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795" windowWidth="9690" windowHeight="5670" activeTab="0"/>
  </bookViews>
  <sheets>
    <sheet name="204" sheetId="1" r:id="rId1"/>
    <sheet name="206" sheetId="2" r:id="rId2"/>
    <sheet name="208" sheetId="3" r:id="rId3"/>
  </sheets>
  <definedNames>
    <definedName name="_xlnm.Print_Area" localSheetId="0">'204'!$A$1:$S$60</definedName>
  </definedNames>
  <calcPr calcMode="manual" fullCalcOnLoad="1"/>
</workbook>
</file>

<file path=xl/sharedStrings.xml><?xml version="1.0" encoding="utf-8"?>
<sst xmlns="http://schemas.openxmlformats.org/spreadsheetml/2006/main" count="248" uniqueCount="153">
  <si>
    <t>年次及び月次</t>
  </si>
  <si>
    <t>国</t>
  </si>
  <si>
    <t>県、市 町 村</t>
  </si>
  <si>
    <t>そ　　の　　他</t>
  </si>
  <si>
    <t>居住専用建築物</t>
  </si>
  <si>
    <t>居住産業併用建築物</t>
  </si>
  <si>
    <t>農林水産業用建築物</t>
  </si>
  <si>
    <t>商業用建築物</t>
  </si>
  <si>
    <t>公益事業用建築物</t>
  </si>
  <si>
    <t>サービス業用建築物</t>
  </si>
  <si>
    <t>他に分類されない建築物</t>
  </si>
  <si>
    <t>工 事 費</t>
  </si>
  <si>
    <t>総　　　　　計</t>
  </si>
  <si>
    <t>年次及び月次</t>
  </si>
  <si>
    <t>総　　　　　数</t>
  </si>
  <si>
    <t>利　　　　　　用　　　　　　関　　　　　　係　　　　　　別</t>
  </si>
  <si>
    <t>用　　　　　　　　　　途　　　　　　　　　　別</t>
  </si>
  <si>
    <t>戸　　数</t>
  </si>
  <si>
    <t>持　　　　　家</t>
  </si>
  <si>
    <t>貸　　　　　家</t>
  </si>
  <si>
    <t>給　与　住　宅</t>
  </si>
  <si>
    <t>分　譲　住　宅</t>
  </si>
  <si>
    <t>専　用　住　宅</t>
  </si>
  <si>
    <t>併　用　住　宅</t>
  </si>
  <si>
    <t>総　　　数</t>
  </si>
  <si>
    <t>年　　　　　次</t>
  </si>
  <si>
    <t>同居世帯あり</t>
  </si>
  <si>
    <t>総　　数</t>
  </si>
  <si>
    <t>一時現在者のみ</t>
  </si>
  <si>
    <t>実　　数（戸）</t>
  </si>
  <si>
    <t>木　　造</t>
  </si>
  <si>
    <t>防火木造</t>
  </si>
  <si>
    <t>ブロック造</t>
  </si>
  <si>
    <t>鉄骨・鉄筋　　　ｺﾝｸﾘｰﾄ造</t>
  </si>
  <si>
    <t>住 宅 数（戸）</t>
  </si>
  <si>
    <t>一 戸 建</t>
  </si>
  <si>
    <t>長 屋 建</t>
  </si>
  <si>
    <t>共同住宅</t>
  </si>
  <si>
    <t>そ の 他</t>
  </si>
  <si>
    <t>割　　合（％）</t>
  </si>
  <si>
    <t>増 減 数（戸）</t>
  </si>
  <si>
    <t>住　　宅　　数（戸）</t>
  </si>
  <si>
    <t>割　　　　　合（％）</t>
  </si>
  <si>
    <t>増 減 率（％）</t>
  </si>
  <si>
    <t>借家</t>
  </si>
  <si>
    <t>公営の借家</t>
  </si>
  <si>
    <t>公団・公社の借家</t>
  </si>
  <si>
    <t>民営借家（設備専用）</t>
  </si>
  <si>
    <t>民営借家（設備共用）</t>
  </si>
  <si>
    <t>給与住宅</t>
  </si>
  <si>
    <t>世帯数</t>
  </si>
  <si>
    <t>総数</t>
  </si>
  <si>
    <t>204 建築及び住宅</t>
  </si>
  <si>
    <t>(単位　面積平方メートル、金額万円)</t>
  </si>
  <si>
    <t>資料　石川県建築住宅課「建設省建設経済局建築動態統計」、（参考　月刊建設統計月報）による。</t>
  </si>
  <si>
    <t>注　「建築主別」のうち「国」には国の出先機関が含まれるが、国の機関でも金融公庫などは「その他（法人・個人）」に含まれる。</t>
  </si>
  <si>
    <t>206 建築及び住宅</t>
  </si>
  <si>
    <t>(単位　面積平方メートル)</t>
  </si>
  <si>
    <t>資料　総務庁統計局「国勢調査報告」による。</t>
  </si>
  <si>
    <t>項　　　　　　　目</t>
  </si>
  <si>
    <t>総　数</t>
  </si>
  <si>
    <t>給与住宅</t>
  </si>
  <si>
    <t>計</t>
  </si>
  <si>
    <t>持　　家</t>
  </si>
  <si>
    <t>公　　営</t>
  </si>
  <si>
    <t>民　　営</t>
  </si>
  <si>
    <t>-</t>
  </si>
  <si>
    <t>住　　　　　宅</t>
  </si>
  <si>
    <t>間借でない世帯</t>
  </si>
  <si>
    <t>戸　　　数</t>
  </si>
  <si>
    <t>金　　　額</t>
  </si>
  <si>
    <t>年　及　び　月　別</t>
  </si>
  <si>
    <t>平成元年度</t>
  </si>
  <si>
    <t>　　　　貸付の月別数値は公表していません。</t>
  </si>
  <si>
    <t>（単位　金額　百万円）</t>
  </si>
  <si>
    <t>建築及び住宅 209</t>
  </si>
  <si>
    <t>割　合（％）</t>
  </si>
  <si>
    <t>平成元年1月</t>
  </si>
  <si>
    <t>公務文教用建築物</t>
  </si>
  <si>
    <t>建築及び住宅 205</t>
  </si>
  <si>
    <t>建築及び住宅 207</t>
  </si>
  <si>
    <t>「住宅」とは家計を共にするものが独立して居住することができるように設備された一棟もしくは、数棟の建築物または区画された一部をいう。</t>
  </si>
  <si>
    <t>（1）　一　般　世　帯　の　居　住　状　態</t>
  </si>
  <si>
    <t>（2）一般世帯の住宅の種類及び所有の関係別世帯数、世帯人員</t>
  </si>
  <si>
    <t>208 建築及び住宅</t>
  </si>
  <si>
    <t>（3）建　て　方、　構　造　別　住　宅　数（昭和63年）</t>
  </si>
  <si>
    <t>資料　総務庁統計局「住宅統計調査報告」による。</t>
  </si>
  <si>
    <t>昭和58年</t>
  </si>
  <si>
    <t>昭和63年</t>
  </si>
  <si>
    <t>持家</t>
  </si>
  <si>
    <t>（各年10.1現在）</t>
  </si>
  <si>
    <t>昭和38年</t>
  </si>
  <si>
    <t>43</t>
  </si>
  <si>
    <t>48</t>
  </si>
  <si>
    <t>53</t>
  </si>
  <si>
    <t>58</t>
  </si>
  <si>
    <t>63</t>
  </si>
  <si>
    <t>昭和38年～43年</t>
  </si>
  <si>
    <t>昭和60年度</t>
  </si>
  <si>
    <t>平成元年4月</t>
  </si>
  <si>
    <t>平成2年1月</t>
  </si>
  <si>
    <t>注　平成元年度の月別戸数、金額は個人向け融資に係るものである。</t>
  </si>
  <si>
    <t>資料　住宅金融公庫北陸支店調</t>
  </si>
  <si>
    <r>
      <t>延 面</t>
    </r>
    <r>
      <rPr>
        <sz val="12"/>
        <rFont val="ＭＳ 明朝"/>
        <family val="1"/>
      </rPr>
      <t xml:space="preserve"> </t>
    </r>
    <r>
      <rPr>
        <sz val="12"/>
        <rFont val="ＭＳ 明朝"/>
        <family val="1"/>
      </rPr>
      <t>積</t>
    </r>
  </si>
  <si>
    <t>（1）　建　築　主　別　面　積　及　び　工　事　費</t>
  </si>
  <si>
    <t>（2）　構　造　別　面　積　及　び　工　事　費</t>
  </si>
  <si>
    <t>その他（法人・個人）</t>
  </si>
  <si>
    <t>昭 和 60 年</t>
  </si>
  <si>
    <t>平 成 元 年</t>
  </si>
  <si>
    <t>木　　　　　  造</t>
  </si>
  <si>
    <t>鉄　 　骨　  造</t>
  </si>
  <si>
    <t>そ 　　の 　　他</t>
  </si>
  <si>
    <r>
      <t>床 面</t>
    </r>
    <r>
      <rPr>
        <sz val="12"/>
        <rFont val="ＭＳ 明朝"/>
        <family val="1"/>
      </rPr>
      <t xml:space="preserve"> </t>
    </r>
    <r>
      <rPr>
        <sz val="12"/>
        <rFont val="ＭＳ 明朝"/>
        <family val="1"/>
      </rPr>
      <t>積</t>
    </r>
  </si>
  <si>
    <t>世 帯 人 員</t>
  </si>
  <si>
    <t>1世帯当たり人員</t>
  </si>
  <si>
    <t>世帯数の割合（％）</t>
  </si>
  <si>
    <t>世帯人員の割合（％）</t>
  </si>
  <si>
    <t>（人）</t>
  </si>
  <si>
    <t>1世帯当たり畳数</t>
  </si>
  <si>
    <r>
      <t>そ の</t>
    </r>
    <r>
      <rPr>
        <sz val="12"/>
        <rFont val="ＭＳ 明朝"/>
        <family val="1"/>
      </rPr>
      <t xml:space="preserve"> </t>
    </r>
    <r>
      <rPr>
        <sz val="12"/>
        <rFont val="ＭＳ 明朝"/>
        <family val="1"/>
      </rPr>
      <t>他</t>
    </r>
  </si>
  <si>
    <r>
      <t>建 築</t>
    </r>
    <r>
      <rPr>
        <sz val="12"/>
        <rFont val="ＭＳ 明朝"/>
        <family val="1"/>
      </rPr>
      <t xml:space="preserve"> </t>
    </r>
    <r>
      <rPr>
        <sz val="12"/>
        <rFont val="ＭＳ 明朝"/>
        <family val="1"/>
      </rPr>
      <t>中</t>
    </r>
  </si>
  <si>
    <t>総 住 宅 数</t>
  </si>
  <si>
    <t>43 ～ 48</t>
  </si>
  <si>
    <t>48 ～ 53</t>
  </si>
  <si>
    <t>53 ～ 58</t>
  </si>
  <si>
    <t>58 ～ 63</t>
  </si>
  <si>
    <t>申　　　　    込</t>
  </si>
  <si>
    <t>貸　　　　    付</t>
  </si>
  <si>
    <t>居　住　世　帯　な　し</t>
  </si>
  <si>
    <t>鉄骨鉄筋コンクリート造　鉄筋コンクリート費</t>
  </si>
  <si>
    <t>鉱工業用建築物</t>
  </si>
  <si>
    <t>間 借 世 帯</t>
  </si>
  <si>
    <t>総　  数</t>
  </si>
  <si>
    <t>非住宅に住む世帯</t>
  </si>
  <si>
    <t>間　  借</t>
  </si>
  <si>
    <t>寄 宿 舎　　　　　そ の 他</t>
  </si>
  <si>
    <t>住　　　　　　　　　　　　　　　　　　　宅</t>
  </si>
  <si>
    <t>借　　　　    家</t>
  </si>
  <si>
    <t>建　　　　て　　　　方</t>
  </si>
  <si>
    <t>居 住 世 帯 あ り</t>
  </si>
  <si>
    <t>（4）　所有の関係別住宅数（昭和58年、63年）</t>
  </si>
  <si>
    <t>昭和58年 ～ 63年</t>
  </si>
  <si>
    <t>の 増 減 率  (%)</t>
  </si>
  <si>
    <t>所 有 の 関　係</t>
  </si>
  <si>
    <t>居　　　　　住　　　　　状　　　　　況（つづき）</t>
  </si>
  <si>
    <r>
      <t>（5）　居 住</t>
    </r>
    <r>
      <rPr>
        <sz val="12"/>
        <rFont val="ＭＳ 明朝"/>
        <family val="1"/>
      </rPr>
      <t xml:space="preserve"> 世 帯 の 有 無 別 住 宅 数（昭和38年～63年）</t>
    </r>
  </si>
  <si>
    <r>
      <t>空 き</t>
    </r>
    <r>
      <rPr>
        <sz val="12"/>
        <rFont val="ＭＳ 明朝"/>
        <family val="1"/>
      </rPr>
      <t xml:space="preserve"> 家</t>
    </r>
  </si>
  <si>
    <t>17　　建　　　築　　　及　　　び　　　住　　　宅</t>
  </si>
  <si>
    <t>106　 用　途　別　面　積　及　び　工　事　費（昭和60～平成元年）</t>
  </si>
  <si>
    <t>105　 着 工 建 築 物 面 積 及 び 工 事 費（昭和60～平成元年）</t>
  </si>
  <si>
    <t>107  　利用関係別、用途別着工新設住宅戸数及び面積（昭和60～平成元年）</t>
  </si>
  <si>
    <t>108 　　居　　　　　住　　　　　状　　　　　況（昭和60、10.1現在）</t>
  </si>
  <si>
    <t>（6）　住宅金融公庫の状況（昭和60年度～平成元年度）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</si>
</sst>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Red]\-#,##0\ "/>
    <numFmt numFmtId="185" formatCode="#,##0_ "/>
    <numFmt numFmtId="186" formatCode="0.0"/>
    <numFmt numFmtId="187" formatCode="#,##0.0_ ;[Red]\-#,##0.0\ "/>
    <numFmt numFmtId="188" formatCode="#,##0.0"/>
    <numFmt numFmtId="189" formatCode="#,##0.0;[Red]\-#,##0.0"/>
    <numFmt numFmtId="190" formatCode="#,##0.0_);[Red]\(#,##0.0\)"/>
    <numFmt numFmtId="191" formatCode="#,##0_);[Red]\(#,##0\)"/>
    <numFmt numFmtId="192" formatCode="#,##0.0;[Red]#,##0.0"/>
    <numFmt numFmtId="193" formatCode="[&lt;=999]000;[&lt;=99999]000\-00;000\-0000"/>
    <numFmt numFmtId="194" formatCode="#,##0.0;&quot;△ &quot;#,##0.0"/>
    <numFmt numFmtId="195" formatCode="#,##0;&quot;△ &quot;#,##0"/>
    <numFmt numFmtId="196" formatCode="#,##0.0_ "/>
  </numFmts>
  <fonts count="49">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12"/>
      <name val="ＭＳ ゴシック"/>
      <family val="3"/>
    </font>
    <font>
      <sz val="10"/>
      <name val="ＭＳ 明朝"/>
      <family val="1"/>
    </font>
    <font>
      <sz val="6"/>
      <name val="ＭＳ 明朝"/>
      <family val="1"/>
    </font>
    <font>
      <u val="single"/>
      <sz val="9"/>
      <color indexed="12"/>
      <name val="ＭＳ 明朝"/>
      <family val="1"/>
    </font>
    <font>
      <u val="single"/>
      <sz val="9"/>
      <color indexed="36"/>
      <name val="ＭＳ 明朝"/>
      <family val="1"/>
    </font>
    <font>
      <b/>
      <sz val="12"/>
      <name val="ＭＳ ゴシック"/>
      <family val="3"/>
    </font>
    <font>
      <sz val="16"/>
      <name val="ＭＳ 明朝"/>
      <family val="1"/>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thin"/>
      <right>
        <color indexed="63"/>
      </right>
      <top>
        <color indexed="63"/>
      </top>
      <bottom style="thin"/>
    </border>
    <border>
      <left style="thin">
        <color indexed="8"/>
      </left>
      <right>
        <color indexed="63"/>
      </right>
      <top style="medium">
        <color indexed="8"/>
      </top>
      <bottom>
        <color indexed="63"/>
      </bottom>
    </border>
    <border>
      <left style="thin">
        <color indexed="8"/>
      </left>
      <right>
        <color indexed="63"/>
      </right>
      <top>
        <color indexed="63"/>
      </top>
      <bottom style="thin"/>
    </border>
    <border>
      <left>
        <color indexed="63"/>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style="thin">
        <color indexed="8"/>
      </right>
      <top style="medium">
        <color indexed="8"/>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 fillId="0" borderId="0">
      <alignment/>
      <protection/>
    </xf>
    <xf numFmtId="0" fontId="48" fillId="32" borderId="0" applyNumberFormat="0" applyBorder="0" applyAlignment="0" applyProtection="0"/>
  </cellStyleXfs>
  <cellXfs count="271">
    <xf numFmtId="0" fontId="0" fillId="0" borderId="0" xfId="0" applyAlignment="1">
      <alignment/>
    </xf>
    <xf numFmtId="37" fontId="1" fillId="0" borderId="0" xfId="0" applyNumberFormat="1" applyFont="1" applyFill="1" applyBorder="1" applyAlignment="1" applyProtection="1">
      <alignment vertical="center"/>
      <protection/>
    </xf>
    <xf numFmtId="0" fontId="6" fillId="0" borderId="0" xfId="0" applyFont="1" applyFill="1" applyAlignment="1">
      <alignment vertical="top"/>
    </xf>
    <xf numFmtId="0" fontId="6" fillId="0" borderId="0" xfId="0" applyFont="1" applyFill="1" applyAlignment="1">
      <alignment horizontal="right" vertical="top"/>
    </xf>
    <xf numFmtId="37" fontId="7" fillId="0" borderId="0" xfId="0" applyNumberFormat="1" applyFont="1" applyFill="1" applyBorder="1" applyAlignment="1" applyProtection="1">
      <alignment vertical="center"/>
      <protection/>
    </xf>
    <xf numFmtId="37" fontId="7"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0" fontId="1" fillId="0" borderId="0" xfId="0" applyFont="1" applyFill="1" applyAlignment="1">
      <alignment vertical="center"/>
    </xf>
    <xf numFmtId="195" fontId="12" fillId="0" borderId="0" xfId="0" applyNumberFormat="1" applyFont="1" applyFill="1" applyBorder="1" applyAlignment="1" applyProtection="1">
      <alignment horizontal="right" vertical="center"/>
      <protection/>
    </xf>
    <xf numFmtId="0" fontId="0" fillId="0" borderId="0" xfId="0" applyFont="1" applyFill="1" applyAlignment="1">
      <alignment vertical="top"/>
    </xf>
    <xf numFmtId="0" fontId="13"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37" fontId="0" fillId="0" borderId="15"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3" xfId="0" applyFont="1" applyFill="1" applyBorder="1" applyAlignment="1" applyProtection="1">
      <alignment horizontal="center" vertical="center"/>
      <protection/>
    </xf>
    <xf numFmtId="0" fontId="0" fillId="0" borderId="12" xfId="0" applyFont="1" applyFill="1" applyBorder="1" applyAlignment="1" applyProtection="1" quotePrefix="1">
      <alignment horizontal="left" vertical="center" indent="2"/>
      <protection/>
    </xf>
    <xf numFmtId="0" fontId="0" fillId="0" borderId="12" xfId="0" applyFont="1" applyFill="1" applyBorder="1" applyAlignment="1" applyProtection="1" quotePrefix="1">
      <alignment horizontal="left" vertical="center" indent="3"/>
      <protection/>
    </xf>
    <xf numFmtId="0" fontId="0" fillId="0" borderId="12" xfId="0" applyFont="1" applyFill="1" applyBorder="1" applyAlignment="1" applyProtection="1" quotePrefix="1">
      <alignment horizontal="right" vertical="center" indent="1"/>
      <protection/>
    </xf>
    <xf numFmtId="0" fontId="0" fillId="0" borderId="12" xfId="0" applyFont="1" applyFill="1" applyBorder="1" applyAlignment="1" applyProtection="1" quotePrefix="1">
      <alignment horizontal="right" vertical="center" indent="2"/>
      <protection/>
    </xf>
    <xf numFmtId="0" fontId="0" fillId="0" borderId="12" xfId="0" applyFont="1" applyFill="1" applyBorder="1" applyAlignment="1" applyProtection="1">
      <alignment horizontal="left" vertical="center" indent="3"/>
      <protection/>
    </xf>
    <xf numFmtId="0" fontId="0" fillId="0" borderId="10" xfId="0" applyFont="1" applyFill="1" applyBorder="1" applyAlignment="1" applyProtection="1" quotePrefix="1">
      <alignment horizontal="left" vertical="center" indent="3"/>
      <protection/>
    </xf>
    <xf numFmtId="0" fontId="12"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right" vertical="center" indent="2"/>
      <protection/>
    </xf>
    <xf numFmtId="0" fontId="0" fillId="0" borderId="10" xfId="0" applyFont="1" applyFill="1" applyBorder="1" applyAlignment="1" applyProtection="1" quotePrefix="1">
      <alignment horizontal="right" vertical="center" indent="2"/>
      <protection/>
    </xf>
    <xf numFmtId="0" fontId="0" fillId="0" borderId="12" xfId="0" applyFont="1" applyFill="1" applyBorder="1" applyAlignment="1" applyProtection="1">
      <alignment horizontal="right" vertical="center" indent="1"/>
      <protection/>
    </xf>
    <xf numFmtId="0" fontId="0" fillId="0" borderId="10" xfId="0" applyFont="1" applyFill="1" applyBorder="1" applyAlignment="1" applyProtection="1" quotePrefix="1">
      <alignment horizontal="right" vertical="center" indent="1"/>
      <protection/>
    </xf>
    <xf numFmtId="0" fontId="4"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37" fontId="0" fillId="0" borderId="0" xfId="0" applyNumberFormat="1" applyFont="1" applyFill="1" applyBorder="1" applyAlignment="1" applyProtection="1">
      <alignment vertical="center"/>
      <protection/>
    </xf>
    <xf numFmtId="186"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86" fontId="0" fillId="0" borderId="0" xfId="0" applyNumberFormat="1" applyFont="1" applyFill="1" applyAlignment="1" applyProtection="1">
      <alignment horizontal="right" vertical="center"/>
      <protection/>
    </xf>
    <xf numFmtId="186"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horizontal="right" vertical="center"/>
      <protection/>
    </xf>
    <xf numFmtId="0" fontId="0" fillId="0" borderId="14" xfId="0" applyFont="1" applyFill="1" applyBorder="1" applyAlignment="1">
      <alignment vertical="center"/>
    </xf>
    <xf numFmtId="186" fontId="0" fillId="0" borderId="0" xfId="0" applyNumberFormat="1"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Border="1" applyAlignment="1">
      <alignment horizontal="distributed" vertical="center" indent="2"/>
    </xf>
    <xf numFmtId="0" fontId="0" fillId="0" borderId="0" xfId="0" applyFont="1" applyFill="1" applyBorder="1" applyAlignment="1">
      <alignment horizontal="distributed" vertical="center" indent="2"/>
    </xf>
    <xf numFmtId="195" fontId="12" fillId="0" borderId="0" xfId="0" applyNumberFormat="1" applyFont="1" applyFill="1" applyAlignment="1">
      <alignment horizontal="right" vertical="center"/>
    </xf>
    <xf numFmtId="37" fontId="0" fillId="0" borderId="0" xfId="0" applyNumberFormat="1" applyFont="1" applyFill="1" applyBorder="1" applyAlignment="1">
      <alignment horizontal="center" vertical="center"/>
    </xf>
    <xf numFmtId="0" fontId="0" fillId="0" borderId="0" xfId="0" applyFont="1" applyFill="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1"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37" fontId="0" fillId="0" borderId="27" xfId="0" applyNumberFormat="1" applyFont="1" applyFill="1" applyBorder="1" applyAlignment="1" applyProtection="1">
      <alignment horizontal="right" vertical="center"/>
      <protection/>
    </xf>
    <xf numFmtId="188" fontId="0" fillId="0" borderId="0" xfId="0" applyNumberFormat="1" applyFont="1" applyFill="1" applyBorder="1" applyAlignment="1">
      <alignment horizontal="right" vertical="center"/>
    </xf>
    <xf numFmtId="0" fontId="0" fillId="0" borderId="13" xfId="0" applyFont="1" applyFill="1" applyBorder="1" applyAlignment="1">
      <alignment vertical="center"/>
    </xf>
    <xf numFmtId="0" fontId="0" fillId="0" borderId="16"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0" fontId="0" fillId="0" borderId="0" xfId="0" applyFont="1" applyFill="1" applyAlignment="1" applyProtection="1">
      <alignment horizontal="right" vertical="center"/>
      <protection/>
    </xf>
    <xf numFmtId="0" fontId="0" fillId="0" borderId="28" xfId="0" applyFont="1" applyFill="1" applyBorder="1" applyAlignment="1">
      <alignment vertical="center"/>
    </xf>
    <xf numFmtId="0" fontId="0" fillId="0" borderId="14" xfId="0" applyFont="1" applyFill="1" applyBorder="1" applyAlignment="1">
      <alignment horizontal="center" vertical="center"/>
    </xf>
    <xf numFmtId="0" fontId="0" fillId="0" borderId="29" xfId="0" applyFont="1" applyFill="1" applyBorder="1" applyAlignment="1">
      <alignment vertical="center"/>
    </xf>
    <xf numFmtId="185" fontId="0" fillId="0" borderId="0" xfId="0" applyNumberFormat="1" applyFont="1" applyFill="1" applyAlignment="1">
      <alignment vertical="center"/>
    </xf>
    <xf numFmtId="0" fontId="0" fillId="0" borderId="30" xfId="0" applyFont="1" applyFill="1" applyBorder="1" applyAlignment="1">
      <alignment vertical="center"/>
    </xf>
    <xf numFmtId="49" fontId="0" fillId="0" borderId="0" xfId="0" applyNumberFormat="1" applyFont="1" applyFill="1" applyBorder="1" applyAlignment="1" applyProtection="1">
      <alignment horizontal="center" vertical="center"/>
      <protection/>
    </xf>
    <xf numFmtId="185" fontId="0" fillId="0" borderId="0" xfId="0" applyNumberFormat="1" applyFont="1" applyFill="1" applyBorder="1" applyAlignment="1">
      <alignment vertical="center"/>
    </xf>
    <xf numFmtId="0" fontId="0" fillId="0" borderId="12" xfId="0" applyFont="1" applyFill="1" applyBorder="1" applyAlignment="1" applyProtection="1">
      <alignment vertical="center"/>
      <protection/>
    </xf>
    <xf numFmtId="0" fontId="0" fillId="0" borderId="31" xfId="0" applyFont="1" applyFill="1" applyBorder="1" applyAlignment="1">
      <alignment vertical="center"/>
    </xf>
    <xf numFmtId="185" fontId="0" fillId="0" borderId="14" xfId="0" applyNumberFormat="1" applyFont="1" applyFill="1" applyBorder="1" applyAlignment="1">
      <alignment vertical="center"/>
    </xf>
    <xf numFmtId="0" fontId="0" fillId="0" borderId="19"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indent="1"/>
      <protection/>
    </xf>
    <xf numFmtId="0" fontId="0" fillId="0" borderId="0" xfId="0" applyFont="1" applyFill="1" applyBorder="1" applyAlignment="1" applyProtection="1" quotePrefix="1">
      <alignment horizontal="left" vertical="center" indent="3"/>
      <protection/>
    </xf>
    <xf numFmtId="0" fontId="7" fillId="0" borderId="30" xfId="0" applyFont="1" applyFill="1" applyBorder="1" applyAlignment="1">
      <alignment vertical="center"/>
    </xf>
    <xf numFmtId="185" fontId="12" fillId="0" borderId="0" xfId="0" applyNumberFormat="1" applyFont="1" applyFill="1" applyAlignment="1">
      <alignment vertical="center"/>
    </xf>
    <xf numFmtId="0" fontId="0" fillId="0" borderId="32"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19" xfId="0"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186" fontId="0" fillId="0" borderId="27" xfId="0" applyNumberFormat="1" applyFont="1" applyFill="1" applyBorder="1" applyAlignment="1" applyProtection="1">
      <alignment vertical="center"/>
      <protection/>
    </xf>
    <xf numFmtId="0" fontId="0" fillId="0" borderId="0" xfId="0" applyFont="1" applyFill="1" applyBorder="1" applyAlignment="1">
      <alignment horizontal="right" vertical="center" indent="1"/>
    </xf>
    <xf numFmtId="0" fontId="0" fillId="0" borderId="14" xfId="0" applyFont="1" applyFill="1" applyBorder="1" applyAlignment="1">
      <alignment horizontal="right" vertical="center" indent="1"/>
    </xf>
    <xf numFmtId="37" fontId="0" fillId="0" borderId="13" xfId="0" applyNumberFormat="1" applyFont="1" applyFill="1" applyBorder="1" applyAlignment="1" applyProtection="1">
      <alignment vertical="center"/>
      <protection/>
    </xf>
    <xf numFmtId="186" fontId="0" fillId="0" borderId="13" xfId="0" applyNumberFormat="1" applyFont="1" applyFill="1" applyBorder="1" applyAlignment="1" applyProtection="1">
      <alignment vertical="center"/>
      <protection/>
    </xf>
    <xf numFmtId="186" fontId="0" fillId="0" borderId="15" xfId="0" applyNumberFormat="1" applyFont="1" applyFill="1" applyBorder="1" applyAlignment="1" applyProtection="1">
      <alignment vertical="center"/>
      <protection/>
    </xf>
    <xf numFmtId="186" fontId="0" fillId="0" borderId="16" xfId="0" applyNumberFormat="1" applyFont="1" applyFill="1" applyBorder="1" applyAlignment="1" applyProtection="1">
      <alignment vertical="center"/>
      <protection/>
    </xf>
    <xf numFmtId="37" fontId="0" fillId="0" borderId="27" xfId="0" applyNumberFormat="1" applyFont="1" applyFill="1" applyBorder="1" applyAlignment="1" applyProtection="1">
      <alignment vertical="center"/>
      <protection/>
    </xf>
    <xf numFmtId="195" fontId="0" fillId="0" borderId="27" xfId="0" applyNumberFormat="1" applyFont="1" applyFill="1" applyBorder="1" applyAlignment="1" applyProtection="1">
      <alignment vertical="center"/>
      <protection/>
    </xf>
    <xf numFmtId="195" fontId="0" fillId="0" borderId="0" xfId="0" applyNumberFormat="1" applyFont="1" applyFill="1" applyBorder="1" applyAlignment="1" applyProtection="1">
      <alignment vertical="center"/>
      <protection/>
    </xf>
    <xf numFmtId="194" fontId="0" fillId="0" borderId="27" xfId="0" applyNumberFormat="1" applyFont="1" applyFill="1" applyBorder="1" applyAlignment="1" applyProtection="1">
      <alignment horizontal="right" vertical="center"/>
      <protection/>
    </xf>
    <xf numFmtId="194" fontId="0" fillId="0" borderId="0" xfId="0" applyNumberFormat="1" applyFont="1" applyFill="1" applyBorder="1" applyAlignment="1" applyProtection="1">
      <alignment horizontal="right" vertical="center"/>
      <protection/>
    </xf>
    <xf numFmtId="194" fontId="0" fillId="0" borderId="33" xfId="0" applyNumberFormat="1" applyFont="1" applyFill="1" applyBorder="1" applyAlignment="1" applyProtection="1">
      <alignment horizontal="right" vertical="center"/>
      <protection/>
    </xf>
    <xf numFmtId="194" fontId="0" fillId="0" borderId="14" xfId="0" applyNumberFormat="1" applyFont="1" applyFill="1" applyBorder="1" applyAlignment="1" applyProtection="1">
      <alignment horizontal="right" vertical="center"/>
      <protection/>
    </xf>
    <xf numFmtId="37" fontId="12" fillId="0" borderId="27" xfId="0" applyNumberFormat="1" applyFont="1" applyFill="1" applyBorder="1" applyAlignment="1" applyProtection="1">
      <alignment vertical="center"/>
      <protection/>
    </xf>
    <xf numFmtId="186" fontId="12" fillId="0" borderId="27" xfId="0" applyNumberFormat="1" applyFont="1" applyFill="1" applyBorder="1" applyAlignment="1" applyProtection="1">
      <alignment vertical="center"/>
      <protection/>
    </xf>
    <xf numFmtId="186" fontId="12" fillId="0" borderId="0" xfId="0" applyNumberFormat="1" applyFont="1" applyFill="1" applyBorder="1" applyAlignment="1" applyProtection="1">
      <alignment vertical="center"/>
      <protection/>
    </xf>
    <xf numFmtId="196" fontId="0" fillId="0" borderId="0" xfId="0" applyNumberFormat="1" applyFont="1" applyFill="1" applyBorder="1" applyAlignment="1" applyProtection="1">
      <alignment horizontal="right" vertical="center"/>
      <protection/>
    </xf>
    <xf numFmtId="188" fontId="0" fillId="0" borderId="0" xfId="0" applyNumberFormat="1" applyFont="1" applyFill="1" applyBorder="1" applyAlignment="1" applyProtection="1">
      <alignment horizontal="right" vertical="center"/>
      <protection/>
    </xf>
    <xf numFmtId="186" fontId="0" fillId="0" borderId="0" xfId="0" applyNumberFormat="1" applyFont="1" applyFill="1" applyBorder="1" applyAlignment="1">
      <alignment horizontal="right" vertical="center"/>
    </xf>
    <xf numFmtId="37" fontId="12" fillId="0" borderId="27"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horizontal="right" vertical="center"/>
      <protection/>
    </xf>
    <xf numFmtId="196" fontId="12" fillId="0" borderId="0" xfId="0" applyNumberFormat="1" applyFont="1" applyFill="1" applyBorder="1" applyAlignment="1" applyProtection="1">
      <alignment horizontal="right" vertical="center"/>
      <protection/>
    </xf>
    <xf numFmtId="186" fontId="12" fillId="0" borderId="0" xfId="0" applyNumberFormat="1" applyFont="1" applyFill="1" applyBorder="1" applyAlignment="1" applyProtection="1">
      <alignment horizontal="right" vertical="center"/>
      <protection/>
    </xf>
    <xf numFmtId="0" fontId="0" fillId="0" borderId="0" xfId="0" applyFont="1" applyFill="1" applyAlignment="1">
      <alignment horizontal="center" vertical="center"/>
    </xf>
    <xf numFmtId="0" fontId="0" fillId="0" borderId="12" xfId="0" applyFont="1" applyFill="1" applyBorder="1" applyAlignment="1">
      <alignment horizontal="distributed" vertical="center" indent="2"/>
    </xf>
    <xf numFmtId="0" fontId="0" fillId="0" borderId="34" xfId="0" applyFont="1" applyFill="1" applyBorder="1" applyAlignment="1" applyProtection="1">
      <alignment horizontal="center" vertical="center"/>
      <protection/>
    </xf>
    <xf numFmtId="37" fontId="0" fillId="0" borderId="35"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0" fillId="0" borderId="0" xfId="0" applyFont="1" applyFill="1" applyAlignment="1">
      <alignment/>
    </xf>
    <xf numFmtId="0" fontId="0" fillId="0" borderId="12" xfId="0" applyFont="1" applyFill="1" applyBorder="1" applyAlignment="1">
      <alignment horizontal="center" vertical="center"/>
    </xf>
    <xf numFmtId="0" fontId="7" fillId="0" borderId="0" xfId="0" applyFont="1" applyFill="1" applyAlignment="1">
      <alignment/>
    </xf>
    <xf numFmtId="0" fontId="0" fillId="0" borderId="36" xfId="0" applyFont="1" applyFill="1" applyBorder="1" applyAlignment="1">
      <alignment horizontal="center" vertical="center"/>
    </xf>
    <xf numFmtId="0" fontId="6" fillId="0" borderId="0" xfId="0" applyFont="1" applyFill="1" applyBorder="1" applyAlignment="1">
      <alignment horizontal="distributed" vertical="center" wrapText="1"/>
    </xf>
    <xf numFmtId="0" fontId="7" fillId="0" borderId="12" xfId="0" applyFont="1" applyFill="1" applyBorder="1" applyAlignment="1">
      <alignment horizontal="distributed" vertical="center" indent="2"/>
    </xf>
    <xf numFmtId="0" fontId="12" fillId="0" borderId="12" xfId="0" applyFont="1" applyFill="1" applyBorder="1" applyAlignment="1">
      <alignment vertical="center"/>
    </xf>
    <xf numFmtId="0" fontId="1" fillId="0" borderId="0" xfId="0" applyFont="1" applyFill="1" applyAlignment="1">
      <alignment/>
    </xf>
    <xf numFmtId="0" fontId="0" fillId="0" borderId="12" xfId="0" applyFont="1" applyFill="1" applyBorder="1" applyAlignment="1">
      <alignment horizontal="left" vertical="center"/>
    </xf>
    <xf numFmtId="0" fontId="0" fillId="0" borderId="0" xfId="0" applyFont="1" applyFill="1" applyAlignment="1">
      <alignment horizontal="right"/>
    </xf>
    <xf numFmtId="0" fontId="0" fillId="0" borderId="0" xfId="0" applyFont="1" applyFill="1" applyBorder="1" applyAlignment="1">
      <alignment/>
    </xf>
    <xf numFmtId="0" fontId="0" fillId="0" borderId="14" xfId="0" applyFont="1" applyFill="1" applyBorder="1" applyAlignment="1">
      <alignment horizontal="distributed" vertical="center"/>
    </xf>
    <xf numFmtId="0" fontId="0" fillId="0" borderId="23" xfId="0" applyFont="1" applyFill="1" applyBorder="1" applyAlignment="1">
      <alignment horizontal="center" vertical="center"/>
    </xf>
    <xf numFmtId="0" fontId="0" fillId="0" borderId="14" xfId="0" applyFont="1" applyFill="1" applyBorder="1" applyAlignment="1">
      <alignment/>
    </xf>
    <xf numFmtId="0" fontId="0" fillId="0" borderId="16" xfId="0" applyFont="1" applyFill="1" applyBorder="1" applyAlignment="1">
      <alignment horizontal="distributed" vertical="center"/>
    </xf>
    <xf numFmtId="0" fontId="0" fillId="0" borderId="10" xfId="0" applyFont="1" applyFill="1" applyBorder="1" applyAlignment="1">
      <alignment horizontal="left" vertical="center"/>
    </xf>
    <xf numFmtId="0" fontId="0" fillId="0" borderId="16" xfId="0" applyFont="1" applyFill="1" applyBorder="1" applyAlignment="1">
      <alignment vertical="center"/>
    </xf>
    <xf numFmtId="0" fontId="4" fillId="0" borderId="0" xfId="0" applyFont="1" applyFill="1" applyBorder="1" applyAlignment="1">
      <alignment horizontal="left"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indent="3"/>
    </xf>
    <xf numFmtId="0" fontId="0" fillId="0" borderId="0" xfId="0" applyFont="1" applyFill="1" applyBorder="1" applyAlignment="1">
      <alignment horizontal="distributed" vertical="center" indent="1"/>
    </xf>
    <xf numFmtId="0" fontId="1" fillId="0" borderId="0" xfId="0" applyFont="1" applyFill="1" applyBorder="1" applyAlignment="1">
      <alignment horizontal="distributed" vertical="center"/>
    </xf>
    <xf numFmtId="0" fontId="0" fillId="0" borderId="35" xfId="0" applyFont="1" applyFill="1" applyBorder="1" applyAlignment="1" applyProtection="1">
      <alignment horizontal="center" vertical="center"/>
      <protection/>
    </xf>
    <xf numFmtId="37" fontId="0" fillId="0" borderId="33" xfId="0" applyNumberFormat="1" applyFont="1" applyFill="1" applyBorder="1" applyAlignment="1" applyProtection="1">
      <alignment horizontal="right" vertical="center"/>
      <protection/>
    </xf>
    <xf numFmtId="188" fontId="0" fillId="0" borderId="14" xfId="0" applyNumberFormat="1" applyFont="1" applyFill="1" applyBorder="1" applyAlignment="1">
      <alignment horizontal="right" vertical="center"/>
    </xf>
    <xf numFmtId="186" fontId="0" fillId="0" borderId="14" xfId="0" applyNumberFormat="1" applyFont="1" applyFill="1" applyBorder="1" applyAlignment="1">
      <alignment horizontal="right" vertical="center"/>
    </xf>
    <xf numFmtId="0" fontId="0" fillId="0" borderId="0" xfId="0" applyFont="1" applyFill="1" applyAlignment="1">
      <alignment vertical="center" shrinkToFit="1"/>
    </xf>
    <xf numFmtId="0" fontId="0" fillId="0" borderId="37" xfId="0" applyFont="1" applyFill="1" applyBorder="1" applyAlignment="1" applyProtection="1">
      <alignment horizontal="distributed" vertical="center" indent="1"/>
      <protection/>
    </xf>
    <xf numFmtId="0" fontId="0" fillId="0" borderId="38" xfId="0" applyFont="1" applyFill="1" applyBorder="1" applyAlignment="1" applyProtection="1">
      <alignment horizontal="distributed" vertical="center" indent="1"/>
      <protection/>
    </xf>
    <xf numFmtId="0" fontId="0" fillId="0" borderId="3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8" xfId="0" applyFont="1" applyFill="1" applyBorder="1" applyAlignment="1">
      <alignment/>
    </xf>
    <xf numFmtId="0" fontId="0" fillId="0" borderId="4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42"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pplyProtection="1">
      <alignment horizontal="distributed" vertical="center" wrapText="1"/>
      <protection/>
    </xf>
    <xf numFmtId="0" fontId="0" fillId="0" borderId="38" xfId="0" applyFont="1" applyFill="1" applyBorder="1" applyAlignment="1">
      <alignment horizontal="distributed" vertical="center" wrapText="1"/>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distributed" vertical="center" indent="2"/>
    </xf>
    <xf numFmtId="0" fontId="0" fillId="0" borderId="12" xfId="0" applyFont="1" applyFill="1" applyBorder="1" applyAlignment="1">
      <alignment horizontal="distributed" vertical="center" indent="2"/>
    </xf>
    <xf numFmtId="0" fontId="12" fillId="0" borderId="0" xfId="0" applyFont="1" applyFill="1" applyBorder="1" applyAlignment="1">
      <alignment horizontal="distributed" vertical="center" indent="2"/>
    </xf>
    <xf numFmtId="0" fontId="12" fillId="0" borderId="12" xfId="0" applyFont="1" applyFill="1" applyBorder="1" applyAlignment="1">
      <alignment horizontal="distributed" vertical="center" indent="2"/>
    </xf>
    <xf numFmtId="186" fontId="0" fillId="0" borderId="20" xfId="0" applyNumberFormat="1" applyFont="1" applyFill="1" applyBorder="1" applyAlignment="1" applyProtection="1">
      <alignment horizontal="center" vertical="center"/>
      <protection/>
    </xf>
    <xf numFmtId="186" fontId="0" fillId="0" borderId="33" xfId="0" applyNumberFormat="1" applyFont="1" applyFill="1" applyBorder="1" applyAlignment="1" applyProtection="1">
      <alignment horizontal="center" vertical="center"/>
      <protection/>
    </xf>
    <xf numFmtId="186" fontId="0" fillId="0" borderId="21" xfId="0" applyNumberFormat="1" applyFont="1" applyFill="1" applyBorder="1" applyAlignment="1" applyProtection="1">
      <alignment horizontal="center" vertical="center"/>
      <protection/>
    </xf>
    <xf numFmtId="186" fontId="0" fillId="0" borderId="43"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0" xfId="0" applyFont="1" applyFill="1" applyBorder="1" applyAlignment="1">
      <alignment vertical="center"/>
    </xf>
    <xf numFmtId="0" fontId="0" fillId="0" borderId="14"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
    </xf>
    <xf numFmtId="0" fontId="0" fillId="0" borderId="33" xfId="0" applyFont="1" applyFill="1" applyBorder="1" applyAlignment="1">
      <alignment horizont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4" fillId="0" borderId="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8" xfId="0" applyFont="1" applyFill="1" applyBorder="1" applyAlignment="1">
      <alignment horizontal="left" vertical="center" indent="1"/>
    </xf>
    <xf numFmtId="0" fontId="0" fillId="0" borderId="19" xfId="0" applyFont="1" applyFill="1" applyBorder="1" applyAlignment="1">
      <alignment vertical="center"/>
    </xf>
    <xf numFmtId="0" fontId="0" fillId="0" borderId="0" xfId="0" applyFont="1" applyFill="1" applyBorder="1" applyAlignment="1">
      <alignment horizontal="left" vertical="center"/>
    </xf>
    <xf numFmtId="185" fontId="0" fillId="0" borderId="0" xfId="0" applyNumberFormat="1" applyFont="1" applyFill="1" applyBorder="1" applyAlignment="1">
      <alignment horizontal="center" vertical="top" textRotation="255"/>
    </xf>
    <xf numFmtId="185" fontId="0" fillId="0" borderId="14" xfId="0" applyNumberFormat="1" applyFont="1" applyFill="1" applyBorder="1" applyAlignment="1">
      <alignment horizontal="center" vertical="top" textRotation="255"/>
    </xf>
    <xf numFmtId="0" fontId="0" fillId="0" borderId="0"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pplyProtection="1">
      <alignment horizontal="left" vertical="center" indent="3"/>
      <protection/>
    </xf>
    <xf numFmtId="0" fontId="0" fillId="0" borderId="0" xfId="0" applyFont="1" applyFill="1" applyBorder="1" applyAlignment="1">
      <alignment horizontal="left" vertical="center" indent="3"/>
    </xf>
    <xf numFmtId="0" fontId="14" fillId="0" borderId="0"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49" xfId="0" applyFont="1" applyFill="1" applyBorder="1" applyAlignment="1" applyProtection="1">
      <alignment horizontal="center" vertical="center" wrapText="1"/>
      <protection/>
    </xf>
    <xf numFmtId="0" fontId="0" fillId="0" borderId="47" xfId="0" applyFont="1" applyFill="1" applyBorder="1" applyAlignment="1">
      <alignment horizontal="center" vertical="center" wrapText="1"/>
    </xf>
    <xf numFmtId="0" fontId="0" fillId="0" borderId="0" xfId="0" applyFont="1" applyFill="1" applyBorder="1" applyAlignment="1" applyProtection="1">
      <alignment horizontal="distributed" vertical="center" indent="1"/>
      <protection/>
    </xf>
    <xf numFmtId="0" fontId="0" fillId="0" borderId="16" xfId="0" applyFont="1" applyFill="1" applyBorder="1" applyAlignment="1" applyProtection="1">
      <alignment horizontal="distributed" vertical="center"/>
      <protection/>
    </xf>
    <xf numFmtId="0" fontId="0" fillId="0" borderId="16" xfId="0" applyFont="1" applyFill="1" applyBorder="1" applyAlignment="1">
      <alignment horizontal="distributed" vertical="center"/>
    </xf>
    <xf numFmtId="0" fontId="0" fillId="0" borderId="34"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25" xfId="0" applyFont="1" applyFill="1" applyBorder="1" applyAlignment="1" applyProtection="1">
      <alignment horizontal="distributed" vertical="center"/>
      <protection/>
    </xf>
    <xf numFmtId="0" fontId="0" fillId="0" borderId="25" xfId="0" applyFont="1" applyFill="1" applyBorder="1" applyAlignment="1">
      <alignment horizontal="distributed" vertical="center"/>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0" xfId="0" applyFont="1" applyFill="1" applyBorder="1" applyAlignment="1" applyProtection="1">
      <alignment horizontal="distributed" vertical="center" indent="1"/>
      <protection/>
    </xf>
    <xf numFmtId="0" fontId="0" fillId="0" borderId="50" xfId="0" applyFont="1" applyFill="1" applyBorder="1" applyAlignment="1">
      <alignment horizontal="distributed" vertical="center" indent="1"/>
    </xf>
    <xf numFmtId="0" fontId="0" fillId="0" borderId="42" xfId="0" applyFont="1" applyFill="1" applyBorder="1" applyAlignment="1">
      <alignment horizontal="distributed" vertical="center" indent="1"/>
    </xf>
    <xf numFmtId="0" fontId="0" fillId="0" borderId="14" xfId="0" applyFont="1" applyFill="1" applyBorder="1" applyAlignment="1">
      <alignment horizontal="distributed" vertical="center" indent="1"/>
    </xf>
    <xf numFmtId="0" fontId="0" fillId="0" borderId="23" xfId="0" applyFont="1" applyFill="1" applyBorder="1" applyAlignment="1">
      <alignment horizontal="distributed" vertical="center" indent="1"/>
    </xf>
    <xf numFmtId="0" fontId="1" fillId="0" borderId="0" xfId="0" applyFont="1" applyFill="1" applyBorder="1" applyAlignment="1" applyProtection="1">
      <alignment horizontal="distributed" vertical="center" indent="1"/>
      <protection/>
    </xf>
    <xf numFmtId="0" fontId="1" fillId="0" borderId="0" xfId="0" applyFont="1" applyFill="1" applyBorder="1" applyAlignment="1">
      <alignment horizontal="distributed" vertical="center" indent="1"/>
    </xf>
    <xf numFmtId="0" fontId="0" fillId="0" borderId="0" xfId="0" applyFont="1" applyFill="1" applyBorder="1" applyAlignment="1">
      <alignment horizontal="distributed" vertical="center" indent="1"/>
    </xf>
    <xf numFmtId="0" fontId="0" fillId="0" borderId="51" xfId="0" applyFont="1" applyFill="1" applyBorder="1" applyAlignment="1">
      <alignment horizontal="center" vertical="center"/>
    </xf>
    <xf numFmtId="49" fontId="0" fillId="0" borderId="0" xfId="0" applyNumberFormat="1" applyFont="1" applyFill="1" applyBorder="1" applyAlignment="1" applyProtection="1">
      <alignment horizontal="left" vertical="center" indent="4"/>
      <protection/>
    </xf>
    <xf numFmtId="49" fontId="0" fillId="0" borderId="0" xfId="0" applyNumberFormat="1" applyFont="1" applyFill="1" applyBorder="1" applyAlignment="1">
      <alignment horizontal="left" vertical="center" indent="4"/>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49" fontId="12" fillId="0" borderId="0" xfId="0" applyNumberFormat="1" applyFont="1" applyFill="1" applyBorder="1" applyAlignment="1" applyProtection="1">
      <alignment horizontal="left" vertical="center" indent="4"/>
      <protection/>
    </xf>
    <xf numFmtId="49" fontId="12" fillId="0" borderId="0" xfId="0" applyNumberFormat="1" applyFont="1" applyFill="1" applyBorder="1" applyAlignment="1">
      <alignment horizontal="left" vertical="center" indent="4"/>
    </xf>
    <xf numFmtId="0" fontId="12" fillId="0" borderId="0"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49" fontId="0" fillId="0" borderId="0" xfId="0" applyNumberFormat="1" applyFont="1" applyFill="1" applyBorder="1" applyAlignment="1" applyProtection="1">
      <alignment horizontal="distributed" vertical="center"/>
      <protection/>
    </xf>
    <xf numFmtId="0" fontId="0" fillId="0" borderId="0" xfId="0" applyFont="1" applyFill="1" applyBorder="1" applyAlignment="1" applyProtection="1" quotePrefix="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4" xfId="0" applyNumberFormat="1" applyFont="1" applyFill="1" applyBorder="1" applyAlignment="1">
      <alignment horizontal="center" vertical="center"/>
    </xf>
    <xf numFmtId="49"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lignment horizontal="center" vertical="center"/>
    </xf>
    <xf numFmtId="0" fontId="31"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60"/>
  <sheetViews>
    <sheetView tabSelected="1" view="pageBreakPreview" zoomScale="75" zoomScaleNormal="75" zoomScaleSheetLayoutView="75" zoomScalePageLayoutView="0" workbookViewId="0" topLeftCell="A1">
      <selection activeCell="A1" sqref="A1"/>
    </sheetView>
  </sheetViews>
  <sheetFormatPr defaultColWidth="10.59765625" defaultRowHeight="15"/>
  <cols>
    <col min="1" max="1" width="15.5" style="11" customWidth="1"/>
    <col min="2" max="2" width="12.59765625" style="11" customWidth="1"/>
    <col min="3" max="3" width="13.09765625" style="11" customWidth="1"/>
    <col min="4" max="8" width="12.59765625" style="11" customWidth="1"/>
    <col min="9" max="9" width="13.09765625" style="11" customWidth="1"/>
    <col min="10" max="10" width="12.59765625" style="11" customWidth="1"/>
    <col min="11" max="11" width="14" style="11" customWidth="1"/>
    <col min="12" max="12" width="12.59765625" style="11" customWidth="1"/>
    <col min="13" max="13" width="13.19921875" style="11" customWidth="1"/>
    <col min="14" max="14" width="12.59765625" style="11" customWidth="1"/>
    <col min="15" max="15" width="13.19921875" style="11" customWidth="1"/>
    <col min="16" max="16" width="12.59765625" style="11" customWidth="1"/>
    <col min="17" max="17" width="13.19921875" style="11" customWidth="1"/>
    <col min="18" max="19" width="12.59765625" style="11" customWidth="1"/>
    <col min="20" max="20" width="5.59765625" style="11" customWidth="1"/>
    <col min="21" max="16384" width="10.59765625" style="11" customWidth="1"/>
  </cols>
  <sheetData>
    <row r="1" spans="1:19" s="9" customFormat="1" ht="19.5" customHeight="1">
      <c r="A1" s="2" t="s">
        <v>52</v>
      </c>
      <c r="S1" s="3" t="s">
        <v>79</v>
      </c>
    </row>
    <row r="2" spans="1:20" ht="24.75" customHeight="1">
      <c r="A2" s="266" t="s">
        <v>147</v>
      </c>
      <c r="B2" s="266"/>
      <c r="C2" s="266"/>
      <c r="D2" s="266"/>
      <c r="E2" s="266"/>
      <c r="F2" s="266"/>
      <c r="G2" s="266"/>
      <c r="H2" s="266"/>
      <c r="I2" s="266"/>
      <c r="J2" s="266"/>
      <c r="K2" s="266"/>
      <c r="L2" s="266"/>
      <c r="M2" s="266"/>
      <c r="N2" s="266"/>
      <c r="O2" s="266"/>
      <c r="P2" s="266"/>
      <c r="Q2" s="266"/>
      <c r="R2" s="266"/>
      <c r="S2" s="266"/>
      <c r="T2" s="10"/>
    </row>
    <row r="3" spans="1:19" ht="19.5" customHeight="1">
      <c r="A3" s="267" t="s">
        <v>149</v>
      </c>
      <c r="B3" s="267"/>
      <c r="C3" s="267"/>
      <c r="D3" s="267"/>
      <c r="E3" s="267"/>
      <c r="F3" s="267"/>
      <c r="G3" s="267"/>
      <c r="H3" s="267"/>
      <c r="I3" s="267"/>
      <c r="J3" s="267"/>
      <c r="K3" s="267"/>
      <c r="L3" s="267"/>
      <c r="M3" s="267"/>
      <c r="N3" s="267"/>
      <c r="O3" s="267"/>
      <c r="P3" s="267"/>
      <c r="Q3" s="267"/>
      <c r="R3" s="267"/>
      <c r="S3" s="267"/>
    </row>
    <row r="4" spans="1:19" ht="19.5" customHeight="1">
      <c r="A4" s="176" t="s">
        <v>104</v>
      </c>
      <c r="B4" s="176"/>
      <c r="C4" s="176"/>
      <c r="D4" s="176"/>
      <c r="E4" s="176"/>
      <c r="F4" s="176"/>
      <c r="G4" s="176"/>
      <c r="H4" s="176"/>
      <c r="I4" s="176"/>
      <c r="J4" s="13"/>
      <c r="K4" s="176" t="s">
        <v>105</v>
      </c>
      <c r="L4" s="176"/>
      <c r="M4" s="176"/>
      <c r="N4" s="176"/>
      <c r="O4" s="176"/>
      <c r="P4" s="176"/>
      <c r="Q4" s="176"/>
      <c r="R4" s="176"/>
      <c r="S4" s="176"/>
    </row>
    <row r="5" spans="1:19" ht="18" customHeight="1" thickBot="1">
      <c r="A5" s="14"/>
      <c r="B5" s="13"/>
      <c r="C5" s="13"/>
      <c r="D5" s="13"/>
      <c r="E5" s="13"/>
      <c r="F5" s="13"/>
      <c r="G5" s="13"/>
      <c r="H5" s="13"/>
      <c r="I5" s="15" t="s">
        <v>53</v>
      </c>
      <c r="J5" s="15"/>
      <c r="L5" s="13"/>
      <c r="M5" s="13"/>
      <c r="N5" s="13"/>
      <c r="O5" s="13"/>
      <c r="P5" s="13"/>
      <c r="Q5" s="13"/>
      <c r="R5" s="13"/>
      <c r="S5" s="15" t="s">
        <v>53</v>
      </c>
    </row>
    <row r="6" spans="1:19" ht="30.75" customHeight="1">
      <c r="A6" s="170" t="s">
        <v>0</v>
      </c>
      <c r="B6" s="162" t="s">
        <v>12</v>
      </c>
      <c r="C6" s="163"/>
      <c r="D6" s="162" t="s">
        <v>1</v>
      </c>
      <c r="E6" s="163"/>
      <c r="F6" s="162" t="s">
        <v>2</v>
      </c>
      <c r="G6" s="163"/>
      <c r="H6" s="162" t="s">
        <v>106</v>
      </c>
      <c r="I6" s="165"/>
      <c r="J6" s="13"/>
      <c r="K6" s="170" t="s">
        <v>0</v>
      </c>
      <c r="L6" s="165" t="s">
        <v>109</v>
      </c>
      <c r="M6" s="172"/>
      <c r="N6" s="174" t="s">
        <v>129</v>
      </c>
      <c r="O6" s="175"/>
      <c r="P6" s="162" t="s">
        <v>110</v>
      </c>
      <c r="Q6" s="172"/>
      <c r="R6" s="162" t="s">
        <v>111</v>
      </c>
      <c r="S6" s="173"/>
    </row>
    <row r="7" spans="1:19" ht="18" customHeight="1">
      <c r="A7" s="171"/>
      <c r="B7" s="17" t="s">
        <v>103</v>
      </c>
      <c r="C7" s="17" t="s">
        <v>11</v>
      </c>
      <c r="D7" s="17" t="s">
        <v>103</v>
      </c>
      <c r="E7" s="17" t="s">
        <v>11</v>
      </c>
      <c r="F7" s="17" t="s">
        <v>103</v>
      </c>
      <c r="G7" s="17" t="s">
        <v>11</v>
      </c>
      <c r="H7" s="17" t="s">
        <v>103</v>
      </c>
      <c r="I7" s="18" t="s">
        <v>11</v>
      </c>
      <c r="J7" s="12"/>
      <c r="K7" s="171"/>
      <c r="L7" s="17" t="s">
        <v>103</v>
      </c>
      <c r="M7" s="17" t="s">
        <v>11</v>
      </c>
      <c r="N7" s="17" t="s">
        <v>103</v>
      </c>
      <c r="O7" s="17" t="s">
        <v>11</v>
      </c>
      <c r="P7" s="17" t="s">
        <v>103</v>
      </c>
      <c r="Q7" s="17" t="s">
        <v>11</v>
      </c>
      <c r="R7" s="17" t="s">
        <v>103</v>
      </c>
      <c r="S7" s="18" t="s">
        <v>11</v>
      </c>
    </row>
    <row r="8" spans="1:19" ht="18" customHeight="1">
      <c r="A8" s="19" t="s">
        <v>107</v>
      </c>
      <c r="B8" s="20">
        <f aca="true" t="shared" si="0" ref="B8:C11">SUM(D8,F8,H8)</f>
        <v>2141094</v>
      </c>
      <c r="C8" s="20">
        <f t="shared" si="0"/>
        <v>23702106</v>
      </c>
      <c r="D8" s="20">
        <v>11973</v>
      </c>
      <c r="E8" s="20">
        <v>183712</v>
      </c>
      <c r="F8" s="20">
        <v>186716</v>
      </c>
      <c r="G8" s="20">
        <v>3016779</v>
      </c>
      <c r="H8" s="20">
        <v>1942405</v>
      </c>
      <c r="I8" s="20">
        <v>20501615</v>
      </c>
      <c r="J8" s="20"/>
      <c r="K8" s="19" t="s">
        <v>107</v>
      </c>
      <c r="L8" s="20">
        <v>940475</v>
      </c>
      <c r="M8" s="20">
        <v>8866227</v>
      </c>
      <c r="N8" s="20">
        <v>469464</v>
      </c>
      <c r="O8" s="20">
        <v>7796055</v>
      </c>
      <c r="P8" s="20">
        <v>727357</v>
      </c>
      <c r="Q8" s="20">
        <v>7006386</v>
      </c>
      <c r="R8" s="20">
        <v>3804</v>
      </c>
      <c r="S8" s="20">
        <v>33628</v>
      </c>
    </row>
    <row r="9" spans="1:19" ht="18" customHeight="1">
      <c r="A9" s="32">
        <v>61</v>
      </c>
      <c r="B9" s="20">
        <f t="shared" si="0"/>
        <v>2206674</v>
      </c>
      <c r="C9" s="20">
        <f t="shared" si="0"/>
        <v>24222601</v>
      </c>
      <c r="D9" s="20">
        <v>25798</v>
      </c>
      <c r="E9" s="20">
        <v>302142</v>
      </c>
      <c r="F9" s="20">
        <v>165343</v>
      </c>
      <c r="G9" s="20">
        <v>2519133</v>
      </c>
      <c r="H9" s="20">
        <v>2015533</v>
      </c>
      <c r="I9" s="20">
        <v>21401326</v>
      </c>
      <c r="J9" s="20"/>
      <c r="K9" s="29">
        <v>61</v>
      </c>
      <c r="L9" s="20">
        <v>957106</v>
      </c>
      <c r="M9" s="20">
        <v>9266930</v>
      </c>
      <c r="N9" s="20">
        <v>465545</v>
      </c>
      <c r="O9" s="20">
        <v>7263118</v>
      </c>
      <c r="P9" s="20">
        <v>781680</v>
      </c>
      <c r="Q9" s="20">
        <v>7674659</v>
      </c>
      <c r="R9" s="20">
        <v>2343</v>
      </c>
      <c r="S9" s="20">
        <v>17894</v>
      </c>
    </row>
    <row r="10" spans="1:19" ht="18" customHeight="1">
      <c r="A10" s="32">
        <v>62</v>
      </c>
      <c r="B10" s="20">
        <f t="shared" si="0"/>
        <v>2364677</v>
      </c>
      <c r="C10" s="20">
        <f t="shared" si="0"/>
        <v>28224093</v>
      </c>
      <c r="D10" s="20">
        <v>59157</v>
      </c>
      <c r="E10" s="20">
        <v>1176301</v>
      </c>
      <c r="F10" s="20">
        <v>192610</v>
      </c>
      <c r="G10" s="20">
        <v>3258037</v>
      </c>
      <c r="H10" s="20">
        <v>2112910</v>
      </c>
      <c r="I10" s="20">
        <v>23789755</v>
      </c>
      <c r="J10" s="20"/>
      <c r="K10" s="29">
        <v>62</v>
      </c>
      <c r="L10" s="20">
        <v>1082684</v>
      </c>
      <c r="M10" s="20">
        <v>10873449</v>
      </c>
      <c r="N10" s="20">
        <v>574171</v>
      </c>
      <c r="O10" s="20">
        <v>10310453</v>
      </c>
      <c r="P10" s="20">
        <v>704605</v>
      </c>
      <c r="Q10" s="20">
        <v>7014701</v>
      </c>
      <c r="R10" s="20">
        <v>3217</v>
      </c>
      <c r="S10" s="20">
        <v>25490</v>
      </c>
    </row>
    <row r="11" spans="1:19" ht="18" customHeight="1">
      <c r="A11" s="32">
        <v>63</v>
      </c>
      <c r="B11" s="20">
        <f t="shared" si="0"/>
        <v>2792198</v>
      </c>
      <c r="C11" s="20">
        <f t="shared" si="0"/>
        <v>35370788</v>
      </c>
      <c r="D11" s="20">
        <v>60178</v>
      </c>
      <c r="E11" s="20">
        <v>911368</v>
      </c>
      <c r="F11" s="20">
        <v>160398</v>
      </c>
      <c r="G11" s="20">
        <v>2793315</v>
      </c>
      <c r="H11" s="20">
        <v>2571622</v>
      </c>
      <c r="I11" s="20">
        <v>31666105</v>
      </c>
      <c r="J11" s="20"/>
      <c r="K11" s="29">
        <v>63</v>
      </c>
      <c r="L11" s="20">
        <v>1055621</v>
      </c>
      <c r="M11" s="20">
        <v>11211714</v>
      </c>
      <c r="N11" s="20">
        <v>755407</v>
      </c>
      <c r="O11" s="20">
        <v>14331874</v>
      </c>
      <c r="P11" s="20">
        <v>977297</v>
      </c>
      <c r="Q11" s="20">
        <v>9805896</v>
      </c>
      <c r="R11" s="20">
        <v>3876</v>
      </c>
      <c r="S11" s="20">
        <v>21304</v>
      </c>
    </row>
    <row r="12" spans="1:19" ht="18" customHeight="1">
      <c r="A12" s="35" t="s">
        <v>108</v>
      </c>
      <c r="B12" s="6">
        <f>SUM(B14:B27)</f>
        <v>2865097</v>
      </c>
      <c r="C12" s="6">
        <f aca="true" t="shared" si="1" ref="C12:I12">SUM(C14:C27)</f>
        <v>37171729</v>
      </c>
      <c r="D12" s="6">
        <f t="shared" si="1"/>
        <v>28895</v>
      </c>
      <c r="E12" s="6">
        <f t="shared" si="1"/>
        <v>263170</v>
      </c>
      <c r="F12" s="6">
        <f t="shared" si="1"/>
        <v>151777</v>
      </c>
      <c r="G12" s="6">
        <f t="shared" si="1"/>
        <v>2541620</v>
      </c>
      <c r="H12" s="6">
        <f t="shared" si="1"/>
        <v>2684425</v>
      </c>
      <c r="I12" s="6">
        <f t="shared" si="1"/>
        <v>34366939</v>
      </c>
      <c r="J12" s="1"/>
      <c r="K12" s="35" t="s">
        <v>108</v>
      </c>
      <c r="L12" s="6">
        <f>SUM(L14:L27)</f>
        <v>1093917</v>
      </c>
      <c r="M12" s="6">
        <f aca="true" t="shared" si="2" ref="M12:S12">SUM(M14:M27)</f>
        <v>12196267</v>
      </c>
      <c r="N12" s="6">
        <f t="shared" si="2"/>
        <v>678599</v>
      </c>
      <c r="O12" s="6">
        <f t="shared" si="2"/>
        <v>13226341</v>
      </c>
      <c r="P12" s="6">
        <f t="shared" si="2"/>
        <v>1074341</v>
      </c>
      <c r="Q12" s="6">
        <f t="shared" si="2"/>
        <v>11610210</v>
      </c>
      <c r="R12" s="6">
        <f t="shared" si="2"/>
        <v>18240</v>
      </c>
      <c r="S12" s="6">
        <f t="shared" si="2"/>
        <v>138911</v>
      </c>
    </row>
    <row r="13" spans="1:19" ht="18" customHeight="1">
      <c r="A13" s="19"/>
      <c r="B13" s="21"/>
      <c r="C13" s="12"/>
      <c r="D13" s="12"/>
      <c r="E13" s="12"/>
      <c r="F13" s="12"/>
      <c r="G13" s="12"/>
      <c r="H13" s="12"/>
      <c r="I13" s="12"/>
      <c r="J13" s="12"/>
      <c r="K13" s="19"/>
      <c r="L13" s="12"/>
      <c r="M13" s="12"/>
      <c r="N13" s="12"/>
      <c r="O13" s="12"/>
      <c r="P13" s="12"/>
      <c r="Q13" s="12"/>
      <c r="R13" s="12"/>
      <c r="S13" s="12"/>
    </row>
    <row r="14" spans="1:20" ht="18" customHeight="1">
      <c r="A14" s="19" t="s">
        <v>77</v>
      </c>
      <c r="B14" s="20">
        <f aca="true" t="shared" si="3" ref="B14:C17">SUM(D14,F14,H14)</f>
        <v>147291</v>
      </c>
      <c r="C14" s="20">
        <f t="shared" si="3"/>
        <v>1936372</v>
      </c>
      <c r="D14" s="22">
        <v>145</v>
      </c>
      <c r="E14" s="22">
        <v>3000</v>
      </c>
      <c r="F14" s="22">
        <v>18866</v>
      </c>
      <c r="G14" s="22">
        <v>300897</v>
      </c>
      <c r="H14" s="22">
        <v>128280</v>
      </c>
      <c r="I14" s="22">
        <v>1632475</v>
      </c>
      <c r="J14" s="20"/>
      <c r="K14" s="19" t="s">
        <v>77</v>
      </c>
      <c r="L14" s="22">
        <v>48963</v>
      </c>
      <c r="M14" s="22">
        <v>533136</v>
      </c>
      <c r="N14" s="22">
        <v>31136</v>
      </c>
      <c r="O14" s="22">
        <v>514482</v>
      </c>
      <c r="P14" s="22">
        <v>66950</v>
      </c>
      <c r="Q14" s="22">
        <v>886529</v>
      </c>
      <c r="R14" s="22">
        <v>242</v>
      </c>
      <c r="S14" s="22">
        <v>2225</v>
      </c>
      <c r="T14" s="20"/>
    </row>
    <row r="15" spans="1:20" ht="18" customHeight="1">
      <c r="A15" s="30">
        <v>2</v>
      </c>
      <c r="B15" s="20">
        <f t="shared" si="3"/>
        <v>172018</v>
      </c>
      <c r="C15" s="20">
        <f t="shared" si="3"/>
        <v>2254825</v>
      </c>
      <c r="D15" s="22">
        <v>0</v>
      </c>
      <c r="E15" s="22">
        <v>0</v>
      </c>
      <c r="F15" s="22">
        <v>4687</v>
      </c>
      <c r="G15" s="22">
        <v>54974</v>
      </c>
      <c r="H15" s="22">
        <v>167331</v>
      </c>
      <c r="I15" s="22">
        <v>2199851</v>
      </c>
      <c r="J15" s="20"/>
      <c r="K15" s="31">
        <v>2</v>
      </c>
      <c r="L15" s="22">
        <v>72847</v>
      </c>
      <c r="M15" s="22">
        <v>775777</v>
      </c>
      <c r="N15" s="22">
        <v>46052</v>
      </c>
      <c r="O15" s="22">
        <v>900866</v>
      </c>
      <c r="P15" s="22">
        <v>52918</v>
      </c>
      <c r="Q15" s="22">
        <v>577007</v>
      </c>
      <c r="R15" s="22">
        <v>201</v>
      </c>
      <c r="S15" s="22">
        <v>1175</v>
      </c>
      <c r="T15" s="20"/>
    </row>
    <row r="16" spans="1:20" ht="18" customHeight="1">
      <c r="A16" s="30">
        <v>3</v>
      </c>
      <c r="B16" s="20">
        <f t="shared" si="3"/>
        <v>263170</v>
      </c>
      <c r="C16" s="20">
        <f t="shared" si="3"/>
        <v>3314792</v>
      </c>
      <c r="D16" s="22">
        <v>162</v>
      </c>
      <c r="E16" s="22">
        <v>1460</v>
      </c>
      <c r="F16" s="22">
        <v>5433</v>
      </c>
      <c r="G16" s="22">
        <v>164880</v>
      </c>
      <c r="H16" s="22">
        <v>257575</v>
      </c>
      <c r="I16" s="22">
        <v>3148452</v>
      </c>
      <c r="J16" s="20"/>
      <c r="K16" s="31">
        <v>3</v>
      </c>
      <c r="L16" s="22">
        <v>134324</v>
      </c>
      <c r="M16" s="22">
        <v>1482902</v>
      </c>
      <c r="N16" s="22">
        <v>48462</v>
      </c>
      <c r="O16" s="22">
        <v>912082</v>
      </c>
      <c r="P16" s="22">
        <v>79845</v>
      </c>
      <c r="Q16" s="22">
        <v>916098</v>
      </c>
      <c r="R16" s="22">
        <v>539</v>
      </c>
      <c r="S16" s="22">
        <v>3710</v>
      </c>
      <c r="T16" s="20"/>
    </row>
    <row r="17" spans="1:20" ht="18" customHeight="1">
      <c r="A17" s="30">
        <v>4</v>
      </c>
      <c r="B17" s="20">
        <f t="shared" si="3"/>
        <v>318336</v>
      </c>
      <c r="C17" s="20">
        <f t="shared" si="3"/>
        <v>3163855</v>
      </c>
      <c r="D17" s="22">
        <v>5164</v>
      </c>
      <c r="E17" s="22">
        <v>101820</v>
      </c>
      <c r="F17" s="22">
        <v>2776</v>
      </c>
      <c r="G17" s="22">
        <v>38450</v>
      </c>
      <c r="H17" s="22">
        <v>310396</v>
      </c>
      <c r="I17" s="22">
        <v>3023585</v>
      </c>
      <c r="J17" s="20"/>
      <c r="K17" s="31">
        <v>4</v>
      </c>
      <c r="L17" s="22">
        <v>108337</v>
      </c>
      <c r="M17" s="22">
        <v>1186748</v>
      </c>
      <c r="N17" s="22">
        <v>36719</v>
      </c>
      <c r="O17" s="22">
        <v>543420</v>
      </c>
      <c r="P17" s="22">
        <v>158308</v>
      </c>
      <c r="Q17" s="22">
        <v>1326745</v>
      </c>
      <c r="R17" s="22">
        <v>14972</v>
      </c>
      <c r="S17" s="22">
        <v>106942</v>
      </c>
      <c r="T17" s="20"/>
    </row>
    <row r="18" spans="1:20" ht="18" customHeight="1">
      <c r="A18" s="33"/>
      <c r="B18" s="12"/>
      <c r="C18" s="12"/>
      <c r="D18" s="12"/>
      <c r="E18" s="12"/>
      <c r="F18" s="12"/>
      <c r="G18" s="12"/>
      <c r="H18" s="12"/>
      <c r="I18" s="12"/>
      <c r="J18" s="12"/>
      <c r="K18" s="38"/>
      <c r="L18" s="12"/>
      <c r="M18" s="12"/>
      <c r="N18" s="12"/>
      <c r="O18" s="12"/>
      <c r="P18" s="12"/>
      <c r="Q18" s="12"/>
      <c r="R18" s="12"/>
      <c r="S18" s="12"/>
      <c r="T18" s="20"/>
    </row>
    <row r="19" spans="1:20" ht="18" customHeight="1">
      <c r="A19" s="30">
        <v>5</v>
      </c>
      <c r="B19" s="20">
        <f aca="true" t="shared" si="4" ref="B19:C22">SUM(D19,F19,H19)</f>
        <v>210360</v>
      </c>
      <c r="C19" s="20">
        <f t="shared" si="4"/>
        <v>2352213</v>
      </c>
      <c r="D19" s="22">
        <v>166</v>
      </c>
      <c r="E19" s="22">
        <v>2250</v>
      </c>
      <c r="F19" s="22">
        <v>2196</v>
      </c>
      <c r="G19" s="22">
        <v>32563</v>
      </c>
      <c r="H19" s="22">
        <v>207998</v>
      </c>
      <c r="I19" s="22">
        <v>2317400</v>
      </c>
      <c r="J19" s="20"/>
      <c r="K19" s="31">
        <v>5</v>
      </c>
      <c r="L19" s="22">
        <v>99958</v>
      </c>
      <c r="M19" s="22">
        <v>1094675</v>
      </c>
      <c r="N19" s="22">
        <v>25098</v>
      </c>
      <c r="O19" s="22">
        <v>369541</v>
      </c>
      <c r="P19" s="22">
        <v>85017</v>
      </c>
      <c r="Q19" s="22">
        <v>884901</v>
      </c>
      <c r="R19" s="22">
        <v>287</v>
      </c>
      <c r="S19" s="22">
        <v>3096</v>
      </c>
      <c r="T19" s="20"/>
    </row>
    <row r="20" spans="1:20" ht="18" customHeight="1">
      <c r="A20" s="30">
        <v>6</v>
      </c>
      <c r="B20" s="20">
        <f t="shared" si="4"/>
        <v>277251</v>
      </c>
      <c r="C20" s="20">
        <f t="shared" si="4"/>
        <v>3247932</v>
      </c>
      <c r="D20" s="22">
        <v>15468</v>
      </c>
      <c r="E20" s="22">
        <v>40000</v>
      </c>
      <c r="F20" s="22">
        <v>26818</v>
      </c>
      <c r="G20" s="22">
        <v>436857</v>
      </c>
      <c r="H20" s="22">
        <v>234965</v>
      </c>
      <c r="I20" s="22">
        <v>2771075</v>
      </c>
      <c r="J20" s="20"/>
      <c r="K20" s="31">
        <v>6</v>
      </c>
      <c r="L20" s="22">
        <v>108515</v>
      </c>
      <c r="M20" s="22">
        <v>1209944</v>
      </c>
      <c r="N20" s="22">
        <v>62023</v>
      </c>
      <c r="O20" s="22">
        <v>877770</v>
      </c>
      <c r="P20" s="22">
        <v>106379</v>
      </c>
      <c r="Q20" s="22">
        <v>1156872</v>
      </c>
      <c r="R20" s="22">
        <v>334</v>
      </c>
      <c r="S20" s="22">
        <v>3346</v>
      </c>
      <c r="T20" s="20"/>
    </row>
    <row r="21" spans="1:20" ht="18" customHeight="1">
      <c r="A21" s="30">
        <v>7</v>
      </c>
      <c r="B21" s="20">
        <f t="shared" si="4"/>
        <v>316587</v>
      </c>
      <c r="C21" s="20">
        <f t="shared" si="4"/>
        <v>4095128</v>
      </c>
      <c r="D21" s="22">
        <v>494</v>
      </c>
      <c r="E21" s="22">
        <v>10900</v>
      </c>
      <c r="F21" s="22">
        <v>21001</v>
      </c>
      <c r="G21" s="22">
        <v>428531</v>
      </c>
      <c r="H21" s="22">
        <v>295092</v>
      </c>
      <c r="I21" s="22">
        <v>3655697</v>
      </c>
      <c r="J21" s="20"/>
      <c r="K21" s="31">
        <v>7</v>
      </c>
      <c r="L21" s="22">
        <v>109380</v>
      </c>
      <c r="M21" s="22">
        <v>1222878</v>
      </c>
      <c r="N21" s="22">
        <v>63411</v>
      </c>
      <c r="O21" s="22">
        <v>1334186</v>
      </c>
      <c r="P21" s="22">
        <v>143540</v>
      </c>
      <c r="Q21" s="22">
        <v>1534894</v>
      </c>
      <c r="R21" s="22">
        <v>256</v>
      </c>
      <c r="S21" s="22">
        <v>3170</v>
      </c>
      <c r="T21" s="20"/>
    </row>
    <row r="22" spans="1:20" ht="18" customHeight="1">
      <c r="A22" s="30">
        <v>8</v>
      </c>
      <c r="B22" s="20">
        <f t="shared" si="4"/>
        <v>270768</v>
      </c>
      <c r="C22" s="20">
        <f t="shared" si="4"/>
        <v>3773975</v>
      </c>
      <c r="D22" s="22">
        <v>1895</v>
      </c>
      <c r="E22" s="22">
        <v>22385</v>
      </c>
      <c r="F22" s="22">
        <v>24141</v>
      </c>
      <c r="G22" s="22">
        <v>314451</v>
      </c>
      <c r="H22" s="22">
        <v>244732</v>
      </c>
      <c r="I22" s="22">
        <v>3437139</v>
      </c>
      <c r="J22" s="20"/>
      <c r="K22" s="31">
        <v>8</v>
      </c>
      <c r="L22" s="22">
        <v>87514</v>
      </c>
      <c r="M22" s="22">
        <v>1019817</v>
      </c>
      <c r="N22" s="22">
        <v>86880</v>
      </c>
      <c r="O22" s="22">
        <v>1686322</v>
      </c>
      <c r="P22" s="22">
        <v>96168</v>
      </c>
      <c r="Q22" s="22">
        <v>1063576</v>
      </c>
      <c r="R22" s="22">
        <v>206</v>
      </c>
      <c r="S22" s="22">
        <v>4260</v>
      </c>
      <c r="T22" s="20"/>
    </row>
    <row r="23" spans="1:20" ht="18" customHeight="1">
      <c r="A23" s="33"/>
      <c r="B23" s="12"/>
      <c r="C23" s="12"/>
      <c r="D23" s="12"/>
      <c r="E23" s="12"/>
      <c r="F23" s="12"/>
      <c r="G23" s="12"/>
      <c r="H23" s="12"/>
      <c r="I23" s="12"/>
      <c r="J23" s="12"/>
      <c r="K23" s="38"/>
      <c r="L23" s="12"/>
      <c r="M23" s="12"/>
      <c r="N23" s="12"/>
      <c r="O23" s="12"/>
      <c r="P23" s="12"/>
      <c r="Q23" s="12"/>
      <c r="R23" s="12"/>
      <c r="S23" s="12"/>
      <c r="T23" s="20"/>
    </row>
    <row r="24" spans="1:20" ht="18" customHeight="1">
      <c r="A24" s="30">
        <v>9</v>
      </c>
      <c r="B24" s="20">
        <f aca="true" t="shared" si="5" ref="B24:C27">SUM(D24,F24,H24)</f>
        <v>229752</v>
      </c>
      <c r="C24" s="20">
        <f t="shared" si="5"/>
        <v>4051036</v>
      </c>
      <c r="D24" s="22">
        <v>1655</v>
      </c>
      <c r="E24" s="22">
        <v>31170</v>
      </c>
      <c r="F24" s="22">
        <v>11569</v>
      </c>
      <c r="G24" s="22">
        <v>227957</v>
      </c>
      <c r="H24" s="22">
        <v>216528</v>
      </c>
      <c r="I24" s="22">
        <v>3791909</v>
      </c>
      <c r="J24" s="20"/>
      <c r="K24" s="31">
        <v>9</v>
      </c>
      <c r="L24" s="22">
        <v>84283</v>
      </c>
      <c r="M24" s="22">
        <v>968675</v>
      </c>
      <c r="N24" s="22">
        <v>82991</v>
      </c>
      <c r="O24" s="22">
        <v>2348637</v>
      </c>
      <c r="P24" s="22">
        <v>62329</v>
      </c>
      <c r="Q24" s="22">
        <v>732594</v>
      </c>
      <c r="R24" s="22">
        <v>149</v>
      </c>
      <c r="S24" s="22">
        <v>1130</v>
      </c>
      <c r="T24" s="20"/>
    </row>
    <row r="25" spans="1:20" ht="18" customHeight="1">
      <c r="A25" s="30">
        <v>10</v>
      </c>
      <c r="B25" s="20">
        <f t="shared" si="5"/>
        <v>234667</v>
      </c>
      <c r="C25" s="20">
        <f t="shared" si="5"/>
        <v>3042579</v>
      </c>
      <c r="D25" s="22">
        <v>715</v>
      </c>
      <c r="E25" s="22">
        <v>14230</v>
      </c>
      <c r="F25" s="22">
        <v>14916</v>
      </c>
      <c r="G25" s="22">
        <v>212717</v>
      </c>
      <c r="H25" s="22">
        <v>219036</v>
      </c>
      <c r="I25" s="22">
        <v>2815632</v>
      </c>
      <c r="J25" s="20"/>
      <c r="K25" s="31">
        <v>10</v>
      </c>
      <c r="L25" s="22">
        <v>86954</v>
      </c>
      <c r="M25" s="22">
        <v>971706</v>
      </c>
      <c r="N25" s="22">
        <v>58625</v>
      </c>
      <c r="O25" s="22">
        <v>1041222</v>
      </c>
      <c r="P25" s="22">
        <v>88120</v>
      </c>
      <c r="Q25" s="22">
        <v>1020452</v>
      </c>
      <c r="R25" s="22">
        <v>968</v>
      </c>
      <c r="S25" s="22">
        <v>9199</v>
      </c>
      <c r="T25" s="20"/>
    </row>
    <row r="26" spans="1:20" ht="18" customHeight="1">
      <c r="A26" s="30">
        <v>11</v>
      </c>
      <c r="B26" s="20">
        <f t="shared" si="5"/>
        <v>195818</v>
      </c>
      <c r="C26" s="20">
        <f t="shared" si="5"/>
        <v>2458560</v>
      </c>
      <c r="D26" s="22">
        <v>211</v>
      </c>
      <c r="E26" s="22">
        <v>1990</v>
      </c>
      <c r="F26" s="22">
        <v>10354</v>
      </c>
      <c r="G26" s="22">
        <v>195796</v>
      </c>
      <c r="H26" s="22">
        <v>185253</v>
      </c>
      <c r="I26" s="22">
        <v>2260774</v>
      </c>
      <c r="J26" s="20"/>
      <c r="K26" s="31">
        <v>11</v>
      </c>
      <c r="L26" s="23">
        <v>74831</v>
      </c>
      <c r="M26" s="22">
        <v>856752</v>
      </c>
      <c r="N26" s="22">
        <v>51467</v>
      </c>
      <c r="O26" s="22">
        <v>843306</v>
      </c>
      <c r="P26" s="22">
        <v>69480</v>
      </c>
      <c r="Q26" s="22">
        <v>758262</v>
      </c>
      <c r="R26" s="22">
        <v>40</v>
      </c>
      <c r="S26" s="22">
        <v>240</v>
      </c>
      <c r="T26" s="20"/>
    </row>
    <row r="27" spans="1:20" ht="18" customHeight="1">
      <c r="A27" s="34">
        <v>12</v>
      </c>
      <c r="B27" s="130">
        <f t="shared" si="5"/>
        <v>229079</v>
      </c>
      <c r="C27" s="131">
        <f t="shared" si="5"/>
        <v>3480462</v>
      </c>
      <c r="D27" s="24">
        <v>2820</v>
      </c>
      <c r="E27" s="24">
        <v>33965</v>
      </c>
      <c r="F27" s="24">
        <v>9020</v>
      </c>
      <c r="G27" s="24">
        <v>133547</v>
      </c>
      <c r="H27" s="24">
        <v>217239</v>
      </c>
      <c r="I27" s="24">
        <v>3312950</v>
      </c>
      <c r="J27" s="20"/>
      <c r="K27" s="39">
        <v>12</v>
      </c>
      <c r="L27" s="25">
        <v>78011</v>
      </c>
      <c r="M27" s="26">
        <v>873257</v>
      </c>
      <c r="N27" s="26">
        <v>85735</v>
      </c>
      <c r="O27" s="26">
        <v>1854507</v>
      </c>
      <c r="P27" s="26">
        <v>65287</v>
      </c>
      <c r="Q27" s="26">
        <v>752280</v>
      </c>
      <c r="R27" s="26">
        <v>46</v>
      </c>
      <c r="S27" s="26">
        <v>418</v>
      </c>
      <c r="T27" s="20"/>
    </row>
    <row r="28" spans="1:11" ht="15" customHeight="1">
      <c r="A28" s="159" t="s">
        <v>55</v>
      </c>
      <c r="B28" s="159"/>
      <c r="C28" s="159"/>
      <c r="D28" s="159"/>
      <c r="E28" s="159"/>
      <c r="F28" s="159"/>
      <c r="G28" s="159"/>
      <c r="H28" s="159"/>
      <c r="I28" s="159"/>
      <c r="K28" s="11" t="s">
        <v>54</v>
      </c>
    </row>
    <row r="29" ht="15" customHeight="1">
      <c r="A29" s="11" t="s">
        <v>54</v>
      </c>
    </row>
    <row r="30" ht="15" customHeight="1"/>
    <row r="31" ht="15" customHeight="1"/>
    <row r="32" ht="15" customHeight="1">
      <c r="O32" s="13"/>
    </row>
    <row r="33" ht="15" customHeight="1"/>
    <row r="34" spans="1:20" ht="15" customHeight="1">
      <c r="A34" s="168"/>
      <c r="B34" s="168"/>
      <c r="C34" s="168"/>
      <c r="D34" s="168"/>
      <c r="E34" s="168"/>
      <c r="F34" s="168"/>
      <c r="G34" s="168"/>
      <c r="H34" s="168"/>
      <c r="I34" s="168"/>
      <c r="J34" s="13"/>
      <c r="K34" s="13"/>
      <c r="L34" s="13"/>
      <c r="M34" s="13"/>
      <c r="N34" s="13"/>
      <c r="O34" s="13"/>
      <c r="P34" s="13"/>
      <c r="Q34" s="13"/>
      <c r="R34" s="13"/>
      <c r="S34" s="13"/>
      <c r="T34" s="13"/>
    </row>
    <row r="35" spans="1:19" ht="19.5" customHeight="1">
      <c r="A35" s="168"/>
      <c r="B35" s="168"/>
      <c r="C35" s="168"/>
      <c r="D35" s="168"/>
      <c r="E35" s="168"/>
      <c r="F35" s="168"/>
      <c r="G35" s="168"/>
      <c r="H35" s="168"/>
      <c r="I35" s="168"/>
      <c r="J35" s="168"/>
      <c r="K35" s="169"/>
      <c r="L35" s="169"/>
      <c r="M35" s="169"/>
      <c r="N35" s="169"/>
      <c r="O35" s="169"/>
      <c r="P35" s="169"/>
      <c r="Q35" s="169"/>
      <c r="R35" s="169"/>
      <c r="S35" s="169"/>
    </row>
    <row r="36" spans="1:19" ht="19.5" customHeight="1">
      <c r="A36" s="267" t="s">
        <v>148</v>
      </c>
      <c r="B36" s="267"/>
      <c r="C36" s="267"/>
      <c r="D36" s="267"/>
      <c r="E36" s="267"/>
      <c r="F36" s="267"/>
      <c r="G36" s="267"/>
      <c r="H36" s="267"/>
      <c r="I36" s="267"/>
      <c r="J36" s="267"/>
      <c r="K36" s="268"/>
      <c r="L36" s="268"/>
      <c r="M36" s="268"/>
      <c r="N36" s="268"/>
      <c r="O36" s="268"/>
      <c r="P36" s="268"/>
      <c r="Q36" s="268"/>
      <c r="R36" s="268"/>
      <c r="S36" s="268"/>
    </row>
    <row r="37" spans="2:20" ht="18" customHeight="1" thickBot="1">
      <c r="B37" s="13"/>
      <c r="C37" s="13"/>
      <c r="D37" s="13"/>
      <c r="E37" s="13"/>
      <c r="F37" s="13"/>
      <c r="G37" s="13"/>
      <c r="H37" s="13"/>
      <c r="I37" s="13"/>
      <c r="J37" s="15"/>
      <c r="K37" s="13"/>
      <c r="L37" s="13"/>
      <c r="M37" s="13"/>
      <c r="N37" s="13"/>
      <c r="O37" s="13"/>
      <c r="P37" s="13"/>
      <c r="Q37" s="13"/>
      <c r="R37" s="13"/>
      <c r="S37" s="15" t="s">
        <v>53</v>
      </c>
      <c r="T37" s="15"/>
    </row>
    <row r="38" spans="1:19" ht="18" customHeight="1">
      <c r="A38" s="170" t="s">
        <v>13</v>
      </c>
      <c r="B38" s="160" t="s">
        <v>4</v>
      </c>
      <c r="C38" s="161"/>
      <c r="D38" s="162" t="s">
        <v>5</v>
      </c>
      <c r="E38" s="163"/>
      <c r="F38" s="162" t="s">
        <v>6</v>
      </c>
      <c r="G38" s="163"/>
      <c r="H38" s="160" t="s">
        <v>130</v>
      </c>
      <c r="I38" s="161"/>
      <c r="J38" s="162" t="s">
        <v>7</v>
      </c>
      <c r="K38" s="166"/>
      <c r="L38" s="162" t="s">
        <v>8</v>
      </c>
      <c r="M38" s="163"/>
      <c r="N38" s="162" t="s">
        <v>78</v>
      </c>
      <c r="O38" s="167"/>
      <c r="P38" s="164" t="s">
        <v>9</v>
      </c>
      <c r="Q38" s="167"/>
      <c r="R38" s="164" t="s">
        <v>10</v>
      </c>
      <c r="S38" s="165"/>
    </row>
    <row r="39" spans="1:19" ht="18" customHeight="1">
      <c r="A39" s="171"/>
      <c r="B39" s="17" t="s">
        <v>103</v>
      </c>
      <c r="C39" s="17" t="s">
        <v>11</v>
      </c>
      <c r="D39" s="17" t="s">
        <v>103</v>
      </c>
      <c r="E39" s="17" t="s">
        <v>11</v>
      </c>
      <c r="F39" s="17" t="s">
        <v>103</v>
      </c>
      <c r="G39" s="17" t="s">
        <v>11</v>
      </c>
      <c r="H39" s="17" t="s">
        <v>103</v>
      </c>
      <c r="I39" s="17" t="s">
        <v>11</v>
      </c>
      <c r="J39" s="17" t="s">
        <v>103</v>
      </c>
      <c r="K39" s="17" t="s">
        <v>11</v>
      </c>
      <c r="L39" s="17" t="s">
        <v>103</v>
      </c>
      <c r="M39" s="17" t="s">
        <v>11</v>
      </c>
      <c r="N39" s="17" t="s">
        <v>103</v>
      </c>
      <c r="O39" s="17" t="s">
        <v>11</v>
      </c>
      <c r="P39" s="17" t="s">
        <v>103</v>
      </c>
      <c r="Q39" s="17" t="s">
        <v>11</v>
      </c>
      <c r="R39" s="17" t="s">
        <v>103</v>
      </c>
      <c r="S39" s="18" t="s">
        <v>11</v>
      </c>
    </row>
    <row r="40" spans="1:19" ht="18" customHeight="1">
      <c r="A40" s="19" t="s">
        <v>107</v>
      </c>
      <c r="B40" s="27">
        <v>923610</v>
      </c>
      <c r="C40" s="27">
        <v>9530701</v>
      </c>
      <c r="D40" s="27">
        <v>180610</v>
      </c>
      <c r="E40" s="27">
        <v>2096338</v>
      </c>
      <c r="F40" s="27">
        <v>65994</v>
      </c>
      <c r="G40" s="27">
        <v>431622</v>
      </c>
      <c r="H40" s="27">
        <v>372400</v>
      </c>
      <c r="I40" s="27">
        <v>3074655</v>
      </c>
      <c r="J40" s="27">
        <v>198355</v>
      </c>
      <c r="K40" s="27">
        <v>2189606</v>
      </c>
      <c r="L40" s="27">
        <v>34643</v>
      </c>
      <c r="M40" s="27">
        <v>344097</v>
      </c>
      <c r="N40" s="27">
        <v>184024</v>
      </c>
      <c r="O40" s="27">
        <v>2909055</v>
      </c>
      <c r="P40" s="27">
        <v>185046</v>
      </c>
      <c r="Q40" s="27">
        <v>2955494</v>
      </c>
      <c r="R40" s="27">
        <v>6669</v>
      </c>
      <c r="S40" s="27">
        <v>102440</v>
      </c>
    </row>
    <row r="41" spans="1:19" ht="18" customHeight="1">
      <c r="A41" s="29">
        <v>61</v>
      </c>
      <c r="B41" s="27">
        <v>1010680</v>
      </c>
      <c r="C41" s="27">
        <v>10579680</v>
      </c>
      <c r="D41" s="27">
        <v>199444</v>
      </c>
      <c r="E41" s="27">
        <v>2343681</v>
      </c>
      <c r="F41" s="27">
        <v>55604</v>
      </c>
      <c r="G41" s="27">
        <v>326581</v>
      </c>
      <c r="H41" s="27">
        <v>326475</v>
      </c>
      <c r="I41" s="27">
        <v>2555798</v>
      </c>
      <c r="J41" s="27">
        <v>193532</v>
      </c>
      <c r="K41" s="27">
        <v>2098173</v>
      </c>
      <c r="L41" s="27">
        <v>33621</v>
      </c>
      <c r="M41" s="27">
        <v>328516</v>
      </c>
      <c r="N41" s="27">
        <v>177290</v>
      </c>
      <c r="O41" s="27">
        <v>2692833</v>
      </c>
      <c r="P41" s="27">
        <v>198619</v>
      </c>
      <c r="Q41" s="27">
        <v>3155890</v>
      </c>
      <c r="R41" s="27">
        <v>11409</v>
      </c>
      <c r="S41" s="27">
        <v>141449</v>
      </c>
    </row>
    <row r="42" spans="1:19" ht="18" customHeight="1">
      <c r="A42" s="29">
        <v>62</v>
      </c>
      <c r="B42" s="27">
        <v>1176171</v>
      </c>
      <c r="C42" s="27">
        <v>12952796</v>
      </c>
      <c r="D42" s="27">
        <v>253711</v>
      </c>
      <c r="E42" s="27">
        <v>2920826</v>
      </c>
      <c r="F42" s="27">
        <v>58798</v>
      </c>
      <c r="G42" s="27">
        <v>345432</v>
      </c>
      <c r="H42" s="27">
        <v>222977</v>
      </c>
      <c r="I42" s="27">
        <v>1529799</v>
      </c>
      <c r="J42" s="27">
        <v>188612</v>
      </c>
      <c r="K42" s="27">
        <v>2250524</v>
      </c>
      <c r="L42" s="27">
        <v>31666</v>
      </c>
      <c r="M42" s="27">
        <v>282426</v>
      </c>
      <c r="N42" s="27">
        <v>195006</v>
      </c>
      <c r="O42" s="27">
        <v>3019470</v>
      </c>
      <c r="P42" s="27">
        <v>233813</v>
      </c>
      <c r="Q42" s="27">
        <v>4905827</v>
      </c>
      <c r="R42" s="27">
        <v>3923</v>
      </c>
      <c r="S42" s="27">
        <v>16993</v>
      </c>
    </row>
    <row r="43" spans="1:19" ht="18" customHeight="1">
      <c r="A43" s="29">
        <v>63</v>
      </c>
      <c r="B43" s="27">
        <v>1145496</v>
      </c>
      <c r="C43" s="27">
        <v>13296040</v>
      </c>
      <c r="D43" s="27">
        <v>284332</v>
      </c>
      <c r="E43" s="27">
        <v>3761998</v>
      </c>
      <c r="F43" s="27">
        <v>50958</v>
      </c>
      <c r="G43" s="27">
        <v>308303</v>
      </c>
      <c r="H43" s="27">
        <v>332699</v>
      </c>
      <c r="I43" s="27">
        <v>2715646</v>
      </c>
      <c r="J43" s="27">
        <v>345339</v>
      </c>
      <c r="K43" s="27">
        <v>3643502</v>
      </c>
      <c r="L43" s="27">
        <v>119375</v>
      </c>
      <c r="M43" s="27">
        <v>2665086</v>
      </c>
      <c r="N43" s="27">
        <v>210957</v>
      </c>
      <c r="O43" s="27">
        <v>3338245</v>
      </c>
      <c r="P43" s="27">
        <v>301925</v>
      </c>
      <c r="Q43" s="27">
        <v>5638906</v>
      </c>
      <c r="R43" s="27">
        <v>1117</v>
      </c>
      <c r="S43" s="27">
        <v>3062</v>
      </c>
    </row>
    <row r="44" spans="1:19" ht="18" customHeight="1">
      <c r="A44" s="35" t="s">
        <v>108</v>
      </c>
      <c r="B44" s="6">
        <f>SUM(B46:B59)</f>
        <v>1259136</v>
      </c>
      <c r="C44" s="6">
        <f aca="true" t="shared" si="6" ref="C44:S44">SUM(C46:C59)</f>
        <v>15827162</v>
      </c>
      <c r="D44" s="6">
        <f t="shared" si="6"/>
        <v>238214</v>
      </c>
      <c r="E44" s="6">
        <f t="shared" si="6"/>
        <v>3501163</v>
      </c>
      <c r="F44" s="6">
        <f t="shared" si="6"/>
        <v>51507</v>
      </c>
      <c r="G44" s="6">
        <f t="shared" si="6"/>
        <v>306776</v>
      </c>
      <c r="H44" s="6">
        <f t="shared" si="6"/>
        <v>522410</v>
      </c>
      <c r="I44" s="6">
        <f t="shared" si="6"/>
        <v>4671146</v>
      </c>
      <c r="J44" s="6">
        <f t="shared" si="6"/>
        <v>354578</v>
      </c>
      <c r="K44" s="6">
        <f t="shared" si="6"/>
        <v>5735475</v>
      </c>
      <c r="L44" s="6">
        <f t="shared" si="6"/>
        <v>64932</v>
      </c>
      <c r="M44" s="6">
        <f t="shared" si="6"/>
        <v>887309</v>
      </c>
      <c r="N44" s="6">
        <f t="shared" si="6"/>
        <v>173574</v>
      </c>
      <c r="O44" s="6">
        <f t="shared" si="6"/>
        <v>2855068</v>
      </c>
      <c r="P44" s="6">
        <f t="shared" si="6"/>
        <v>193829</v>
      </c>
      <c r="Q44" s="6">
        <f t="shared" si="6"/>
        <v>3218876</v>
      </c>
      <c r="R44" s="6">
        <f t="shared" si="6"/>
        <v>6917</v>
      </c>
      <c r="S44" s="6">
        <f t="shared" si="6"/>
        <v>168754</v>
      </c>
    </row>
    <row r="45" spans="1:19" ht="18" customHeight="1">
      <c r="A45" s="19"/>
      <c r="B45" s="12"/>
      <c r="C45" s="12"/>
      <c r="D45" s="12"/>
      <c r="E45" s="12"/>
      <c r="F45" s="12"/>
      <c r="G45" s="12"/>
      <c r="H45" s="12"/>
      <c r="I45" s="12"/>
      <c r="J45" s="12"/>
      <c r="K45" s="12"/>
      <c r="L45" s="12"/>
      <c r="M45" s="12"/>
      <c r="N45" s="12"/>
      <c r="O45" s="12"/>
      <c r="P45" s="12"/>
      <c r="Q45" s="12"/>
      <c r="R45" s="12"/>
      <c r="S45" s="12"/>
    </row>
    <row r="46" spans="1:20" ht="18" customHeight="1">
      <c r="A46" s="19" t="s">
        <v>77</v>
      </c>
      <c r="B46" s="23">
        <v>64228</v>
      </c>
      <c r="C46" s="22">
        <v>787489</v>
      </c>
      <c r="D46" s="22">
        <v>12744</v>
      </c>
      <c r="E46" s="22">
        <v>189084</v>
      </c>
      <c r="F46" s="22">
        <v>1246</v>
      </c>
      <c r="G46" s="22">
        <v>6872</v>
      </c>
      <c r="H46" s="22">
        <v>22249</v>
      </c>
      <c r="I46" s="22">
        <v>288600</v>
      </c>
      <c r="J46" s="22">
        <v>12626</v>
      </c>
      <c r="K46" s="22">
        <v>140920</v>
      </c>
      <c r="L46" s="22">
        <v>5281</v>
      </c>
      <c r="M46" s="22">
        <v>83710</v>
      </c>
      <c r="N46" s="22">
        <v>11599</v>
      </c>
      <c r="O46" s="22">
        <v>165547</v>
      </c>
      <c r="P46" s="22">
        <v>17318</v>
      </c>
      <c r="Q46" s="22">
        <v>274150</v>
      </c>
      <c r="R46" s="22">
        <v>0</v>
      </c>
      <c r="S46" s="22">
        <v>0</v>
      </c>
      <c r="T46" s="20"/>
    </row>
    <row r="47" spans="1:20" ht="18" customHeight="1">
      <c r="A47" s="31">
        <v>2</v>
      </c>
      <c r="B47" s="23">
        <v>85115</v>
      </c>
      <c r="C47" s="22">
        <v>1081776</v>
      </c>
      <c r="D47" s="22">
        <v>24905</v>
      </c>
      <c r="E47" s="22">
        <v>389780</v>
      </c>
      <c r="F47" s="22">
        <v>3578</v>
      </c>
      <c r="G47" s="22">
        <v>21777</v>
      </c>
      <c r="H47" s="22">
        <v>15867</v>
      </c>
      <c r="I47" s="22">
        <v>128200</v>
      </c>
      <c r="J47" s="22">
        <v>24390</v>
      </c>
      <c r="K47" s="22">
        <v>415571</v>
      </c>
      <c r="L47" s="22">
        <v>2699</v>
      </c>
      <c r="M47" s="22">
        <v>29623</v>
      </c>
      <c r="N47" s="22">
        <v>988</v>
      </c>
      <c r="O47" s="22">
        <v>11810</v>
      </c>
      <c r="P47" s="22">
        <v>14443</v>
      </c>
      <c r="Q47" s="22">
        <v>176138</v>
      </c>
      <c r="R47" s="22">
        <v>33</v>
      </c>
      <c r="S47" s="22">
        <v>150</v>
      </c>
      <c r="T47" s="20"/>
    </row>
    <row r="48" spans="1:20" ht="18" customHeight="1">
      <c r="A48" s="31">
        <v>3</v>
      </c>
      <c r="B48" s="23">
        <v>140874</v>
      </c>
      <c r="C48" s="22">
        <v>1678496</v>
      </c>
      <c r="D48" s="22">
        <v>28563</v>
      </c>
      <c r="E48" s="22">
        <v>377985</v>
      </c>
      <c r="F48" s="22">
        <v>4879</v>
      </c>
      <c r="G48" s="22">
        <v>26585</v>
      </c>
      <c r="H48" s="22">
        <v>40031</v>
      </c>
      <c r="I48" s="22">
        <v>381035</v>
      </c>
      <c r="J48" s="22">
        <v>9551</v>
      </c>
      <c r="K48" s="22">
        <v>130400</v>
      </c>
      <c r="L48" s="22">
        <v>7729</v>
      </c>
      <c r="M48" s="22">
        <v>94854</v>
      </c>
      <c r="N48" s="22">
        <v>13104</v>
      </c>
      <c r="O48" s="22">
        <v>344510</v>
      </c>
      <c r="P48" s="22">
        <v>18280</v>
      </c>
      <c r="Q48" s="22">
        <v>278627</v>
      </c>
      <c r="R48" s="22">
        <v>159</v>
      </c>
      <c r="S48" s="22">
        <v>2300</v>
      </c>
      <c r="T48" s="20"/>
    </row>
    <row r="49" spans="1:20" ht="18" customHeight="1">
      <c r="A49" s="31">
        <v>4</v>
      </c>
      <c r="B49" s="23">
        <v>118791</v>
      </c>
      <c r="C49" s="22">
        <v>1455569</v>
      </c>
      <c r="D49" s="22">
        <v>21025</v>
      </c>
      <c r="E49" s="22">
        <v>174702</v>
      </c>
      <c r="F49" s="22">
        <v>3823</v>
      </c>
      <c r="G49" s="22">
        <v>22414</v>
      </c>
      <c r="H49" s="22">
        <v>145736</v>
      </c>
      <c r="I49" s="22">
        <v>1072120</v>
      </c>
      <c r="J49" s="22">
        <v>12423</v>
      </c>
      <c r="K49" s="22">
        <v>133259</v>
      </c>
      <c r="L49" s="22">
        <v>2493</v>
      </c>
      <c r="M49" s="22">
        <v>23436</v>
      </c>
      <c r="N49" s="22">
        <v>4224</v>
      </c>
      <c r="O49" s="22">
        <v>85860</v>
      </c>
      <c r="P49" s="22">
        <v>9702</v>
      </c>
      <c r="Q49" s="22">
        <v>195795</v>
      </c>
      <c r="R49" s="22">
        <v>119</v>
      </c>
      <c r="S49" s="22">
        <v>700</v>
      </c>
      <c r="T49" s="20"/>
    </row>
    <row r="50" spans="1:20" ht="18" customHeight="1">
      <c r="A50" s="38"/>
      <c r="B50" s="28"/>
      <c r="C50" s="12"/>
      <c r="D50" s="12"/>
      <c r="E50" s="12"/>
      <c r="F50" s="12"/>
      <c r="G50" s="12"/>
      <c r="H50" s="12"/>
      <c r="I50" s="12"/>
      <c r="J50" s="12"/>
      <c r="K50" s="12"/>
      <c r="L50" s="12"/>
      <c r="M50" s="12"/>
      <c r="N50" s="12"/>
      <c r="O50" s="12"/>
      <c r="P50" s="12"/>
      <c r="Q50" s="12"/>
      <c r="R50" s="12"/>
      <c r="S50" s="12"/>
      <c r="T50" s="20"/>
    </row>
    <row r="51" spans="1:20" ht="18" customHeight="1">
      <c r="A51" s="31">
        <v>5</v>
      </c>
      <c r="B51" s="23">
        <v>113190</v>
      </c>
      <c r="C51" s="22">
        <v>1332369</v>
      </c>
      <c r="D51" s="22">
        <v>17879</v>
      </c>
      <c r="E51" s="22">
        <v>243610</v>
      </c>
      <c r="F51" s="22">
        <v>5271</v>
      </c>
      <c r="G51" s="22">
        <v>18535</v>
      </c>
      <c r="H51" s="22">
        <v>36594</v>
      </c>
      <c r="I51" s="22">
        <v>283374</v>
      </c>
      <c r="J51" s="22">
        <v>21204</v>
      </c>
      <c r="K51" s="22">
        <v>270862</v>
      </c>
      <c r="L51" s="22">
        <v>4709</v>
      </c>
      <c r="M51" s="22">
        <v>49493</v>
      </c>
      <c r="N51" s="22">
        <v>3315</v>
      </c>
      <c r="O51" s="22">
        <v>45340</v>
      </c>
      <c r="P51" s="22">
        <v>7694</v>
      </c>
      <c r="Q51" s="22">
        <v>98770</v>
      </c>
      <c r="R51" s="22">
        <v>504</v>
      </c>
      <c r="S51" s="22">
        <v>9860</v>
      </c>
      <c r="T51" s="20"/>
    </row>
    <row r="52" spans="1:20" ht="18" customHeight="1">
      <c r="A52" s="31">
        <v>6</v>
      </c>
      <c r="B52" s="23">
        <v>120073</v>
      </c>
      <c r="C52" s="22">
        <v>1491622</v>
      </c>
      <c r="D52" s="22">
        <v>14601</v>
      </c>
      <c r="E52" s="22">
        <v>191833</v>
      </c>
      <c r="F52" s="22">
        <v>5517</v>
      </c>
      <c r="G52" s="22">
        <v>46912</v>
      </c>
      <c r="H52" s="22">
        <v>53350</v>
      </c>
      <c r="I52" s="22">
        <v>523903</v>
      </c>
      <c r="J52" s="22">
        <v>26295</v>
      </c>
      <c r="K52" s="22">
        <v>318606</v>
      </c>
      <c r="L52" s="22">
        <v>1812</v>
      </c>
      <c r="M52" s="22">
        <v>17620</v>
      </c>
      <c r="N52" s="22">
        <v>40310</v>
      </c>
      <c r="O52" s="22">
        <v>434646</v>
      </c>
      <c r="P52" s="22">
        <v>14057</v>
      </c>
      <c r="Q52" s="22">
        <v>210360</v>
      </c>
      <c r="R52" s="22">
        <v>1236</v>
      </c>
      <c r="S52" s="22">
        <v>12430</v>
      </c>
      <c r="T52" s="20"/>
    </row>
    <row r="53" spans="1:20" ht="18" customHeight="1">
      <c r="A53" s="31">
        <v>7</v>
      </c>
      <c r="B53" s="23">
        <v>111865</v>
      </c>
      <c r="C53" s="22">
        <v>1388750</v>
      </c>
      <c r="D53" s="22">
        <v>31456</v>
      </c>
      <c r="E53" s="22">
        <v>495846</v>
      </c>
      <c r="F53" s="22">
        <v>5586</v>
      </c>
      <c r="G53" s="22">
        <v>29868</v>
      </c>
      <c r="H53" s="22">
        <v>49331</v>
      </c>
      <c r="I53" s="22">
        <v>450676</v>
      </c>
      <c r="J53" s="22">
        <v>69577</v>
      </c>
      <c r="K53" s="22">
        <v>794134</v>
      </c>
      <c r="L53" s="22">
        <v>6464</v>
      </c>
      <c r="M53" s="22">
        <v>94218</v>
      </c>
      <c r="N53" s="22">
        <v>19612</v>
      </c>
      <c r="O53" s="22">
        <v>402757</v>
      </c>
      <c r="P53" s="22">
        <v>19644</v>
      </c>
      <c r="Q53" s="22">
        <v>320862</v>
      </c>
      <c r="R53" s="22">
        <v>3052</v>
      </c>
      <c r="S53" s="22">
        <v>118017</v>
      </c>
      <c r="T53" s="20"/>
    </row>
    <row r="54" spans="1:20" ht="18" customHeight="1">
      <c r="A54" s="31">
        <v>8</v>
      </c>
      <c r="B54" s="23">
        <v>114861</v>
      </c>
      <c r="C54" s="22">
        <v>1568184</v>
      </c>
      <c r="D54" s="22">
        <v>17432</v>
      </c>
      <c r="E54" s="22">
        <v>257874</v>
      </c>
      <c r="F54" s="22">
        <v>7375</v>
      </c>
      <c r="G54" s="22">
        <v>48230</v>
      </c>
      <c r="H54" s="22">
        <v>41839</v>
      </c>
      <c r="I54" s="22">
        <v>476610</v>
      </c>
      <c r="J54" s="22">
        <v>23190</v>
      </c>
      <c r="K54" s="22">
        <v>280370</v>
      </c>
      <c r="L54" s="22">
        <v>14588</v>
      </c>
      <c r="M54" s="22">
        <v>211020</v>
      </c>
      <c r="N54" s="22">
        <v>24341</v>
      </c>
      <c r="O54" s="22">
        <v>409308</v>
      </c>
      <c r="P54" s="22">
        <v>27033</v>
      </c>
      <c r="Q54" s="22">
        <v>520879</v>
      </c>
      <c r="R54" s="22">
        <v>109</v>
      </c>
      <c r="S54" s="22">
        <v>1500</v>
      </c>
      <c r="T54" s="20"/>
    </row>
    <row r="55" spans="1:20" ht="18" customHeight="1">
      <c r="A55" s="38"/>
      <c r="B55" s="28"/>
      <c r="C55" s="12"/>
      <c r="D55" s="12"/>
      <c r="E55" s="12"/>
      <c r="F55" s="12"/>
      <c r="G55" s="12"/>
      <c r="H55" s="12"/>
      <c r="I55" s="12"/>
      <c r="J55" s="12"/>
      <c r="K55" s="12"/>
      <c r="L55" s="12"/>
      <c r="M55" s="12"/>
      <c r="N55" s="12"/>
      <c r="O55" s="12"/>
      <c r="P55" s="12"/>
      <c r="Q55" s="12"/>
      <c r="R55" s="12"/>
      <c r="S55" s="12"/>
      <c r="T55" s="20"/>
    </row>
    <row r="56" spans="1:20" ht="18" customHeight="1">
      <c r="A56" s="31">
        <v>9</v>
      </c>
      <c r="B56" s="23">
        <v>94037</v>
      </c>
      <c r="C56" s="22">
        <v>1207327</v>
      </c>
      <c r="D56" s="22">
        <v>10028</v>
      </c>
      <c r="E56" s="22">
        <v>139733</v>
      </c>
      <c r="F56" s="22">
        <v>4043</v>
      </c>
      <c r="G56" s="22">
        <v>32434</v>
      </c>
      <c r="H56" s="22">
        <v>20328</v>
      </c>
      <c r="I56" s="22">
        <v>198730</v>
      </c>
      <c r="J56" s="22">
        <v>72589</v>
      </c>
      <c r="K56" s="22">
        <v>2015313</v>
      </c>
      <c r="L56" s="22">
        <v>5477</v>
      </c>
      <c r="M56" s="22">
        <v>62257</v>
      </c>
      <c r="N56" s="22">
        <v>14008</v>
      </c>
      <c r="O56" s="22">
        <v>275035</v>
      </c>
      <c r="P56" s="22">
        <v>9101</v>
      </c>
      <c r="Q56" s="22">
        <v>118700</v>
      </c>
      <c r="R56" s="22">
        <v>141</v>
      </c>
      <c r="S56" s="22">
        <v>1507</v>
      </c>
      <c r="T56" s="20"/>
    </row>
    <row r="57" spans="1:20" ht="18" customHeight="1">
      <c r="A57" s="31">
        <v>10</v>
      </c>
      <c r="B57" s="23">
        <v>96923</v>
      </c>
      <c r="C57" s="22">
        <v>1275328</v>
      </c>
      <c r="D57" s="22">
        <v>16553</v>
      </c>
      <c r="E57" s="22">
        <v>261181</v>
      </c>
      <c r="F57" s="22">
        <v>5636</v>
      </c>
      <c r="G57" s="22">
        <v>28587</v>
      </c>
      <c r="H57" s="22">
        <v>48688</v>
      </c>
      <c r="I57" s="22">
        <v>468487</v>
      </c>
      <c r="J57" s="22">
        <v>21765</v>
      </c>
      <c r="K57" s="22">
        <v>238852</v>
      </c>
      <c r="L57" s="22">
        <v>3105</v>
      </c>
      <c r="M57" s="22">
        <v>25263</v>
      </c>
      <c r="N57" s="22">
        <v>13397</v>
      </c>
      <c r="O57" s="22">
        <v>197398</v>
      </c>
      <c r="P57" s="22">
        <v>28568</v>
      </c>
      <c r="Q57" s="22">
        <v>546523</v>
      </c>
      <c r="R57" s="22">
        <v>32</v>
      </c>
      <c r="S57" s="22">
        <v>960</v>
      </c>
      <c r="T57" s="20"/>
    </row>
    <row r="58" spans="1:20" ht="18" customHeight="1">
      <c r="A58" s="31">
        <v>11</v>
      </c>
      <c r="B58" s="23">
        <v>103957</v>
      </c>
      <c r="C58" s="22">
        <v>1314112</v>
      </c>
      <c r="D58" s="22">
        <v>12521</v>
      </c>
      <c r="E58" s="22">
        <v>174233</v>
      </c>
      <c r="F58" s="22">
        <v>2666</v>
      </c>
      <c r="G58" s="22">
        <v>14858</v>
      </c>
      <c r="H58" s="22">
        <v>31021</v>
      </c>
      <c r="I58" s="22">
        <v>263491</v>
      </c>
      <c r="J58" s="22">
        <v>19927</v>
      </c>
      <c r="K58" s="22">
        <v>237890</v>
      </c>
      <c r="L58" s="22">
        <v>6447</v>
      </c>
      <c r="M58" s="22">
        <v>153672</v>
      </c>
      <c r="N58" s="22">
        <v>6990</v>
      </c>
      <c r="O58" s="22">
        <v>128124</v>
      </c>
      <c r="P58" s="22">
        <v>12179</v>
      </c>
      <c r="Q58" s="22">
        <v>170250</v>
      </c>
      <c r="R58" s="22">
        <v>110</v>
      </c>
      <c r="S58" s="22">
        <v>1930</v>
      </c>
      <c r="T58" s="20"/>
    </row>
    <row r="59" spans="1:20" ht="18" customHeight="1">
      <c r="A59" s="39">
        <v>12</v>
      </c>
      <c r="B59" s="25">
        <v>95222</v>
      </c>
      <c r="C59" s="26">
        <v>1246140</v>
      </c>
      <c r="D59" s="26">
        <v>30507</v>
      </c>
      <c r="E59" s="26">
        <v>605302</v>
      </c>
      <c r="F59" s="26">
        <v>1887</v>
      </c>
      <c r="G59" s="26">
        <v>9704</v>
      </c>
      <c r="H59" s="26">
        <v>17376</v>
      </c>
      <c r="I59" s="26">
        <v>135920</v>
      </c>
      <c r="J59" s="26">
        <v>41041</v>
      </c>
      <c r="K59" s="26">
        <v>759298</v>
      </c>
      <c r="L59" s="26">
        <v>4128</v>
      </c>
      <c r="M59" s="26">
        <v>42143</v>
      </c>
      <c r="N59" s="26">
        <v>21686</v>
      </c>
      <c r="O59" s="26">
        <v>354733</v>
      </c>
      <c r="P59" s="26">
        <v>15810</v>
      </c>
      <c r="Q59" s="26">
        <v>307822</v>
      </c>
      <c r="R59" s="26">
        <v>1422</v>
      </c>
      <c r="S59" s="26">
        <v>19400</v>
      </c>
      <c r="T59" s="20"/>
    </row>
    <row r="60" ht="15" customHeight="1">
      <c r="A60" s="11" t="s">
        <v>54</v>
      </c>
    </row>
  </sheetData>
  <sheetProtection/>
  <mergeCells count="28">
    <mergeCell ref="A4:I4"/>
    <mergeCell ref="K4:S4"/>
    <mergeCell ref="A2:S2"/>
    <mergeCell ref="A3:S3"/>
    <mergeCell ref="B6:C6"/>
    <mergeCell ref="D6:E6"/>
    <mergeCell ref="F6:G6"/>
    <mergeCell ref="A6:A7"/>
    <mergeCell ref="A34:I34"/>
    <mergeCell ref="A35:S35"/>
    <mergeCell ref="A36:S36"/>
    <mergeCell ref="A38:A39"/>
    <mergeCell ref="P6:Q6"/>
    <mergeCell ref="R6:S6"/>
    <mergeCell ref="H6:I6"/>
    <mergeCell ref="K6:K7"/>
    <mergeCell ref="L6:M6"/>
    <mergeCell ref="N6:O6"/>
    <mergeCell ref="A28:I28"/>
    <mergeCell ref="B38:C38"/>
    <mergeCell ref="D38:E38"/>
    <mergeCell ref="F38:G38"/>
    <mergeCell ref="H38:I38"/>
    <mergeCell ref="R38:S38"/>
    <mergeCell ref="J38:K38"/>
    <mergeCell ref="L38:M38"/>
    <mergeCell ref="N38:O38"/>
    <mergeCell ref="P38:Q3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xl/worksheets/sheet2.xml><?xml version="1.0" encoding="utf-8"?>
<worksheet xmlns="http://schemas.openxmlformats.org/spreadsheetml/2006/main" xmlns:r="http://schemas.openxmlformats.org/officeDocument/2006/relationships">
  <sheetPr>
    <pageSetUpPr fitToPage="1"/>
  </sheetPr>
  <dimension ref="A1:AW86"/>
  <sheetViews>
    <sheetView tabSelected="1" view="pageBreakPreview" zoomScale="75" zoomScaleNormal="75" zoomScaleSheetLayoutView="75" zoomScalePageLayoutView="0" workbookViewId="0" topLeftCell="A1">
      <selection activeCell="A1" sqref="A1"/>
    </sheetView>
  </sheetViews>
  <sheetFormatPr defaultColWidth="10.59765625" defaultRowHeight="23.25" customHeight="1"/>
  <cols>
    <col min="1" max="1" width="16.19921875" style="11" customWidth="1"/>
    <col min="2" max="3" width="12.09765625" style="11" customWidth="1"/>
    <col min="4" max="4" width="14" style="11" customWidth="1"/>
    <col min="5" max="5" width="16" style="11" customWidth="1"/>
    <col min="6" max="6" width="16.09765625" style="11" customWidth="1"/>
    <col min="7" max="7" width="15.09765625" style="11" customWidth="1"/>
    <col min="8" max="18" width="12.09765625" style="11" customWidth="1"/>
    <col min="19" max="19" width="13.59765625" style="11" customWidth="1"/>
    <col min="20" max="20" width="14.19921875" style="11" customWidth="1"/>
    <col min="21" max="28" width="8.59765625" style="11" customWidth="1"/>
    <col min="29" max="29" width="6.59765625" style="11" customWidth="1"/>
    <col min="30" max="30" width="7.59765625" style="11" customWidth="1"/>
    <col min="31" max="31" width="6.59765625" style="11" customWidth="1"/>
    <col min="32" max="32" width="7.59765625" style="11" customWidth="1"/>
    <col min="33" max="44" width="6.59765625" style="11" customWidth="1"/>
    <col min="45" max="16384" width="10.59765625" style="11" customWidth="1"/>
  </cols>
  <sheetData>
    <row r="1" spans="1:49" s="9" customFormat="1" ht="23.25" customHeight="1">
      <c r="A1" s="2" t="s">
        <v>56</v>
      </c>
      <c r="R1" s="3"/>
      <c r="S1" s="132"/>
      <c r="T1" s="3" t="s">
        <v>80</v>
      </c>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row>
    <row r="2" spans="1:49" ht="23.25" customHeight="1">
      <c r="A2" s="225" t="s">
        <v>150</v>
      </c>
      <c r="B2" s="269"/>
      <c r="C2" s="269"/>
      <c r="D2" s="269"/>
      <c r="E2" s="269"/>
      <c r="F2" s="269"/>
      <c r="G2" s="269"/>
      <c r="H2" s="269"/>
      <c r="I2" s="269"/>
      <c r="J2" s="269"/>
      <c r="K2" s="269"/>
      <c r="L2" s="269"/>
      <c r="M2" s="269"/>
      <c r="N2" s="269"/>
      <c r="O2" s="269"/>
      <c r="P2" s="269"/>
      <c r="Q2" s="269"/>
      <c r="R2" s="127"/>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row>
    <row r="3" spans="1:49" ht="23.25" customHeight="1">
      <c r="A3" s="169" t="s">
        <v>81</v>
      </c>
      <c r="B3" s="169"/>
      <c r="C3" s="169"/>
      <c r="D3" s="169"/>
      <c r="E3" s="169"/>
      <c r="F3" s="169"/>
      <c r="G3" s="169"/>
      <c r="H3" s="169"/>
      <c r="I3" s="169"/>
      <c r="J3" s="169"/>
      <c r="K3" s="169"/>
      <c r="L3" s="169"/>
      <c r="M3" s="169"/>
      <c r="N3" s="169"/>
      <c r="O3" s="169"/>
      <c r="P3" s="169"/>
      <c r="Q3" s="169"/>
      <c r="R3" s="127"/>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row>
    <row r="4" spans="3:49" ht="23.25" customHeight="1" thickBot="1">
      <c r="C4" s="41"/>
      <c r="D4" s="41"/>
      <c r="E4" s="41"/>
      <c r="F4" s="41"/>
      <c r="G4" s="41"/>
      <c r="H4" s="41"/>
      <c r="I4" s="41"/>
      <c r="J4" s="41"/>
      <c r="K4" s="41"/>
      <c r="L4" s="41"/>
      <c r="M4" s="41"/>
      <c r="N4" s="41"/>
      <c r="O4" s="41"/>
      <c r="P4" s="41"/>
      <c r="Q4" s="15" t="s">
        <v>57</v>
      </c>
      <c r="R4" s="4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row>
    <row r="5" spans="1:49" ht="23.25" customHeight="1">
      <c r="A5" s="205" t="s">
        <v>0</v>
      </c>
      <c r="B5" s="207" t="s">
        <v>14</v>
      </c>
      <c r="C5" s="172"/>
      <c r="D5" s="173" t="s">
        <v>15</v>
      </c>
      <c r="E5" s="173"/>
      <c r="F5" s="173"/>
      <c r="G5" s="173"/>
      <c r="H5" s="173"/>
      <c r="I5" s="173"/>
      <c r="J5" s="173"/>
      <c r="K5" s="172"/>
      <c r="L5" s="207" t="s">
        <v>16</v>
      </c>
      <c r="M5" s="173"/>
      <c r="N5" s="173"/>
      <c r="O5" s="173"/>
      <c r="P5" s="173"/>
      <c r="Q5" s="173"/>
      <c r="R5" s="46"/>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row>
    <row r="6" spans="1:49" ht="23.25" customHeight="1">
      <c r="A6" s="206"/>
      <c r="B6" s="208" t="s">
        <v>17</v>
      </c>
      <c r="C6" s="208" t="s">
        <v>112</v>
      </c>
      <c r="D6" s="210" t="s">
        <v>18</v>
      </c>
      <c r="E6" s="211"/>
      <c r="F6" s="212" t="s">
        <v>19</v>
      </c>
      <c r="G6" s="211"/>
      <c r="H6" s="212" t="s">
        <v>20</v>
      </c>
      <c r="I6" s="211"/>
      <c r="J6" s="212" t="s">
        <v>21</v>
      </c>
      <c r="K6" s="211"/>
      <c r="L6" s="212" t="s">
        <v>22</v>
      </c>
      <c r="M6" s="211"/>
      <c r="N6" s="212" t="s">
        <v>23</v>
      </c>
      <c r="O6" s="211"/>
      <c r="P6" s="212" t="s">
        <v>3</v>
      </c>
      <c r="Q6" s="210"/>
      <c r="R6" s="46"/>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row>
    <row r="7" spans="1:49" ht="23.25" customHeight="1">
      <c r="A7" s="171"/>
      <c r="B7" s="209"/>
      <c r="C7" s="209"/>
      <c r="D7" s="16" t="s">
        <v>17</v>
      </c>
      <c r="E7" s="44" t="s">
        <v>112</v>
      </c>
      <c r="F7" s="45" t="s">
        <v>17</v>
      </c>
      <c r="G7" s="45" t="s">
        <v>112</v>
      </c>
      <c r="H7" s="45" t="s">
        <v>17</v>
      </c>
      <c r="I7" s="45" t="s">
        <v>112</v>
      </c>
      <c r="J7" s="45" t="s">
        <v>17</v>
      </c>
      <c r="K7" s="45" t="s">
        <v>112</v>
      </c>
      <c r="L7" s="45" t="s">
        <v>17</v>
      </c>
      <c r="M7" s="45" t="s">
        <v>112</v>
      </c>
      <c r="N7" s="45" t="s">
        <v>17</v>
      </c>
      <c r="O7" s="45" t="s">
        <v>112</v>
      </c>
      <c r="P7" s="45" t="s">
        <v>17</v>
      </c>
      <c r="Q7" s="43" t="s">
        <v>112</v>
      </c>
      <c r="R7" s="46"/>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row>
    <row r="8" spans="1:49" ht="23.25" customHeight="1">
      <c r="A8" s="19" t="s">
        <v>107</v>
      </c>
      <c r="B8" s="20">
        <f aca="true" t="shared" si="0" ref="B8:C11">SUM(D8,F8,H8,J8)</f>
        <v>9639</v>
      </c>
      <c r="C8" s="20">
        <f t="shared" si="0"/>
        <v>979918</v>
      </c>
      <c r="D8" s="27">
        <v>4897</v>
      </c>
      <c r="E8" s="27">
        <v>729666</v>
      </c>
      <c r="F8" s="27">
        <v>3804</v>
      </c>
      <c r="G8" s="27">
        <v>167608</v>
      </c>
      <c r="H8" s="27">
        <v>51</v>
      </c>
      <c r="I8" s="27">
        <v>4540</v>
      </c>
      <c r="J8" s="27">
        <v>887</v>
      </c>
      <c r="K8" s="27">
        <v>78104</v>
      </c>
      <c r="L8" s="27">
        <v>8966</v>
      </c>
      <c r="M8" s="27">
        <v>855517</v>
      </c>
      <c r="N8" s="27">
        <v>656</v>
      </c>
      <c r="O8" s="27">
        <v>122794</v>
      </c>
      <c r="P8" s="27">
        <v>17</v>
      </c>
      <c r="Q8" s="27">
        <v>1607</v>
      </c>
      <c r="R8" s="27"/>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row>
    <row r="9" spans="1:49" ht="23.25" customHeight="1">
      <c r="A9" s="29">
        <v>61</v>
      </c>
      <c r="B9" s="20">
        <f t="shared" si="0"/>
        <v>11132</v>
      </c>
      <c r="C9" s="20">
        <f t="shared" si="0"/>
        <v>1070597</v>
      </c>
      <c r="D9" s="27">
        <v>4936</v>
      </c>
      <c r="E9" s="27">
        <v>759672</v>
      </c>
      <c r="F9" s="27">
        <v>5119</v>
      </c>
      <c r="G9" s="27">
        <v>221270</v>
      </c>
      <c r="H9" s="27">
        <v>89</v>
      </c>
      <c r="I9" s="27">
        <v>7647</v>
      </c>
      <c r="J9" s="27">
        <v>988</v>
      </c>
      <c r="K9" s="27">
        <v>82008</v>
      </c>
      <c r="L9" s="27">
        <v>10407</v>
      </c>
      <c r="M9" s="27">
        <v>943203</v>
      </c>
      <c r="N9" s="27">
        <v>657</v>
      </c>
      <c r="O9" s="27">
        <v>124251</v>
      </c>
      <c r="P9" s="27">
        <v>68</v>
      </c>
      <c r="Q9" s="27">
        <v>3133</v>
      </c>
      <c r="R9" s="27"/>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row>
    <row r="10" spans="1:49" ht="23.25" customHeight="1">
      <c r="A10" s="29">
        <v>62</v>
      </c>
      <c r="B10" s="20">
        <f t="shared" si="0"/>
        <v>13328</v>
      </c>
      <c r="C10" s="20">
        <f t="shared" si="0"/>
        <v>1245767</v>
      </c>
      <c r="D10" s="27">
        <v>5609</v>
      </c>
      <c r="E10" s="27">
        <v>850464</v>
      </c>
      <c r="F10" s="27">
        <v>6672</v>
      </c>
      <c r="G10" s="27">
        <v>298610</v>
      </c>
      <c r="H10" s="27">
        <v>232</v>
      </c>
      <c r="I10" s="27">
        <v>15772</v>
      </c>
      <c r="J10" s="27">
        <v>815</v>
      </c>
      <c r="K10" s="27">
        <v>80921</v>
      </c>
      <c r="L10" s="27">
        <v>12657</v>
      </c>
      <c r="M10" s="27">
        <v>1133592</v>
      </c>
      <c r="N10" s="27">
        <v>654</v>
      </c>
      <c r="O10" s="27">
        <v>110187</v>
      </c>
      <c r="P10" s="27">
        <v>17</v>
      </c>
      <c r="Q10" s="27">
        <v>1988</v>
      </c>
      <c r="R10" s="27"/>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row>
    <row r="11" spans="1:49" ht="23.25" customHeight="1">
      <c r="A11" s="29">
        <v>63</v>
      </c>
      <c r="B11" s="20">
        <f t="shared" si="0"/>
        <v>13363</v>
      </c>
      <c r="C11" s="20">
        <f t="shared" si="0"/>
        <v>1220772</v>
      </c>
      <c r="D11" s="27">
        <v>5260</v>
      </c>
      <c r="E11" s="27">
        <v>781142</v>
      </c>
      <c r="F11" s="27">
        <v>6405</v>
      </c>
      <c r="G11" s="27">
        <v>294295</v>
      </c>
      <c r="H11" s="27">
        <v>181</v>
      </c>
      <c r="I11" s="27">
        <v>14462</v>
      </c>
      <c r="J11" s="27">
        <v>1517</v>
      </c>
      <c r="K11" s="27">
        <v>130873</v>
      </c>
      <c r="L11" s="27">
        <v>12814</v>
      </c>
      <c r="M11" s="27">
        <v>1150167</v>
      </c>
      <c r="N11" s="27">
        <v>543</v>
      </c>
      <c r="O11" s="27">
        <v>70118</v>
      </c>
      <c r="P11" s="27">
        <v>6</v>
      </c>
      <c r="Q11" s="27">
        <v>487</v>
      </c>
      <c r="R11" s="27"/>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row>
    <row r="12" spans="1:49" s="60" customFormat="1" ht="23.25" customHeight="1">
      <c r="A12" s="35" t="s">
        <v>108</v>
      </c>
      <c r="B12" s="6">
        <f>SUM(B14:B27)</f>
        <v>13885</v>
      </c>
      <c r="C12" s="6">
        <f aca="true" t="shared" si="1" ref="C12:Q12">SUM(C14:C27)</f>
        <v>1278848</v>
      </c>
      <c r="D12" s="6">
        <f t="shared" si="1"/>
        <v>4997</v>
      </c>
      <c r="E12" s="6">
        <f t="shared" si="1"/>
        <v>757384</v>
      </c>
      <c r="F12" s="6">
        <f t="shared" si="1"/>
        <v>6314</v>
      </c>
      <c r="G12" s="6">
        <f t="shared" si="1"/>
        <v>292943</v>
      </c>
      <c r="H12" s="6">
        <f t="shared" si="1"/>
        <v>130</v>
      </c>
      <c r="I12" s="6">
        <f t="shared" si="1"/>
        <v>11477</v>
      </c>
      <c r="J12" s="6">
        <f t="shared" si="1"/>
        <v>2444</v>
      </c>
      <c r="K12" s="6">
        <f t="shared" si="1"/>
        <v>217044</v>
      </c>
      <c r="L12" s="6">
        <f t="shared" si="1"/>
        <v>13402</v>
      </c>
      <c r="M12" s="6">
        <f t="shared" si="1"/>
        <v>1214639</v>
      </c>
      <c r="N12" s="6">
        <f t="shared" si="1"/>
        <v>472</v>
      </c>
      <c r="O12" s="6">
        <f t="shared" si="1"/>
        <v>63109</v>
      </c>
      <c r="P12" s="6">
        <f t="shared" si="1"/>
        <v>11</v>
      </c>
      <c r="Q12" s="6">
        <f t="shared" si="1"/>
        <v>1100</v>
      </c>
      <c r="R12" s="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row>
    <row r="13" spans="1:49" ht="23.25" customHeight="1">
      <c r="A13" s="19"/>
      <c r="B13" s="46"/>
      <c r="C13" s="46"/>
      <c r="D13" s="46"/>
      <c r="E13" s="46"/>
      <c r="F13" s="46"/>
      <c r="G13" s="46"/>
      <c r="H13" s="46"/>
      <c r="I13" s="46"/>
      <c r="J13" s="46"/>
      <c r="K13" s="46"/>
      <c r="L13" s="46"/>
      <c r="M13" s="46"/>
      <c r="N13" s="46"/>
      <c r="O13" s="46"/>
      <c r="P13" s="46"/>
      <c r="Q13" s="46"/>
      <c r="R13" s="46"/>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row>
    <row r="14" spans="1:49" ht="23.25" customHeight="1">
      <c r="A14" s="19" t="s">
        <v>77</v>
      </c>
      <c r="B14" s="20">
        <f aca="true" t="shared" si="2" ref="B14:C17">SUM(D14,F14,H14,J14)</f>
        <v>794</v>
      </c>
      <c r="C14" s="20">
        <f t="shared" si="2"/>
        <v>66815</v>
      </c>
      <c r="D14" s="27">
        <v>228</v>
      </c>
      <c r="E14" s="27">
        <v>33938</v>
      </c>
      <c r="F14" s="27">
        <v>383</v>
      </c>
      <c r="G14" s="27">
        <v>16363</v>
      </c>
      <c r="H14" s="27">
        <v>23</v>
      </c>
      <c r="I14" s="27">
        <v>1164</v>
      </c>
      <c r="J14" s="27">
        <v>160</v>
      </c>
      <c r="K14" s="27">
        <v>15350</v>
      </c>
      <c r="L14" s="27">
        <v>769</v>
      </c>
      <c r="M14" s="27">
        <v>62988</v>
      </c>
      <c r="N14" s="27">
        <v>22</v>
      </c>
      <c r="O14" s="27">
        <v>3565</v>
      </c>
      <c r="P14" s="27">
        <v>3</v>
      </c>
      <c r="Q14" s="27">
        <v>262</v>
      </c>
      <c r="R14" s="27"/>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row>
    <row r="15" spans="1:49" ht="23.25" customHeight="1">
      <c r="A15" s="32">
        <v>2</v>
      </c>
      <c r="B15" s="20">
        <f t="shared" si="2"/>
        <v>974</v>
      </c>
      <c r="C15" s="20">
        <f t="shared" si="2"/>
        <v>95754</v>
      </c>
      <c r="D15" s="27">
        <v>343</v>
      </c>
      <c r="E15" s="27">
        <v>51445</v>
      </c>
      <c r="F15" s="27">
        <v>407</v>
      </c>
      <c r="G15" s="27">
        <v>22839</v>
      </c>
      <c r="H15" s="27">
        <v>1</v>
      </c>
      <c r="I15" s="27">
        <v>79</v>
      </c>
      <c r="J15" s="27">
        <v>223</v>
      </c>
      <c r="K15" s="27">
        <v>21391</v>
      </c>
      <c r="L15" s="27">
        <v>950</v>
      </c>
      <c r="M15" s="27">
        <v>92257</v>
      </c>
      <c r="N15" s="27">
        <v>24</v>
      </c>
      <c r="O15" s="27">
        <v>3497</v>
      </c>
      <c r="P15" s="27">
        <v>0</v>
      </c>
      <c r="Q15" s="27">
        <v>0</v>
      </c>
      <c r="R15" s="27"/>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row>
    <row r="16" spans="1:49" ht="23.25" customHeight="1">
      <c r="A16" s="32">
        <v>3</v>
      </c>
      <c r="B16" s="20">
        <f t="shared" si="2"/>
        <v>1321</v>
      </c>
      <c r="C16" s="20">
        <f t="shared" si="2"/>
        <v>147970</v>
      </c>
      <c r="D16" s="27">
        <v>652</v>
      </c>
      <c r="E16" s="27">
        <v>102594</v>
      </c>
      <c r="F16" s="27">
        <v>457</v>
      </c>
      <c r="G16" s="27">
        <v>24009</v>
      </c>
      <c r="H16" s="27">
        <v>3</v>
      </c>
      <c r="I16" s="27">
        <v>139</v>
      </c>
      <c r="J16" s="27">
        <v>209</v>
      </c>
      <c r="K16" s="27">
        <v>21228</v>
      </c>
      <c r="L16" s="27">
        <v>1274</v>
      </c>
      <c r="M16" s="27">
        <v>141314</v>
      </c>
      <c r="N16" s="27">
        <v>46</v>
      </c>
      <c r="O16" s="27">
        <v>6484</v>
      </c>
      <c r="P16" s="27">
        <v>1</v>
      </c>
      <c r="Q16" s="27">
        <v>172</v>
      </c>
      <c r="R16" s="27"/>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row>
    <row r="17" spans="1:49" ht="23.25" customHeight="1">
      <c r="A17" s="32">
        <v>4</v>
      </c>
      <c r="B17" s="20">
        <f t="shared" si="2"/>
        <v>1037</v>
      </c>
      <c r="C17" s="20">
        <f t="shared" si="2"/>
        <v>120394</v>
      </c>
      <c r="D17" s="27">
        <v>550</v>
      </c>
      <c r="E17" s="27">
        <v>86108</v>
      </c>
      <c r="F17" s="27">
        <v>389</v>
      </c>
      <c r="G17" s="27">
        <v>24657</v>
      </c>
      <c r="H17" s="27">
        <v>2</v>
      </c>
      <c r="I17" s="27">
        <v>169</v>
      </c>
      <c r="J17" s="27">
        <v>96</v>
      </c>
      <c r="K17" s="27">
        <v>9460</v>
      </c>
      <c r="L17" s="27">
        <v>969</v>
      </c>
      <c r="M17" s="27">
        <v>112663</v>
      </c>
      <c r="N17" s="27">
        <v>68</v>
      </c>
      <c r="O17" s="27">
        <v>7731</v>
      </c>
      <c r="P17" s="27">
        <v>0</v>
      </c>
      <c r="Q17" s="27">
        <v>0</v>
      </c>
      <c r="R17" s="27"/>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row>
    <row r="18" spans="1:49" ht="23.25" customHeight="1">
      <c r="A18" s="36"/>
      <c r="B18" s="46"/>
      <c r="C18" s="46"/>
      <c r="D18" s="42"/>
      <c r="E18" s="42"/>
      <c r="F18" s="42"/>
      <c r="G18" s="42"/>
      <c r="H18" s="42"/>
      <c r="I18" s="42"/>
      <c r="J18" s="42"/>
      <c r="K18" s="42"/>
      <c r="L18" s="42"/>
      <c r="M18" s="42"/>
      <c r="N18" s="42"/>
      <c r="O18" s="42"/>
      <c r="P18" s="42"/>
      <c r="Q18" s="42"/>
      <c r="R18" s="46"/>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row>
    <row r="19" spans="1:49" ht="23.25" customHeight="1">
      <c r="A19" s="32">
        <v>5</v>
      </c>
      <c r="B19" s="20">
        <f aca="true" t="shared" si="3" ref="B19:C22">SUM(D19,F19,H19,J19)</f>
        <v>1169</v>
      </c>
      <c r="C19" s="20">
        <f t="shared" si="3"/>
        <v>114400</v>
      </c>
      <c r="D19" s="27">
        <v>532</v>
      </c>
      <c r="E19" s="27">
        <v>79396</v>
      </c>
      <c r="F19" s="27">
        <v>462</v>
      </c>
      <c r="G19" s="27">
        <v>20400</v>
      </c>
      <c r="H19" s="27">
        <v>32</v>
      </c>
      <c r="I19" s="27">
        <v>3017</v>
      </c>
      <c r="J19" s="27">
        <v>143</v>
      </c>
      <c r="K19" s="27">
        <v>11587</v>
      </c>
      <c r="L19" s="27">
        <v>1111</v>
      </c>
      <c r="M19" s="27">
        <v>106387</v>
      </c>
      <c r="N19" s="27">
        <v>54</v>
      </c>
      <c r="O19" s="27">
        <v>7524</v>
      </c>
      <c r="P19" s="27">
        <v>4</v>
      </c>
      <c r="Q19" s="27">
        <v>489</v>
      </c>
      <c r="R19" s="27"/>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row>
    <row r="20" spans="1:49" ht="23.25" customHeight="1">
      <c r="A20" s="32">
        <v>6</v>
      </c>
      <c r="B20" s="20">
        <f t="shared" si="3"/>
        <v>1209</v>
      </c>
      <c r="C20" s="20">
        <f t="shared" si="3"/>
        <v>108907</v>
      </c>
      <c r="D20" s="27">
        <v>477</v>
      </c>
      <c r="E20" s="27">
        <v>73801</v>
      </c>
      <c r="F20" s="27">
        <v>623</v>
      </c>
      <c r="G20" s="27">
        <v>26081</v>
      </c>
      <c r="H20" s="27">
        <v>3</v>
      </c>
      <c r="I20" s="27">
        <v>359</v>
      </c>
      <c r="J20" s="27">
        <v>106</v>
      </c>
      <c r="K20" s="27">
        <v>8666</v>
      </c>
      <c r="L20" s="27">
        <v>1174</v>
      </c>
      <c r="M20" s="27">
        <v>103514</v>
      </c>
      <c r="N20" s="27">
        <v>35</v>
      </c>
      <c r="O20" s="27">
        <v>5393</v>
      </c>
      <c r="P20" s="27">
        <v>0</v>
      </c>
      <c r="Q20" s="27">
        <v>0</v>
      </c>
      <c r="R20" s="27"/>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row>
    <row r="21" spans="1:49" ht="23.25" customHeight="1">
      <c r="A21" s="32">
        <v>7</v>
      </c>
      <c r="B21" s="20">
        <f t="shared" si="3"/>
        <v>1369</v>
      </c>
      <c r="C21" s="20">
        <f t="shared" si="3"/>
        <v>121144</v>
      </c>
      <c r="D21" s="27">
        <v>496</v>
      </c>
      <c r="E21" s="27">
        <v>74565</v>
      </c>
      <c r="F21" s="27">
        <v>814</v>
      </c>
      <c r="G21" s="27">
        <v>41054</v>
      </c>
      <c r="H21" s="27">
        <v>5</v>
      </c>
      <c r="I21" s="27">
        <v>645</v>
      </c>
      <c r="J21" s="27">
        <v>54</v>
      </c>
      <c r="K21" s="27">
        <v>4880</v>
      </c>
      <c r="L21" s="27">
        <v>1307</v>
      </c>
      <c r="M21" s="27">
        <v>112983</v>
      </c>
      <c r="N21" s="27">
        <v>61</v>
      </c>
      <c r="O21" s="27">
        <v>8060</v>
      </c>
      <c r="P21" s="27">
        <v>1</v>
      </c>
      <c r="Q21" s="27">
        <v>101</v>
      </c>
      <c r="R21" s="27"/>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row>
    <row r="22" spans="1:49" ht="23.25" customHeight="1">
      <c r="A22" s="32">
        <v>8</v>
      </c>
      <c r="B22" s="20">
        <f t="shared" si="3"/>
        <v>1257</v>
      </c>
      <c r="C22" s="20">
        <f t="shared" si="3"/>
        <v>115401</v>
      </c>
      <c r="D22" s="27">
        <v>438</v>
      </c>
      <c r="E22" s="27">
        <v>66291</v>
      </c>
      <c r="F22" s="27">
        <v>484</v>
      </c>
      <c r="G22" s="27">
        <v>21169</v>
      </c>
      <c r="H22" s="27">
        <v>55</v>
      </c>
      <c r="I22" s="27">
        <v>5340</v>
      </c>
      <c r="J22" s="27">
        <v>280</v>
      </c>
      <c r="K22" s="27">
        <v>22601</v>
      </c>
      <c r="L22" s="27">
        <v>1223</v>
      </c>
      <c r="M22" s="27">
        <v>110666</v>
      </c>
      <c r="N22" s="27">
        <v>33</v>
      </c>
      <c r="O22" s="27">
        <v>4712</v>
      </c>
      <c r="P22" s="27">
        <v>1</v>
      </c>
      <c r="Q22" s="27">
        <v>23</v>
      </c>
      <c r="R22" s="27"/>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row>
    <row r="23" spans="1:49" ht="23.25" customHeight="1">
      <c r="A23" s="36"/>
      <c r="B23" s="46"/>
      <c r="C23" s="46"/>
      <c r="D23" s="42"/>
      <c r="E23" s="42"/>
      <c r="F23" s="42"/>
      <c r="G23" s="42"/>
      <c r="H23" s="42"/>
      <c r="I23" s="42"/>
      <c r="J23" s="42"/>
      <c r="K23" s="42"/>
      <c r="L23" s="42"/>
      <c r="M23" s="42"/>
      <c r="N23" s="42"/>
      <c r="O23" s="42"/>
      <c r="P23" s="42"/>
      <c r="Q23" s="42"/>
      <c r="R23" s="46"/>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row>
    <row r="24" spans="1:49" ht="23.25" customHeight="1">
      <c r="A24" s="32">
        <v>9</v>
      </c>
      <c r="B24" s="20">
        <f aca="true" t="shared" si="4" ref="B24:C27">SUM(D24,F24,H24,J24)</f>
        <v>1094</v>
      </c>
      <c r="C24" s="20">
        <f t="shared" si="4"/>
        <v>90614</v>
      </c>
      <c r="D24" s="27">
        <v>358</v>
      </c>
      <c r="E24" s="27">
        <v>53248</v>
      </c>
      <c r="F24" s="27">
        <v>564</v>
      </c>
      <c r="G24" s="27">
        <v>22899</v>
      </c>
      <c r="H24" s="27">
        <v>3</v>
      </c>
      <c r="I24" s="27">
        <v>239</v>
      </c>
      <c r="J24" s="27">
        <v>169</v>
      </c>
      <c r="K24" s="27">
        <v>14228</v>
      </c>
      <c r="L24" s="27">
        <v>1071</v>
      </c>
      <c r="M24" s="27">
        <v>87586</v>
      </c>
      <c r="N24" s="27">
        <v>22</v>
      </c>
      <c r="O24" s="27">
        <v>2975</v>
      </c>
      <c r="P24" s="27">
        <v>1</v>
      </c>
      <c r="Q24" s="27">
        <v>53</v>
      </c>
      <c r="R24" s="27"/>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row>
    <row r="25" spans="1:49" ht="23.25" customHeight="1">
      <c r="A25" s="32">
        <v>10</v>
      </c>
      <c r="B25" s="20">
        <f t="shared" si="4"/>
        <v>1037</v>
      </c>
      <c r="C25" s="20">
        <f t="shared" si="4"/>
        <v>88688</v>
      </c>
      <c r="D25" s="27">
        <v>348</v>
      </c>
      <c r="E25" s="27">
        <v>52187</v>
      </c>
      <c r="F25" s="27">
        <v>485</v>
      </c>
      <c r="G25" s="27">
        <v>22029</v>
      </c>
      <c r="H25" s="27">
        <v>2</v>
      </c>
      <c r="I25" s="27">
        <v>230</v>
      </c>
      <c r="J25" s="27">
        <v>202</v>
      </c>
      <c r="K25" s="27">
        <v>14242</v>
      </c>
      <c r="L25" s="27">
        <v>1008</v>
      </c>
      <c r="M25" s="27">
        <v>84449</v>
      </c>
      <c r="N25" s="27">
        <v>29</v>
      </c>
      <c r="O25" s="27">
        <v>4239</v>
      </c>
      <c r="P25" s="27">
        <v>0</v>
      </c>
      <c r="Q25" s="27">
        <v>0</v>
      </c>
      <c r="R25" s="27"/>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row>
    <row r="26" spans="1:49" ht="23.25" customHeight="1">
      <c r="A26" s="32">
        <v>11</v>
      </c>
      <c r="B26" s="20">
        <f t="shared" si="4"/>
        <v>1207</v>
      </c>
      <c r="C26" s="20">
        <f t="shared" si="4"/>
        <v>100449</v>
      </c>
      <c r="D26" s="27">
        <v>284</v>
      </c>
      <c r="E26" s="27">
        <v>41620</v>
      </c>
      <c r="F26" s="27">
        <v>568</v>
      </c>
      <c r="G26" s="27">
        <v>23783</v>
      </c>
      <c r="H26" s="27">
        <v>0</v>
      </c>
      <c r="I26" s="27">
        <v>0</v>
      </c>
      <c r="J26" s="27">
        <v>355</v>
      </c>
      <c r="K26" s="27">
        <v>35046</v>
      </c>
      <c r="L26" s="27">
        <v>1178</v>
      </c>
      <c r="M26" s="27">
        <v>96350</v>
      </c>
      <c r="N26" s="27">
        <v>29</v>
      </c>
      <c r="O26" s="27">
        <v>4099</v>
      </c>
      <c r="P26" s="27">
        <v>0</v>
      </c>
      <c r="Q26" s="27">
        <v>0</v>
      </c>
      <c r="R26" s="27"/>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row>
    <row r="27" spans="1:49" ht="23.25" customHeight="1">
      <c r="A27" s="37">
        <v>12</v>
      </c>
      <c r="B27" s="130">
        <f t="shared" si="4"/>
        <v>1417</v>
      </c>
      <c r="C27" s="131">
        <f t="shared" si="4"/>
        <v>108312</v>
      </c>
      <c r="D27" s="27">
        <v>291</v>
      </c>
      <c r="E27" s="27">
        <v>42191</v>
      </c>
      <c r="F27" s="27">
        <v>678</v>
      </c>
      <c r="G27" s="27">
        <v>27660</v>
      </c>
      <c r="H27" s="27">
        <v>1</v>
      </c>
      <c r="I27" s="27">
        <v>96</v>
      </c>
      <c r="J27" s="27">
        <v>447</v>
      </c>
      <c r="K27" s="27">
        <v>38365</v>
      </c>
      <c r="L27" s="27">
        <v>1368</v>
      </c>
      <c r="M27" s="27">
        <v>103482</v>
      </c>
      <c r="N27" s="27">
        <v>49</v>
      </c>
      <c r="O27" s="27">
        <v>4830</v>
      </c>
      <c r="P27" s="27">
        <v>0</v>
      </c>
      <c r="Q27" s="27">
        <v>0</v>
      </c>
      <c r="R27" s="2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row>
    <row r="28" spans="1:49" ht="23.25" customHeight="1">
      <c r="A28" s="11" t="s">
        <v>54</v>
      </c>
      <c r="D28" s="47"/>
      <c r="E28" s="47"/>
      <c r="F28" s="47"/>
      <c r="G28" s="47"/>
      <c r="H28" s="47"/>
      <c r="I28" s="47"/>
      <c r="J28" s="47"/>
      <c r="K28" s="47"/>
      <c r="L28" s="47"/>
      <c r="M28" s="47"/>
      <c r="N28" s="47"/>
      <c r="O28" s="47"/>
      <c r="P28" s="47"/>
      <c r="Q28" s="47"/>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row>
    <row r="29" spans="19:49" ht="23.25" customHeight="1">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row>
    <row r="30" spans="1:49" ht="23.25" customHeight="1">
      <c r="A30" s="213"/>
      <c r="B30" s="214"/>
      <c r="C30" s="214"/>
      <c r="D30" s="214"/>
      <c r="E30" s="214"/>
      <c r="F30" s="214"/>
      <c r="G30" s="214"/>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row>
    <row r="31" spans="1:49" ht="23.25" customHeight="1">
      <c r="A31" s="149"/>
      <c r="B31" s="150"/>
      <c r="C31" s="150"/>
      <c r="D31" s="150"/>
      <c r="E31" s="150"/>
      <c r="F31" s="150"/>
      <c r="G31" s="150"/>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row>
    <row r="32" spans="1:49" ht="23.25" customHeight="1">
      <c r="A32" s="149"/>
      <c r="B32" s="150"/>
      <c r="C32" s="150"/>
      <c r="D32" s="150"/>
      <c r="E32" s="150"/>
      <c r="F32" s="150"/>
      <c r="G32" s="150"/>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row>
    <row r="34" spans="1:20" ht="23.25" customHeight="1">
      <c r="A34" s="225" t="s">
        <v>151</v>
      </c>
      <c r="B34" s="225"/>
      <c r="C34" s="225"/>
      <c r="D34" s="225"/>
      <c r="E34" s="225"/>
      <c r="F34" s="225"/>
      <c r="G34" s="225"/>
      <c r="H34" s="225"/>
      <c r="I34" s="225"/>
      <c r="J34" s="225"/>
      <c r="K34" s="225"/>
      <c r="L34" s="225"/>
      <c r="M34" s="225"/>
      <c r="N34" s="225"/>
      <c r="O34" s="225"/>
      <c r="P34" s="225"/>
      <c r="Q34" s="225"/>
      <c r="R34" s="225"/>
      <c r="S34" s="225"/>
      <c r="T34" s="225"/>
    </row>
    <row r="35" spans="10:18" ht="23.25" customHeight="1">
      <c r="J35" s="204"/>
      <c r="K35" s="204"/>
      <c r="L35" s="204"/>
      <c r="M35" s="204"/>
      <c r="N35" s="204"/>
      <c r="O35" s="204"/>
      <c r="P35" s="204"/>
      <c r="Q35" s="169"/>
      <c r="R35" s="40"/>
    </row>
    <row r="36" spans="1:26" ht="23.25" customHeight="1" thickBot="1">
      <c r="A36" s="192" t="s">
        <v>82</v>
      </c>
      <c r="B36" s="192"/>
      <c r="C36" s="192"/>
      <c r="D36" s="192"/>
      <c r="E36" s="192"/>
      <c r="F36" s="192"/>
      <c r="G36" s="192"/>
      <c r="H36" s="192"/>
      <c r="J36" s="192" t="s">
        <v>83</v>
      </c>
      <c r="K36" s="192"/>
      <c r="L36" s="192"/>
      <c r="M36" s="192"/>
      <c r="N36" s="192"/>
      <c r="O36" s="192"/>
      <c r="P36" s="192"/>
      <c r="Q36" s="192"/>
      <c r="R36" s="192"/>
      <c r="S36" s="192"/>
      <c r="T36" s="192"/>
      <c r="U36" s="132"/>
      <c r="V36" s="132"/>
      <c r="W36" s="132"/>
      <c r="X36" s="132"/>
      <c r="Y36" s="132"/>
      <c r="Z36" s="132"/>
    </row>
    <row r="37" spans="1:26" ht="23.25" customHeight="1">
      <c r="A37" s="185" t="s">
        <v>59</v>
      </c>
      <c r="B37" s="186"/>
      <c r="C37" s="187"/>
      <c r="D37" s="190" t="s">
        <v>132</v>
      </c>
      <c r="E37" s="181" t="s">
        <v>67</v>
      </c>
      <c r="F37" s="181"/>
      <c r="G37" s="182"/>
      <c r="H37" s="201" t="s">
        <v>133</v>
      </c>
      <c r="J37" s="185" t="s">
        <v>59</v>
      </c>
      <c r="K37" s="186"/>
      <c r="L37" s="187"/>
      <c r="M37" s="190" t="s">
        <v>60</v>
      </c>
      <c r="N37" s="195" t="s">
        <v>136</v>
      </c>
      <c r="O37" s="196"/>
      <c r="P37" s="196"/>
      <c r="Q37" s="196"/>
      <c r="R37" s="196"/>
      <c r="S37" s="197"/>
      <c r="T37" s="193" t="s">
        <v>135</v>
      </c>
      <c r="U37" s="132"/>
      <c r="V37" s="132"/>
      <c r="W37" s="132"/>
      <c r="X37" s="132"/>
      <c r="Y37" s="132"/>
      <c r="Z37" s="132"/>
    </row>
    <row r="38" spans="1:32" ht="23.25" customHeight="1">
      <c r="A38" s="186"/>
      <c r="B38" s="186"/>
      <c r="C38" s="187"/>
      <c r="D38" s="191"/>
      <c r="E38" s="183" t="s">
        <v>62</v>
      </c>
      <c r="F38" s="183" t="s">
        <v>68</v>
      </c>
      <c r="G38" s="184" t="s">
        <v>131</v>
      </c>
      <c r="H38" s="202"/>
      <c r="J38" s="186"/>
      <c r="K38" s="186"/>
      <c r="L38" s="187"/>
      <c r="M38" s="191"/>
      <c r="N38" s="198" t="s">
        <v>63</v>
      </c>
      <c r="O38" s="198" t="s">
        <v>137</v>
      </c>
      <c r="P38" s="198"/>
      <c r="Q38" s="198" t="s">
        <v>61</v>
      </c>
      <c r="R38" s="199" t="s">
        <v>134</v>
      </c>
      <c r="S38" s="200" t="s">
        <v>62</v>
      </c>
      <c r="T38" s="193"/>
      <c r="U38" s="132"/>
      <c r="V38" s="132"/>
      <c r="W38" s="132"/>
      <c r="X38" s="132"/>
      <c r="Y38" s="132"/>
      <c r="Z38" s="132"/>
      <c r="AA38" s="46"/>
      <c r="AB38" s="46"/>
      <c r="AC38" s="46"/>
      <c r="AD38" s="46"/>
      <c r="AE38" s="46"/>
      <c r="AF38" s="40"/>
    </row>
    <row r="39" spans="1:32" ht="23.25" customHeight="1">
      <c r="A39" s="188"/>
      <c r="B39" s="188"/>
      <c r="C39" s="189"/>
      <c r="D39" s="191"/>
      <c r="E39" s="183"/>
      <c r="F39" s="183"/>
      <c r="G39" s="184"/>
      <c r="H39" s="203"/>
      <c r="J39" s="188"/>
      <c r="K39" s="188"/>
      <c r="L39" s="189"/>
      <c r="M39" s="191"/>
      <c r="N39" s="198"/>
      <c r="O39" s="49" t="s">
        <v>64</v>
      </c>
      <c r="P39" s="49" t="s">
        <v>65</v>
      </c>
      <c r="Q39" s="198"/>
      <c r="R39" s="195"/>
      <c r="S39" s="200"/>
      <c r="T39" s="194"/>
      <c r="U39" s="132"/>
      <c r="V39" s="132"/>
      <c r="W39" s="132"/>
      <c r="X39" s="132"/>
      <c r="Y39" s="132"/>
      <c r="Z39" s="132"/>
      <c r="AA39" s="46"/>
      <c r="AB39" s="46"/>
      <c r="AC39" s="46"/>
      <c r="AD39" s="46"/>
      <c r="AE39" s="46"/>
      <c r="AF39" s="46"/>
    </row>
    <row r="40" spans="1:31" ht="23.25" customHeight="1">
      <c r="A40" s="46"/>
      <c r="B40" s="46"/>
      <c r="C40" s="135"/>
      <c r="D40" s="46"/>
      <c r="E40" s="46"/>
      <c r="F40" s="46"/>
      <c r="G40" s="46"/>
      <c r="H40" s="136"/>
      <c r="J40" s="46"/>
      <c r="K40" s="46"/>
      <c r="L40" s="133"/>
      <c r="M40" s="46"/>
      <c r="N40" s="46"/>
      <c r="O40" s="46"/>
      <c r="P40" s="46"/>
      <c r="Q40" s="136"/>
      <c r="S40" s="132"/>
      <c r="T40" s="132"/>
      <c r="U40" s="132"/>
      <c r="V40" s="132"/>
      <c r="W40" s="132"/>
      <c r="X40" s="132"/>
      <c r="Y40" s="132"/>
      <c r="Z40" s="132"/>
      <c r="AA40" s="50"/>
      <c r="AB40" s="50"/>
      <c r="AC40" s="50"/>
      <c r="AD40" s="50"/>
      <c r="AE40" s="50"/>
    </row>
    <row r="41" spans="1:31" ht="23.25" customHeight="1">
      <c r="A41" s="179" t="s">
        <v>50</v>
      </c>
      <c r="B41" s="179"/>
      <c r="C41" s="180"/>
      <c r="D41" s="6">
        <f>SUM(E41,H41)</f>
        <v>337267</v>
      </c>
      <c r="E41" s="6">
        <f>SUM(F41:G41)</f>
        <v>327335</v>
      </c>
      <c r="F41" s="6">
        <v>323661</v>
      </c>
      <c r="G41" s="6">
        <v>3674</v>
      </c>
      <c r="H41" s="6">
        <v>9932</v>
      </c>
      <c r="J41" s="179" t="s">
        <v>50</v>
      </c>
      <c r="K41" s="179"/>
      <c r="L41" s="180"/>
      <c r="M41" s="8">
        <f>SUM(S41,T41)</f>
        <v>337267</v>
      </c>
      <c r="N41" s="8">
        <v>240642</v>
      </c>
      <c r="O41" s="8">
        <v>12911</v>
      </c>
      <c r="P41" s="8">
        <v>57397</v>
      </c>
      <c r="Q41" s="8">
        <v>12711</v>
      </c>
      <c r="R41" s="63">
        <v>3674</v>
      </c>
      <c r="S41" s="63">
        <f>SUM(N41:R41)</f>
        <v>327335</v>
      </c>
      <c r="T41" s="63">
        <v>9932</v>
      </c>
      <c r="U41" s="132"/>
      <c r="V41" s="132"/>
      <c r="W41" s="132"/>
      <c r="X41" s="132"/>
      <c r="Y41" s="132"/>
      <c r="Z41" s="132"/>
      <c r="AA41" s="46"/>
      <c r="AB41" s="46"/>
      <c r="AC41" s="46"/>
      <c r="AD41" s="46"/>
      <c r="AE41" s="46"/>
    </row>
    <row r="42" spans="1:31" ht="23.25" customHeight="1">
      <c r="A42" s="61"/>
      <c r="B42" s="61"/>
      <c r="C42" s="137"/>
      <c r="D42" s="4"/>
      <c r="E42" s="4"/>
      <c r="F42" s="4"/>
      <c r="G42" s="4"/>
      <c r="H42" s="4"/>
      <c r="J42" s="61"/>
      <c r="K42" s="61"/>
      <c r="L42" s="137"/>
      <c r="M42" s="8"/>
      <c r="N42" s="8"/>
      <c r="O42" s="8"/>
      <c r="P42" s="8"/>
      <c r="Q42" s="8"/>
      <c r="R42" s="63"/>
      <c r="S42" s="63"/>
      <c r="T42" s="63"/>
      <c r="U42" s="132"/>
      <c r="V42" s="132"/>
      <c r="W42" s="132"/>
      <c r="X42" s="132"/>
      <c r="Y42" s="132"/>
      <c r="Z42" s="132"/>
      <c r="AA42" s="46"/>
      <c r="AB42" s="46"/>
      <c r="AC42" s="46"/>
      <c r="AD42" s="46"/>
      <c r="AE42" s="46"/>
    </row>
    <row r="43" spans="1:31" ht="23.25" customHeight="1">
      <c r="A43" s="179" t="s">
        <v>113</v>
      </c>
      <c r="B43" s="179"/>
      <c r="C43" s="180"/>
      <c r="D43" s="6">
        <f>SUM(E43,H43)</f>
        <v>1133936</v>
      </c>
      <c r="E43" s="6">
        <f>SUM(F43:G43)</f>
        <v>1122820</v>
      </c>
      <c r="F43" s="6">
        <v>1117280</v>
      </c>
      <c r="G43" s="6">
        <v>5540</v>
      </c>
      <c r="H43" s="6">
        <v>11116</v>
      </c>
      <c r="J43" s="179" t="s">
        <v>113</v>
      </c>
      <c r="K43" s="179"/>
      <c r="L43" s="180"/>
      <c r="M43" s="8">
        <v>1133936</v>
      </c>
      <c r="N43" s="8">
        <v>931574</v>
      </c>
      <c r="O43" s="8">
        <v>38018</v>
      </c>
      <c r="P43" s="8">
        <v>112465</v>
      </c>
      <c r="Q43" s="8">
        <v>35223</v>
      </c>
      <c r="R43" s="63">
        <v>5540</v>
      </c>
      <c r="S43" s="63">
        <f>SUM(N43:R43)</f>
        <v>1122820</v>
      </c>
      <c r="T43" s="63">
        <v>11116</v>
      </c>
      <c r="U43" s="132"/>
      <c r="V43" s="132"/>
      <c r="W43" s="132"/>
      <c r="X43" s="132"/>
      <c r="Y43" s="132"/>
      <c r="Z43" s="132"/>
      <c r="AA43" s="46"/>
      <c r="AB43" s="46"/>
      <c r="AC43" s="46"/>
      <c r="AD43" s="46"/>
      <c r="AE43" s="46"/>
    </row>
    <row r="44" spans="1:31" ht="23.25" customHeight="1">
      <c r="A44" s="62"/>
      <c r="B44" s="62"/>
      <c r="C44" s="138" t="s">
        <v>117</v>
      </c>
      <c r="D44" s="52"/>
      <c r="E44" s="52"/>
      <c r="F44" s="52"/>
      <c r="G44" s="52"/>
      <c r="H44" s="52"/>
      <c r="J44" s="62"/>
      <c r="K44" s="62"/>
      <c r="L44" s="138" t="s">
        <v>117</v>
      </c>
      <c r="M44" s="1"/>
      <c r="N44" s="1"/>
      <c r="O44" s="1"/>
      <c r="P44" s="1"/>
      <c r="Q44" s="1"/>
      <c r="R44" s="7"/>
      <c r="S44" s="139"/>
      <c r="T44" s="139"/>
      <c r="U44" s="132"/>
      <c r="V44" s="132"/>
      <c r="W44" s="132"/>
      <c r="X44" s="132"/>
      <c r="Y44" s="132"/>
      <c r="Z44" s="132"/>
      <c r="AA44" s="52"/>
      <c r="AB44" s="52"/>
      <c r="AC44" s="52"/>
      <c r="AD44" s="52"/>
      <c r="AE44" s="52"/>
    </row>
    <row r="45" spans="1:31" ht="23.25" customHeight="1">
      <c r="A45" s="177" t="s">
        <v>115</v>
      </c>
      <c r="B45" s="177"/>
      <c r="C45" s="178"/>
      <c r="D45" s="53">
        <f>100*D41/$D41</f>
        <v>100</v>
      </c>
      <c r="E45" s="53">
        <f aca="true" t="shared" si="5" ref="E45:H47">100*E41/$D41</f>
        <v>97.05515214948394</v>
      </c>
      <c r="F45" s="53">
        <f t="shared" si="5"/>
        <v>95.9658075056261</v>
      </c>
      <c r="G45" s="53">
        <f t="shared" si="5"/>
        <v>1.0893446438578338</v>
      </c>
      <c r="H45" s="53">
        <f t="shared" si="5"/>
        <v>2.94484785051606</v>
      </c>
      <c r="J45" s="177" t="s">
        <v>114</v>
      </c>
      <c r="K45" s="177"/>
      <c r="L45" s="178"/>
      <c r="M45" s="54">
        <f>M43/M41</f>
        <v>3.362131486329822</v>
      </c>
      <c r="N45" s="54">
        <f aca="true" t="shared" si="6" ref="N45:T45">N43/N41</f>
        <v>3.8712028656676725</v>
      </c>
      <c r="O45" s="54">
        <f t="shared" si="6"/>
        <v>2.9446208659282784</v>
      </c>
      <c r="P45" s="54">
        <f t="shared" si="6"/>
        <v>1.9594229663571268</v>
      </c>
      <c r="Q45" s="54">
        <f t="shared" si="6"/>
        <v>2.7710644323814018</v>
      </c>
      <c r="R45" s="54">
        <f t="shared" si="6"/>
        <v>1.5078933043004898</v>
      </c>
      <c r="S45" s="54">
        <f t="shared" si="6"/>
        <v>3.430186200681259</v>
      </c>
      <c r="T45" s="54">
        <f t="shared" si="6"/>
        <v>1.1192106322996376</v>
      </c>
      <c r="U45" s="132"/>
      <c r="V45" s="132"/>
      <c r="W45" s="132"/>
      <c r="X45" s="132"/>
      <c r="Y45" s="132"/>
      <c r="Z45" s="132"/>
      <c r="AA45" s="52"/>
      <c r="AB45" s="52"/>
      <c r="AC45" s="52"/>
      <c r="AD45" s="52"/>
      <c r="AE45" s="52"/>
    </row>
    <row r="46" spans="1:31" ht="23.25" customHeight="1">
      <c r="A46" s="62"/>
      <c r="B46" s="62"/>
      <c r="C46" s="128"/>
      <c r="D46" s="53"/>
      <c r="E46" s="53"/>
      <c r="F46" s="53"/>
      <c r="G46" s="53"/>
      <c r="H46" s="53"/>
      <c r="J46" s="51"/>
      <c r="K46" s="51"/>
      <c r="L46" s="140" t="s">
        <v>117</v>
      </c>
      <c r="M46" s="53"/>
      <c r="N46" s="53"/>
      <c r="O46" s="53"/>
      <c r="P46" s="53"/>
      <c r="Q46" s="53"/>
      <c r="S46" s="132"/>
      <c r="T46" s="132"/>
      <c r="U46" s="132"/>
      <c r="V46" s="132"/>
      <c r="W46" s="132"/>
      <c r="X46" s="132"/>
      <c r="Y46" s="132"/>
      <c r="Z46" s="132"/>
      <c r="AA46" s="54"/>
      <c r="AB46" s="54"/>
      <c r="AC46" s="54"/>
      <c r="AD46" s="54"/>
      <c r="AE46" s="54"/>
    </row>
    <row r="47" spans="1:31" ht="23.25" customHeight="1">
      <c r="A47" s="177" t="s">
        <v>116</v>
      </c>
      <c r="B47" s="177"/>
      <c r="C47" s="178"/>
      <c r="D47" s="53">
        <f>100*D43/$D43</f>
        <v>100</v>
      </c>
      <c r="E47" s="53">
        <f t="shared" si="5"/>
        <v>99.01969776072018</v>
      </c>
      <c r="F47" s="53">
        <f t="shared" si="5"/>
        <v>98.53113403225579</v>
      </c>
      <c r="G47" s="53">
        <f t="shared" si="5"/>
        <v>0.48856372846439305</v>
      </c>
      <c r="H47" s="53">
        <f t="shared" si="5"/>
        <v>0.9803022392798183</v>
      </c>
      <c r="J47" s="177" t="s">
        <v>118</v>
      </c>
      <c r="K47" s="177"/>
      <c r="L47" s="178"/>
      <c r="M47" s="55" t="s">
        <v>66</v>
      </c>
      <c r="N47" s="53">
        <v>13.1</v>
      </c>
      <c r="O47" s="53">
        <v>6.1</v>
      </c>
      <c r="P47" s="53">
        <v>8.5</v>
      </c>
      <c r="Q47" s="53">
        <v>7.9</v>
      </c>
      <c r="R47" s="11">
        <v>6.9</v>
      </c>
      <c r="S47" s="53">
        <v>12.2</v>
      </c>
      <c r="T47" s="141" t="s">
        <v>66</v>
      </c>
      <c r="U47" s="132"/>
      <c r="V47" s="132"/>
      <c r="W47" s="132"/>
      <c r="X47" s="132"/>
      <c r="Y47" s="132"/>
      <c r="Z47" s="132"/>
      <c r="AA47" s="56"/>
      <c r="AB47" s="56"/>
      <c r="AC47" s="56"/>
      <c r="AD47" s="56"/>
      <c r="AE47" s="57"/>
    </row>
    <row r="48" spans="1:31" ht="23.25" customHeight="1">
      <c r="A48" s="62"/>
      <c r="B48" s="62"/>
      <c r="C48" s="128"/>
      <c r="D48" s="53"/>
      <c r="E48" s="53"/>
      <c r="F48" s="53"/>
      <c r="G48" s="53"/>
      <c r="H48" s="53"/>
      <c r="J48" s="51"/>
      <c r="K48" s="51"/>
      <c r="L48" s="133"/>
      <c r="M48" s="56"/>
      <c r="N48" s="56"/>
      <c r="O48" s="56"/>
      <c r="P48" s="56"/>
      <c r="Q48" s="56"/>
      <c r="R48" s="50"/>
      <c r="S48" s="142"/>
      <c r="T48" s="142"/>
      <c r="U48" s="132"/>
      <c r="V48" s="132"/>
      <c r="W48" s="132"/>
      <c r="X48" s="132"/>
      <c r="Y48" s="132"/>
      <c r="Z48" s="132"/>
      <c r="AA48" s="56"/>
      <c r="AB48" s="56"/>
      <c r="AC48" s="56"/>
      <c r="AD48" s="56"/>
      <c r="AE48" s="57"/>
    </row>
    <row r="49" spans="1:31" ht="23.25" customHeight="1">
      <c r="A49" s="177" t="s">
        <v>114</v>
      </c>
      <c r="B49" s="177"/>
      <c r="C49" s="178"/>
      <c r="D49" s="54">
        <f>D43/D41</f>
        <v>3.362131486329822</v>
      </c>
      <c r="E49" s="54">
        <f>E43/E41</f>
        <v>3.430186200681259</v>
      </c>
      <c r="F49" s="54">
        <f>F43/F41</f>
        <v>3.4520068837456472</v>
      </c>
      <c r="G49" s="54">
        <f>G43/G41</f>
        <v>1.5078933043004898</v>
      </c>
      <c r="H49" s="54">
        <f>H43/H41</f>
        <v>1.1192106322996376</v>
      </c>
      <c r="J49" s="143"/>
      <c r="K49" s="143"/>
      <c r="L49" s="144"/>
      <c r="M49" s="58"/>
      <c r="N49" s="58"/>
      <c r="O49" s="58"/>
      <c r="P49" s="58"/>
      <c r="Q49" s="58"/>
      <c r="R49" s="58"/>
      <c r="S49" s="145"/>
      <c r="T49" s="145"/>
      <c r="U49" s="132"/>
      <c r="V49" s="132"/>
      <c r="W49" s="132"/>
      <c r="X49" s="132"/>
      <c r="Y49" s="132"/>
      <c r="Z49" s="132"/>
      <c r="AA49" s="46"/>
      <c r="AB49" s="46"/>
      <c r="AC49" s="46"/>
      <c r="AD49" s="46"/>
      <c r="AE49" s="46"/>
    </row>
    <row r="50" spans="1:26" ht="23.25" customHeight="1">
      <c r="A50" s="146"/>
      <c r="B50" s="146"/>
      <c r="C50" s="147" t="s">
        <v>117</v>
      </c>
      <c r="D50" s="148"/>
      <c r="E50" s="148"/>
      <c r="F50" s="148"/>
      <c r="G50" s="148"/>
      <c r="H50" s="148"/>
      <c r="J50" s="11" t="s">
        <v>58</v>
      </c>
      <c r="S50" s="132"/>
      <c r="T50" s="132"/>
      <c r="U50" s="132"/>
      <c r="V50" s="132"/>
      <c r="W50" s="132"/>
      <c r="X50" s="132"/>
      <c r="Y50" s="132"/>
      <c r="Z50" s="132"/>
    </row>
    <row r="51" spans="1:26" ht="23.25" customHeight="1">
      <c r="A51" s="11" t="s">
        <v>58</v>
      </c>
      <c r="B51" s="59"/>
      <c r="C51" s="59"/>
      <c r="D51" s="59"/>
      <c r="E51" s="59"/>
      <c r="F51" s="59"/>
      <c r="G51" s="59"/>
      <c r="J51" s="53"/>
      <c r="S51" s="132"/>
      <c r="T51" s="132"/>
      <c r="U51" s="132"/>
      <c r="V51" s="132"/>
      <c r="W51" s="132"/>
      <c r="X51" s="132"/>
      <c r="Y51" s="132"/>
      <c r="Z51" s="132"/>
    </row>
    <row r="52" spans="1:26" ht="23.25" customHeight="1">
      <c r="A52" s="59"/>
      <c r="B52" s="59"/>
      <c r="C52" s="59"/>
      <c r="D52" s="59"/>
      <c r="E52" s="59"/>
      <c r="F52" s="59"/>
      <c r="G52" s="59"/>
      <c r="J52" s="53"/>
      <c r="S52" s="132"/>
      <c r="T52" s="132"/>
      <c r="U52" s="132"/>
      <c r="V52" s="132"/>
      <c r="W52" s="132"/>
      <c r="X52" s="132"/>
      <c r="Y52" s="132"/>
      <c r="Z52" s="132"/>
    </row>
    <row r="53" spans="1:26" ht="23.25" customHeight="1">
      <c r="A53" s="59"/>
      <c r="B53" s="59"/>
      <c r="C53" s="59"/>
      <c r="D53" s="59"/>
      <c r="E53" s="59"/>
      <c r="F53" s="59"/>
      <c r="G53" s="59"/>
      <c r="J53" s="53"/>
      <c r="S53" s="132"/>
      <c r="T53" s="132"/>
      <c r="U53" s="132"/>
      <c r="V53" s="132"/>
      <c r="W53" s="132"/>
      <c r="X53" s="132"/>
      <c r="Y53" s="132"/>
      <c r="Z53" s="132"/>
    </row>
    <row r="54" spans="1:26" ht="23.25" customHeight="1">
      <c r="A54" s="59"/>
      <c r="B54" s="59"/>
      <c r="C54" s="59"/>
      <c r="D54" s="59"/>
      <c r="E54" s="59"/>
      <c r="F54" s="59"/>
      <c r="G54" s="59"/>
      <c r="S54" s="132"/>
      <c r="T54" s="132"/>
      <c r="U54" s="132"/>
      <c r="V54" s="132"/>
      <c r="W54" s="132"/>
      <c r="X54" s="132"/>
      <c r="Y54" s="132"/>
      <c r="Z54" s="132"/>
    </row>
    <row r="55" spans="1:26" ht="23.25" customHeight="1">
      <c r="A55" s="59"/>
      <c r="B55" s="59"/>
      <c r="C55" s="59"/>
      <c r="D55" s="59"/>
      <c r="E55" s="59"/>
      <c r="F55" s="59"/>
      <c r="G55" s="59"/>
      <c r="S55" s="132"/>
      <c r="T55" s="132"/>
      <c r="U55" s="132"/>
      <c r="V55" s="132"/>
      <c r="W55" s="132"/>
      <c r="X55" s="132"/>
      <c r="Y55" s="132"/>
      <c r="Z55" s="132"/>
    </row>
    <row r="56" spans="1:26" ht="23.25" customHeight="1">
      <c r="A56" s="59"/>
      <c r="B56" s="59"/>
      <c r="C56" s="59"/>
      <c r="D56" s="59"/>
      <c r="E56" s="59"/>
      <c r="F56" s="59"/>
      <c r="G56" s="59"/>
      <c r="S56" s="132"/>
      <c r="T56" s="132"/>
      <c r="U56" s="132"/>
      <c r="V56" s="132"/>
      <c r="W56" s="132"/>
      <c r="X56" s="132"/>
      <c r="Y56" s="132"/>
      <c r="Z56" s="132"/>
    </row>
    <row r="57" spans="1:26" ht="23.25" customHeight="1">
      <c r="A57" s="59"/>
      <c r="B57" s="59"/>
      <c r="C57" s="59"/>
      <c r="D57" s="59"/>
      <c r="E57" s="59"/>
      <c r="F57" s="59"/>
      <c r="G57" s="59"/>
      <c r="S57" s="132"/>
      <c r="T57" s="132"/>
      <c r="U57" s="132"/>
      <c r="V57" s="132"/>
      <c r="W57" s="132"/>
      <c r="X57" s="132"/>
      <c r="Y57" s="132"/>
      <c r="Z57" s="132"/>
    </row>
    <row r="58" spans="3:26" ht="23.25" customHeight="1">
      <c r="C58" s="50"/>
      <c r="D58" s="50"/>
      <c r="E58" s="50"/>
      <c r="F58" s="50"/>
      <c r="G58" s="50"/>
      <c r="S58" s="132"/>
      <c r="T58" s="132"/>
      <c r="U58" s="132"/>
      <c r="V58" s="132"/>
      <c r="W58" s="132"/>
      <c r="X58" s="132"/>
      <c r="Y58" s="132"/>
      <c r="Z58" s="132"/>
    </row>
    <row r="59" spans="4:26" ht="23.25" customHeight="1">
      <c r="D59" s="50"/>
      <c r="E59" s="50"/>
      <c r="F59" s="50"/>
      <c r="G59" s="50"/>
      <c r="S59" s="132"/>
      <c r="T59" s="132"/>
      <c r="U59" s="132"/>
      <c r="V59" s="132"/>
      <c r="W59" s="132"/>
      <c r="X59" s="132"/>
      <c r="Y59" s="132"/>
      <c r="Z59" s="132"/>
    </row>
    <row r="60" spans="19:26" ht="23.25" customHeight="1">
      <c r="S60" s="132"/>
      <c r="T60" s="132"/>
      <c r="U60" s="132"/>
      <c r="V60" s="132"/>
      <c r="W60" s="132"/>
      <c r="X60" s="132"/>
      <c r="Y60" s="132"/>
      <c r="Z60" s="132"/>
    </row>
    <row r="61" spans="19:26" ht="23.25" customHeight="1">
      <c r="S61" s="132"/>
      <c r="T61" s="132"/>
      <c r="U61" s="132"/>
      <c r="V61" s="132"/>
      <c r="W61" s="132"/>
      <c r="X61" s="132"/>
      <c r="Y61" s="132"/>
      <c r="Z61" s="132"/>
    </row>
    <row r="62" spans="19:26" ht="23.25" customHeight="1">
      <c r="S62" s="132"/>
      <c r="T62" s="132"/>
      <c r="U62" s="132"/>
      <c r="V62" s="132"/>
      <c r="W62" s="132"/>
      <c r="X62" s="132"/>
      <c r="Y62" s="132"/>
      <c r="Z62" s="132"/>
    </row>
    <row r="63" spans="19:26" ht="23.25" customHeight="1">
      <c r="S63" s="132"/>
      <c r="T63" s="132"/>
      <c r="U63" s="132"/>
      <c r="V63" s="132"/>
      <c r="W63" s="132"/>
      <c r="X63" s="132"/>
      <c r="Y63" s="132"/>
      <c r="Z63" s="132"/>
    </row>
    <row r="64" spans="19:26" ht="23.25" customHeight="1">
      <c r="S64" s="132"/>
      <c r="T64" s="132"/>
      <c r="U64" s="132"/>
      <c r="V64" s="132"/>
      <c r="W64" s="132"/>
      <c r="X64" s="132"/>
      <c r="Y64" s="132"/>
      <c r="Z64" s="132"/>
    </row>
    <row r="65" spans="19:26" ht="23.25" customHeight="1">
      <c r="S65" s="132"/>
      <c r="T65" s="132"/>
      <c r="U65" s="132"/>
      <c r="V65" s="132"/>
      <c r="W65" s="132"/>
      <c r="X65" s="132"/>
      <c r="Y65" s="132"/>
      <c r="Z65" s="132"/>
    </row>
    <row r="66" spans="19:26" ht="23.25" customHeight="1">
      <c r="S66" s="132"/>
      <c r="T66" s="132"/>
      <c r="U66" s="132"/>
      <c r="V66" s="132"/>
      <c r="W66" s="132"/>
      <c r="X66" s="132"/>
      <c r="Y66" s="132"/>
      <c r="Z66" s="132"/>
    </row>
    <row r="67" spans="19:26" ht="23.25" customHeight="1">
      <c r="S67" s="132"/>
      <c r="T67" s="132"/>
      <c r="U67" s="132"/>
      <c r="V67" s="132"/>
      <c r="W67" s="132"/>
      <c r="X67" s="132"/>
      <c r="Y67" s="132"/>
      <c r="Z67" s="132"/>
    </row>
    <row r="68" spans="19:26" ht="23.25" customHeight="1">
      <c r="S68" s="132"/>
      <c r="T68" s="132"/>
      <c r="U68" s="132"/>
      <c r="V68" s="132"/>
      <c r="W68" s="132"/>
      <c r="X68" s="132"/>
      <c r="Y68" s="132"/>
      <c r="Z68" s="132"/>
    </row>
    <row r="69" spans="19:26" ht="23.25" customHeight="1">
      <c r="S69" s="132"/>
      <c r="T69" s="132"/>
      <c r="U69" s="132"/>
      <c r="V69" s="132"/>
      <c r="W69" s="132"/>
      <c r="X69" s="132"/>
      <c r="Y69" s="132"/>
      <c r="Z69" s="132"/>
    </row>
    <row r="70" spans="19:26" ht="23.25" customHeight="1">
      <c r="S70" s="132"/>
      <c r="T70" s="132"/>
      <c r="U70" s="132"/>
      <c r="V70" s="132"/>
      <c r="W70" s="132"/>
      <c r="X70" s="132"/>
      <c r="Y70" s="132"/>
      <c r="Z70" s="132"/>
    </row>
    <row r="71" spans="19:26" ht="23.25" customHeight="1">
      <c r="S71" s="132"/>
      <c r="T71" s="132"/>
      <c r="U71" s="132"/>
      <c r="V71" s="132"/>
      <c r="W71" s="132"/>
      <c r="X71" s="132"/>
      <c r="Y71" s="132"/>
      <c r="Z71" s="132"/>
    </row>
    <row r="72" spans="19:26" ht="23.25" customHeight="1">
      <c r="S72" s="132"/>
      <c r="T72" s="132"/>
      <c r="U72" s="132"/>
      <c r="V72" s="132"/>
      <c r="W72" s="132"/>
      <c r="X72" s="132"/>
      <c r="Y72" s="132"/>
      <c r="Z72" s="132"/>
    </row>
    <row r="73" spans="19:26" ht="23.25" customHeight="1">
      <c r="S73" s="132"/>
      <c r="T73" s="132"/>
      <c r="U73" s="132"/>
      <c r="V73" s="132"/>
      <c r="W73" s="132"/>
      <c r="X73" s="132"/>
      <c r="Y73" s="132"/>
      <c r="Z73" s="132"/>
    </row>
    <row r="74" spans="19:26" ht="23.25" customHeight="1">
      <c r="S74" s="132"/>
      <c r="T74" s="132"/>
      <c r="U74" s="132"/>
      <c r="V74" s="132"/>
      <c r="W74" s="132"/>
      <c r="X74" s="132"/>
      <c r="Y74" s="132"/>
      <c r="Z74" s="132"/>
    </row>
    <row r="75" spans="19:26" ht="23.25" customHeight="1">
      <c r="S75" s="132"/>
      <c r="T75" s="132"/>
      <c r="U75" s="132"/>
      <c r="V75" s="132"/>
      <c r="W75" s="132"/>
      <c r="X75" s="132"/>
      <c r="Y75" s="132"/>
      <c r="Z75" s="132"/>
    </row>
    <row r="76" spans="19:26" ht="23.25" customHeight="1">
      <c r="S76" s="132"/>
      <c r="T76" s="132"/>
      <c r="U76" s="132"/>
      <c r="V76" s="132"/>
      <c r="W76" s="132"/>
      <c r="X76" s="132"/>
      <c r="Y76" s="132"/>
      <c r="Z76" s="132"/>
    </row>
    <row r="77" spans="19:26" ht="23.25" customHeight="1">
      <c r="S77" s="132"/>
      <c r="T77" s="132"/>
      <c r="U77" s="132"/>
      <c r="V77" s="132"/>
      <c r="W77" s="132"/>
      <c r="X77" s="132"/>
      <c r="Y77" s="132"/>
      <c r="Z77" s="132"/>
    </row>
    <row r="78" spans="19:26" ht="23.25" customHeight="1">
      <c r="S78" s="132"/>
      <c r="T78" s="132"/>
      <c r="U78" s="132"/>
      <c r="V78" s="132"/>
      <c r="W78" s="132"/>
      <c r="X78" s="132"/>
      <c r="Y78" s="132"/>
      <c r="Z78" s="132"/>
    </row>
    <row r="79" spans="19:26" ht="23.25" customHeight="1">
      <c r="S79" s="132"/>
      <c r="T79" s="132"/>
      <c r="U79" s="132"/>
      <c r="V79" s="132"/>
      <c r="W79" s="132"/>
      <c r="X79" s="132"/>
      <c r="Y79" s="132"/>
      <c r="Z79" s="132"/>
    </row>
    <row r="80" spans="19:26" ht="23.25" customHeight="1">
      <c r="S80" s="132"/>
      <c r="T80" s="132"/>
      <c r="U80" s="132"/>
      <c r="V80" s="132"/>
      <c r="W80" s="132"/>
      <c r="X80" s="132"/>
      <c r="Y80" s="132"/>
      <c r="Z80" s="132"/>
    </row>
    <row r="81" spans="19:26" ht="23.25" customHeight="1">
      <c r="S81" s="132"/>
      <c r="T81" s="132"/>
      <c r="U81" s="132"/>
      <c r="V81" s="132"/>
      <c r="W81" s="132"/>
      <c r="X81" s="132"/>
      <c r="Y81" s="132"/>
      <c r="Z81" s="132"/>
    </row>
    <row r="82" spans="19:26" ht="23.25" customHeight="1">
      <c r="S82" s="132"/>
      <c r="T82" s="132"/>
      <c r="U82" s="132"/>
      <c r="V82" s="132"/>
      <c r="W82" s="132"/>
      <c r="X82" s="132"/>
      <c r="Y82" s="132"/>
      <c r="Z82" s="132"/>
    </row>
    <row r="83" spans="19:26" ht="23.25" customHeight="1">
      <c r="S83" s="132"/>
      <c r="T83" s="132"/>
      <c r="U83" s="132"/>
      <c r="V83" s="132"/>
      <c r="W83" s="132"/>
      <c r="X83" s="132"/>
      <c r="Y83" s="132"/>
      <c r="Z83" s="132"/>
    </row>
    <row r="84" spans="19:26" ht="23.25" customHeight="1">
      <c r="S84" s="132"/>
      <c r="T84" s="132"/>
      <c r="U84" s="132"/>
      <c r="V84" s="132"/>
      <c r="W84" s="132"/>
      <c r="X84" s="132"/>
      <c r="Y84" s="132"/>
      <c r="Z84" s="132"/>
    </row>
    <row r="85" spans="19:26" ht="23.25" customHeight="1">
      <c r="S85" s="132"/>
      <c r="T85" s="132"/>
      <c r="U85" s="132"/>
      <c r="V85" s="132"/>
      <c r="W85" s="132"/>
      <c r="X85" s="132"/>
      <c r="Y85" s="132"/>
      <c r="Z85" s="132"/>
    </row>
    <row r="86" spans="21:26" ht="23.25" customHeight="1">
      <c r="U86" s="132"/>
      <c r="V86" s="132"/>
      <c r="W86" s="132"/>
      <c r="X86" s="132"/>
      <c r="Y86" s="132"/>
      <c r="Z86" s="132"/>
    </row>
  </sheetData>
  <sheetProtection/>
  <mergeCells count="45">
    <mergeCell ref="J35:Q35"/>
    <mergeCell ref="P6:Q6"/>
    <mergeCell ref="Q38:Q39"/>
    <mergeCell ref="M37:M39"/>
    <mergeCell ref="J6:K6"/>
    <mergeCell ref="A34:T34"/>
    <mergeCell ref="F6:G6"/>
    <mergeCell ref="L6:M6"/>
    <mergeCell ref="N6:O6"/>
    <mergeCell ref="A30:G30"/>
    <mergeCell ref="A2:Q2"/>
    <mergeCell ref="A3:Q3"/>
    <mergeCell ref="A5:A7"/>
    <mergeCell ref="B5:C5"/>
    <mergeCell ref="D5:K5"/>
    <mergeCell ref="L5:Q5"/>
    <mergeCell ref="B6:B7"/>
    <mergeCell ref="C6:C7"/>
    <mergeCell ref="D6:E6"/>
    <mergeCell ref="H6:I6"/>
    <mergeCell ref="A36:H36"/>
    <mergeCell ref="J37:L39"/>
    <mergeCell ref="J36:T36"/>
    <mergeCell ref="T37:T39"/>
    <mergeCell ref="N37:S37"/>
    <mergeCell ref="N38:N39"/>
    <mergeCell ref="O38:P38"/>
    <mergeCell ref="R38:R39"/>
    <mergeCell ref="S38:S39"/>
    <mergeCell ref="H37:H39"/>
    <mergeCell ref="E37:G37"/>
    <mergeCell ref="E38:E39"/>
    <mergeCell ref="F38:F39"/>
    <mergeCell ref="G38:G39"/>
    <mergeCell ref="A37:C39"/>
    <mergeCell ref="D37:D39"/>
    <mergeCell ref="A49:C49"/>
    <mergeCell ref="A47:C47"/>
    <mergeCell ref="A45:C45"/>
    <mergeCell ref="A43:C43"/>
    <mergeCell ref="A41:C41"/>
    <mergeCell ref="J41:L41"/>
    <mergeCell ref="J43:L43"/>
    <mergeCell ref="J45:L45"/>
    <mergeCell ref="J47:L47"/>
  </mergeCells>
  <printOptions horizontalCentered="1"/>
  <pageMargins left="0.7086614173228347" right="0.7086614173228347" top="0.7480314960629921" bottom="0.35433070866141736" header="0.31496062992125984" footer="0.31496062992125984"/>
  <pageSetup fitToHeight="1" fitToWidth="1" horizontalDpi="600" verticalDpi="600" orientation="landscape" paperSize="8" scale="68" r:id="rId1"/>
</worksheet>
</file>

<file path=xl/worksheets/sheet3.xml><?xml version="1.0" encoding="utf-8"?>
<worksheet xmlns="http://schemas.openxmlformats.org/spreadsheetml/2006/main" xmlns:r="http://schemas.openxmlformats.org/officeDocument/2006/relationships">
  <sheetPr>
    <pageSetUpPr fitToPage="1"/>
  </sheetPr>
  <dimension ref="A1:W68"/>
  <sheetViews>
    <sheetView tabSelected="1" view="pageBreakPreview" zoomScale="75" zoomScaleNormal="70" zoomScaleSheetLayoutView="75" zoomScalePageLayoutView="0" workbookViewId="0" topLeftCell="A1">
      <selection activeCell="A1" sqref="A1"/>
    </sheetView>
  </sheetViews>
  <sheetFormatPr defaultColWidth="10.59765625" defaultRowHeight="15"/>
  <cols>
    <col min="1" max="2" width="2.59765625" style="11" customWidth="1"/>
    <col min="3" max="3" width="15.59765625" style="11" customWidth="1"/>
    <col min="4" max="4" width="6.8984375" style="11" customWidth="1"/>
    <col min="5" max="5" width="17" style="11" customWidth="1"/>
    <col min="6" max="6" width="16.09765625" style="11" customWidth="1"/>
    <col min="7" max="7" width="15.59765625" style="11" customWidth="1"/>
    <col min="8" max="8" width="16.69921875" style="11" customWidth="1"/>
    <col min="9" max="9" width="13.69921875" style="11" customWidth="1"/>
    <col min="10" max="10" width="11.59765625" style="11" customWidth="1"/>
    <col min="11" max="11" width="15.19921875" style="11" customWidth="1"/>
    <col min="12" max="13" width="10.59765625" style="11" customWidth="1"/>
    <col min="14" max="14" width="3.59765625" style="11" customWidth="1"/>
    <col min="15" max="15" width="6.09765625" style="11" customWidth="1"/>
    <col min="16" max="16" width="13.3984375" style="11" customWidth="1"/>
    <col min="17" max="17" width="8.8984375" style="11" customWidth="1"/>
    <col min="18" max="18" width="15.8984375" style="11" customWidth="1"/>
    <col min="19" max="19" width="14.69921875" style="11" customWidth="1"/>
    <col min="20" max="20" width="14.09765625" style="11" customWidth="1"/>
    <col min="21" max="21" width="13.69921875" style="11" customWidth="1"/>
    <col min="22" max="22" width="17.5" style="11" customWidth="1"/>
    <col min="23" max="25" width="12.59765625" style="11" customWidth="1"/>
    <col min="26" max="26" width="13.59765625" style="11" customWidth="1"/>
    <col min="27" max="28" width="12.59765625" style="11" customWidth="1"/>
    <col min="29" max="16384" width="10.59765625" style="11" customWidth="1"/>
  </cols>
  <sheetData>
    <row r="1" spans="1:22" s="9" customFormat="1" ht="19.5" customHeight="1">
      <c r="A1" s="2" t="s">
        <v>84</v>
      </c>
      <c r="V1" s="3" t="s">
        <v>75</v>
      </c>
    </row>
    <row r="2" spans="2:22" ht="19.5" customHeight="1">
      <c r="B2" s="40"/>
      <c r="C2" s="225" t="s">
        <v>144</v>
      </c>
      <c r="D2" s="225"/>
      <c r="E2" s="225"/>
      <c r="F2" s="225"/>
      <c r="G2" s="225"/>
      <c r="H2" s="225"/>
      <c r="I2" s="225"/>
      <c r="J2" s="225"/>
      <c r="K2" s="225"/>
      <c r="L2" s="225"/>
      <c r="M2" s="225"/>
      <c r="N2" s="225"/>
      <c r="O2" s="225"/>
      <c r="P2" s="225"/>
      <c r="Q2" s="225"/>
      <c r="R2" s="225"/>
      <c r="S2" s="225"/>
      <c r="T2" s="225"/>
      <c r="U2" s="225"/>
      <c r="V2" s="225"/>
    </row>
    <row r="3" spans="2:13" ht="19.5" customHeight="1">
      <c r="B3" s="46"/>
      <c r="L3" s="64"/>
      <c r="M3" s="65"/>
    </row>
    <row r="4" spans="3:22" ht="14.25">
      <c r="C4" s="176" t="s">
        <v>85</v>
      </c>
      <c r="D4" s="176"/>
      <c r="E4" s="176"/>
      <c r="F4" s="176"/>
      <c r="G4" s="176"/>
      <c r="H4" s="176"/>
      <c r="I4" s="176"/>
      <c r="J4" s="176"/>
      <c r="K4" s="176"/>
      <c r="N4" s="176" t="s">
        <v>140</v>
      </c>
      <c r="O4" s="176"/>
      <c r="P4" s="176"/>
      <c r="Q4" s="176"/>
      <c r="R4" s="176"/>
      <c r="S4" s="176"/>
      <c r="T4" s="176"/>
      <c r="U4" s="176"/>
      <c r="V4" s="176"/>
    </row>
    <row r="5" ht="15" thickBot="1"/>
    <row r="6" spans="3:22" ht="14.25">
      <c r="C6" s="238" t="s">
        <v>138</v>
      </c>
      <c r="D6" s="239"/>
      <c r="E6" s="239"/>
      <c r="F6" s="237" t="s">
        <v>27</v>
      </c>
      <c r="G6" s="237" t="s">
        <v>30</v>
      </c>
      <c r="H6" s="237" t="s">
        <v>31</v>
      </c>
      <c r="I6" s="237" t="s">
        <v>32</v>
      </c>
      <c r="J6" s="228" t="s">
        <v>33</v>
      </c>
      <c r="K6" s="233" t="s">
        <v>119</v>
      </c>
      <c r="N6" s="241" t="s">
        <v>143</v>
      </c>
      <c r="O6" s="242"/>
      <c r="P6" s="242"/>
      <c r="Q6" s="243"/>
      <c r="R6" s="165" t="s">
        <v>41</v>
      </c>
      <c r="S6" s="163"/>
      <c r="T6" s="162" t="s">
        <v>42</v>
      </c>
      <c r="U6" s="163"/>
      <c r="V6" s="129" t="s">
        <v>141</v>
      </c>
    </row>
    <row r="7" spans="3:22" ht="18" customHeight="1">
      <c r="C7" s="240"/>
      <c r="D7" s="240"/>
      <c r="E7" s="240"/>
      <c r="F7" s="209"/>
      <c r="G7" s="209"/>
      <c r="H7" s="209"/>
      <c r="I7" s="209"/>
      <c r="J7" s="229"/>
      <c r="K7" s="234"/>
      <c r="N7" s="244"/>
      <c r="O7" s="244"/>
      <c r="P7" s="244"/>
      <c r="Q7" s="245"/>
      <c r="R7" s="66" t="s">
        <v>87</v>
      </c>
      <c r="S7" s="67" t="s">
        <v>88</v>
      </c>
      <c r="T7" s="66" t="s">
        <v>87</v>
      </c>
      <c r="U7" s="67" t="s">
        <v>88</v>
      </c>
      <c r="V7" s="155" t="s">
        <v>142</v>
      </c>
    </row>
    <row r="8" spans="3:22" ht="16.5" customHeight="1">
      <c r="C8" s="235" t="s">
        <v>34</v>
      </c>
      <c r="D8" s="236"/>
      <c r="E8" s="236"/>
      <c r="F8" s="68"/>
      <c r="G8" s="69"/>
      <c r="H8" s="69"/>
      <c r="I8" s="69"/>
      <c r="J8" s="69"/>
      <c r="K8" s="69"/>
      <c r="N8" s="46"/>
      <c r="O8" s="46"/>
      <c r="P8" s="46"/>
      <c r="Q8" s="46"/>
      <c r="R8" s="70"/>
      <c r="S8" s="91"/>
      <c r="T8" s="91"/>
      <c r="U8" s="91"/>
      <c r="V8" s="91"/>
    </row>
    <row r="9" spans="3:22" ht="16.5" customHeight="1">
      <c r="C9" s="71"/>
      <c r="D9" s="226" t="s">
        <v>24</v>
      </c>
      <c r="E9" s="226"/>
      <c r="F9" s="106">
        <f>SUM(F10:F13)</f>
        <v>330900</v>
      </c>
      <c r="G9" s="52">
        <f>SUM(G10:G13)</f>
        <v>174500</v>
      </c>
      <c r="H9" s="52">
        <f>SUM(H10:H13)</f>
        <v>102300</v>
      </c>
      <c r="I9" s="52">
        <f>SUM(I10:I13)</f>
        <v>700</v>
      </c>
      <c r="J9" s="52">
        <f>SUM(J10:J13)</f>
        <v>51000</v>
      </c>
      <c r="K9" s="52">
        <v>2500</v>
      </c>
      <c r="N9" s="246" t="s">
        <v>51</v>
      </c>
      <c r="O9" s="247"/>
      <c r="P9" s="247"/>
      <c r="Q9" s="247"/>
      <c r="R9" s="123">
        <v>310900</v>
      </c>
      <c r="S9" s="124">
        <v>330900</v>
      </c>
      <c r="T9" s="125">
        <f>100*R9/R$9</f>
        <v>100</v>
      </c>
      <c r="U9" s="125">
        <f>100*S9/S$9</f>
        <v>100</v>
      </c>
      <c r="V9" s="126">
        <f>100*(S9-R9)/R9</f>
        <v>6.43293663557414</v>
      </c>
    </row>
    <row r="10" spans="3:22" ht="16.5" customHeight="1">
      <c r="C10" s="71"/>
      <c r="D10" s="71"/>
      <c r="E10" s="74" t="s">
        <v>35</v>
      </c>
      <c r="F10" s="106">
        <f>SUM(G10:K10)</f>
        <v>255200</v>
      </c>
      <c r="G10" s="52">
        <v>160100</v>
      </c>
      <c r="H10" s="52">
        <v>88400</v>
      </c>
      <c r="I10" s="52">
        <v>200</v>
      </c>
      <c r="J10" s="52">
        <v>5600</v>
      </c>
      <c r="K10" s="52">
        <v>900</v>
      </c>
      <c r="N10" s="73"/>
      <c r="O10" s="154"/>
      <c r="P10" s="154"/>
      <c r="Q10" s="154"/>
      <c r="R10" s="75"/>
      <c r="S10" s="22"/>
      <c r="T10" s="15"/>
      <c r="U10" s="121"/>
      <c r="V10" s="57"/>
    </row>
    <row r="11" spans="3:22" ht="16.5" customHeight="1">
      <c r="C11" s="71"/>
      <c r="D11" s="71"/>
      <c r="E11" s="74" t="s">
        <v>36</v>
      </c>
      <c r="F11" s="106">
        <f>SUM(G11:K11)</f>
        <v>10300</v>
      </c>
      <c r="G11" s="52">
        <v>5400</v>
      </c>
      <c r="H11" s="52">
        <v>3700</v>
      </c>
      <c r="I11" s="52">
        <v>100</v>
      </c>
      <c r="J11" s="52">
        <v>900</v>
      </c>
      <c r="K11" s="52">
        <v>200</v>
      </c>
      <c r="N11" s="71"/>
      <c r="O11" s="230" t="s">
        <v>89</v>
      </c>
      <c r="P11" s="248"/>
      <c r="Q11" s="248"/>
      <c r="R11" s="75">
        <v>234000</v>
      </c>
      <c r="S11" s="22">
        <v>239400</v>
      </c>
      <c r="T11" s="120">
        <f>100*R11/R$9</f>
        <v>75.26535863621743</v>
      </c>
      <c r="U11" s="120">
        <f>100*S11/S$9</f>
        <v>72.34814143245694</v>
      </c>
      <c r="V11" s="57">
        <f>100*(S11-R11)/R11</f>
        <v>2.3076923076923075</v>
      </c>
    </row>
    <row r="12" spans="3:22" ht="16.5" customHeight="1">
      <c r="C12" s="71"/>
      <c r="D12" s="71"/>
      <c r="E12" s="74" t="s">
        <v>37</v>
      </c>
      <c r="F12" s="106">
        <f>SUM(G12:K12)</f>
        <v>64300</v>
      </c>
      <c r="G12" s="52">
        <v>8400</v>
      </c>
      <c r="H12" s="52">
        <v>10000</v>
      </c>
      <c r="I12" s="52">
        <v>400</v>
      </c>
      <c r="J12" s="52">
        <v>44200</v>
      </c>
      <c r="K12" s="52">
        <v>1300</v>
      </c>
      <c r="N12" s="71"/>
      <c r="O12" s="92"/>
      <c r="P12" s="153"/>
      <c r="Q12" s="153"/>
      <c r="R12" s="75"/>
      <c r="S12" s="22"/>
      <c r="T12" s="76"/>
      <c r="U12" s="76"/>
      <c r="V12" s="122"/>
    </row>
    <row r="13" spans="3:22" ht="16.5" customHeight="1">
      <c r="C13" s="71"/>
      <c r="D13" s="71"/>
      <c r="E13" s="74" t="s">
        <v>38</v>
      </c>
      <c r="F13" s="106">
        <f>SUM(G13:K13)</f>
        <v>1100</v>
      </c>
      <c r="G13" s="52">
        <v>600</v>
      </c>
      <c r="H13" s="52">
        <v>200</v>
      </c>
      <c r="I13" s="22">
        <v>0</v>
      </c>
      <c r="J13" s="52">
        <v>300</v>
      </c>
      <c r="K13" s="22">
        <v>0</v>
      </c>
      <c r="N13" s="71"/>
      <c r="O13" s="230" t="s">
        <v>44</v>
      </c>
      <c r="P13" s="230"/>
      <c r="Q13" s="230"/>
      <c r="R13" s="75">
        <f>SUM(R14:R18)</f>
        <v>76700</v>
      </c>
      <c r="S13" s="22">
        <f>SUM(S14:S18)</f>
        <v>88700</v>
      </c>
      <c r="T13" s="120">
        <f aca="true" t="shared" si="0" ref="T13:U18">100*R13/R$9</f>
        <v>24.670311997426825</v>
      </c>
      <c r="U13" s="120">
        <f t="shared" si="0"/>
        <v>26.80568147476579</v>
      </c>
      <c r="V13" s="114">
        <f aca="true" t="shared" si="1" ref="V13:V18">100*(S13-R13)/R13</f>
        <v>15.645371577574968</v>
      </c>
    </row>
    <row r="14" spans="3:22" ht="16.5" customHeight="1">
      <c r="C14" s="50"/>
      <c r="D14" s="50"/>
      <c r="E14" s="50"/>
      <c r="F14" s="77"/>
      <c r="G14" s="50"/>
      <c r="H14" s="50"/>
      <c r="I14" s="50"/>
      <c r="J14" s="50"/>
      <c r="K14" s="50"/>
      <c r="N14" s="71"/>
      <c r="O14" s="71"/>
      <c r="P14" s="226" t="s">
        <v>45</v>
      </c>
      <c r="Q14" s="220"/>
      <c r="R14" s="75">
        <v>10200</v>
      </c>
      <c r="S14" s="22">
        <v>12800</v>
      </c>
      <c r="T14" s="120">
        <f t="shared" si="0"/>
        <v>3.280797684142811</v>
      </c>
      <c r="U14" s="120">
        <f t="shared" si="0"/>
        <v>3.868238138410396</v>
      </c>
      <c r="V14" s="114">
        <f t="shared" si="1"/>
        <v>25.49019607843137</v>
      </c>
    </row>
    <row r="15" spans="3:22" ht="16.5" customHeight="1">
      <c r="C15" s="226" t="s">
        <v>39</v>
      </c>
      <c r="D15" s="227"/>
      <c r="E15" s="227"/>
      <c r="F15" s="28"/>
      <c r="G15" s="12"/>
      <c r="H15" s="12"/>
      <c r="I15" s="12"/>
      <c r="J15" s="12"/>
      <c r="K15" s="12"/>
      <c r="N15" s="71"/>
      <c r="O15" s="71"/>
      <c r="P15" s="226" t="s">
        <v>46</v>
      </c>
      <c r="Q15" s="220"/>
      <c r="R15" s="75">
        <v>600</v>
      </c>
      <c r="S15" s="22">
        <v>1700</v>
      </c>
      <c r="T15" s="120">
        <f t="shared" si="0"/>
        <v>0.1929880990672242</v>
      </c>
      <c r="U15" s="120">
        <f t="shared" si="0"/>
        <v>0.5137503777576307</v>
      </c>
      <c r="V15" s="114">
        <f t="shared" si="1"/>
        <v>183.33333333333334</v>
      </c>
    </row>
    <row r="16" spans="3:22" ht="16.5" customHeight="1">
      <c r="C16" s="50"/>
      <c r="D16" s="226" t="s">
        <v>51</v>
      </c>
      <c r="E16" s="226"/>
      <c r="F16" s="107">
        <f>100*F9/$F9</f>
        <v>100</v>
      </c>
      <c r="G16" s="56">
        <f>100*G9/$F9</f>
        <v>52.734965246297975</v>
      </c>
      <c r="H16" s="56">
        <f>100*H9/$F9</f>
        <v>30.915684496826835</v>
      </c>
      <c r="I16" s="56">
        <f>100*I9/$F9</f>
        <v>0.21154427319431854</v>
      </c>
      <c r="J16" s="56">
        <f>100*J9/$F9</f>
        <v>15.41251133272892</v>
      </c>
      <c r="K16" s="56">
        <v>0.8</v>
      </c>
      <c r="N16" s="71"/>
      <c r="O16" s="71"/>
      <c r="P16" s="226" t="s">
        <v>47</v>
      </c>
      <c r="Q16" s="220"/>
      <c r="R16" s="75">
        <v>47500</v>
      </c>
      <c r="S16" s="22">
        <v>58400</v>
      </c>
      <c r="T16" s="120">
        <f t="shared" si="0"/>
        <v>15.278224509488581</v>
      </c>
      <c r="U16" s="120">
        <f t="shared" si="0"/>
        <v>17.64883650649743</v>
      </c>
      <c r="V16" s="114">
        <f t="shared" si="1"/>
        <v>22.94736842105263</v>
      </c>
    </row>
    <row r="17" spans="3:22" ht="16.5" customHeight="1">
      <c r="C17" s="71"/>
      <c r="D17" s="71"/>
      <c r="E17" s="74" t="s">
        <v>35</v>
      </c>
      <c r="F17" s="107">
        <f aca="true" t="shared" si="2" ref="F17:K17">100*F10/$F10</f>
        <v>100</v>
      </c>
      <c r="G17" s="56">
        <f t="shared" si="2"/>
        <v>62.73510971786834</v>
      </c>
      <c r="H17" s="56">
        <f t="shared" si="2"/>
        <v>34.63949843260188</v>
      </c>
      <c r="I17" s="56">
        <f t="shared" si="2"/>
        <v>0.07836990595611286</v>
      </c>
      <c r="J17" s="56">
        <f t="shared" si="2"/>
        <v>2.19435736677116</v>
      </c>
      <c r="K17" s="56">
        <f t="shared" si="2"/>
        <v>0.35266457680250785</v>
      </c>
      <c r="N17" s="71"/>
      <c r="O17" s="71"/>
      <c r="P17" s="226" t="s">
        <v>48</v>
      </c>
      <c r="Q17" s="220"/>
      <c r="R17" s="75">
        <v>6900</v>
      </c>
      <c r="S17" s="22">
        <v>6200</v>
      </c>
      <c r="T17" s="120">
        <f t="shared" si="0"/>
        <v>2.2193631392730784</v>
      </c>
      <c r="U17" s="120">
        <f t="shared" si="0"/>
        <v>1.8736778482925356</v>
      </c>
      <c r="V17" s="114">
        <f t="shared" si="1"/>
        <v>-10.144927536231885</v>
      </c>
    </row>
    <row r="18" spans="3:22" ht="16.5" customHeight="1">
      <c r="C18" s="71"/>
      <c r="D18" s="71"/>
      <c r="E18" s="74" t="s">
        <v>36</v>
      </c>
      <c r="F18" s="107">
        <f aca="true" t="shared" si="3" ref="F18:K18">100*F11/$F11</f>
        <v>100</v>
      </c>
      <c r="G18" s="56">
        <f t="shared" si="3"/>
        <v>52.42718446601942</v>
      </c>
      <c r="H18" s="56">
        <f t="shared" si="3"/>
        <v>35.922330097087375</v>
      </c>
      <c r="I18" s="56">
        <f t="shared" si="3"/>
        <v>0.970873786407767</v>
      </c>
      <c r="J18" s="56">
        <f t="shared" si="3"/>
        <v>8.737864077669903</v>
      </c>
      <c r="K18" s="56">
        <f t="shared" si="3"/>
        <v>1.941747572815534</v>
      </c>
      <c r="N18" s="71"/>
      <c r="O18" s="71"/>
      <c r="P18" s="226" t="s">
        <v>49</v>
      </c>
      <c r="Q18" s="220"/>
      <c r="R18" s="75">
        <v>11500</v>
      </c>
      <c r="S18" s="22">
        <v>9600</v>
      </c>
      <c r="T18" s="120">
        <f t="shared" si="0"/>
        <v>3.6989385654551303</v>
      </c>
      <c r="U18" s="120">
        <f t="shared" si="0"/>
        <v>2.901178603807797</v>
      </c>
      <c r="V18" s="114">
        <f t="shared" si="1"/>
        <v>-16.52173913043478</v>
      </c>
    </row>
    <row r="19" spans="3:22" ht="16.5" customHeight="1">
      <c r="C19" s="71"/>
      <c r="D19" s="71"/>
      <c r="E19" s="74" t="s">
        <v>37</v>
      </c>
      <c r="F19" s="107">
        <f aca="true" t="shared" si="4" ref="F19:K19">100*F12/$F12</f>
        <v>100</v>
      </c>
      <c r="G19" s="56">
        <f t="shared" si="4"/>
        <v>13.063763608087092</v>
      </c>
      <c r="H19" s="56">
        <f t="shared" si="4"/>
        <v>15.552099533437014</v>
      </c>
      <c r="I19" s="56">
        <f t="shared" si="4"/>
        <v>0.6220839813374806</v>
      </c>
      <c r="J19" s="56">
        <f t="shared" si="4"/>
        <v>68.7402799377916</v>
      </c>
      <c r="K19" s="56">
        <f t="shared" si="4"/>
        <v>2.021772939346812</v>
      </c>
      <c r="N19" s="78"/>
      <c r="O19" s="78"/>
      <c r="P19" s="231"/>
      <c r="Q19" s="232"/>
      <c r="R19" s="156"/>
      <c r="S19" s="24"/>
      <c r="T19" s="157"/>
      <c r="U19" s="157"/>
      <c r="V19" s="158"/>
    </row>
    <row r="20" spans="3:22" ht="16.5" customHeight="1">
      <c r="C20" s="78"/>
      <c r="D20" s="78"/>
      <c r="E20" s="79" t="s">
        <v>38</v>
      </c>
      <c r="F20" s="108">
        <f aca="true" t="shared" si="5" ref="F20:K20">100*F13/$F13</f>
        <v>100</v>
      </c>
      <c r="G20" s="109">
        <f t="shared" si="5"/>
        <v>54.54545454545455</v>
      </c>
      <c r="H20" s="109">
        <f t="shared" si="5"/>
        <v>18.181818181818183</v>
      </c>
      <c r="I20" s="109">
        <f t="shared" si="5"/>
        <v>0</v>
      </c>
      <c r="J20" s="109">
        <f t="shared" si="5"/>
        <v>27.272727272727273</v>
      </c>
      <c r="K20" s="109">
        <f t="shared" si="5"/>
        <v>0</v>
      </c>
      <c r="N20" s="11" t="s">
        <v>86</v>
      </c>
      <c r="O20" s="71"/>
      <c r="P20" s="72"/>
      <c r="Q20" s="51"/>
      <c r="R20" s="22"/>
      <c r="S20" s="22"/>
      <c r="T20" s="76"/>
      <c r="U20" s="76"/>
      <c r="V20" s="122"/>
    </row>
    <row r="21" spans="3:11" ht="14.25">
      <c r="C21" s="11" t="s">
        <v>86</v>
      </c>
      <c r="D21" s="65"/>
      <c r="E21" s="65"/>
      <c r="F21" s="65"/>
      <c r="G21" s="65"/>
      <c r="H21" s="65"/>
      <c r="I21" s="65"/>
      <c r="J21" s="65"/>
      <c r="K21" s="65"/>
    </row>
    <row r="27" spans="3:22" ht="29.25" customHeight="1">
      <c r="C27" s="176" t="s">
        <v>145</v>
      </c>
      <c r="D27" s="176"/>
      <c r="E27" s="176"/>
      <c r="F27" s="176"/>
      <c r="G27" s="176"/>
      <c r="H27" s="176"/>
      <c r="I27" s="176"/>
      <c r="J27" s="176"/>
      <c r="K27" s="176"/>
      <c r="N27" s="270" t="s">
        <v>152</v>
      </c>
      <c r="O27" s="270"/>
      <c r="P27" s="270"/>
      <c r="Q27" s="270"/>
      <c r="R27" s="270"/>
      <c r="S27" s="270"/>
      <c r="T27" s="270"/>
      <c r="U27" s="270"/>
      <c r="V27" s="12"/>
    </row>
    <row r="28" spans="3:21" ht="15" thickBot="1">
      <c r="C28" s="65"/>
      <c r="D28" s="65"/>
      <c r="E28" s="65"/>
      <c r="F28" s="65"/>
      <c r="G28" s="65"/>
      <c r="H28" s="65"/>
      <c r="I28" s="65"/>
      <c r="J28" s="65"/>
      <c r="K28" s="80" t="s">
        <v>90</v>
      </c>
      <c r="N28" s="81"/>
      <c r="O28" s="81"/>
      <c r="P28" s="81"/>
      <c r="Q28" s="81"/>
      <c r="R28" s="81"/>
      <c r="S28" s="81"/>
      <c r="T28" s="215" t="s">
        <v>74</v>
      </c>
      <c r="U28" s="215"/>
    </row>
    <row r="29" spans="3:21" ht="16.5" customHeight="1">
      <c r="C29" s="238" t="s">
        <v>25</v>
      </c>
      <c r="D29" s="170"/>
      <c r="E29" s="237" t="s">
        <v>121</v>
      </c>
      <c r="F29" s="233" t="s">
        <v>139</v>
      </c>
      <c r="G29" s="170"/>
      <c r="H29" s="162" t="s">
        <v>128</v>
      </c>
      <c r="I29" s="165"/>
      <c r="J29" s="165"/>
      <c r="K29" s="165"/>
      <c r="N29" s="254" t="s">
        <v>71</v>
      </c>
      <c r="O29" s="254"/>
      <c r="P29" s="254"/>
      <c r="Q29" s="255"/>
      <c r="R29" s="221" t="s">
        <v>126</v>
      </c>
      <c r="S29" s="190"/>
      <c r="T29" s="221" t="s">
        <v>127</v>
      </c>
      <c r="U29" s="222"/>
    </row>
    <row r="30" spans="3:21" ht="16.5" customHeight="1">
      <c r="C30" s="240"/>
      <c r="D30" s="171"/>
      <c r="E30" s="249"/>
      <c r="F30" s="88"/>
      <c r="G30" s="96" t="s">
        <v>26</v>
      </c>
      <c r="H30" s="19" t="s">
        <v>27</v>
      </c>
      <c r="I30" s="97" t="s">
        <v>28</v>
      </c>
      <c r="J30" s="19" t="s">
        <v>146</v>
      </c>
      <c r="K30" s="12" t="s">
        <v>120</v>
      </c>
      <c r="N30" s="222"/>
      <c r="O30" s="222"/>
      <c r="P30" s="222"/>
      <c r="Q30" s="190"/>
      <c r="R30" s="49" t="s">
        <v>69</v>
      </c>
      <c r="S30" s="49" t="s">
        <v>70</v>
      </c>
      <c r="T30" s="48" t="s">
        <v>69</v>
      </c>
      <c r="U30" s="82" t="s">
        <v>70</v>
      </c>
    </row>
    <row r="31" spans="3:21" ht="16.5" customHeight="1">
      <c r="C31" s="46"/>
      <c r="D31" s="46"/>
      <c r="E31" s="98"/>
      <c r="F31" s="99"/>
      <c r="G31" s="100"/>
      <c r="H31" s="91"/>
      <c r="I31" s="101"/>
      <c r="J31" s="91"/>
      <c r="K31" s="91"/>
      <c r="O31" s="50"/>
      <c r="P31" s="50"/>
      <c r="Q31" s="83"/>
      <c r="R31" s="84"/>
      <c r="S31" s="84"/>
      <c r="T31" s="84"/>
      <c r="U31" s="84"/>
    </row>
    <row r="32" spans="3:21" ht="16.5" customHeight="1">
      <c r="C32" s="226" t="s">
        <v>29</v>
      </c>
      <c r="D32" s="220"/>
      <c r="E32" s="102"/>
      <c r="F32" s="12"/>
      <c r="G32" s="12"/>
      <c r="H32" s="12"/>
      <c r="I32" s="12"/>
      <c r="J32" s="12"/>
      <c r="K32" s="12"/>
      <c r="O32" s="226" t="s">
        <v>98</v>
      </c>
      <c r="P32" s="220"/>
      <c r="Q32" s="85"/>
      <c r="R32" s="84">
        <v>4264</v>
      </c>
      <c r="S32" s="84">
        <v>27206</v>
      </c>
      <c r="T32" s="84">
        <v>3661</v>
      </c>
      <c r="U32" s="84">
        <v>23234</v>
      </c>
    </row>
    <row r="33" spans="3:21" ht="16.5" customHeight="1">
      <c r="C33" s="226" t="s">
        <v>91</v>
      </c>
      <c r="D33" s="220"/>
      <c r="E33" s="110">
        <v>199000</v>
      </c>
      <c r="F33" s="52">
        <v>194000</v>
      </c>
      <c r="G33" s="52">
        <v>12900</v>
      </c>
      <c r="H33" s="52">
        <v>5400</v>
      </c>
      <c r="I33" s="52">
        <v>480</v>
      </c>
      <c r="J33" s="52">
        <v>3700</v>
      </c>
      <c r="K33" s="52">
        <v>1300</v>
      </c>
      <c r="O33" s="72"/>
      <c r="P33" s="51"/>
      <c r="Q33" s="85"/>
      <c r="R33" s="84"/>
      <c r="S33" s="84"/>
      <c r="T33" s="84"/>
      <c r="U33" s="84"/>
    </row>
    <row r="34" spans="3:21" ht="16.5" customHeight="1">
      <c r="C34" s="250" t="s">
        <v>92</v>
      </c>
      <c r="D34" s="251"/>
      <c r="E34" s="110">
        <v>231300</v>
      </c>
      <c r="F34" s="52">
        <v>220300</v>
      </c>
      <c r="G34" s="52">
        <v>8200</v>
      </c>
      <c r="H34" s="52">
        <f>SUM(I34:K34)</f>
        <v>10900</v>
      </c>
      <c r="I34" s="52">
        <v>1300</v>
      </c>
      <c r="J34" s="52">
        <v>8100</v>
      </c>
      <c r="K34" s="52">
        <v>1500</v>
      </c>
      <c r="O34" s="223">
        <v>61</v>
      </c>
      <c r="P34" s="224"/>
      <c r="Q34" s="85"/>
      <c r="R34" s="84">
        <v>6052</v>
      </c>
      <c r="S34" s="84">
        <v>42737</v>
      </c>
      <c r="T34" s="84">
        <v>4910</v>
      </c>
      <c r="U34" s="84">
        <v>33033</v>
      </c>
    </row>
    <row r="35" spans="3:21" ht="16.5" customHeight="1">
      <c r="C35" s="250" t="s">
        <v>93</v>
      </c>
      <c r="D35" s="251"/>
      <c r="E35" s="110">
        <f>SUM(F35,H35)</f>
        <v>269600</v>
      </c>
      <c r="F35" s="52">
        <v>252700</v>
      </c>
      <c r="G35" s="52">
        <v>6000</v>
      </c>
      <c r="H35" s="52">
        <f>SUM(I35:K35)</f>
        <v>16900</v>
      </c>
      <c r="I35" s="52">
        <v>1300</v>
      </c>
      <c r="J35" s="52">
        <v>12900</v>
      </c>
      <c r="K35" s="52">
        <v>2700</v>
      </c>
      <c r="O35" s="93"/>
      <c r="P35" s="152"/>
      <c r="Q35" s="85"/>
      <c r="R35" s="84"/>
      <c r="S35" s="84"/>
      <c r="T35" s="84"/>
      <c r="U35" s="84"/>
    </row>
    <row r="36" spans="3:21" ht="16.5" customHeight="1">
      <c r="C36" s="250" t="s">
        <v>94</v>
      </c>
      <c r="D36" s="251"/>
      <c r="E36" s="110">
        <f>SUM(F36,H36)</f>
        <v>310700</v>
      </c>
      <c r="F36" s="52">
        <v>282700</v>
      </c>
      <c r="G36" s="52">
        <v>5100</v>
      </c>
      <c r="H36" s="52">
        <f>SUM(I36:K36)</f>
        <v>28000</v>
      </c>
      <c r="I36" s="52">
        <v>2500</v>
      </c>
      <c r="J36" s="52">
        <v>23000</v>
      </c>
      <c r="K36" s="52">
        <v>2500</v>
      </c>
      <c r="O36" s="223">
        <v>62</v>
      </c>
      <c r="P36" s="224"/>
      <c r="Q36" s="85"/>
      <c r="R36" s="84">
        <v>7287</v>
      </c>
      <c r="S36" s="84">
        <v>62635</v>
      </c>
      <c r="T36" s="84">
        <v>5414</v>
      </c>
      <c r="U36" s="84">
        <v>44269</v>
      </c>
    </row>
    <row r="37" spans="3:21" ht="16.5" customHeight="1">
      <c r="C37" s="250" t="s">
        <v>95</v>
      </c>
      <c r="D37" s="251"/>
      <c r="E37" s="110">
        <v>341400</v>
      </c>
      <c r="F37" s="52">
        <v>310900</v>
      </c>
      <c r="G37" s="52">
        <v>2600</v>
      </c>
      <c r="H37" s="52">
        <v>30500</v>
      </c>
      <c r="I37" s="52">
        <v>2800</v>
      </c>
      <c r="J37" s="52">
        <v>26500</v>
      </c>
      <c r="K37" s="52">
        <v>1300</v>
      </c>
      <c r="O37" s="93"/>
      <c r="P37" s="152"/>
      <c r="Q37" s="85"/>
      <c r="R37" s="84"/>
      <c r="S37" s="84"/>
      <c r="T37" s="84"/>
      <c r="U37" s="84"/>
    </row>
    <row r="38" spans="3:21" ht="16.5" customHeight="1">
      <c r="C38" s="256" t="s">
        <v>96</v>
      </c>
      <c r="D38" s="257"/>
      <c r="E38" s="117">
        <f>SUM(F38,H38)</f>
        <v>368400</v>
      </c>
      <c r="F38" s="6">
        <v>330900</v>
      </c>
      <c r="G38" s="6">
        <v>1300</v>
      </c>
      <c r="H38" s="6">
        <f>SUM(I38:K38)</f>
        <v>37500</v>
      </c>
      <c r="I38" s="6">
        <v>2600</v>
      </c>
      <c r="J38" s="6">
        <v>33300</v>
      </c>
      <c r="K38" s="6">
        <v>1600</v>
      </c>
      <c r="O38" s="223">
        <v>63</v>
      </c>
      <c r="P38" s="224"/>
      <c r="Q38" s="85"/>
      <c r="R38" s="84">
        <v>7520</v>
      </c>
      <c r="S38" s="84">
        <v>71267</v>
      </c>
      <c r="T38" s="84">
        <v>5535</v>
      </c>
      <c r="U38" s="84">
        <v>50779</v>
      </c>
    </row>
    <row r="39" spans="3:21" ht="16.5" customHeight="1">
      <c r="C39" s="252"/>
      <c r="D39" s="253"/>
      <c r="E39" s="110"/>
      <c r="F39" s="52"/>
      <c r="G39" s="52"/>
      <c r="H39" s="52"/>
      <c r="I39" s="52"/>
      <c r="J39" s="52"/>
      <c r="K39" s="52"/>
      <c r="O39" s="72"/>
      <c r="P39" s="51"/>
      <c r="Q39" s="85"/>
      <c r="R39" s="84"/>
      <c r="S39" s="84"/>
      <c r="T39" s="84"/>
      <c r="U39" s="84"/>
    </row>
    <row r="40" spans="3:21" ht="16.5" customHeight="1">
      <c r="C40" s="86"/>
      <c r="D40" s="151"/>
      <c r="E40" s="110"/>
      <c r="F40" s="52"/>
      <c r="G40" s="52"/>
      <c r="H40" s="52"/>
      <c r="I40" s="52"/>
      <c r="J40" s="52"/>
      <c r="K40" s="52"/>
      <c r="O40" s="258" t="s">
        <v>72</v>
      </c>
      <c r="P40" s="259"/>
      <c r="Q40" s="94"/>
      <c r="R40" s="95">
        <v>8297</v>
      </c>
      <c r="S40" s="95">
        <v>84383</v>
      </c>
      <c r="T40" s="95">
        <v>5984</v>
      </c>
      <c r="U40" s="95">
        <v>59665</v>
      </c>
    </row>
    <row r="41" spans="3:21" ht="16.5" customHeight="1">
      <c r="C41" s="260" t="s">
        <v>76</v>
      </c>
      <c r="D41" s="260"/>
      <c r="E41" s="110"/>
      <c r="F41" s="52"/>
      <c r="G41" s="52"/>
      <c r="H41" s="52"/>
      <c r="I41" s="52"/>
      <c r="J41" s="52"/>
      <c r="K41" s="52"/>
      <c r="O41" s="50"/>
      <c r="P41" s="50"/>
      <c r="Q41" s="85"/>
      <c r="R41" s="84"/>
      <c r="S41" s="84"/>
      <c r="T41" s="84"/>
      <c r="U41" s="84"/>
    </row>
    <row r="42" spans="3:21" ht="16.5" customHeight="1">
      <c r="C42" s="226" t="s">
        <v>91</v>
      </c>
      <c r="D42" s="220"/>
      <c r="E42" s="103">
        <f>100*E33/$E33</f>
        <v>100</v>
      </c>
      <c r="F42" s="56">
        <v>97.5</v>
      </c>
      <c r="G42" s="56">
        <f>100*G33/$E33</f>
        <v>6.482412060301508</v>
      </c>
      <c r="H42" s="56">
        <f>100*H33/$E33</f>
        <v>2.71356783919598</v>
      </c>
      <c r="I42" s="56">
        <f>100*I33/$E33</f>
        <v>0.24120603015075376</v>
      </c>
      <c r="J42" s="56">
        <f>100*J33/$E33</f>
        <v>1.8592964824120604</v>
      </c>
      <c r="K42" s="56">
        <f>100*K33/$E33</f>
        <v>0.6532663316582915</v>
      </c>
      <c r="O42" s="50"/>
      <c r="P42" s="50"/>
      <c r="Q42" s="85"/>
      <c r="R42" s="84"/>
      <c r="S42" s="84"/>
      <c r="T42" s="84"/>
      <c r="U42" s="84"/>
    </row>
    <row r="43" spans="3:21" ht="16.5" customHeight="1">
      <c r="C43" s="250" t="s">
        <v>92</v>
      </c>
      <c r="D43" s="251"/>
      <c r="E43" s="103">
        <f aca="true" t="shared" si="6" ref="E43:K47">100*E34/$E34</f>
        <v>100</v>
      </c>
      <c r="F43" s="56">
        <f t="shared" si="6"/>
        <v>95.24427150886295</v>
      </c>
      <c r="G43" s="56">
        <f t="shared" si="6"/>
        <v>3.545179420665802</v>
      </c>
      <c r="H43" s="56">
        <f t="shared" si="6"/>
        <v>4.712494595763078</v>
      </c>
      <c r="I43" s="56">
        <f t="shared" si="6"/>
        <v>0.5620406398616515</v>
      </c>
      <c r="J43" s="56">
        <f t="shared" si="6"/>
        <v>3.501945525291829</v>
      </c>
      <c r="K43" s="56">
        <f t="shared" si="6"/>
        <v>0.648508430609598</v>
      </c>
      <c r="N43" s="50"/>
      <c r="O43" s="220" t="s">
        <v>99</v>
      </c>
      <c r="P43" s="220"/>
      <c r="Q43" s="85"/>
      <c r="R43" s="87">
        <v>1</v>
      </c>
      <c r="S43" s="87">
        <v>16</v>
      </c>
      <c r="T43" s="87"/>
      <c r="U43" s="218" t="s">
        <v>73</v>
      </c>
    </row>
    <row r="44" spans="3:21" ht="16.5" customHeight="1">
      <c r="C44" s="250" t="s">
        <v>93</v>
      </c>
      <c r="D44" s="251"/>
      <c r="E44" s="103">
        <f t="shared" si="6"/>
        <v>100</v>
      </c>
      <c r="F44" s="56">
        <f t="shared" si="6"/>
        <v>93.73145400593472</v>
      </c>
      <c r="G44" s="56">
        <f t="shared" si="6"/>
        <v>2.2255192878338277</v>
      </c>
      <c r="H44" s="56">
        <f t="shared" si="6"/>
        <v>6.268545994065282</v>
      </c>
      <c r="I44" s="56">
        <f t="shared" si="6"/>
        <v>0.4821958456973294</v>
      </c>
      <c r="J44" s="56">
        <f t="shared" si="6"/>
        <v>4.78486646884273</v>
      </c>
      <c r="K44" s="56">
        <f t="shared" si="6"/>
        <v>1.0014836795252227</v>
      </c>
      <c r="N44" s="50"/>
      <c r="O44" s="50"/>
      <c r="P44" s="50"/>
      <c r="Q44" s="85"/>
      <c r="R44" s="87"/>
      <c r="S44" s="87"/>
      <c r="T44" s="87"/>
      <c r="U44" s="218"/>
    </row>
    <row r="45" spans="3:21" ht="16.5" customHeight="1">
      <c r="C45" s="250" t="s">
        <v>94</v>
      </c>
      <c r="D45" s="251"/>
      <c r="E45" s="103">
        <f t="shared" si="6"/>
        <v>100</v>
      </c>
      <c r="F45" s="56">
        <f t="shared" si="6"/>
        <v>90.98809140650145</v>
      </c>
      <c r="G45" s="56">
        <f t="shared" si="6"/>
        <v>1.6414547795300933</v>
      </c>
      <c r="H45" s="56">
        <f t="shared" si="6"/>
        <v>9.011908593498552</v>
      </c>
      <c r="I45" s="56">
        <f t="shared" si="6"/>
        <v>0.804634695848085</v>
      </c>
      <c r="J45" s="56">
        <f t="shared" si="6"/>
        <v>7.402639201802382</v>
      </c>
      <c r="K45" s="56">
        <f t="shared" si="6"/>
        <v>0.804634695848085</v>
      </c>
      <c r="N45" s="50"/>
      <c r="P45" s="104">
        <v>5</v>
      </c>
      <c r="Q45" s="85"/>
      <c r="R45" s="87">
        <v>822</v>
      </c>
      <c r="S45" s="87">
        <v>7865</v>
      </c>
      <c r="T45" s="87"/>
      <c r="U45" s="218"/>
    </row>
    <row r="46" spans="3:21" ht="16.5" customHeight="1">
      <c r="C46" s="250" t="s">
        <v>95</v>
      </c>
      <c r="D46" s="251"/>
      <c r="E46" s="103">
        <f t="shared" si="6"/>
        <v>100</v>
      </c>
      <c r="F46" s="56">
        <f t="shared" si="6"/>
        <v>91.06619800820152</v>
      </c>
      <c r="G46" s="56">
        <f t="shared" si="6"/>
        <v>0.7615700058582309</v>
      </c>
      <c r="H46" s="56">
        <f t="shared" si="6"/>
        <v>8.933801991798477</v>
      </c>
      <c r="I46" s="56">
        <f t="shared" si="6"/>
        <v>0.8201523140011716</v>
      </c>
      <c r="J46" s="56">
        <f t="shared" si="6"/>
        <v>7.76215582893966</v>
      </c>
      <c r="K46" s="56">
        <f t="shared" si="6"/>
        <v>0.38078500292911543</v>
      </c>
      <c r="N46" s="50"/>
      <c r="P46" s="104"/>
      <c r="Q46" s="85"/>
      <c r="R46" s="87"/>
      <c r="S46" s="87"/>
      <c r="T46" s="87"/>
      <c r="U46" s="218"/>
    </row>
    <row r="47" spans="3:21" ht="16.5" customHeight="1">
      <c r="C47" s="256" t="s">
        <v>96</v>
      </c>
      <c r="D47" s="257"/>
      <c r="E47" s="118">
        <f t="shared" si="6"/>
        <v>100</v>
      </c>
      <c r="F47" s="119">
        <f t="shared" si="6"/>
        <v>89.82084690553746</v>
      </c>
      <c r="G47" s="119">
        <f t="shared" si="6"/>
        <v>0.3528773072747014</v>
      </c>
      <c r="H47" s="119">
        <f t="shared" si="6"/>
        <v>10.17915309446254</v>
      </c>
      <c r="I47" s="119">
        <f t="shared" si="6"/>
        <v>0.7057546145494028</v>
      </c>
      <c r="J47" s="119">
        <f t="shared" si="6"/>
        <v>9.039087947882736</v>
      </c>
      <c r="K47" s="119">
        <f t="shared" si="6"/>
        <v>0.43431053203040176</v>
      </c>
      <c r="N47" s="50"/>
      <c r="P47" s="104">
        <v>6</v>
      </c>
      <c r="Q47" s="85"/>
      <c r="R47" s="87">
        <v>1464</v>
      </c>
      <c r="S47" s="87">
        <v>15394</v>
      </c>
      <c r="T47" s="87"/>
      <c r="U47" s="218"/>
    </row>
    <row r="48" spans="3:21" ht="16.5" customHeight="1">
      <c r="C48" s="72"/>
      <c r="D48" s="51"/>
      <c r="E48" s="103"/>
      <c r="F48" s="56"/>
      <c r="G48" s="56"/>
      <c r="H48" s="56"/>
      <c r="I48" s="56"/>
      <c r="J48" s="56"/>
      <c r="K48" s="56"/>
      <c r="N48" s="50"/>
      <c r="P48" s="104"/>
      <c r="Q48" s="85"/>
      <c r="R48" s="87"/>
      <c r="S48" s="87"/>
      <c r="T48" s="87"/>
      <c r="U48" s="218"/>
    </row>
    <row r="49" spans="3:21" ht="16.5" customHeight="1">
      <c r="C49" s="72"/>
      <c r="D49" s="51"/>
      <c r="E49" s="103"/>
      <c r="F49" s="56"/>
      <c r="G49" s="56"/>
      <c r="H49" s="56"/>
      <c r="I49" s="56"/>
      <c r="J49" s="56"/>
      <c r="K49" s="56"/>
      <c r="N49" s="50"/>
      <c r="P49" s="104">
        <v>7</v>
      </c>
      <c r="Q49" s="85"/>
      <c r="R49" s="87">
        <v>202</v>
      </c>
      <c r="S49" s="87">
        <v>1201</v>
      </c>
      <c r="T49" s="87"/>
      <c r="U49" s="218"/>
    </row>
    <row r="50" spans="3:21" ht="16.5" customHeight="1">
      <c r="C50" s="261"/>
      <c r="D50" s="185"/>
      <c r="E50" s="103"/>
      <c r="F50" s="56"/>
      <c r="G50" s="56"/>
      <c r="H50" s="56"/>
      <c r="I50" s="56"/>
      <c r="J50" s="56"/>
      <c r="K50" s="56"/>
      <c r="N50" s="50"/>
      <c r="P50" s="104"/>
      <c r="Q50" s="85"/>
      <c r="R50" s="87"/>
      <c r="S50" s="87"/>
      <c r="T50" s="87"/>
      <c r="U50" s="218"/>
    </row>
    <row r="51" spans="3:21" ht="16.5" customHeight="1">
      <c r="C51" s="226" t="s">
        <v>40</v>
      </c>
      <c r="D51" s="220"/>
      <c r="E51" s="103"/>
      <c r="F51" s="56"/>
      <c r="G51" s="56"/>
      <c r="H51" s="56"/>
      <c r="I51" s="56"/>
      <c r="J51" s="56"/>
      <c r="K51" s="56"/>
      <c r="N51" s="50"/>
      <c r="P51" s="104">
        <v>8</v>
      </c>
      <c r="Q51" s="85"/>
      <c r="R51" s="87">
        <v>257</v>
      </c>
      <c r="S51" s="87">
        <v>1869</v>
      </c>
      <c r="T51" s="87"/>
      <c r="U51" s="218"/>
    </row>
    <row r="52" spans="3:21" ht="16.5" customHeight="1">
      <c r="C52" s="226" t="s">
        <v>97</v>
      </c>
      <c r="D52" s="220"/>
      <c r="E52" s="111">
        <f>E34-E33</f>
        <v>32300</v>
      </c>
      <c r="F52" s="112">
        <f aca="true" t="shared" si="7" ref="F52:K52">F34-F33</f>
        <v>26300</v>
      </c>
      <c r="G52" s="112">
        <f t="shared" si="7"/>
        <v>-4700</v>
      </c>
      <c r="H52" s="112">
        <f t="shared" si="7"/>
        <v>5500</v>
      </c>
      <c r="I52" s="112">
        <f t="shared" si="7"/>
        <v>820</v>
      </c>
      <c r="J52" s="112">
        <f t="shared" si="7"/>
        <v>4400</v>
      </c>
      <c r="K52" s="112">
        <f t="shared" si="7"/>
        <v>200</v>
      </c>
      <c r="N52" s="50"/>
      <c r="P52" s="104"/>
      <c r="Q52" s="85"/>
      <c r="R52" s="87"/>
      <c r="S52" s="87"/>
      <c r="T52" s="87"/>
      <c r="U52" s="218"/>
    </row>
    <row r="53" spans="3:21" ht="16.5" customHeight="1">
      <c r="C53" s="252" t="s">
        <v>122</v>
      </c>
      <c r="D53" s="253"/>
      <c r="E53" s="111">
        <f aca="true" t="shared" si="8" ref="E53:K56">E35-E34</f>
        <v>38300</v>
      </c>
      <c r="F53" s="112">
        <f t="shared" si="8"/>
        <v>32400</v>
      </c>
      <c r="G53" s="112">
        <f t="shared" si="8"/>
        <v>-2200</v>
      </c>
      <c r="H53" s="112">
        <f t="shared" si="8"/>
        <v>6000</v>
      </c>
      <c r="I53" s="112">
        <f t="shared" si="8"/>
        <v>0</v>
      </c>
      <c r="J53" s="112">
        <f t="shared" si="8"/>
        <v>4800</v>
      </c>
      <c r="K53" s="112">
        <f t="shared" si="8"/>
        <v>1200</v>
      </c>
      <c r="N53" s="50"/>
      <c r="P53" s="104">
        <v>9</v>
      </c>
      <c r="Q53" s="85"/>
      <c r="R53" s="87">
        <v>687</v>
      </c>
      <c r="S53" s="87">
        <v>7086</v>
      </c>
      <c r="T53" s="87"/>
      <c r="U53" s="218"/>
    </row>
    <row r="54" spans="3:21" ht="16.5" customHeight="1">
      <c r="C54" s="252" t="s">
        <v>123</v>
      </c>
      <c r="D54" s="253"/>
      <c r="E54" s="111">
        <f t="shared" si="8"/>
        <v>41100</v>
      </c>
      <c r="F54" s="112">
        <f t="shared" si="8"/>
        <v>30000</v>
      </c>
      <c r="G54" s="112">
        <f t="shared" si="8"/>
        <v>-900</v>
      </c>
      <c r="H54" s="112">
        <f t="shared" si="8"/>
        <v>11100</v>
      </c>
      <c r="I54" s="112">
        <f t="shared" si="8"/>
        <v>1200</v>
      </c>
      <c r="J54" s="112">
        <f t="shared" si="8"/>
        <v>10100</v>
      </c>
      <c r="K54" s="112">
        <f t="shared" si="8"/>
        <v>-200</v>
      </c>
      <c r="N54" s="50"/>
      <c r="P54" s="104"/>
      <c r="Q54" s="85"/>
      <c r="R54" s="87"/>
      <c r="S54" s="87"/>
      <c r="T54" s="87"/>
      <c r="U54" s="218"/>
    </row>
    <row r="55" spans="3:21" ht="16.5" customHeight="1">
      <c r="C55" s="252" t="s">
        <v>124</v>
      </c>
      <c r="D55" s="253"/>
      <c r="E55" s="111">
        <f t="shared" si="8"/>
        <v>30700</v>
      </c>
      <c r="F55" s="112">
        <f t="shared" si="8"/>
        <v>28200</v>
      </c>
      <c r="G55" s="112">
        <f t="shared" si="8"/>
        <v>-2500</v>
      </c>
      <c r="H55" s="112">
        <f t="shared" si="8"/>
        <v>2500</v>
      </c>
      <c r="I55" s="112">
        <f t="shared" si="8"/>
        <v>300</v>
      </c>
      <c r="J55" s="112">
        <f t="shared" si="8"/>
        <v>3500</v>
      </c>
      <c r="K55" s="112">
        <f t="shared" si="8"/>
        <v>-1200</v>
      </c>
      <c r="N55" s="50"/>
      <c r="P55" s="104">
        <v>10</v>
      </c>
      <c r="Q55" s="85"/>
      <c r="R55" s="87">
        <v>169</v>
      </c>
      <c r="S55" s="87">
        <v>777</v>
      </c>
      <c r="T55" s="87"/>
      <c r="U55" s="218"/>
    </row>
    <row r="56" spans="3:21" ht="16.5" customHeight="1">
      <c r="C56" s="252" t="s">
        <v>125</v>
      </c>
      <c r="D56" s="253"/>
      <c r="E56" s="111">
        <f t="shared" si="8"/>
        <v>27000</v>
      </c>
      <c r="F56" s="112">
        <f t="shared" si="8"/>
        <v>20000</v>
      </c>
      <c r="G56" s="112">
        <f t="shared" si="8"/>
        <v>-1300</v>
      </c>
      <c r="H56" s="112">
        <f t="shared" si="8"/>
        <v>7000</v>
      </c>
      <c r="I56" s="112">
        <f t="shared" si="8"/>
        <v>-200</v>
      </c>
      <c r="J56" s="112">
        <f t="shared" si="8"/>
        <v>6800</v>
      </c>
      <c r="K56" s="112">
        <f t="shared" si="8"/>
        <v>300</v>
      </c>
      <c r="N56" s="50"/>
      <c r="P56" s="104"/>
      <c r="Q56" s="85"/>
      <c r="R56" s="87"/>
      <c r="S56" s="87"/>
      <c r="T56" s="87"/>
      <c r="U56" s="218"/>
    </row>
    <row r="57" spans="3:21" ht="16.5" customHeight="1">
      <c r="C57" s="264"/>
      <c r="D57" s="265"/>
      <c r="E57" s="103"/>
      <c r="F57" s="56"/>
      <c r="G57" s="56"/>
      <c r="H57" s="56"/>
      <c r="I57" s="56"/>
      <c r="J57" s="56"/>
      <c r="K57" s="56"/>
      <c r="N57" s="50"/>
      <c r="P57" s="104">
        <v>11</v>
      </c>
      <c r="Q57" s="85"/>
      <c r="R57" s="87">
        <v>157</v>
      </c>
      <c r="S57" s="87">
        <v>703</v>
      </c>
      <c r="T57" s="87"/>
      <c r="U57" s="218"/>
    </row>
    <row r="58" spans="3:21" ht="16.5" customHeight="1">
      <c r="C58" s="71"/>
      <c r="D58" s="71"/>
      <c r="E58" s="102"/>
      <c r="F58" s="12"/>
      <c r="G58" s="12"/>
      <c r="H58" s="12"/>
      <c r="I58" s="12"/>
      <c r="J58" s="12"/>
      <c r="K58" s="12"/>
      <c r="N58" s="50"/>
      <c r="P58" s="104"/>
      <c r="Q58" s="85"/>
      <c r="R58" s="87"/>
      <c r="S58" s="87"/>
      <c r="T58" s="87"/>
      <c r="U58" s="218"/>
    </row>
    <row r="59" spans="3:21" ht="16.5" customHeight="1">
      <c r="C59" s="176"/>
      <c r="D59" s="185"/>
      <c r="E59" s="102"/>
      <c r="F59" s="12"/>
      <c r="G59" s="12"/>
      <c r="H59" s="12"/>
      <c r="I59" s="12"/>
      <c r="J59" s="12"/>
      <c r="K59" s="12"/>
      <c r="N59" s="50"/>
      <c r="P59" s="104">
        <v>12</v>
      </c>
      <c r="Q59" s="85"/>
      <c r="R59" s="87">
        <v>658</v>
      </c>
      <c r="S59" s="87">
        <v>6984</v>
      </c>
      <c r="T59" s="87"/>
      <c r="U59" s="218"/>
    </row>
    <row r="60" spans="3:21" ht="16.5" customHeight="1">
      <c r="C60" s="226" t="s">
        <v>43</v>
      </c>
      <c r="D60" s="220"/>
      <c r="E60" s="110"/>
      <c r="F60" s="52"/>
      <c r="G60" s="52"/>
      <c r="H60" s="52"/>
      <c r="I60" s="52"/>
      <c r="J60" s="52"/>
      <c r="K60" s="52"/>
      <c r="N60" s="50"/>
      <c r="O60" s="50"/>
      <c r="P60" s="50"/>
      <c r="Q60" s="85"/>
      <c r="R60" s="87"/>
      <c r="S60" s="87"/>
      <c r="T60" s="87"/>
      <c r="U60" s="218"/>
    </row>
    <row r="61" spans="3:21" ht="16.5" customHeight="1">
      <c r="C61" s="226" t="s">
        <v>97</v>
      </c>
      <c r="D61" s="220"/>
      <c r="E61" s="113">
        <f>100*E52/E33</f>
        <v>16.231155778894472</v>
      </c>
      <c r="F61" s="114">
        <f aca="true" t="shared" si="9" ref="F61:K61">100*F52/F33</f>
        <v>13.556701030927835</v>
      </c>
      <c r="G61" s="114">
        <f t="shared" si="9"/>
        <v>-36.434108527131784</v>
      </c>
      <c r="H61" s="114">
        <f t="shared" si="9"/>
        <v>101.85185185185185</v>
      </c>
      <c r="I61" s="114">
        <f t="shared" si="9"/>
        <v>170.83333333333334</v>
      </c>
      <c r="J61" s="114">
        <f t="shared" si="9"/>
        <v>118.91891891891892</v>
      </c>
      <c r="K61" s="114">
        <f t="shared" si="9"/>
        <v>15.384615384615385</v>
      </c>
      <c r="N61" s="50"/>
      <c r="O61" s="220" t="s">
        <v>100</v>
      </c>
      <c r="P61" s="220"/>
      <c r="Q61" s="85"/>
      <c r="R61" s="87">
        <v>862</v>
      </c>
      <c r="S61" s="87">
        <v>9132</v>
      </c>
      <c r="T61" s="87"/>
      <c r="U61" s="218"/>
    </row>
    <row r="62" spans="3:21" ht="16.5" customHeight="1">
      <c r="C62" s="252" t="s">
        <v>122</v>
      </c>
      <c r="D62" s="253"/>
      <c r="E62" s="113">
        <f aca="true" t="shared" si="10" ref="E62:K65">100*E53/E34</f>
        <v>16.558581928231735</v>
      </c>
      <c r="F62" s="114">
        <f t="shared" si="10"/>
        <v>14.707217430776215</v>
      </c>
      <c r="G62" s="114">
        <f t="shared" si="10"/>
        <v>-26.829268292682926</v>
      </c>
      <c r="H62" s="114">
        <f t="shared" si="10"/>
        <v>55.04587155963303</v>
      </c>
      <c r="I62" s="114">
        <f t="shared" si="10"/>
        <v>0</v>
      </c>
      <c r="J62" s="114">
        <f t="shared" si="10"/>
        <v>59.25925925925926</v>
      </c>
      <c r="K62" s="114">
        <f t="shared" si="10"/>
        <v>80</v>
      </c>
      <c r="N62" s="50"/>
      <c r="O62" s="50"/>
      <c r="P62" s="50"/>
      <c r="Q62" s="85"/>
      <c r="R62" s="87"/>
      <c r="S62" s="87"/>
      <c r="T62" s="87"/>
      <c r="U62" s="218"/>
    </row>
    <row r="63" spans="3:21" ht="16.5" customHeight="1">
      <c r="C63" s="252" t="s">
        <v>123</v>
      </c>
      <c r="D63" s="253"/>
      <c r="E63" s="113">
        <f t="shared" si="10"/>
        <v>15.24480712166172</v>
      </c>
      <c r="F63" s="114">
        <f t="shared" si="10"/>
        <v>11.87178472497032</v>
      </c>
      <c r="G63" s="114">
        <f t="shared" si="10"/>
        <v>-15</v>
      </c>
      <c r="H63" s="114">
        <f t="shared" si="10"/>
        <v>65.68047337278107</v>
      </c>
      <c r="I63" s="114">
        <f t="shared" si="10"/>
        <v>92.3076923076923</v>
      </c>
      <c r="J63" s="114">
        <f t="shared" si="10"/>
        <v>78.29457364341086</v>
      </c>
      <c r="K63" s="114">
        <f t="shared" si="10"/>
        <v>-7.407407407407407</v>
      </c>
      <c r="N63" s="50"/>
      <c r="P63" s="104">
        <v>2</v>
      </c>
      <c r="Q63" s="85"/>
      <c r="R63" s="87">
        <v>43</v>
      </c>
      <c r="S63" s="87">
        <v>464</v>
      </c>
      <c r="T63" s="87"/>
      <c r="U63" s="218"/>
    </row>
    <row r="64" spans="3:21" ht="16.5" customHeight="1">
      <c r="C64" s="252" t="s">
        <v>124</v>
      </c>
      <c r="D64" s="253"/>
      <c r="E64" s="113">
        <f t="shared" si="10"/>
        <v>9.880914065014483</v>
      </c>
      <c r="F64" s="114">
        <f t="shared" si="10"/>
        <v>9.975238769013089</v>
      </c>
      <c r="G64" s="114">
        <f t="shared" si="10"/>
        <v>-49.01960784313726</v>
      </c>
      <c r="H64" s="114">
        <f t="shared" si="10"/>
        <v>8.928571428571429</v>
      </c>
      <c r="I64" s="114">
        <f t="shared" si="10"/>
        <v>12</v>
      </c>
      <c r="J64" s="114">
        <f t="shared" si="10"/>
        <v>15.217391304347826</v>
      </c>
      <c r="K64" s="114">
        <f t="shared" si="10"/>
        <v>-48</v>
      </c>
      <c r="N64" s="50"/>
      <c r="P64" s="104"/>
      <c r="Q64" s="85"/>
      <c r="R64" s="87"/>
      <c r="S64" s="87"/>
      <c r="T64" s="87"/>
      <c r="U64" s="218"/>
    </row>
    <row r="65" spans="3:21" ht="16.5" customHeight="1">
      <c r="C65" s="262" t="s">
        <v>125</v>
      </c>
      <c r="D65" s="263"/>
      <c r="E65" s="115">
        <f t="shared" si="10"/>
        <v>7.9086115992970125</v>
      </c>
      <c r="F65" s="116">
        <f t="shared" si="10"/>
        <v>6.43293663557414</v>
      </c>
      <c r="G65" s="116">
        <f t="shared" si="10"/>
        <v>-50</v>
      </c>
      <c r="H65" s="116">
        <f t="shared" si="10"/>
        <v>22.950819672131146</v>
      </c>
      <c r="I65" s="116">
        <f t="shared" si="10"/>
        <v>-7.142857142857143</v>
      </c>
      <c r="J65" s="116">
        <f t="shared" si="10"/>
        <v>25.660377358490567</v>
      </c>
      <c r="K65" s="116">
        <f t="shared" si="10"/>
        <v>23.076923076923077</v>
      </c>
      <c r="N65" s="58"/>
      <c r="P65" s="105">
        <v>3</v>
      </c>
      <c r="Q65" s="89"/>
      <c r="R65" s="90">
        <v>1589</v>
      </c>
      <c r="S65" s="90">
        <v>15601</v>
      </c>
      <c r="T65" s="90"/>
      <c r="U65" s="219"/>
    </row>
    <row r="66" spans="3:23" ht="16.5" customHeight="1">
      <c r="C66" s="11" t="s">
        <v>86</v>
      </c>
      <c r="N66" s="216" t="s">
        <v>101</v>
      </c>
      <c r="O66" s="216"/>
      <c r="P66" s="216"/>
      <c r="Q66" s="216"/>
      <c r="R66" s="216"/>
      <c r="S66" s="216"/>
      <c r="T66" s="216"/>
      <c r="U66" s="216"/>
      <c r="V66" s="50"/>
      <c r="W66" s="50"/>
    </row>
    <row r="67" spans="14:23" ht="16.5" customHeight="1">
      <c r="N67" s="217" t="s">
        <v>102</v>
      </c>
      <c r="O67" s="217"/>
      <c r="P67" s="217"/>
      <c r="Q67" s="217"/>
      <c r="R67" s="217"/>
      <c r="S67" s="217"/>
      <c r="T67" s="217"/>
      <c r="U67" s="217"/>
      <c r="V67" s="50"/>
      <c r="W67" s="50"/>
    </row>
    <row r="68" spans="16:18" ht="16.5" customHeight="1">
      <c r="P68" s="50"/>
      <c r="Q68" s="50"/>
      <c r="R68" s="50"/>
    </row>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sheetData>
  <sheetProtection/>
  <mergeCells count="76">
    <mergeCell ref="N27:U27"/>
    <mergeCell ref="C50:D50"/>
    <mergeCell ref="C43:D43"/>
    <mergeCell ref="C46:D46"/>
    <mergeCell ref="C45:D45"/>
    <mergeCell ref="C65:D65"/>
    <mergeCell ref="C51:D51"/>
    <mergeCell ref="C61:D61"/>
    <mergeCell ref="C57:D57"/>
    <mergeCell ref="C62:D62"/>
    <mergeCell ref="C63:D63"/>
    <mergeCell ref="C64:D64"/>
    <mergeCell ref="C59:D59"/>
    <mergeCell ref="C60:D60"/>
    <mergeCell ref="C52:D52"/>
    <mergeCell ref="O34:P34"/>
    <mergeCell ref="C36:D36"/>
    <mergeCell ref="C37:D37"/>
    <mergeCell ref="C38:D38"/>
    <mergeCell ref="C42:D42"/>
    <mergeCell ref="C41:D41"/>
    <mergeCell ref="C35:D35"/>
    <mergeCell ref="C39:D39"/>
    <mergeCell ref="N29:Q30"/>
    <mergeCell ref="C54:D54"/>
    <mergeCell ref="C56:D56"/>
    <mergeCell ref="C53:D53"/>
    <mergeCell ref="C55:D55"/>
    <mergeCell ref="C47:D47"/>
    <mergeCell ref="C44:D44"/>
    <mergeCell ref="O40:P40"/>
    <mergeCell ref="O36:P36"/>
    <mergeCell ref="O32:P32"/>
    <mergeCell ref="C27:K27"/>
    <mergeCell ref="C29:D30"/>
    <mergeCell ref="E29:E30"/>
    <mergeCell ref="F29:G29"/>
    <mergeCell ref="H29:K29"/>
    <mergeCell ref="C34:D34"/>
    <mergeCell ref="C32:D32"/>
    <mergeCell ref="C33:D33"/>
    <mergeCell ref="P16:Q16"/>
    <mergeCell ref="P18:Q18"/>
    <mergeCell ref="N4:V4"/>
    <mergeCell ref="N6:Q7"/>
    <mergeCell ref="R6:S6"/>
    <mergeCell ref="T6:U6"/>
    <mergeCell ref="N9:Q9"/>
    <mergeCell ref="O11:Q11"/>
    <mergeCell ref="P14:Q14"/>
    <mergeCell ref="P15:Q15"/>
    <mergeCell ref="C8:E8"/>
    <mergeCell ref="D9:E9"/>
    <mergeCell ref="F6:F7"/>
    <mergeCell ref="G6:G7"/>
    <mergeCell ref="H6:H7"/>
    <mergeCell ref="I6:I7"/>
    <mergeCell ref="C6:E7"/>
    <mergeCell ref="C2:V2"/>
    <mergeCell ref="C4:K4"/>
    <mergeCell ref="O43:P43"/>
    <mergeCell ref="C15:E15"/>
    <mergeCell ref="D16:E16"/>
    <mergeCell ref="J6:J7"/>
    <mergeCell ref="P17:Q17"/>
    <mergeCell ref="O13:Q13"/>
    <mergeCell ref="P19:Q19"/>
    <mergeCell ref="K6:K7"/>
    <mergeCell ref="T28:U28"/>
    <mergeCell ref="N66:U66"/>
    <mergeCell ref="N67:U67"/>
    <mergeCell ref="U43:U65"/>
    <mergeCell ref="O61:P61"/>
    <mergeCell ref="R29:S29"/>
    <mergeCell ref="T29:U29"/>
    <mergeCell ref="O38:P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2013-06-18T04:22:39Z</cp:lastPrinted>
  <dcterms:created xsi:type="dcterms:W3CDTF">1997-12-02T07:14:46Z</dcterms:created>
  <dcterms:modified xsi:type="dcterms:W3CDTF">2013-06-18T04:23:20Z</dcterms:modified>
  <cp:category/>
  <cp:version/>
  <cp:contentType/>
  <cp:contentStatus/>
</cp:coreProperties>
</file>