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3" activeTab="4"/>
  </bookViews>
  <sheets>
    <sheet name="248" sheetId="1" r:id="rId1"/>
    <sheet name="250" sheetId="2" r:id="rId2"/>
    <sheet name="252" sheetId="3" r:id="rId3"/>
    <sheet name="254" sheetId="4" r:id="rId4"/>
    <sheet name="256" sheetId="5" r:id="rId5"/>
  </sheets>
  <definedNames>
    <definedName name="_xlnm.Print_Area" localSheetId="2">'252'!$A$1:$AF$73</definedName>
  </definedNames>
  <calcPr calcMode="manual" fullCalcOnLoad="1"/>
</workbook>
</file>

<file path=xl/sharedStrings.xml><?xml version="1.0" encoding="utf-8"?>
<sst xmlns="http://schemas.openxmlformats.org/spreadsheetml/2006/main" count="1924" uniqueCount="434">
  <si>
    <t>金沢港　　測定局</t>
  </si>
  <si>
    <t>資料　石川県環境管理課「公害苦情件数調査結果」による。</t>
  </si>
  <si>
    <t>（単位　ミリグラム／リットル）</t>
  </si>
  <si>
    <t>256 衛生及び環境</t>
  </si>
  <si>
    <t>衛生及び環境 257</t>
  </si>
  <si>
    <t>金沢港</t>
  </si>
  <si>
    <t>水　域　名</t>
  </si>
  <si>
    <t>浅野川</t>
  </si>
  <si>
    <t>大野川</t>
  </si>
  <si>
    <t>資料　石川県環境管理課調</t>
  </si>
  <si>
    <t>診　　療　　所</t>
  </si>
  <si>
    <t>医　　師</t>
  </si>
  <si>
    <t>歯科医師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</si>
  <si>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</si>
  <si>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</si>
  <si>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</si>
  <si>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</si>
  <si>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</si>
  <si>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</si>
  <si>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</si>
  <si>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</si>
  <si>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</si>
  <si>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</si>
  <si>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</si>
  <si>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</si>
  <si>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</si>
  <si>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</si>
  <si>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</si>
  <si>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</si>
  <si>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</si>
  <si>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</si>
  <si>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</si>
  <si>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</si>
  <si>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</si>
  <si>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</si>
  <si>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</si>
  <si>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</si>
  <si>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</si>
  <si>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</si>
  <si>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</si>
  <si>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</si>
  <si>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</si>
  <si>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</si>
  <si>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</si>
  <si>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</si>
  <si>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</si>
  <si>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</si>
  <si>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</si>
  <si>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</si>
  <si>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</si>
  <si>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</si>
  <si>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</si>
  <si>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</si>
  <si>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</si>
  <si>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</si>
  <si>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</si>
  <si>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</si>
  <si>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</si>
  <si>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</si>
  <si>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</si>
  <si>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</si>
  <si>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</si>
  <si>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歯科診療　所　　数</t>
  </si>
  <si>
    <t>死亡総数</t>
  </si>
  <si>
    <t>悪性新生物</t>
  </si>
  <si>
    <t>脳血管疾患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</si>
  <si>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</si>
  <si>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</si>
  <si>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</si>
  <si>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</si>
  <si>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</si>
  <si>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</si>
  <si>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</si>
  <si>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墓　地</t>
  </si>
  <si>
    <t>火葬場</t>
  </si>
  <si>
    <t>納骨堂</t>
  </si>
  <si>
    <t>埋　葬  　年間　　　　件数</t>
  </si>
  <si>
    <t>火　葬　 　　年間　　　　　件数</t>
  </si>
  <si>
    <t>ホテル</t>
  </si>
  <si>
    <t>旅　館</t>
  </si>
  <si>
    <t>下　宿</t>
  </si>
  <si>
    <t>理容所</t>
  </si>
  <si>
    <t>美容所</t>
  </si>
  <si>
    <t>クリー　　ニング　　所</t>
  </si>
  <si>
    <t>男</t>
  </si>
  <si>
    <t>女</t>
  </si>
  <si>
    <t>その他</t>
  </si>
  <si>
    <t>コレラ</t>
  </si>
  <si>
    <t>（人）</t>
  </si>
  <si>
    <t>小          計</t>
  </si>
  <si>
    <t>小松加賀環境衛生事務組合</t>
  </si>
  <si>
    <t>松任石川広域事務組合</t>
  </si>
  <si>
    <t>松任石川中央医療施設組合</t>
  </si>
  <si>
    <t>河北郡広域事務組合</t>
  </si>
  <si>
    <t>羽咋郡市広域圏事務組合</t>
  </si>
  <si>
    <t>七尾鹿島広域圏事務組合</t>
  </si>
  <si>
    <t>穴水町門前町環境衛生施設組合</t>
  </si>
  <si>
    <t>能都三郷生活環境振興組合</t>
  </si>
  <si>
    <t>珠洲市内浦町環境衛生組合</t>
  </si>
  <si>
    <t>三　馬　　　　測定局</t>
  </si>
  <si>
    <t>七　尾　　　測定局</t>
  </si>
  <si>
    <t>小　松　　　測定局</t>
  </si>
  <si>
    <t>大聖寺　　　測定局</t>
  </si>
  <si>
    <t>地点数</t>
  </si>
  <si>
    <t>最低値～最高値</t>
  </si>
  <si>
    <t>ＡＡ</t>
  </si>
  <si>
    <t>／</t>
  </si>
  <si>
    <t>～</t>
  </si>
  <si>
    <t>×</t>
  </si>
  <si>
    <t>Ａ</t>
  </si>
  <si>
    <t>河　川　総　括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</si>
  <si>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</si>
  <si>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</si>
  <si>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</si>
  <si>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</si>
  <si>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</si>
  <si>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</si>
  <si>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</si>
  <si>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</si>
  <si>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尾　　添　　川</t>
  </si>
  <si>
    <t>大　　日　　川</t>
  </si>
  <si>
    <t>宇　ノ　気　川</t>
  </si>
  <si>
    <t>能　　瀬　　川</t>
  </si>
  <si>
    <t>津　　幡　　川</t>
  </si>
  <si>
    <t>森　　下　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</si>
  <si>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</si>
  <si>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</si>
  <si>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</si>
  <si>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</si>
  <si>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</si>
  <si>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</si>
  <si>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</si>
  <si>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</si>
  <si>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</si>
  <si>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</si>
  <si>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</si>
  <si>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</si>
  <si>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保健婦</t>
  </si>
  <si>
    <t>助産婦</t>
  </si>
  <si>
    <t>-</t>
  </si>
  <si>
    <t>病　　　　　　院　　　　　　数</t>
  </si>
  <si>
    <t>248 衛生及び環境</t>
  </si>
  <si>
    <t>衛生及び環境 249</t>
  </si>
  <si>
    <t>昭和60年</t>
  </si>
  <si>
    <t>平成元年</t>
  </si>
  <si>
    <t>資料　石川県衛生総務課「医療施設調査」「医師・歯科医師・薬剤師調査」による。</t>
  </si>
  <si>
    <t>カンジダ症（新生児カンジダ症を除く）</t>
  </si>
  <si>
    <t>（簡単分類）</t>
  </si>
  <si>
    <t>肺炎及び気管支炎</t>
  </si>
  <si>
    <t>その他のすべての疾患</t>
  </si>
  <si>
    <t>不慮の事故及び有害作用</t>
  </si>
  <si>
    <t>精神病の記載のない老衰</t>
  </si>
  <si>
    <t>自殺</t>
  </si>
  <si>
    <t>腎炎、ネフローゼ症候群及びネフローゼ</t>
  </si>
  <si>
    <t>慢性肝疾患及び肝硬変</t>
  </si>
  <si>
    <t>糖尿病</t>
  </si>
  <si>
    <t>高血圧性疾患</t>
  </si>
  <si>
    <t>循環系のその他の疾患</t>
  </si>
  <si>
    <t>喘息</t>
  </si>
  <si>
    <t>結核</t>
  </si>
  <si>
    <t>中枢神経の非炎症性疾患</t>
  </si>
  <si>
    <t>胃及び十二指腸潰瘍</t>
  </si>
  <si>
    <t>腹腔ヘルニア及び腸閉塞</t>
  </si>
  <si>
    <t>精神障害</t>
  </si>
  <si>
    <t>先天異常</t>
  </si>
  <si>
    <t>胃腸炎</t>
  </si>
  <si>
    <t>肺気腫</t>
  </si>
  <si>
    <t>その他の外因</t>
  </si>
  <si>
    <t>ウィルス肝炎</t>
  </si>
  <si>
    <t>貧血</t>
  </si>
  <si>
    <t>出産時外傷、低酸素症、分娩仮死及びその他の呼吸器病態</t>
  </si>
  <si>
    <t>その他の感染症及び寄生虫病</t>
  </si>
  <si>
    <t>良性及び性質不詳の新生物</t>
  </si>
  <si>
    <t>他殺</t>
  </si>
  <si>
    <t>その他の周産期の死因</t>
  </si>
  <si>
    <t>髄膜炎</t>
  </si>
  <si>
    <t>前立腺肥大症</t>
  </si>
  <si>
    <t>虫垂炎</t>
  </si>
  <si>
    <t>栄養欠乏症</t>
  </si>
  <si>
    <t>梅毒</t>
  </si>
  <si>
    <t>麻疹</t>
  </si>
  <si>
    <t>破傷風（新生児破傷風を除く）</t>
  </si>
  <si>
    <t>資料　石川県衛生総務課調</t>
  </si>
  <si>
    <t>250 衛生及び環境</t>
  </si>
  <si>
    <t>衛生及び環境 251</t>
  </si>
  <si>
    <t>（死亡数順）</t>
  </si>
  <si>
    <t>資料　石川県衛生総務課調</t>
  </si>
  <si>
    <t>肺血症（新生児肺血症を除く）</t>
  </si>
  <si>
    <t>肝疾患（肝硬変を除く）</t>
  </si>
  <si>
    <t>直接産科的死亡</t>
  </si>
  <si>
    <t>〃　　七尾　　〃</t>
  </si>
  <si>
    <t>〃　　山代　　〃</t>
  </si>
  <si>
    <t>〃　　松任　　〃</t>
  </si>
  <si>
    <t>〃　　津幡　　〃</t>
  </si>
  <si>
    <t>〃　　羽咋　　〃</t>
  </si>
  <si>
    <t>〃　　輪島　　〃</t>
  </si>
  <si>
    <t>宇出津支所</t>
  </si>
  <si>
    <t>法　　　　　定　　　　　伝　　　　　染　　　　　病</t>
  </si>
  <si>
    <t>疫痢</t>
  </si>
  <si>
    <t>痘そう</t>
  </si>
  <si>
    <t>流行性脳　脊　髄膜炎</t>
  </si>
  <si>
    <t>栄養士</t>
  </si>
  <si>
    <t>梅毒反応陽性率（％）</t>
  </si>
  <si>
    <t>注　擬似患者は含まれていない</t>
  </si>
  <si>
    <t>252  衛生及び環境</t>
  </si>
  <si>
    <t>衛生及び環境 253</t>
  </si>
  <si>
    <t>保　健　所　名</t>
  </si>
  <si>
    <t>看護婦</t>
  </si>
  <si>
    <t>死　　　　因　　　　別</t>
  </si>
  <si>
    <t>28～37</t>
  </si>
  <si>
    <t>46，51～52，54～56</t>
  </si>
  <si>
    <t>心疾患</t>
  </si>
  <si>
    <t>58～60</t>
  </si>
  <si>
    <t>62，63，66</t>
  </si>
  <si>
    <t>76～77</t>
  </si>
  <si>
    <t>48～49</t>
  </si>
  <si>
    <t>5～6</t>
  </si>
  <si>
    <t>4，72</t>
  </si>
  <si>
    <t>84～87</t>
  </si>
  <si>
    <t>インフルエンザ</t>
  </si>
  <si>
    <t>E104</t>
  </si>
  <si>
    <t>県立小松保健所</t>
  </si>
  <si>
    <t>県立珠洲保健所</t>
  </si>
  <si>
    <t>〃　金沢市元町　〃</t>
  </si>
  <si>
    <t>年　次</t>
  </si>
  <si>
    <t>年　次</t>
  </si>
  <si>
    <t>資料　石川県衛生総務課「厚生省報告例」による。</t>
  </si>
  <si>
    <t>赤痢</t>
  </si>
  <si>
    <t>年次及び保健所別</t>
  </si>
  <si>
    <t>県立小松保健所</t>
  </si>
  <si>
    <t>〃　　珠洲　　〃</t>
  </si>
  <si>
    <t>資料　石川県健康推進課「成年健康調査」による。</t>
  </si>
  <si>
    <t>高血圧者の割合（％）</t>
  </si>
  <si>
    <t>低血圧者の割合（％）</t>
  </si>
  <si>
    <t>広　阪　　　測定局</t>
  </si>
  <si>
    <t>金沢港　測定局</t>
  </si>
  <si>
    <t>一酸化炭素（ppm）</t>
  </si>
  <si>
    <t>炭化水素（ppm）</t>
  </si>
  <si>
    <t>総数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</si>
  <si>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</si>
  <si>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</si>
  <si>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</si>
  <si>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</si>
  <si>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</si>
  <si>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</si>
  <si>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</si>
  <si>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</si>
  <si>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件数</t>
  </si>
  <si>
    <t>構成比</t>
  </si>
  <si>
    <t>254 衛生及び環境　　</t>
  </si>
  <si>
    <t>衛生及び環境　255</t>
  </si>
  <si>
    <t>根上町</t>
  </si>
  <si>
    <t>資料　石川県環境管理課「廃棄物処理事業実態調査」による。</t>
  </si>
  <si>
    <t>（ｔ/年）</t>
  </si>
  <si>
    <t>水洗便所人口</t>
  </si>
  <si>
    <t>し尿処理施設</t>
  </si>
  <si>
    <t>資料　石川県環境管理課「環境大気調査報告書」による。</t>
  </si>
  <si>
    <t>昭和60年度</t>
  </si>
  <si>
    <t>平成元年度</t>
  </si>
  <si>
    <t>-</t>
  </si>
  <si>
    <t>（以下は隔年調査のため、63年のデータである。）</t>
  </si>
  <si>
    <r>
      <t>薬 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</si>
  <si>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薬 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</si>
  <si>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r>
      <t>病 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</si>
  <si>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-</t>
  </si>
  <si>
    <t>-</t>
  </si>
  <si>
    <t>146  　　市 町 村 別 医 療 関 係 施 設 及 び 医 療 関 係 者 数 （昭和60～平成元年）</t>
  </si>
  <si>
    <t>病　　　　　　床　　　　　　数</t>
  </si>
  <si>
    <t>病　　　　　　　　　　　　　　　　　　　　　　　　　　院</t>
  </si>
  <si>
    <t>診  療
所  数</t>
  </si>
  <si>
    <r>
      <t>准看護婦</t>
    </r>
    <r>
      <rPr>
        <sz val="10"/>
        <rFont val="ＭＳ 明朝"/>
        <family val="1"/>
      </rPr>
      <t>（准看護士を含む）</t>
    </r>
  </si>
  <si>
    <r>
      <t>看護婦</t>
    </r>
    <r>
      <rPr>
        <sz val="10"/>
        <rFont val="ＭＳ 明朝"/>
        <family val="1"/>
      </rPr>
      <t>（看護士を含む）</t>
    </r>
  </si>
  <si>
    <t>伝   染</t>
  </si>
  <si>
    <t>一   般</t>
  </si>
  <si>
    <t>結   核</t>
  </si>
  <si>
    <t>精   神</t>
  </si>
  <si>
    <t>総   数</t>
  </si>
  <si>
    <t>一   般</t>
  </si>
  <si>
    <t>精   神</t>
  </si>
  <si>
    <r>
      <t>E</t>
    </r>
    <r>
      <rPr>
        <sz val="12"/>
        <rFont val="ＭＳ 明朝"/>
        <family val="1"/>
      </rPr>
      <t>104～E114</t>
    </r>
  </si>
  <si>
    <r>
      <t>E</t>
    </r>
    <r>
      <rPr>
        <sz val="12"/>
        <rFont val="ＭＳ 明朝"/>
        <family val="1"/>
      </rPr>
      <t>155</t>
    </r>
  </si>
  <si>
    <r>
      <t>E</t>
    </r>
    <r>
      <rPr>
        <sz val="12"/>
        <rFont val="ＭＳ 明朝"/>
        <family val="1"/>
      </rPr>
      <t>117</t>
    </r>
  </si>
  <si>
    <r>
      <t>18</t>
    </r>
    <r>
      <rPr>
        <sz val="12"/>
        <rFont val="ＭＳ 明朝"/>
        <family val="1"/>
      </rPr>
      <t>,19</t>
    </r>
  </si>
  <si>
    <r>
      <t>E</t>
    </r>
    <r>
      <rPr>
        <sz val="12"/>
        <rFont val="ＭＳ 明朝"/>
        <family val="1"/>
      </rPr>
      <t>116</t>
    </r>
  </si>
  <si>
    <t>147　　主　　要　　死　　因　　別　　死　　亡　　数　　等 （昭和60～平成元年）</t>
  </si>
  <si>
    <t>昭 和 54 ～</t>
  </si>
  <si>
    <t>分 類 符 号</t>
  </si>
  <si>
    <t>死　　　　　亡　　　　　数</t>
  </si>
  <si>
    <t>61　年</t>
  </si>
  <si>
    <t>62　年</t>
  </si>
  <si>
    <t>63　年</t>
  </si>
  <si>
    <t>死　　　亡　　　率 （人口10万対）</t>
  </si>
  <si>
    <r>
      <t xml:space="preserve">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療　　　　放射線　　　　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</si>
  <si>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r>
      <t>ツベルクリン反</t>
    </r>
    <r>
      <rPr>
        <sz val="12"/>
        <rFont val="ＭＳ 明朝"/>
        <family val="1"/>
      </rPr>
      <t>応</t>
    </r>
  </si>
  <si>
    <r>
      <t>間 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影                         人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数</t>
    </r>
  </si>
  <si>
    <r>
      <t>直 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影                          人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数</t>
    </r>
  </si>
  <si>
    <t>-</t>
  </si>
  <si>
    <t>資料　石川県衛生総務課「保健所運営報告」による。</t>
  </si>
  <si>
    <t>資料　石川県衛生総務課、金沢市泉野・元町保健所調</t>
  </si>
  <si>
    <t>-</t>
  </si>
  <si>
    <r>
      <t xml:space="preserve">野  菜　果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　販売業</t>
    </r>
  </si>
  <si>
    <t>ペスト</t>
  </si>
  <si>
    <t>-</t>
  </si>
  <si>
    <t>148  　　保　健　所　職　員　現　員　数（昭和60～平成元年）</t>
  </si>
  <si>
    <t>管　理　　　　　
栄養士</t>
  </si>
  <si>
    <t>　〃  七尾　　〃</t>
  </si>
  <si>
    <t>　〃　山代　　〃</t>
  </si>
  <si>
    <t>　〃　松任　　〃</t>
  </si>
  <si>
    <t>　〃　津幡　　〃</t>
  </si>
  <si>
    <t>　〃　羽咋　　〃</t>
  </si>
  <si>
    <t>　〃　輪島　　〃</t>
  </si>
  <si>
    <t xml:space="preserve"> 〃 金沢市元町　〃</t>
  </si>
  <si>
    <t>市立金沢市泉野保健所</t>
  </si>
  <si>
    <t>常設の　　
興業場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</si>
  <si>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</si>
  <si>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</si>
  <si>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</si>
  <si>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t>飲食店　
営  業</t>
  </si>
  <si>
    <t>喫茶店　
営  業</t>
  </si>
  <si>
    <t>菓　子　
製造業</t>
  </si>
  <si>
    <t>乳　類　  
販売業</t>
  </si>
  <si>
    <t>食  肉　
販売業</t>
  </si>
  <si>
    <t>魚介類　
販売業</t>
  </si>
  <si>
    <t>めん類　
製造業</t>
  </si>
  <si>
    <t>醤  油　
製造業</t>
  </si>
  <si>
    <t>豆  腐　
製造業</t>
  </si>
  <si>
    <t>乳さく   　
取　業</t>
  </si>
  <si>
    <t>そう菜　  
販売業</t>
  </si>
  <si>
    <t>菓  子　
販売業</t>
  </si>
  <si>
    <t>市立金沢市泉野　〃</t>
  </si>
  <si>
    <t>Ｂ 　Ｃ　 Ｇ　　　　　　　　　　　　接 種 者 数</t>
  </si>
  <si>
    <t>受　検　者　数</t>
  </si>
  <si>
    <t>年　　　　　次</t>
  </si>
  <si>
    <t>身長 (cm)</t>
  </si>
  <si>
    <t>体重 (kg)</t>
  </si>
  <si>
    <t>胸囲 (cm)</t>
  </si>
  <si>
    <t>座高 (cm)</t>
  </si>
  <si>
    <t>（2）　    肺活量・高血圧・低血圧・性病</t>
  </si>
  <si>
    <t>年        次</t>
  </si>
  <si>
    <t>肺　活　量 (mℓ）</t>
  </si>
  <si>
    <t>154　 　　ご　　　み　　　及　　　び　　　し　　　尿　　　の　　　処　　　理　　　状　　　況　（昭和60～平成元年）</t>
  </si>
  <si>
    <t>155  　　大　　気　　汚　　染　　物　　質　　測　　定　　年　　平　　均　　値　(昭和60～平成元年）</t>
  </si>
  <si>
    <t>注 1 （   ）内数字は、再掲数字</t>
  </si>
  <si>
    <t>注 1　オキシダントは、1時間値が0.06ppmをこえた日数値。</t>
  </si>
  <si>
    <t xml:space="preserve">   2　（　）は年間を通じて測定時間が6,000時間に達しない場合の年平均値</t>
  </si>
  <si>
    <t>156   　大気汚染、水質汚濁、騒音などの苦情受理件数及び構成比（昭和60～平成元年）</t>
  </si>
  <si>
    <t>焼 却 施 設</t>
  </si>
  <si>
    <t>自家処理人口</t>
  </si>
  <si>
    <t>年 度 別、市 町 村
・
及 び 事 業 所 別</t>
  </si>
  <si>
    <t>埋   　　 立</t>
  </si>
  <si>
    <t>総   　　 量</t>
  </si>
  <si>
    <t>総   　　 量</t>
  </si>
  <si>
    <t>ご 　  み   　処 　  理 　  量（ｔ/年）</t>
  </si>
  <si>
    <t>ご　　　　　　　　　　　　　　　　 み</t>
  </si>
  <si>
    <t>し　　　　　　　　　　　　　　　　　　　　　　　    尿</t>
  </si>
  <si>
    <t>157　　主　　要　　河　　川　　の　　水　　質　　状　　況　　（平成元年度）</t>
  </si>
  <si>
    <t>類 型</t>
  </si>
  <si>
    <t>注　1. 昭和59年から昭和60年までは12月31日現在である。</t>
  </si>
  <si>
    <t>　　2. 昭和61年から63年までは10月1日現在である。ただし、薬局数は12月31日現在である。</t>
  </si>
  <si>
    <t>　　3. 医療関係者数については隔年調査である。</t>
  </si>
  <si>
    <t>5  (分類番号順）</t>
  </si>
  <si>
    <t>臨 床　　　　検 査　　　　技 師</t>
  </si>
  <si>
    <t>衛 生　　　検 査　　　　技 師</t>
  </si>
  <si>
    <t>衛生　　　
工学</t>
  </si>
  <si>
    <t>歯　科　　　　
衛生士</t>
  </si>
  <si>
    <t>作　業　　　　
療法士</t>
  </si>
  <si>
    <t>149  　　環境衛生関係施設数（昭和60～平成元年）</t>
  </si>
  <si>
    <t>簡 易　　
宿 所</t>
  </si>
  <si>
    <t>公 衆　　
浴 場</t>
  </si>
  <si>
    <t>150  　　食品衛生監視対象施設数（昭和60～平成元年）</t>
  </si>
  <si>
    <t>総　数</t>
  </si>
  <si>
    <t>アイスク　　リーム類　　製 造 業</t>
  </si>
  <si>
    <t>151  　法廷伝染病及び食中毒の患者数（昭和60～平成元年）</t>
  </si>
  <si>
    <t>総  数</t>
  </si>
  <si>
    <t>発し
んチ
フス</t>
  </si>
  <si>
    <t xml:space="preserve">  パラ
  チフ    
  ス</t>
  </si>
  <si>
    <t>腸チ    フス</t>
  </si>
  <si>
    <t>しょ
うこ
う熱</t>
  </si>
  <si>
    <t xml:space="preserve">  ジフ
  テリ
  ヤ</t>
  </si>
  <si>
    <t>日本　　
脳炎</t>
  </si>
  <si>
    <t>食
中
毒</t>
  </si>
  <si>
    <t>152　　 結核予防法に基づく検診成績（昭和60～平成元年）</t>
  </si>
  <si>
    <t>結核発病の お
それのあるもの</t>
  </si>
  <si>
    <t>発 見 結 核　　　　　 患   者   数</t>
  </si>
  <si>
    <t>（1）　身    　体　    計　    測</t>
  </si>
  <si>
    <t>153  　　成　年　健　康　調　査　成　績  （昭和60～平成元年）</t>
  </si>
  <si>
    <t>し尿処理計画　　　　　　　　　
区 域 人 口
（人）</t>
  </si>
  <si>
    <t>ごみ処理計画                  収 集 人 口
（人）</t>
  </si>
  <si>
    <t>そ　の　他</t>
  </si>
  <si>
    <t>し 　尿 　処 　理 　量（kℓ/年）</t>
  </si>
  <si>
    <t>そ の 他</t>
  </si>
  <si>
    <t>自 家 処 理 量</t>
  </si>
  <si>
    <t>オ　キ　シ　ダ　ン　ト（日）</t>
  </si>
  <si>
    <t>二 　　酸　 　化　 　窒　 　素 （ppm）</t>
  </si>
  <si>
    <t>注  1.  m/nとは「水質環境基準に適合しない検体数/調査実施検体数」である。</t>
  </si>
  <si>
    <t xml:space="preserve">    2.  環境基準地点のみの数値である。</t>
  </si>
  <si>
    <t>-</t>
  </si>
  <si>
    <t>-</t>
  </si>
  <si>
    <t>（再掲）呼吸系の結核</t>
  </si>
  <si>
    <t>（再掲）胃の悪性新生物</t>
  </si>
  <si>
    <t>(再掲)気管、気管支及び肺の悪性新生物</t>
  </si>
  <si>
    <t>（再掲）自動車事故</t>
  </si>
  <si>
    <t>（再掲）肺           炎</t>
  </si>
  <si>
    <t>能美郡環境衛生事業組合</t>
  </si>
  <si>
    <t>浮　遊　粒　子　状　物　質 （㎎／㎥）</t>
  </si>
  <si>
    <t>-</t>
  </si>
  <si>
    <t>手取川流域環境衛生事業組合</t>
  </si>
  <si>
    <t>-</t>
  </si>
  <si>
    <t>年　　  　　次</t>
  </si>
  <si>
    <t>二　　酸　　化　　硫　　黄　（ppm）</t>
  </si>
  <si>
    <t>年　 　次</t>
  </si>
  <si>
    <t>水 素イオン濃度（ｐＨ）</t>
  </si>
  <si>
    <t>溶 存 酸 素 量ＤＯ</t>
  </si>
  <si>
    <t>生物化学的酸素要求量</t>
  </si>
  <si>
    <t xml:space="preserve"> ＢＯＤ</t>
  </si>
  <si>
    <t>浮  遊  物  質  量   SS　　</t>
  </si>
  <si>
    <t>大 腸 菌 群 数（ＭＰＮ／100mℓ）</t>
  </si>
  <si>
    <t>（ＣＯＤ）</t>
  </si>
  <si>
    <t>ｍ／ｎ</t>
  </si>
  <si>
    <t>&lt;1</t>
  </si>
  <si>
    <t>&lt;0.5</t>
  </si>
  <si>
    <t>-</t>
  </si>
  <si>
    <t>／</t>
  </si>
  <si>
    <t>梯川</t>
  </si>
  <si>
    <t>犀川</t>
  </si>
  <si>
    <t>Ｃ</t>
  </si>
  <si>
    <t>河北潟と大野川</t>
  </si>
  <si>
    <t>湖沼Ａ</t>
  </si>
  <si>
    <t>海域Ｂ</t>
  </si>
  <si>
    <t>-</t>
  </si>
  <si>
    <t>海域Ｃ</t>
  </si>
  <si>
    <t>河北潟</t>
  </si>
  <si>
    <t>湖沼Ｂ</t>
  </si>
  <si>
    <t>21  　　衛　　　　生　　　　及　　　　び　　　　環　　　　境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</si>
</sst>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;[Red]\-#,##0.0"/>
    <numFmt numFmtId="185" formatCode="0.0"/>
    <numFmt numFmtId="186" formatCode="#,##0.0"/>
    <numFmt numFmtId="187" formatCode="#,##0_ ;[Red]\-#,##0\ "/>
    <numFmt numFmtId="188" formatCode="0.000"/>
    <numFmt numFmtId="189" formatCode="#,##0.000;\-#,##0.000"/>
    <numFmt numFmtId="190" formatCode="#,##0.0;\-#,##0.0"/>
    <numFmt numFmtId="191" formatCode="#,##0.000"/>
    <numFmt numFmtId="192" formatCode="#,##0.0_);[Red]\(#,##0.0\)"/>
    <numFmt numFmtId="193" formatCode="#,##0.0_ ;[Red]\-#,##0.0\ "/>
    <numFmt numFmtId="194" formatCode="0.0_ ;[Red]\-0.0\ "/>
    <numFmt numFmtId="195" formatCode="0.00_ ;[Red]\-0.00\ "/>
    <numFmt numFmtId="196" formatCode="#,##0;[Red]#,##0"/>
    <numFmt numFmtId="197" formatCode="0.0_ "/>
    <numFmt numFmtId="198" formatCode="0.00_);[Red]\(0.00\)"/>
    <numFmt numFmtId="199" formatCode="0.000_ "/>
    <numFmt numFmtId="200" formatCode="0.0_);[Red]\(0.0\)"/>
    <numFmt numFmtId="201" formatCode="#,##0.00_ ;[Red]\-#,##0.00\ "/>
    <numFmt numFmtId="202" formatCode="#,##0.000_ ;[Red]\-#,##0.000\ "/>
    <numFmt numFmtId="203" formatCode="#,##0.0000_ ;[Red]\-#,##0.0000\ "/>
    <numFmt numFmtId="204" formatCode="#,##0;&quot;△ &quot;#,##0"/>
    <numFmt numFmtId="205" formatCode="#,##0.0;&quot;△ &quot;#,##0.0"/>
    <numFmt numFmtId="206" formatCode="#,##0.00;&quot;△ &quot;#,##0.00"/>
    <numFmt numFmtId="207" formatCode="#,##0_);[Red]\(#,##0\)"/>
    <numFmt numFmtId="208" formatCode="\(#,##0\);&quot;(△ &quot;#,##0\)"/>
    <numFmt numFmtId="209" formatCode="#,##0.000;&quot;△ &quot;#,##0.000"/>
    <numFmt numFmtId="210" formatCode="\(#,##0.000\);&quot;(△ &quot;#,##0.000\)"/>
    <numFmt numFmtId="211" formatCode="\&lt;0.0"/>
    <numFmt numFmtId="212" formatCode="\&lt;0"/>
    <numFmt numFmtId="213" formatCode="\(General\)"/>
    <numFmt numFmtId="214" formatCode="0_ 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sz val="12"/>
      <color indexed="56"/>
      <name val="ＭＳ ゴシック"/>
      <family val="3"/>
    </font>
    <font>
      <b/>
      <sz val="12"/>
      <color indexed="56"/>
      <name val="ＭＳ 明朝"/>
      <family val="1"/>
    </font>
    <font>
      <sz val="12"/>
      <color indexed="48"/>
      <name val="ＭＳ 明朝"/>
      <family val="1"/>
    </font>
    <font>
      <vertAlign val="superscript"/>
      <sz val="12"/>
      <name val="ＭＳ 明朝"/>
      <family val="1"/>
    </font>
    <font>
      <vertAlign val="superscript"/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204" fontId="13" fillId="0" borderId="0" xfId="0" applyNumberFormat="1" applyFont="1" applyFill="1" applyBorder="1" applyAlignment="1" applyProtection="1">
      <alignment horizontal="right" vertical="center"/>
      <protection/>
    </xf>
    <xf numFmtId="204" fontId="13" fillId="0" borderId="11" xfId="0" applyNumberFormat="1" applyFont="1" applyFill="1" applyBorder="1" applyAlignment="1" applyProtection="1">
      <alignment horizontal="right" vertical="center"/>
      <protection/>
    </xf>
    <xf numFmtId="204" fontId="14" fillId="0" borderId="11" xfId="48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right" vertical="center"/>
    </xf>
    <xf numFmtId="185" fontId="16" fillId="0" borderId="0" xfId="0" applyNumberFormat="1" applyFont="1" applyFill="1" applyBorder="1" applyAlignment="1" applyProtection="1">
      <alignment vertical="center"/>
      <protection/>
    </xf>
    <xf numFmtId="187" fontId="16" fillId="0" borderId="0" xfId="0" applyNumberFormat="1" applyFont="1" applyFill="1" applyBorder="1" applyAlignment="1" applyProtection="1">
      <alignment horizontal="right" vertical="center"/>
      <protection/>
    </xf>
    <xf numFmtId="204" fontId="8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204" fontId="0" fillId="0" borderId="0" xfId="48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20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204" fontId="13" fillId="0" borderId="0" xfId="48" applyNumberFormat="1" applyFont="1" applyFill="1" applyBorder="1" applyAlignment="1">
      <alignment horizontal="right" vertical="center"/>
    </xf>
    <xf numFmtId="204" fontId="1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204" fontId="1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204" fontId="0" fillId="0" borderId="20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204" fontId="0" fillId="0" borderId="21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204" fontId="0" fillId="0" borderId="1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center" vertical="center"/>
      <protection/>
    </xf>
    <xf numFmtId="205" fontId="0" fillId="0" borderId="21" xfId="0" applyNumberFormat="1" applyFont="1" applyFill="1" applyBorder="1" applyAlignment="1" applyProtection="1">
      <alignment horizontal="right" vertical="center"/>
      <protection/>
    </xf>
    <xf numFmtId="206" fontId="0" fillId="0" borderId="21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12" xfId="0" applyNumberFormat="1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5" fontId="0" fillId="0" borderId="0" xfId="0" applyNumberFormat="1" applyFont="1" applyFill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187" fontId="14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 quotePrefix="1">
      <alignment horizontal="left" vertical="center" indent="3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205" fontId="13" fillId="0" borderId="11" xfId="0" applyNumberFormat="1" applyFont="1" applyFill="1" applyBorder="1" applyAlignment="1" applyProtection="1">
      <alignment horizontal="right" vertical="center"/>
      <protection/>
    </xf>
    <xf numFmtId="206" fontId="1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 indent="2"/>
      <protection/>
    </xf>
    <xf numFmtId="0" fontId="13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205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24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 indent="1"/>
      <protection/>
    </xf>
    <xf numFmtId="0" fontId="7" fillId="0" borderId="27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>
      <alignment horizontal="distributed" vertical="center" indent="1"/>
    </xf>
    <xf numFmtId="0" fontId="13" fillId="0" borderId="28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12" fillId="0" borderId="0" xfId="0" applyFont="1" applyFill="1" applyBorder="1" applyAlignment="1" applyProtection="1">
      <alignment horizontal="distributed" vertical="center" indent="1"/>
      <protection/>
    </xf>
    <xf numFmtId="0" fontId="23" fillId="0" borderId="0" xfId="0" applyFont="1" applyFill="1" applyBorder="1" applyAlignment="1" applyProtection="1">
      <alignment horizontal="left" vertical="center" inden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4" fontId="0" fillId="0" borderId="29" xfId="48" applyNumberFormat="1" applyFont="1" applyFill="1" applyBorder="1" applyAlignment="1">
      <alignment horizontal="right" vertical="center"/>
    </xf>
    <xf numFmtId="204" fontId="0" fillId="0" borderId="21" xfId="48" applyNumberFormat="1" applyFont="1" applyFill="1" applyBorder="1" applyAlignment="1">
      <alignment horizontal="right" vertical="center"/>
    </xf>
    <xf numFmtId="204" fontId="0" fillId="0" borderId="21" xfId="0" applyNumberFormat="1" applyFont="1" applyFill="1" applyBorder="1" applyAlignment="1">
      <alignment horizontal="right" vertical="center"/>
    </xf>
    <xf numFmtId="204" fontId="0" fillId="0" borderId="30" xfId="48" applyNumberFormat="1" applyFont="1" applyFill="1" applyBorder="1" applyAlignment="1">
      <alignment horizontal="right" vertical="center"/>
    </xf>
    <xf numFmtId="204" fontId="0" fillId="0" borderId="0" xfId="48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3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13" fillId="0" borderId="30" xfId="48" applyNumberFormat="1" applyFont="1" applyFill="1" applyBorder="1" applyAlignment="1" applyProtection="1">
      <alignment horizontal="right" vertical="center"/>
      <protection/>
    </xf>
    <xf numFmtId="204" fontId="13" fillId="0" borderId="0" xfId="48" applyNumberFormat="1" applyFont="1" applyFill="1" applyBorder="1" applyAlignment="1" applyProtection="1">
      <alignment horizontal="right" vertical="center"/>
      <protection/>
    </xf>
    <xf numFmtId="204" fontId="13" fillId="0" borderId="30" xfId="0" applyNumberFormat="1" applyFont="1" applyFill="1" applyBorder="1" applyAlignment="1" applyProtection="1">
      <alignment horizontal="right" vertical="center"/>
      <protection/>
    </xf>
    <xf numFmtId="204" fontId="13" fillId="0" borderId="12" xfId="0" applyNumberFormat="1" applyFont="1" applyFill="1" applyBorder="1" applyAlignment="1" applyProtection="1">
      <alignment horizontal="right" vertical="center"/>
      <protection/>
    </xf>
    <xf numFmtId="204" fontId="0" fillId="0" borderId="30" xfId="0" applyNumberFormat="1" applyFont="1" applyFill="1" applyBorder="1" applyAlignment="1" applyProtection="1">
      <alignment horizontal="right" vertical="center"/>
      <protection/>
    </xf>
    <xf numFmtId="204" fontId="0" fillId="0" borderId="29" xfId="0" applyNumberFormat="1" applyFont="1" applyFill="1" applyBorder="1" applyAlignment="1" applyProtection="1">
      <alignment horizontal="right" vertical="center"/>
      <protection/>
    </xf>
    <xf numFmtId="204" fontId="13" fillId="0" borderId="16" xfId="0" applyNumberFormat="1" applyFont="1" applyFill="1" applyBorder="1" applyAlignment="1" applyProtection="1">
      <alignment horizontal="right" vertical="center"/>
      <protection/>
    </xf>
    <xf numFmtId="204" fontId="13" fillId="0" borderId="2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4" fontId="0" fillId="0" borderId="0" xfId="0" applyNumberFormat="1" applyFont="1" applyFill="1" applyBorder="1" applyAlignment="1" applyProtection="1" quotePrefix="1">
      <alignment horizontal="right" vertical="center"/>
      <protection/>
    </xf>
    <xf numFmtId="204" fontId="0" fillId="0" borderId="10" xfId="0" applyNumberFormat="1" applyFont="1" applyFill="1" applyBorder="1" applyAlignment="1" applyProtection="1">
      <alignment horizontal="right" vertical="center"/>
      <protection/>
    </xf>
    <xf numFmtId="204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4" fontId="13" fillId="0" borderId="26" xfId="48" applyNumberFormat="1" applyFont="1" applyFill="1" applyBorder="1" applyAlignment="1" applyProtection="1">
      <alignment horizontal="right" vertical="center"/>
      <protection/>
    </xf>
    <xf numFmtId="205" fontId="13" fillId="0" borderId="10" xfId="0" applyNumberFormat="1" applyFont="1" applyFill="1" applyBorder="1" applyAlignment="1" applyProtection="1">
      <alignment horizontal="right" vertical="center"/>
      <protection/>
    </xf>
    <xf numFmtId="204" fontId="13" fillId="0" borderId="10" xfId="0" applyNumberFormat="1" applyFont="1" applyFill="1" applyBorder="1" applyAlignment="1" applyProtection="1">
      <alignment horizontal="right" vertical="center"/>
      <protection/>
    </xf>
    <xf numFmtId="204" fontId="13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205" fontId="13" fillId="0" borderId="12" xfId="0" applyNumberFormat="1" applyFont="1" applyFill="1" applyBorder="1" applyAlignment="1" applyProtection="1">
      <alignment horizontal="right" vertical="center"/>
      <protection/>
    </xf>
    <xf numFmtId="214" fontId="0" fillId="0" borderId="0" xfId="0" applyNumberFormat="1" applyFont="1" applyFill="1" applyBorder="1" applyAlignment="1" applyProtection="1">
      <alignment horizontal="left" vertical="center"/>
      <protection/>
    </xf>
    <xf numFmtId="204" fontId="0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48" applyNumberFormat="1" applyFont="1" applyFill="1" applyBorder="1" applyAlignment="1" applyProtection="1">
      <alignment horizontal="right" vertical="center"/>
      <protection/>
    </xf>
    <xf numFmtId="20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200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189" fontId="8" fillId="0" borderId="0" xfId="0" applyNumberFormat="1" applyFont="1" applyFill="1" applyBorder="1" applyAlignment="1" applyProtection="1">
      <alignment vertical="center"/>
      <protection/>
    </xf>
    <xf numFmtId="198" fontId="13" fillId="0" borderId="10" xfId="0" applyNumberFormat="1" applyFont="1" applyFill="1" applyBorder="1" applyAlignment="1" applyProtection="1">
      <alignment horizontal="right" vertical="center"/>
      <protection/>
    </xf>
    <xf numFmtId="209" fontId="13" fillId="0" borderId="10" xfId="0" applyNumberFormat="1" applyFont="1" applyFill="1" applyBorder="1" applyAlignment="1" applyProtection="1">
      <alignment horizontal="right" vertical="center"/>
      <protection/>
    </xf>
    <xf numFmtId="209" fontId="13" fillId="0" borderId="26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20" xfId="0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12" xfId="0" applyNumberFormat="1" applyFont="1" applyFill="1" applyBorder="1" applyAlignment="1" applyProtection="1">
      <alignment horizontal="right" vertical="center"/>
      <protection/>
    </xf>
    <xf numFmtId="205" fontId="0" fillId="0" borderId="12" xfId="0" applyNumberFormat="1" applyFont="1" applyFill="1" applyBorder="1" applyAlignment="1" applyProtection="1">
      <alignment horizontal="right" vertical="center"/>
      <protection/>
    </xf>
    <xf numFmtId="209" fontId="0" fillId="0" borderId="12" xfId="0" applyNumberFormat="1" applyFont="1" applyFill="1" applyBorder="1" applyAlignment="1" applyProtection="1">
      <alignment horizontal="right" vertical="center"/>
      <protection/>
    </xf>
    <xf numFmtId="209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04" fontId="0" fillId="0" borderId="26" xfId="0" applyNumberFormat="1" applyFont="1" applyFill="1" applyBorder="1" applyAlignment="1">
      <alignment horizontal="right" vertical="center"/>
    </xf>
    <xf numFmtId="204" fontId="0" fillId="0" borderId="20" xfId="0" applyNumberFormat="1" applyFont="1" applyFill="1" applyBorder="1" applyAlignment="1">
      <alignment horizontal="right" vertical="center"/>
    </xf>
    <xf numFmtId="204" fontId="9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21" xfId="0" applyFont="1" applyFill="1" applyBorder="1" applyAlignment="1" applyProtection="1">
      <alignment vertical="center"/>
      <protection/>
    </xf>
    <xf numFmtId="204" fontId="0" fillId="0" borderId="12" xfId="48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204" fontId="0" fillId="0" borderId="0" xfId="48" applyNumberFormat="1" applyFont="1" applyFill="1" applyBorder="1" applyAlignment="1" applyProtection="1">
      <alignment horizontal="right" vertical="center"/>
      <protection/>
    </xf>
    <xf numFmtId="190" fontId="13" fillId="0" borderId="0" xfId="0" applyNumberFormat="1" applyFont="1" applyFill="1" applyBorder="1" applyAlignment="1" applyProtection="1">
      <alignment vertical="center"/>
      <protection/>
    </xf>
    <xf numFmtId="204" fontId="0" fillId="0" borderId="25" xfId="48" applyNumberFormat="1" applyFont="1" applyFill="1" applyBorder="1" applyAlignment="1" applyProtection="1">
      <alignment horizontal="right" vertical="center"/>
      <protection/>
    </xf>
    <xf numFmtId="204" fontId="0" fillId="0" borderId="20" xfId="48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214" fontId="0" fillId="0" borderId="12" xfId="0" applyNumberFormat="1" applyFont="1" applyFill="1" applyBorder="1" applyAlignment="1" applyProtection="1">
      <alignment horizontal="right" vertical="center"/>
      <protection/>
    </xf>
    <xf numFmtId="214" fontId="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32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185" fontId="0" fillId="0" borderId="12" xfId="0" applyNumberFormat="1" applyFont="1" applyFill="1" applyBorder="1" applyAlignment="1" applyProtection="1">
      <alignment horizontal="left" vertical="center"/>
      <protection/>
    </xf>
    <xf numFmtId="211" fontId="0" fillId="0" borderId="12" xfId="0" applyNumberFormat="1" applyFont="1" applyFill="1" applyBorder="1" applyAlignment="1" applyProtection="1">
      <alignment horizontal="right" vertical="center"/>
      <protection/>
    </xf>
    <xf numFmtId="205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top"/>
      <protection/>
    </xf>
    <xf numFmtId="204" fontId="0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distributed" vertical="center" indent="1"/>
      <protection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0" fillId="0" borderId="48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 indent="1"/>
      <protection/>
    </xf>
    <xf numFmtId="0" fontId="0" fillId="0" borderId="24" xfId="0" applyFont="1" applyFill="1" applyBorder="1" applyAlignment="1" applyProtection="1">
      <alignment horizontal="distributed" vertical="center" indent="1"/>
      <protection/>
    </xf>
    <xf numFmtId="0" fontId="13" fillId="0" borderId="18" xfId="0" applyFont="1" applyFill="1" applyBorder="1" applyAlignment="1" applyProtection="1" quotePrefix="1">
      <alignment horizontal="distributed" vertical="center" indent="1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Border="1" applyAlignment="1">
      <alignment horizontal="distributed" vertical="center" indent="1"/>
    </xf>
    <xf numFmtId="0" fontId="0" fillId="0" borderId="0" xfId="0" applyFont="1" applyFill="1" applyBorder="1" applyAlignment="1" applyProtection="1" quotePrefix="1">
      <alignment horizontal="left" vertical="center" indent="3"/>
      <protection/>
    </xf>
    <xf numFmtId="0" fontId="0" fillId="0" borderId="0" xfId="0" applyFont="1" applyBorder="1" applyAlignment="1">
      <alignment horizontal="left" vertical="center" indent="3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9" fillId="0" borderId="13" xfId="0" applyFont="1" applyBorder="1" applyAlignment="1">
      <alignment horizontal="distributed" vertical="center" indent="1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left" vertical="center" wrapText="1"/>
      <protection/>
    </xf>
    <xf numFmtId="0" fontId="0" fillId="0" borderId="58" xfId="0" applyFont="1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13" fillId="0" borderId="13" xfId="0" applyFont="1" applyFill="1" applyBorder="1" applyAlignment="1" applyProtection="1" quotePrefix="1">
      <alignment horizontal="distributed" vertical="center" inden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04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 shrinkToFit="1"/>
      <protection/>
    </xf>
    <xf numFmtId="0" fontId="0" fillId="0" borderId="64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>
      <alignment horizontal="distributed" vertical="center" inden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32</xdr:row>
      <xdr:rowOff>95250</xdr:rowOff>
    </xdr:from>
    <xdr:to>
      <xdr:col>5</xdr:col>
      <xdr:colOff>200025</xdr:colOff>
      <xdr:row>33</xdr:row>
      <xdr:rowOff>133350</xdr:rowOff>
    </xdr:to>
    <xdr:sp>
      <xdr:nvSpPr>
        <xdr:cNvPr id="1" name="左大かっこ 6"/>
        <xdr:cNvSpPr>
          <a:spLocks/>
        </xdr:cNvSpPr>
      </xdr:nvSpPr>
      <xdr:spPr>
        <a:xfrm>
          <a:off x="4791075" y="7762875"/>
          <a:ext cx="47625" cy="266700"/>
        </a:xfrm>
        <a:prstGeom prst="leftBracket">
          <a:avLst>
            <a:gd name="adj" fmla="val -48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666750</xdr:colOff>
      <xdr:row>32</xdr:row>
      <xdr:rowOff>85725</xdr:rowOff>
    </xdr:from>
    <xdr:to>
      <xdr:col>5</xdr:col>
      <xdr:colOff>723900</xdr:colOff>
      <xdr:row>33</xdr:row>
      <xdr:rowOff>133350</xdr:rowOff>
    </xdr:to>
    <xdr:sp>
      <xdr:nvSpPr>
        <xdr:cNvPr id="2" name="右大かっこ 7"/>
        <xdr:cNvSpPr>
          <a:spLocks/>
        </xdr:cNvSpPr>
      </xdr:nvSpPr>
      <xdr:spPr>
        <a:xfrm>
          <a:off x="5305425" y="7753350"/>
          <a:ext cx="57150" cy="276225"/>
        </a:xfrm>
        <a:prstGeom prst="rightBracket">
          <a:avLst>
            <a:gd name="adj" fmla="val -48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32</xdr:row>
      <xdr:rowOff>85725</xdr:rowOff>
    </xdr:from>
    <xdr:to>
      <xdr:col>4</xdr:col>
      <xdr:colOff>161925</xdr:colOff>
      <xdr:row>33</xdr:row>
      <xdr:rowOff>114300</xdr:rowOff>
    </xdr:to>
    <xdr:sp>
      <xdr:nvSpPr>
        <xdr:cNvPr id="3" name="左大かっこ 9"/>
        <xdr:cNvSpPr>
          <a:spLocks/>
        </xdr:cNvSpPr>
      </xdr:nvSpPr>
      <xdr:spPr>
        <a:xfrm>
          <a:off x="3924300" y="7753350"/>
          <a:ext cx="57150" cy="257175"/>
        </a:xfrm>
        <a:prstGeom prst="leftBracket">
          <a:avLst>
            <a:gd name="adj" fmla="val -48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666750</xdr:colOff>
      <xdr:row>32</xdr:row>
      <xdr:rowOff>85725</xdr:rowOff>
    </xdr:from>
    <xdr:to>
      <xdr:col>4</xdr:col>
      <xdr:colOff>723900</xdr:colOff>
      <xdr:row>33</xdr:row>
      <xdr:rowOff>123825</xdr:rowOff>
    </xdr:to>
    <xdr:sp>
      <xdr:nvSpPr>
        <xdr:cNvPr id="4" name="右大かっこ 10"/>
        <xdr:cNvSpPr>
          <a:spLocks/>
        </xdr:cNvSpPr>
      </xdr:nvSpPr>
      <xdr:spPr>
        <a:xfrm>
          <a:off x="4486275" y="7753350"/>
          <a:ext cx="57150" cy="266700"/>
        </a:xfrm>
        <a:prstGeom prst="rightBracket">
          <a:avLst>
            <a:gd name="adj" fmla="val -48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114300</xdr:rowOff>
    </xdr:from>
    <xdr:to>
      <xdr:col>1</xdr:col>
      <xdr:colOff>152400</xdr:colOff>
      <xdr:row>10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714500" y="1257300"/>
          <a:ext cx="142875" cy="819150"/>
        </a:xfrm>
        <a:prstGeom prst="leftBrace">
          <a:avLst>
            <a:gd name="adj" fmla="val -40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85725</xdr:rowOff>
    </xdr:from>
    <xdr:to>
      <xdr:col>2</xdr:col>
      <xdr:colOff>9525</xdr:colOff>
      <xdr:row>15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743075" y="2371725"/>
          <a:ext cx="161925" cy="552450"/>
        </a:xfrm>
        <a:prstGeom prst="leftBrace">
          <a:avLst>
            <a:gd name="adj" fmla="val -3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85725</xdr:rowOff>
    </xdr:from>
    <xdr:to>
      <xdr:col>1</xdr:col>
      <xdr:colOff>133350</xdr:colOff>
      <xdr:row>25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781175" y="4657725"/>
          <a:ext cx="57150" cy="266700"/>
        </a:xfrm>
        <a:prstGeom prst="leftBrace">
          <a:avLst>
            <a:gd name="adj" fmla="val -45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3</xdr:col>
      <xdr:colOff>247650</xdr:colOff>
      <xdr:row>19</xdr:row>
      <xdr:rowOff>19050</xdr:rowOff>
    </xdr:from>
    <xdr:to>
      <xdr:col>3</xdr:col>
      <xdr:colOff>304800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771775" y="3638550"/>
          <a:ext cx="57150" cy="361950"/>
        </a:xfrm>
        <a:prstGeom prst="leftBrace">
          <a:avLst>
            <a:gd name="adj1" fmla="val -46393"/>
            <a:gd name="adj2" fmla="val -3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16</xdr:row>
      <xdr:rowOff>0</xdr:rowOff>
    </xdr:from>
    <xdr:to>
      <xdr:col>3</xdr:col>
      <xdr:colOff>333375</xdr:colOff>
      <xdr:row>17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2762250" y="3048000"/>
          <a:ext cx="95250" cy="352425"/>
        </a:xfrm>
        <a:prstGeom prst="leftBrace">
          <a:avLst>
            <a:gd name="adj" fmla="val -40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123825</xdr:rowOff>
    </xdr:from>
    <xdr:to>
      <xdr:col>1</xdr:col>
      <xdr:colOff>123825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733550" y="4124325"/>
          <a:ext cx="95250" cy="400050"/>
        </a:xfrm>
        <a:prstGeom prst="leftBrace">
          <a:avLst>
            <a:gd name="adj" fmla="val -45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66675</xdr:rowOff>
    </xdr:from>
    <xdr:to>
      <xdr:col>1</xdr:col>
      <xdr:colOff>152400</xdr:colOff>
      <xdr:row>27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752600" y="5019675"/>
          <a:ext cx="104775" cy="276225"/>
        </a:xfrm>
        <a:prstGeom prst="leftBrace">
          <a:avLst>
            <a:gd name="adj" fmla="val -42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76200</xdr:rowOff>
    </xdr:from>
    <xdr:to>
      <xdr:col>1</xdr:col>
      <xdr:colOff>152400</xdr:colOff>
      <xdr:row>35</xdr:row>
      <xdr:rowOff>47625</xdr:rowOff>
    </xdr:to>
    <xdr:sp>
      <xdr:nvSpPr>
        <xdr:cNvPr id="8" name="AutoShape 9"/>
        <xdr:cNvSpPr>
          <a:spLocks/>
        </xdr:cNvSpPr>
      </xdr:nvSpPr>
      <xdr:spPr>
        <a:xfrm>
          <a:off x="1733550" y="6362700"/>
          <a:ext cx="133350" cy="352425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66675</xdr:rowOff>
    </xdr:from>
    <xdr:to>
      <xdr:col>1</xdr:col>
      <xdr:colOff>152400</xdr:colOff>
      <xdr:row>37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1714500" y="6924675"/>
          <a:ext cx="142875" cy="266700"/>
        </a:xfrm>
        <a:prstGeom prst="leftBrace">
          <a:avLst>
            <a:gd name="adj" fmla="val -42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85725</xdr:rowOff>
    </xdr:from>
    <xdr:to>
      <xdr:col>1</xdr:col>
      <xdr:colOff>142875</xdr:colOff>
      <xdr:row>40</xdr:row>
      <xdr:rowOff>152400</xdr:rowOff>
    </xdr:to>
    <xdr:sp>
      <xdr:nvSpPr>
        <xdr:cNvPr id="10" name="AutoShape 11"/>
        <xdr:cNvSpPr>
          <a:spLocks/>
        </xdr:cNvSpPr>
      </xdr:nvSpPr>
      <xdr:spPr>
        <a:xfrm>
          <a:off x="1743075" y="7515225"/>
          <a:ext cx="104775" cy="2571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47625</xdr:rowOff>
    </xdr:from>
    <xdr:to>
      <xdr:col>1</xdr:col>
      <xdr:colOff>142875</xdr:colOff>
      <xdr:row>42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1752600" y="7858125"/>
          <a:ext cx="95250" cy="2381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66675</xdr:rowOff>
    </xdr:from>
    <xdr:to>
      <xdr:col>1</xdr:col>
      <xdr:colOff>142875</xdr:colOff>
      <xdr:row>51</xdr:row>
      <xdr:rowOff>142875</xdr:rowOff>
    </xdr:to>
    <xdr:sp>
      <xdr:nvSpPr>
        <xdr:cNvPr id="12" name="AutoShape 13"/>
        <xdr:cNvSpPr>
          <a:spLocks/>
        </xdr:cNvSpPr>
      </xdr:nvSpPr>
      <xdr:spPr>
        <a:xfrm>
          <a:off x="1752600" y="9591675"/>
          <a:ext cx="95250" cy="266700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114300</xdr:rowOff>
    </xdr:from>
    <xdr:to>
      <xdr:col>1</xdr:col>
      <xdr:colOff>142875</xdr:colOff>
      <xdr:row>56</xdr:row>
      <xdr:rowOff>171450</xdr:rowOff>
    </xdr:to>
    <xdr:sp>
      <xdr:nvSpPr>
        <xdr:cNvPr id="13" name="AutoShape 14"/>
        <xdr:cNvSpPr>
          <a:spLocks/>
        </xdr:cNvSpPr>
      </xdr:nvSpPr>
      <xdr:spPr>
        <a:xfrm>
          <a:off x="1752600" y="10591800"/>
          <a:ext cx="95250" cy="247650"/>
        </a:xfrm>
        <a:prstGeom prst="leftBrace">
          <a:avLst>
            <a:gd name="adj" fmla="val -41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59</xdr:row>
      <xdr:rowOff>95250</xdr:rowOff>
    </xdr:from>
    <xdr:to>
      <xdr:col>1</xdr:col>
      <xdr:colOff>142875</xdr:colOff>
      <xdr:row>60</xdr:row>
      <xdr:rowOff>152400</xdr:rowOff>
    </xdr:to>
    <xdr:sp>
      <xdr:nvSpPr>
        <xdr:cNvPr id="14" name="AutoShape 15"/>
        <xdr:cNvSpPr>
          <a:spLocks/>
        </xdr:cNvSpPr>
      </xdr:nvSpPr>
      <xdr:spPr>
        <a:xfrm>
          <a:off x="1762125" y="11334750"/>
          <a:ext cx="85725" cy="247650"/>
        </a:xfrm>
        <a:prstGeom prst="leftBrace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46</xdr:row>
      <xdr:rowOff>95250</xdr:rowOff>
    </xdr:from>
    <xdr:to>
      <xdr:col>1</xdr:col>
      <xdr:colOff>133350</xdr:colOff>
      <xdr:row>47</xdr:row>
      <xdr:rowOff>161925</xdr:rowOff>
    </xdr:to>
    <xdr:sp>
      <xdr:nvSpPr>
        <xdr:cNvPr id="15" name="AutoShape 16"/>
        <xdr:cNvSpPr>
          <a:spLocks/>
        </xdr:cNvSpPr>
      </xdr:nvSpPr>
      <xdr:spPr>
        <a:xfrm>
          <a:off x="1743075" y="8858250"/>
          <a:ext cx="95250" cy="257175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48</xdr:row>
      <xdr:rowOff>85725</xdr:rowOff>
    </xdr:from>
    <xdr:to>
      <xdr:col>1</xdr:col>
      <xdr:colOff>133350</xdr:colOff>
      <xdr:row>49</xdr:row>
      <xdr:rowOff>171450</xdr:rowOff>
    </xdr:to>
    <xdr:sp>
      <xdr:nvSpPr>
        <xdr:cNvPr id="16" name="AutoShape 17"/>
        <xdr:cNvSpPr>
          <a:spLocks/>
        </xdr:cNvSpPr>
      </xdr:nvSpPr>
      <xdr:spPr>
        <a:xfrm>
          <a:off x="1781175" y="9229725"/>
          <a:ext cx="57150" cy="276225"/>
        </a:xfrm>
        <a:prstGeom prst="leftBrace">
          <a:avLst>
            <a:gd name="adj" fmla="val -45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114300</xdr:rowOff>
    </xdr:from>
    <xdr:to>
      <xdr:col>1</xdr:col>
      <xdr:colOff>152400</xdr:colOff>
      <xdr:row>10</xdr:row>
      <xdr:rowOff>171450</xdr:rowOff>
    </xdr:to>
    <xdr:sp>
      <xdr:nvSpPr>
        <xdr:cNvPr id="17" name="AutoShape 1"/>
        <xdr:cNvSpPr>
          <a:spLocks/>
        </xdr:cNvSpPr>
      </xdr:nvSpPr>
      <xdr:spPr>
        <a:xfrm>
          <a:off x="1714500" y="1257300"/>
          <a:ext cx="142875" cy="819150"/>
        </a:xfrm>
        <a:prstGeom prst="leftBrace">
          <a:avLst>
            <a:gd name="adj" fmla="val -40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85725</xdr:rowOff>
    </xdr:from>
    <xdr:to>
      <xdr:col>2</xdr:col>
      <xdr:colOff>9525</xdr:colOff>
      <xdr:row>15</xdr:row>
      <xdr:rowOff>66675</xdr:rowOff>
    </xdr:to>
    <xdr:sp>
      <xdr:nvSpPr>
        <xdr:cNvPr id="18" name="AutoShape 2"/>
        <xdr:cNvSpPr>
          <a:spLocks/>
        </xdr:cNvSpPr>
      </xdr:nvSpPr>
      <xdr:spPr>
        <a:xfrm>
          <a:off x="1743075" y="2371725"/>
          <a:ext cx="161925" cy="552450"/>
        </a:xfrm>
        <a:prstGeom prst="leftBrace">
          <a:avLst>
            <a:gd name="adj" fmla="val -3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85725</xdr:rowOff>
    </xdr:from>
    <xdr:to>
      <xdr:col>1</xdr:col>
      <xdr:colOff>133350</xdr:colOff>
      <xdr:row>25</xdr:row>
      <xdr:rowOff>161925</xdr:rowOff>
    </xdr:to>
    <xdr:sp>
      <xdr:nvSpPr>
        <xdr:cNvPr id="19" name="AutoShape 3"/>
        <xdr:cNvSpPr>
          <a:spLocks/>
        </xdr:cNvSpPr>
      </xdr:nvSpPr>
      <xdr:spPr>
        <a:xfrm>
          <a:off x="1781175" y="4657725"/>
          <a:ext cx="57150" cy="266700"/>
        </a:xfrm>
        <a:prstGeom prst="leftBrace">
          <a:avLst>
            <a:gd name="adj" fmla="val -45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123825</xdr:rowOff>
    </xdr:from>
    <xdr:to>
      <xdr:col>1</xdr:col>
      <xdr:colOff>123825</xdr:colOff>
      <xdr:row>23</xdr:row>
      <xdr:rowOff>142875</xdr:rowOff>
    </xdr:to>
    <xdr:sp>
      <xdr:nvSpPr>
        <xdr:cNvPr id="20" name="AutoShape 6"/>
        <xdr:cNvSpPr>
          <a:spLocks/>
        </xdr:cNvSpPr>
      </xdr:nvSpPr>
      <xdr:spPr>
        <a:xfrm>
          <a:off x="1733550" y="4124325"/>
          <a:ext cx="95250" cy="400050"/>
        </a:xfrm>
        <a:prstGeom prst="leftBrace">
          <a:avLst>
            <a:gd name="adj" fmla="val -45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66675</xdr:rowOff>
    </xdr:from>
    <xdr:to>
      <xdr:col>1</xdr:col>
      <xdr:colOff>152400</xdr:colOff>
      <xdr:row>27</xdr:row>
      <xdr:rowOff>152400</xdr:rowOff>
    </xdr:to>
    <xdr:sp>
      <xdr:nvSpPr>
        <xdr:cNvPr id="21" name="AutoShape 7"/>
        <xdr:cNvSpPr>
          <a:spLocks/>
        </xdr:cNvSpPr>
      </xdr:nvSpPr>
      <xdr:spPr>
        <a:xfrm>
          <a:off x="1752600" y="5019675"/>
          <a:ext cx="104775" cy="276225"/>
        </a:xfrm>
        <a:prstGeom prst="leftBrace">
          <a:avLst>
            <a:gd name="adj" fmla="val -42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76200</xdr:rowOff>
    </xdr:from>
    <xdr:to>
      <xdr:col>1</xdr:col>
      <xdr:colOff>152400</xdr:colOff>
      <xdr:row>35</xdr:row>
      <xdr:rowOff>47625</xdr:rowOff>
    </xdr:to>
    <xdr:sp>
      <xdr:nvSpPr>
        <xdr:cNvPr id="22" name="AutoShape 9"/>
        <xdr:cNvSpPr>
          <a:spLocks/>
        </xdr:cNvSpPr>
      </xdr:nvSpPr>
      <xdr:spPr>
        <a:xfrm>
          <a:off x="1733550" y="6362700"/>
          <a:ext cx="133350" cy="352425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66675</xdr:rowOff>
    </xdr:from>
    <xdr:to>
      <xdr:col>1</xdr:col>
      <xdr:colOff>152400</xdr:colOff>
      <xdr:row>37</xdr:row>
      <xdr:rowOff>142875</xdr:rowOff>
    </xdr:to>
    <xdr:sp>
      <xdr:nvSpPr>
        <xdr:cNvPr id="23" name="AutoShape 10"/>
        <xdr:cNvSpPr>
          <a:spLocks/>
        </xdr:cNvSpPr>
      </xdr:nvSpPr>
      <xdr:spPr>
        <a:xfrm>
          <a:off x="1714500" y="6924675"/>
          <a:ext cx="142875" cy="266700"/>
        </a:xfrm>
        <a:prstGeom prst="leftBrace">
          <a:avLst>
            <a:gd name="adj" fmla="val -42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85725</xdr:rowOff>
    </xdr:from>
    <xdr:to>
      <xdr:col>1</xdr:col>
      <xdr:colOff>142875</xdr:colOff>
      <xdr:row>40</xdr:row>
      <xdr:rowOff>152400</xdr:rowOff>
    </xdr:to>
    <xdr:sp>
      <xdr:nvSpPr>
        <xdr:cNvPr id="24" name="AutoShape 11"/>
        <xdr:cNvSpPr>
          <a:spLocks/>
        </xdr:cNvSpPr>
      </xdr:nvSpPr>
      <xdr:spPr>
        <a:xfrm>
          <a:off x="1743075" y="7515225"/>
          <a:ext cx="104775" cy="2571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47625</xdr:rowOff>
    </xdr:from>
    <xdr:to>
      <xdr:col>1</xdr:col>
      <xdr:colOff>142875</xdr:colOff>
      <xdr:row>42</xdr:row>
      <xdr:rowOff>95250</xdr:rowOff>
    </xdr:to>
    <xdr:sp>
      <xdr:nvSpPr>
        <xdr:cNvPr id="25" name="AutoShape 12"/>
        <xdr:cNvSpPr>
          <a:spLocks/>
        </xdr:cNvSpPr>
      </xdr:nvSpPr>
      <xdr:spPr>
        <a:xfrm>
          <a:off x="1752600" y="7858125"/>
          <a:ext cx="95250" cy="2381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66675</xdr:rowOff>
    </xdr:from>
    <xdr:to>
      <xdr:col>1</xdr:col>
      <xdr:colOff>142875</xdr:colOff>
      <xdr:row>51</xdr:row>
      <xdr:rowOff>142875</xdr:rowOff>
    </xdr:to>
    <xdr:sp>
      <xdr:nvSpPr>
        <xdr:cNvPr id="26" name="AutoShape 13"/>
        <xdr:cNvSpPr>
          <a:spLocks/>
        </xdr:cNvSpPr>
      </xdr:nvSpPr>
      <xdr:spPr>
        <a:xfrm>
          <a:off x="1752600" y="9591675"/>
          <a:ext cx="95250" cy="266700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114300</xdr:rowOff>
    </xdr:from>
    <xdr:to>
      <xdr:col>1</xdr:col>
      <xdr:colOff>142875</xdr:colOff>
      <xdr:row>56</xdr:row>
      <xdr:rowOff>171450</xdr:rowOff>
    </xdr:to>
    <xdr:sp>
      <xdr:nvSpPr>
        <xdr:cNvPr id="27" name="AutoShape 14"/>
        <xdr:cNvSpPr>
          <a:spLocks/>
        </xdr:cNvSpPr>
      </xdr:nvSpPr>
      <xdr:spPr>
        <a:xfrm>
          <a:off x="1752600" y="10591800"/>
          <a:ext cx="95250" cy="247650"/>
        </a:xfrm>
        <a:prstGeom prst="leftBrace">
          <a:avLst>
            <a:gd name="adj" fmla="val -41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59</xdr:row>
      <xdr:rowOff>95250</xdr:rowOff>
    </xdr:from>
    <xdr:to>
      <xdr:col>1</xdr:col>
      <xdr:colOff>142875</xdr:colOff>
      <xdr:row>60</xdr:row>
      <xdr:rowOff>152400</xdr:rowOff>
    </xdr:to>
    <xdr:sp>
      <xdr:nvSpPr>
        <xdr:cNvPr id="28" name="AutoShape 15"/>
        <xdr:cNvSpPr>
          <a:spLocks/>
        </xdr:cNvSpPr>
      </xdr:nvSpPr>
      <xdr:spPr>
        <a:xfrm>
          <a:off x="1762125" y="11334750"/>
          <a:ext cx="85725" cy="247650"/>
        </a:xfrm>
        <a:prstGeom prst="leftBrace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46</xdr:row>
      <xdr:rowOff>95250</xdr:rowOff>
    </xdr:from>
    <xdr:to>
      <xdr:col>1</xdr:col>
      <xdr:colOff>133350</xdr:colOff>
      <xdr:row>47</xdr:row>
      <xdr:rowOff>161925</xdr:rowOff>
    </xdr:to>
    <xdr:sp>
      <xdr:nvSpPr>
        <xdr:cNvPr id="29" name="AutoShape 16"/>
        <xdr:cNvSpPr>
          <a:spLocks/>
        </xdr:cNvSpPr>
      </xdr:nvSpPr>
      <xdr:spPr>
        <a:xfrm>
          <a:off x="1743075" y="8858250"/>
          <a:ext cx="95250" cy="257175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48</xdr:row>
      <xdr:rowOff>85725</xdr:rowOff>
    </xdr:from>
    <xdr:to>
      <xdr:col>1</xdr:col>
      <xdr:colOff>133350</xdr:colOff>
      <xdr:row>49</xdr:row>
      <xdr:rowOff>171450</xdr:rowOff>
    </xdr:to>
    <xdr:sp>
      <xdr:nvSpPr>
        <xdr:cNvPr id="30" name="AutoShape 17"/>
        <xdr:cNvSpPr>
          <a:spLocks/>
        </xdr:cNvSpPr>
      </xdr:nvSpPr>
      <xdr:spPr>
        <a:xfrm>
          <a:off x="1781175" y="9229725"/>
          <a:ext cx="57150" cy="276225"/>
        </a:xfrm>
        <a:prstGeom prst="leftBrace">
          <a:avLst>
            <a:gd name="adj" fmla="val -45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114300</xdr:rowOff>
    </xdr:from>
    <xdr:to>
      <xdr:col>1</xdr:col>
      <xdr:colOff>152400</xdr:colOff>
      <xdr:row>10</xdr:row>
      <xdr:rowOff>171450</xdr:rowOff>
    </xdr:to>
    <xdr:sp>
      <xdr:nvSpPr>
        <xdr:cNvPr id="31" name="AutoShape 1"/>
        <xdr:cNvSpPr>
          <a:spLocks/>
        </xdr:cNvSpPr>
      </xdr:nvSpPr>
      <xdr:spPr>
        <a:xfrm>
          <a:off x="1714500" y="1257300"/>
          <a:ext cx="142875" cy="819150"/>
        </a:xfrm>
        <a:prstGeom prst="leftBrace">
          <a:avLst>
            <a:gd name="adj" fmla="val -40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85725</xdr:rowOff>
    </xdr:from>
    <xdr:to>
      <xdr:col>2</xdr:col>
      <xdr:colOff>9525</xdr:colOff>
      <xdr:row>15</xdr:row>
      <xdr:rowOff>66675</xdr:rowOff>
    </xdr:to>
    <xdr:sp>
      <xdr:nvSpPr>
        <xdr:cNvPr id="32" name="AutoShape 2"/>
        <xdr:cNvSpPr>
          <a:spLocks/>
        </xdr:cNvSpPr>
      </xdr:nvSpPr>
      <xdr:spPr>
        <a:xfrm>
          <a:off x="1743075" y="2371725"/>
          <a:ext cx="161925" cy="552450"/>
        </a:xfrm>
        <a:prstGeom prst="leftBrace">
          <a:avLst>
            <a:gd name="adj" fmla="val -3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85725</xdr:rowOff>
    </xdr:from>
    <xdr:to>
      <xdr:col>1</xdr:col>
      <xdr:colOff>133350</xdr:colOff>
      <xdr:row>25</xdr:row>
      <xdr:rowOff>161925</xdr:rowOff>
    </xdr:to>
    <xdr:sp>
      <xdr:nvSpPr>
        <xdr:cNvPr id="33" name="AutoShape 3"/>
        <xdr:cNvSpPr>
          <a:spLocks/>
        </xdr:cNvSpPr>
      </xdr:nvSpPr>
      <xdr:spPr>
        <a:xfrm>
          <a:off x="1781175" y="4657725"/>
          <a:ext cx="57150" cy="266700"/>
        </a:xfrm>
        <a:prstGeom prst="leftBrace">
          <a:avLst>
            <a:gd name="adj" fmla="val -45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123825</xdr:rowOff>
    </xdr:from>
    <xdr:to>
      <xdr:col>1</xdr:col>
      <xdr:colOff>123825</xdr:colOff>
      <xdr:row>23</xdr:row>
      <xdr:rowOff>142875</xdr:rowOff>
    </xdr:to>
    <xdr:sp>
      <xdr:nvSpPr>
        <xdr:cNvPr id="34" name="AutoShape 6"/>
        <xdr:cNvSpPr>
          <a:spLocks/>
        </xdr:cNvSpPr>
      </xdr:nvSpPr>
      <xdr:spPr>
        <a:xfrm>
          <a:off x="1733550" y="4124325"/>
          <a:ext cx="95250" cy="400050"/>
        </a:xfrm>
        <a:prstGeom prst="leftBrace">
          <a:avLst>
            <a:gd name="adj" fmla="val -45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66675</xdr:rowOff>
    </xdr:from>
    <xdr:to>
      <xdr:col>1</xdr:col>
      <xdr:colOff>152400</xdr:colOff>
      <xdr:row>27</xdr:row>
      <xdr:rowOff>152400</xdr:rowOff>
    </xdr:to>
    <xdr:sp>
      <xdr:nvSpPr>
        <xdr:cNvPr id="35" name="AutoShape 7"/>
        <xdr:cNvSpPr>
          <a:spLocks/>
        </xdr:cNvSpPr>
      </xdr:nvSpPr>
      <xdr:spPr>
        <a:xfrm>
          <a:off x="1752600" y="5019675"/>
          <a:ext cx="104775" cy="276225"/>
        </a:xfrm>
        <a:prstGeom prst="leftBrace">
          <a:avLst>
            <a:gd name="adj" fmla="val -42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66675</xdr:rowOff>
    </xdr:from>
    <xdr:to>
      <xdr:col>1</xdr:col>
      <xdr:colOff>152400</xdr:colOff>
      <xdr:row>37</xdr:row>
      <xdr:rowOff>142875</xdr:rowOff>
    </xdr:to>
    <xdr:sp>
      <xdr:nvSpPr>
        <xdr:cNvPr id="36" name="AutoShape 10"/>
        <xdr:cNvSpPr>
          <a:spLocks/>
        </xdr:cNvSpPr>
      </xdr:nvSpPr>
      <xdr:spPr>
        <a:xfrm>
          <a:off x="1714500" y="6924675"/>
          <a:ext cx="142875" cy="266700"/>
        </a:xfrm>
        <a:prstGeom prst="leftBrace">
          <a:avLst>
            <a:gd name="adj" fmla="val -42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85725</xdr:rowOff>
    </xdr:from>
    <xdr:to>
      <xdr:col>1</xdr:col>
      <xdr:colOff>142875</xdr:colOff>
      <xdr:row>40</xdr:row>
      <xdr:rowOff>152400</xdr:rowOff>
    </xdr:to>
    <xdr:sp>
      <xdr:nvSpPr>
        <xdr:cNvPr id="37" name="AutoShape 11"/>
        <xdr:cNvSpPr>
          <a:spLocks/>
        </xdr:cNvSpPr>
      </xdr:nvSpPr>
      <xdr:spPr>
        <a:xfrm>
          <a:off x="1743075" y="7515225"/>
          <a:ext cx="104775" cy="2571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47625</xdr:rowOff>
    </xdr:from>
    <xdr:to>
      <xdr:col>1</xdr:col>
      <xdr:colOff>142875</xdr:colOff>
      <xdr:row>42</xdr:row>
      <xdr:rowOff>95250</xdr:rowOff>
    </xdr:to>
    <xdr:sp>
      <xdr:nvSpPr>
        <xdr:cNvPr id="38" name="AutoShape 12"/>
        <xdr:cNvSpPr>
          <a:spLocks/>
        </xdr:cNvSpPr>
      </xdr:nvSpPr>
      <xdr:spPr>
        <a:xfrm>
          <a:off x="1752600" y="7858125"/>
          <a:ext cx="95250" cy="2381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66675</xdr:rowOff>
    </xdr:from>
    <xdr:to>
      <xdr:col>1</xdr:col>
      <xdr:colOff>142875</xdr:colOff>
      <xdr:row>51</xdr:row>
      <xdr:rowOff>142875</xdr:rowOff>
    </xdr:to>
    <xdr:sp>
      <xdr:nvSpPr>
        <xdr:cNvPr id="39" name="AutoShape 13"/>
        <xdr:cNvSpPr>
          <a:spLocks/>
        </xdr:cNvSpPr>
      </xdr:nvSpPr>
      <xdr:spPr>
        <a:xfrm>
          <a:off x="1752600" y="9591675"/>
          <a:ext cx="95250" cy="266700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114300</xdr:rowOff>
    </xdr:from>
    <xdr:to>
      <xdr:col>1</xdr:col>
      <xdr:colOff>142875</xdr:colOff>
      <xdr:row>56</xdr:row>
      <xdr:rowOff>171450</xdr:rowOff>
    </xdr:to>
    <xdr:sp>
      <xdr:nvSpPr>
        <xdr:cNvPr id="40" name="AutoShape 14"/>
        <xdr:cNvSpPr>
          <a:spLocks/>
        </xdr:cNvSpPr>
      </xdr:nvSpPr>
      <xdr:spPr>
        <a:xfrm>
          <a:off x="1752600" y="10591800"/>
          <a:ext cx="95250" cy="247650"/>
        </a:xfrm>
        <a:prstGeom prst="leftBrace">
          <a:avLst>
            <a:gd name="adj" fmla="val -41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59</xdr:row>
      <xdr:rowOff>95250</xdr:rowOff>
    </xdr:from>
    <xdr:to>
      <xdr:col>1</xdr:col>
      <xdr:colOff>142875</xdr:colOff>
      <xdr:row>60</xdr:row>
      <xdr:rowOff>152400</xdr:rowOff>
    </xdr:to>
    <xdr:sp>
      <xdr:nvSpPr>
        <xdr:cNvPr id="41" name="AutoShape 15"/>
        <xdr:cNvSpPr>
          <a:spLocks/>
        </xdr:cNvSpPr>
      </xdr:nvSpPr>
      <xdr:spPr>
        <a:xfrm>
          <a:off x="1762125" y="11334750"/>
          <a:ext cx="85725" cy="247650"/>
        </a:xfrm>
        <a:prstGeom prst="leftBrace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46</xdr:row>
      <xdr:rowOff>95250</xdr:rowOff>
    </xdr:from>
    <xdr:to>
      <xdr:col>1</xdr:col>
      <xdr:colOff>133350</xdr:colOff>
      <xdr:row>47</xdr:row>
      <xdr:rowOff>161925</xdr:rowOff>
    </xdr:to>
    <xdr:sp>
      <xdr:nvSpPr>
        <xdr:cNvPr id="42" name="AutoShape 16"/>
        <xdr:cNvSpPr>
          <a:spLocks/>
        </xdr:cNvSpPr>
      </xdr:nvSpPr>
      <xdr:spPr>
        <a:xfrm>
          <a:off x="1743075" y="8858250"/>
          <a:ext cx="95250" cy="257175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48</xdr:row>
      <xdr:rowOff>85725</xdr:rowOff>
    </xdr:from>
    <xdr:to>
      <xdr:col>1</xdr:col>
      <xdr:colOff>133350</xdr:colOff>
      <xdr:row>49</xdr:row>
      <xdr:rowOff>171450</xdr:rowOff>
    </xdr:to>
    <xdr:sp>
      <xdr:nvSpPr>
        <xdr:cNvPr id="43" name="AutoShape 17"/>
        <xdr:cNvSpPr>
          <a:spLocks/>
        </xdr:cNvSpPr>
      </xdr:nvSpPr>
      <xdr:spPr>
        <a:xfrm>
          <a:off x="1781175" y="9229725"/>
          <a:ext cx="57150" cy="276225"/>
        </a:xfrm>
        <a:prstGeom prst="leftBrace">
          <a:avLst>
            <a:gd name="adj" fmla="val -45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114300</xdr:rowOff>
    </xdr:from>
    <xdr:to>
      <xdr:col>1</xdr:col>
      <xdr:colOff>152400</xdr:colOff>
      <xdr:row>10</xdr:row>
      <xdr:rowOff>171450</xdr:rowOff>
    </xdr:to>
    <xdr:sp>
      <xdr:nvSpPr>
        <xdr:cNvPr id="44" name="AutoShape 1"/>
        <xdr:cNvSpPr>
          <a:spLocks/>
        </xdr:cNvSpPr>
      </xdr:nvSpPr>
      <xdr:spPr>
        <a:xfrm>
          <a:off x="1714500" y="1257300"/>
          <a:ext cx="142875" cy="819150"/>
        </a:xfrm>
        <a:prstGeom prst="leftBrace">
          <a:avLst>
            <a:gd name="adj" fmla="val -40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85725</xdr:rowOff>
    </xdr:from>
    <xdr:to>
      <xdr:col>2</xdr:col>
      <xdr:colOff>9525</xdr:colOff>
      <xdr:row>15</xdr:row>
      <xdr:rowOff>66675</xdr:rowOff>
    </xdr:to>
    <xdr:sp>
      <xdr:nvSpPr>
        <xdr:cNvPr id="45" name="AutoShape 2"/>
        <xdr:cNvSpPr>
          <a:spLocks/>
        </xdr:cNvSpPr>
      </xdr:nvSpPr>
      <xdr:spPr>
        <a:xfrm>
          <a:off x="1743075" y="2371725"/>
          <a:ext cx="161925" cy="552450"/>
        </a:xfrm>
        <a:prstGeom prst="leftBrace">
          <a:avLst>
            <a:gd name="adj" fmla="val -3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85725</xdr:rowOff>
    </xdr:from>
    <xdr:to>
      <xdr:col>1</xdr:col>
      <xdr:colOff>133350</xdr:colOff>
      <xdr:row>25</xdr:row>
      <xdr:rowOff>161925</xdr:rowOff>
    </xdr:to>
    <xdr:sp>
      <xdr:nvSpPr>
        <xdr:cNvPr id="46" name="AutoShape 3"/>
        <xdr:cNvSpPr>
          <a:spLocks/>
        </xdr:cNvSpPr>
      </xdr:nvSpPr>
      <xdr:spPr>
        <a:xfrm>
          <a:off x="1781175" y="4657725"/>
          <a:ext cx="57150" cy="266700"/>
        </a:xfrm>
        <a:prstGeom prst="leftBrace">
          <a:avLst>
            <a:gd name="adj" fmla="val -45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123825</xdr:rowOff>
    </xdr:from>
    <xdr:to>
      <xdr:col>1</xdr:col>
      <xdr:colOff>123825</xdr:colOff>
      <xdr:row>23</xdr:row>
      <xdr:rowOff>142875</xdr:rowOff>
    </xdr:to>
    <xdr:sp>
      <xdr:nvSpPr>
        <xdr:cNvPr id="47" name="AutoShape 6"/>
        <xdr:cNvSpPr>
          <a:spLocks/>
        </xdr:cNvSpPr>
      </xdr:nvSpPr>
      <xdr:spPr>
        <a:xfrm>
          <a:off x="1733550" y="4124325"/>
          <a:ext cx="95250" cy="400050"/>
        </a:xfrm>
        <a:prstGeom prst="leftBrace">
          <a:avLst>
            <a:gd name="adj" fmla="val -45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66675</xdr:rowOff>
    </xdr:from>
    <xdr:to>
      <xdr:col>1</xdr:col>
      <xdr:colOff>152400</xdr:colOff>
      <xdr:row>27</xdr:row>
      <xdr:rowOff>152400</xdr:rowOff>
    </xdr:to>
    <xdr:sp>
      <xdr:nvSpPr>
        <xdr:cNvPr id="48" name="AutoShape 7"/>
        <xdr:cNvSpPr>
          <a:spLocks/>
        </xdr:cNvSpPr>
      </xdr:nvSpPr>
      <xdr:spPr>
        <a:xfrm>
          <a:off x="1752600" y="5019675"/>
          <a:ext cx="104775" cy="276225"/>
        </a:xfrm>
        <a:prstGeom prst="leftBrace">
          <a:avLst>
            <a:gd name="adj" fmla="val -42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66675</xdr:rowOff>
    </xdr:from>
    <xdr:to>
      <xdr:col>1</xdr:col>
      <xdr:colOff>152400</xdr:colOff>
      <xdr:row>37</xdr:row>
      <xdr:rowOff>142875</xdr:rowOff>
    </xdr:to>
    <xdr:sp>
      <xdr:nvSpPr>
        <xdr:cNvPr id="49" name="AutoShape 10"/>
        <xdr:cNvSpPr>
          <a:spLocks/>
        </xdr:cNvSpPr>
      </xdr:nvSpPr>
      <xdr:spPr>
        <a:xfrm>
          <a:off x="1714500" y="6924675"/>
          <a:ext cx="142875" cy="266700"/>
        </a:xfrm>
        <a:prstGeom prst="leftBrace">
          <a:avLst>
            <a:gd name="adj" fmla="val -42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85725</xdr:rowOff>
    </xdr:from>
    <xdr:to>
      <xdr:col>1</xdr:col>
      <xdr:colOff>142875</xdr:colOff>
      <xdr:row>40</xdr:row>
      <xdr:rowOff>152400</xdr:rowOff>
    </xdr:to>
    <xdr:sp>
      <xdr:nvSpPr>
        <xdr:cNvPr id="50" name="AutoShape 11"/>
        <xdr:cNvSpPr>
          <a:spLocks/>
        </xdr:cNvSpPr>
      </xdr:nvSpPr>
      <xdr:spPr>
        <a:xfrm>
          <a:off x="1743075" y="7515225"/>
          <a:ext cx="104775" cy="2571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47625</xdr:rowOff>
    </xdr:from>
    <xdr:to>
      <xdr:col>1</xdr:col>
      <xdr:colOff>142875</xdr:colOff>
      <xdr:row>42</xdr:row>
      <xdr:rowOff>95250</xdr:rowOff>
    </xdr:to>
    <xdr:sp>
      <xdr:nvSpPr>
        <xdr:cNvPr id="51" name="AutoShape 12"/>
        <xdr:cNvSpPr>
          <a:spLocks/>
        </xdr:cNvSpPr>
      </xdr:nvSpPr>
      <xdr:spPr>
        <a:xfrm>
          <a:off x="1752600" y="7858125"/>
          <a:ext cx="95250" cy="2381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66675</xdr:rowOff>
    </xdr:from>
    <xdr:to>
      <xdr:col>1</xdr:col>
      <xdr:colOff>142875</xdr:colOff>
      <xdr:row>51</xdr:row>
      <xdr:rowOff>142875</xdr:rowOff>
    </xdr:to>
    <xdr:sp>
      <xdr:nvSpPr>
        <xdr:cNvPr id="52" name="AutoShape 13"/>
        <xdr:cNvSpPr>
          <a:spLocks/>
        </xdr:cNvSpPr>
      </xdr:nvSpPr>
      <xdr:spPr>
        <a:xfrm>
          <a:off x="1752600" y="9591675"/>
          <a:ext cx="95250" cy="266700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114300</xdr:rowOff>
    </xdr:from>
    <xdr:to>
      <xdr:col>1</xdr:col>
      <xdr:colOff>142875</xdr:colOff>
      <xdr:row>56</xdr:row>
      <xdr:rowOff>171450</xdr:rowOff>
    </xdr:to>
    <xdr:sp>
      <xdr:nvSpPr>
        <xdr:cNvPr id="53" name="AutoShape 14"/>
        <xdr:cNvSpPr>
          <a:spLocks/>
        </xdr:cNvSpPr>
      </xdr:nvSpPr>
      <xdr:spPr>
        <a:xfrm>
          <a:off x="1752600" y="10591800"/>
          <a:ext cx="95250" cy="247650"/>
        </a:xfrm>
        <a:prstGeom prst="leftBrace">
          <a:avLst>
            <a:gd name="adj" fmla="val -41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59</xdr:row>
      <xdr:rowOff>95250</xdr:rowOff>
    </xdr:from>
    <xdr:to>
      <xdr:col>1</xdr:col>
      <xdr:colOff>142875</xdr:colOff>
      <xdr:row>60</xdr:row>
      <xdr:rowOff>152400</xdr:rowOff>
    </xdr:to>
    <xdr:sp>
      <xdr:nvSpPr>
        <xdr:cNvPr id="54" name="AutoShape 15"/>
        <xdr:cNvSpPr>
          <a:spLocks/>
        </xdr:cNvSpPr>
      </xdr:nvSpPr>
      <xdr:spPr>
        <a:xfrm>
          <a:off x="1762125" y="11334750"/>
          <a:ext cx="85725" cy="247650"/>
        </a:xfrm>
        <a:prstGeom prst="leftBrace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46</xdr:row>
      <xdr:rowOff>95250</xdr:rowOff>
    </xdr:from>
    <xdr:to>
      <xdr:col>1</xdr:col>
      <xdr:colOff>133350</xdr:colOff>
      <xdr:row>47</xdr:row>
      <xdr:rowOff>161925</xdr:rowOff>
    </xdr:to>
    <xdr:sp>
      <xdr:nvSpPr>
        <xdr:cNvPr id="55" name="AutoShape 16"/>
        <xdr:cNvSpPr>
          <a:spLocks/>
        </xdr:cNvSpPr>
      </xdr:nvSpPr>
      <xdr:spPr>
        <a:xfrm>
          <a:off x="1743075" y="8858250"/>
          <a:ext cx="95250" cy="257175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48</xdr:row>
      <xdr:rowOff>85725</xdr:rowOff>
    </xdr:from>
    <xdr:to>
      <xdr:col>1</xdr:col>
      <xdr:colOff>133350</xdr:colOff>
      <xdr:row>49</xdr:row>
      <xdr:rowOff>171450</xdr:rowOff>
    </xdr:to>
    <xdr:sp>
      <xdr:nvSpPr>
        <xdr:cNvPr id="56" name="AutoShape 17"/>
        <xdr:cNvSpPr>
          <a:spLocks/>
        </xdr:cNvSpPr>
      </xdr:nvSpPr>
      <xdr:spPr>
        <a:xfrm>
          <a:off x="1781175" y="9229725"/>
          <a:ext cx="57150" cy="276225"/>
        </a:xfrm>
        <a:prstGeom prst="leftBrace">
          <a:avLst>
            <a:gd name="adj" fmla="val -45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1695450</xdr:colOff>
      <xdr:row>28</xdr:row>
      <xdr:rowOff>0</xdr:rowOff>
    </xdr:from>
    <xdr:to>
      <xdr:col>1</xdr:col>
      <xdr:colOff>180975</xdr:colOff>
      <xdr:row>32</xdr:row>
      <xdr:rowOff>152400</xdr:rowOff>
    </xdr:to>
    <xdr:sp>
      <xdr:nvSpPr>
        <xdr:cNvPr id="57" name="左中かっこ 59"/>
        <xdr:cNvSpPr>
          <a:spLocks/>
        </xdr:cNvSpPr>
      </xdr:nvSpPr>
      <xdr:spPr>
        <a:xfrm>
          <a:off x="1695450" y="5334000"/>
          <a:ext cx="190500" cy="914400"/>
        </a:xfrm>
        <a:prstGeom prst="leftBrace">
          <a:avLst>
            <a:gd name="adj" fmla="val -48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4"/>
  <sheetViews>
    <sheetView view="pageBreakPreview" zoomScale="75" zoomScaleNormal="75" zoomScaleSheetLayoutView="75" zoomScalePageLayoutView="0" workbookViewId="0" topLeftCell="A1">
      <selection activeCell="A3" sqref="A3:W3"/>
    </sheetView>
  </sheetViews>
  <sheetFormatPr defaultColWidth="10.59765625" defaultRowHeight="15"/>
  <cols>
    <col min="1" max="1" width="2.59765625" style="30" customWidth="1"/>
    <col min="2" max="2" width="10.59765625" style="30" customWidth="1"/>
    <col min="3" max="20" width="9.59765625" style="30" customWidth="1"/>
    <col min="21" max="21" width="10.3984375" style="30" customWidth="1"/>
    <col min="22" max="22" width="11.59765625" style="30" customWidth="1"/>
    <col min="23" max="24" width="9.59765625" style="30" customWidth="1"/>
    <col min="25" max="16384" width="10.59765625" style="30" customWidth="1"/>
  </cols>
  <sheetData>
    <row r="1" spans="1:23" s="28" customFormat="1" ht="19.5" customHeight="1">
      <c r="A1" s="1" t="s">
        <v>141</v>
      </c>
      <c r="W1" s="2" t="s">
        <v>142</v>
      </c>
    </row>
    <row r="2" spans="1:24" ht="24.75" customHeight="1">
      <c r="A2" s="238" t="s">
        <v>433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9"/>
    </row>
    <row r="3" spans="1:24" ht="19.5" customHeight="1">
      <c r="A3" s="239" t="s">
        <v>266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31"/>
    </row>
    <row r="4" spans="2:23" ht="18" customHeight="1" thickBo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</row>
    <row r="5" spans="1:23" ht="13.5" customHeight="1">
      <c r="A5" s="240"/>
      <c r="B5" s="241"/>
      <c r="C5" s="246" t="s">
        <v>268</v>
      </c>
      <c r="D5" s="247"/>
      <c r="E5" s="247"/>
      <c r="F5" s="247"/>
      <c r="G5" s="247"/>
      <c r="H5" s="247"/>
      <c r="I5" s="247"/>
      <c r="J5" s="247"/>
      <c r="K5" s="247"/>
      <c r="L5" s="248"/>
      <c r="M5" s="249" t="s">
        <v>10</v>
      </c>
      <c r="N5" s="248"/>
      <c r="O5" s="250" t="s">
        <v>62</v>
      </c>
      <c r="P5" s="252" t="s">
        <v>261</v>
      </c>
      <c r="Q5" s="252" t="s">
        <v>11</v>
      </c>
      <c r="R5" s="252" t="s">
        <v>12</v>
      </c>
      <c r="S5" s="252" t="s">
        <v>262</v>
      </c>
      <c r="T5" s="254" t="s">
        <v>137</v>
      </c>
      <c r="U5" s="256" t="s">
        <v>271</v>
      </c>
      <c r="V5" s="256" t="s">
        <v>270</v>
      </c>
      <c r="W5" s="258" t="s">
        <v>138</v>
      </c>
    </row>
    <row r="6" spans="1:23" ht="13.5" customHeight="1">
      <c r="A6" s="242"/>
      <c r="B6" s="243"/>
      <c r="C6" s="259" t="s">
        <v>140</v>
      </c>
      <c r="D6" s="260"/>
      <c r="E6" s="260"/>
      <c r="F6" s="260"/>
      <c r="G6" s="261"/>
      <c r="H6" s="262" t="s">
        <v>267</v>
      </c>
      <c r="I6" s="260"/>
      <c r="J6" s="260"/>
      <c r="K6" s="260"/>
      <c r="L6" s="261"/>
      <c r="M6" s="263" t="s">
        <v>269</v>
      </c>
      <c r="N6" s="265" t="s">
        <v>263</v>
      </c>
      <c r="O6" s="251"/>
      <c r="P6" s="253"/>
      <c r="Q6" s="253"/>
      <c r="R6" s="253"/>
      <c r="S6" s="253"/>
      <c r="T6" s="255"/>
      <c r="U6" s="257"/>
      <c r="V6" s="257"/>
      <c r="W6" s="257"/>
    </row>
    <row r="7" spans="1:23" ht="13.5" customHeight="1">
      <c r="A7" s="244"/>
      <c r="B7" s="245"/>
      <c r="C7" s="54" t="s">
        <v>276</v>
      </c>
      <c r="D7" s="54" t="s">
        <v>278</v>
      </c>
      <c r="E7" s="54" t="s">
        <v>274</v>
      </c>
      <c r="F7" s="54" t="s">
        <v>272</v>
      </c>
      <c r="G7" s="54" t="s">
        <v>277</v>
      </c>
      <c r="H7" s="54" t="s">
        <v>276</v>
      </c>
      <c r="I7" s="54" t="s">
        <v>275</v>
      </c>
      <c r="J7" s="54" t="s">
        <v>274</v>
      </c>
      <c r="K7" s="54" t="s">
        <v>272</v>
      </c>
      <c r="L7" s="54" t="s">
        <v>273</v>
      </c>
      <c r="M7" s="264"/>
      <c r="N7" s="253"/>
      <c r="O7" s="251"/>
      <c r="P7" s="253"/>
      <c r="Q7" s="253"/>
      <c r="R7" s="253"/>
      <c r="S7" s="253"/>
      <c r="T7" s="255"/>
      <c r="U7" s="257"/>
      <c r="V7" s="257"/>
      <c r="W7" s="257"/>
    </row>
    <row r="8" spans="1:38" ht="13.5" customHeight="1">
      <c r="A8" s="266" t="s">
        <v>143</v>
      </c>
      <c r="B8" s="267"/>
      <c r="C8" s="155">
        <f>SUM(D8:G8)</f>
        <v>137</v>
      </c>
      <c r="D8" s="156">
        <v>10</v>
      </c>
      <c r="E8" s="156" t="s">
        <v>259</v>
      </c>
      <c r="F8" s="156" t="s">
        <v>259</v>
      </c>
      <c r="G8" s="156">
        <v>127</v>
      </c>
      <c r="H8" s="156">
        <f>SUM(I8:L8)</f>
        <v>20233</v>
      </c>
      <c r="I8" s="156">
        <v>3937</v>
      </c>
      <c r="J8" s="156">
        <v>731</v>
      </c>
      <c r="K8" s="156">
        <v>246</v>
      </c>
      <c r="L8" s="156">
        <v>15319</v>
      </c>
      <c r="M8" s="156">
        <v>700</v>
      </c>
      <c r="N8" s="156">
        <v>2858</v>
      </c>
      <c r="O8" s="156">
        <v>353</v>
      </c>
      <c r="P8" s="156">
        <v>272</v>
      </c>
      <c r="Q8" s="156" t="s">
        <v>139</v>
      </c>
      <c r="R8" s="156" t="s">
        <v>139</v>
      </c>
      <c r="S8" s="156" t="s">
        <v>139</v>
      </c>
      <c r="T8" s="156" t="s">
        <v>139</v>
      </c>
      <c r="U8" s="156" t="s">
        <v>139</v>
      </c>
      <c r="V8" s="156" t="s">
        <v>139</v>
      </c>
      <c r="W8" s="157" t="s">
        <v>139</v>
      </c>
      <c r="Y8" s="39"/>
      <c r="Z8" s="39"/>
      <c r="AA8" s="39"/>
      <c r="AB8" s="39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23" ht="13.5" customHeight="1">
      <c r="A9" s="268">
        <v>61</v>
      </c>
      <c r="B9" s="269"/>
      <c r="C9" s="158">
        <f>SUM(D9:G9)</f>
        <v>136</v>
      </c>
      <c r="D9" s="159">
        <v>10</v>
      </c>
      <c r="E9" s="159" t="s">
        <v>259</v>
      </c>
      <c r="F9" s="159" t="s">
        <v>259</v>
      </c>
      <c r="G9" s="159">
        <v>126</v>
      </c>
      <c r="H9" s="159">
        <f>SUM(I9:L9)</f>
        <v>20260</v>
      </c>
      <c r="I9" s="159">
        <v>3937</v>
      </c>
      <c r="J9" s="159">
        <v>684</v>
      </c>
      <c r="K9" s="159">
        <v>177</v>
      </c>
      <c r="L9" s="159">
        <v>15462</v>
      </c>
      <c r="M9" s="159">
        <v>702</v>
      </c>
      <c r="N9" s="159">
        <v>2877</v>
      </c>
      <c r="O9" s="159">
        <v>358</v>
      </c>
      <c r="P9" s="159">
        <v>276</v>
      </c>
      <c r="Q9" s="159">
        <v>2569</v>
      </c>
      <c r="R9" s="159">
        <v>499</v>
      </c>
      <c r="S9" s="159">
        <v>1757</v>
      </c>
      <c r="T9" s="159">
        <v>252</v>
      </c>
      <c r="U9" s="159">
        <v>4168</v>
      </c>
      <c r="V9" s="159">
        <v>3587</v>
      </c>
      <c r="W9" s="160">
        <v>249</v>
      </c>
    </row>
    <row r="10" spans="1:23" ht="13.5" customHeight="1">
      <c r="A10" s="268">
        <v>62</v>
      </c>
      <c r="B10" s="269"/>
      <c r="C10" s="158">
        <f>SUM(D10:G10)</f>
        <v>137</v>
      </c>
      <c r="D10" s="159">
        <v>10</v>
      </c>
      <c r="E10" s="159" t="s">
        <v>259</v>
      </c>
      <c r="F10" s="159" t="s">
        <v>259</v>
      </c>
      <c r="G10" s="159">
        <v>127</v>
      </c>
      <c r="H10" s="159">
        <f>SUM(I10:L10)</f>
        <v>20921</v>
      </c>
      <c r="I10" s="159">
        <v>3961</v>
      </c>
      <c r="J10" s="159">
        <v>657</v>
      </c>
      <c r="K10" s="159">
        <v>162</v>
      </c>
      <c r="L10" s="159">
        <v>16141</v>
      </c>
      <c r="M10" s="159">
        <v>702</v>
      </c>
      <c r="N10" s="159">
        <v>2937</v>
      </c>
      <c r="O10" s="159">
        <v>361</v>
      </c>
      <c r="P10" s="159">
        <v>278</v>
      </c>
      <c r="Q10" s="159" t="s">
        <v>139</v>
      </c>
      <c r="R10" s="159" t="s">
        <v>139</v>
      </c>
      <c r="S10" s="159" t="s">
        <v>139</v>
      </c>
      <c r="T10" s="159" t="s">
        <v>139</v>
      </c>
      <c r="U10" s="159" t="s">
        <v>139</v>
      </c>
      <c r="V10" s="159" t="s">
        <v>139</v>
      </c>
      <c r="W10" s="160" t="s">
        <v>139</v>
      </c>
    </row>
    <row r="11" spans="1:23" ht="13.5" customHeight="1">
      <c r="A11" s="268">
        <v>63</v>
      </c>
      <c r="B11" s="269"/>
      <c r="C11" s="158">
        <f>SUM(D11:G11)</f>
        <v>139</v>
      </c>
      <c r="D11" s="159">
        <v>13</v>
      </c>
      <c r="E11" s="159" t="s">
        <v>259</v>
      </c>
      <c r="F11" s="159" t="s">
        <v>259</v>
      </c>
      <c r="G11" s="159">
        <v>126</v>
      </c>
      <c r="H11" s="159">
        <f>SUM(I11:L11)</f>
        <v>21398</v>
      </c>
      <c r="I11" s="159">
        <v>4063</v>
      </c>
      <c r="J11" s="159">
        <v>582</v>
      </c>
      <c r="K11" s="159">
        <v>150</v>
      </c>
      <c r="L11" s="159">
        <v>16603</v>
      </c>
      <c r="M11" s="159">
        <v>695</v>
      </c>
      <c r="N11" s="159">
        <v>2945</v>
      </c>
      <c r="O11" s="159">
        <v>370</v>
      </c>
      <c r="P11" s="159">
        <v>268</v>
      </c>
      <c r="Q11" s="159">
        <v>2604</v>
      </c>
      <c r="R11" s="159">
        <v>501</v>
      </c>
      <c r="S11" s="159">
        <v>1709</v>
      </c>
      <c r="T11" s="159">
        <v>265</v>
      </c>
      <c r="U11" s="159">
        <v>4610</v>
      </c>
      <c r="V11" s="159">
        <v>3800</v>
      </c>
      <c r="W11" s="160">
        <v>246</v>
      </c>
    </row>
    <row r="12" spans="1:23" s="51" customFormat="1" ht="13.5" customHeight="1">
      <c r="A12" s="270" t="s">
        <v>144</v>
      </c>
      <c r="B12" s="271"/>
      <c r="C12" s="163">
        <f>SUM(C14:C21,C23,C26,C32,C42,C49,C63)</f>
        <v>138</v>
      </c>
      <c r="D12" s="164">
        <f>SUM(D14:D21,D23,D26,D32,D42,D49,D63)</f>
        <v>13</v>
      </c>
      <c r="E12" s="49" t="s">
        <v>259</v>
      </c>
      <c r="F12" s="49" t="s">
        <v>259</v>
      </c>
      <c r="G12" s="164">
        <f aca="true" t="shared" si="0" ref="G12:L12">SUM(G14:G21,G23,G26,G32,G42,G49,G63)</f>
        <v>125</v>
      </c>
      <c r="H12" s="164">
        <f t="shared" si="0"/>
        <v>21622</v>
      </c>
      <c r="I12" s="164">
        <f t="shared" si="0"/>
        <v>4089</v>
      </c>
      <c r="J12" s="164">
        <f t="shared" si="0"/>
        <v>514</v>
      </c>
      <c r="K12" s="164">
        <f t="shared" si="0"/>
        <v>121</v>
      </c>
      <c r="L12" s="164">
        <f t="shared" si="0"/>
        <v>16898</v>
      </c>
      <c r="M12" s="49">
        <v>704</v>
      </c>
      <c r="N12" s="49">
        <v>2917</v>
      </c>
      <c r="O12" s="49">
        <v>382</v>
      </c>
      <c r="P12" s="49">
        <v>263</v>
      </c>
      <c r="Q12" s="49" t="s">
        <v>396</v>
      </c>
      <c r="R12" s="49" t="s">
        <v>396</v>
      </c>
      <c r="S12" s="49" t="s">
        <v>396</v>
      </c>
      <c r="T12" s="49" t="s">
        <v>396</v>
      </c>
      <c r="U12" s="49" t="s">
        <v>396</v>
      </c>
      <c r="V12" s="49" t="s">
        <v>396</v>
      </c>
      <c r="W12" s="50" t="s">
        <v>396</v>
      </c>
    </row>
    <row r="13" spans="1:23" ht="13.5" customHeight="1">
      <c r="A13" s="44"/>
      <c r="B13" s="44"/>
      <c r="C13" s="161"/>
      <c r="D13" s="162"/>
      <c r="E13" s="162"/>
      <c r="F13" s="162"/>
      <c r="G13" s="162"/>
      <c r="H13" s="159"/>
      <c r="I13" s="162"/>
      <c r="J13" s="162"/>
      <c r="K13" s="162"/>
      <c r="L13" s="162"/>
      <c r="M13" s="162"/>
      <c r="N13" s="162"/>
      <c r="O13" s="162"/>
      <c r="P13" s="162"/>
      <c r="Q13" s="237" t="s">
        <v>260</v>
      </c>
      <c r="R13" s="237"/>
      <c r="S13" s="237"/>
      <c r="T13" s="237"/>
      <c r="U13" s="237"/>
      <c r="V13" s="237"/>
      <c r="W13" s="237"/>
    </row>
    <row r="14" spans="1:23" ht="13.5" customHeight="1">
      <c r="A14" s="266" t="s">
        <v>13</v>
      </c>
      <c r="B14" s="272"/>
      <c r="C14" s="158">
        <f aca="true" t="shared" si="1" ref="C14:C21">SUM(D14:G14)</f>
        <v>61</v>
      </c>
      <c r="D14" s="162">
        <v>6</v>
      </c>
      <c r="E14" s="162" t="s">
        <v>139</v>
      </c>
      <c r="F14" s="162" t="s">
        <v>139</v>
      </c>
      <c r="G14" s="162">
        <v>55</v>
      </c>
      <c r="H14" s="159">
        <f aca="true" t="shared" si="2" ref="H14:H21">SUM(I14:L14)</f>
        <v>11028</v>
      </c>
      <c r="I14" s="162">
        <v>2390</v>
      </c>
      <c r="J14" s="162">
        <v>220</v>
      </c>
      <c r="K14" s="162">
        <v>40</v>
      </c>
      <c r="L14" s="162">
        <v>8378</v>
      </c>
      <c r="M14" s="162">
        <v>327</v>
      </c>
      <c r="N14" s="162">
        <v>1215</v>
      </c>
      <c r="O14" s="162">
        <v>168</v>
      </c>
      <c r="P14" s="162">
        <v>118</v>
      </c>
      <c r="Q14" s="162">
        <v>1643</v>
      </c>
      <c r="R14" s="162">
        <v>232</v>
      </c>
      <c r="S14" s="162">
        <v>1052</v>
      </c>
      <c r="T14" s="162">
        <v>74</v>
      </c>
      <c r="U14" s="162">
        <v>2446</v>
      </c>
      <c r="V14" s="162">
        <v>1579</v>
      </c>
      <c r="W14" s="162">
        <v>108</v>
      </c>
    </row>
    <row r="15" spans="1:23" ht="13.5" customHeight="1">
      <c r="A15" s="266" t="s">
        <v>14</v>
      </c>
      <c r="B15" s="272"/>
      <c r="C15" s="158">
        <f t="shared" si="1"/>
        <v>9</v>
      </c>
      <c r="D15" s="162">
        <v>2</v>
      </c>
      <c r="E15" s="162" t="s">
        <v>139</v>
      </c>
      <c r="F15" s="162" t="s">
        <v>139</v>
      </c>
      <c r="G15" s="162">
        <v>7</v>
      </c>
      <c r="H15" s="159">
        <f t="shared" si="2"/>
        <v>1623</v>
      </c>
      <c r="I15" s="162">
        <v>257</v>
      </c>
      <c r="J15" s="162">
        <v>115</v>
      </c>
      <c r="K15" s="162">
        <v>10</v>
      </c>
      <c r="L15" s="162">
        <v>1241</v>
      </c>
      <c r="M15" s="162">
        <v>24</v>
      </c>
      <c r="N15" s="162">
        <v>148</v>
      </c>
      <c r="O15" s="162">
        <v>26</v>
      </c>
      <c r="P15" s="162">
        <v>16</v>
      </c>
      <c r="Q15" s="162">
        <v>106</v>
      </c>
      <c r="R15" s="162">
        <v>29</v>
      </c>
      <c r="S15" s="162">
        <v>64</v>
      </c>
      <c r="T15" s="162">
        <v>16</v>
      </c>
      <c r="U15" s="162">
        <v>383</v>
      </c>
      <c r="V15" s="162">
        <v>356</v>
      </c>
      <c r="W15" s="162">
        <v>21</v>
      </c>
    </row>
    <row r="16" spans="1:23" ht="13.5" customHeight="1">
      <c r="A16" s="266" t="s">
        <v>15</v>
      </c>
      <c r="B16" s="272"/>
      <c r="C16" s="158">
        <f t="shared" si="1"/>
        <v>20</v>
      </c>
      <c r="D16" s="162">
        <v>1</v>
      </c>
      <c r="E16" s="162" t="s">
        <v>139</v>
      </c>
      <c r="F16" s="162" t="s">
        <v>139</v>
      </c>
      <c r="G16" s="162">
        <v>19</v>
      </c>
      <c r="H16" s="159">
        <f t="shared" si="2"/>
        <v>1746</v>
      </c>
      <c r="I16" s="162">
        <v>349</v>
      </c>
      <c r="J16" s="162">
        <v>46</v>
      </c>
      <c r="K16" s="162">
        <v>20</v>
      </c>
      <c r="L16" s="162">
        <v>1331</v>
      </c>
      <c r="M16" s="162">
        <v>64</v>
      </c>
      <c r="N16" s="162">
        <v>336</v>
      </c>
      <c r="O16" s="162">
        <v>40</v>
      </c>
      <c r="P16" s="162">
        <v>30</v>
      </c>
      <c r="Q16" s="162">
        <v>124</v>
      </c>
      <c r="R16" s="162">
        <v>54</v>
      </c>
      <c r="S16" s="162">
        <v>95</v>
      </c>
      <c r="T16" s="162">
        <v>19</v>
      </c>
      <c r="U16" s="162">
        <v>196</v>
      </c>
      <c r="V16" s="162">
        <v>467</v>
      </c>
      <c r="W16" s="162">
        <v>17</v>
      </c>
    </row>
    <row r="17" spans="1:23" ht="13.5" customHeight="1">
      <c r="A17" s="266" t="s">
        <v>16</v>
      </c>
      <c r="B17" s="272"/>
      <c r="C17" s="158">
        <f t="shared" si="1"/>
        <v>1</v>
      </c>
      <c r="D17" s="162" t="s">
        <v>139</v>
      </c>
      <c r="E17" s="162" t="s">
        <v>139</v>
      </c>
      <c r="F17" s="162" t="s">
        <v>139</v>
      </c>
      <c r="G17" s="162">
        <v>1</v>
      </c>
      <c r="H17" s="159">
        <f t="shared" si="2"/>
        <v>228</v>
      </c>
      <c r="I17" s="162" t="s">
        <v>139</v>
      </c>
      <c r="J17" s="162">
        <v>8</v>
      </c>
      <c r="K17" s="162">
        <v>8</v>
      </c>
      <c r="L17" s="162">
        <v>212</v>
      </c>
      <c r="M17" s="162">
        <v>22</v>
      </c>
      <c r="N17" s="162">
        <v>55</v>
      </c>
      <c r="O17" s="162">
        <v>10</v>
      </c>
      <c r="P17" s="162">
        <v>6</v>
      </c>
      <c r="Q17" s="162">
        <v>39</v>
      </c>
      <c r="R17" s="162">
        <v>14</v>
      </c>
      <c r="S17" s="162">
        <v>25</v>
      </c>
      <c r="T17" s="162">
        <v>15</v>
      </c>
      <c r="U17" s="162">
        <v>64</v>
      </c>
      <c r="V17" s="162">
        <v>65</v>
      </c>
      <c r="W17" s="162">
        <v>4</v>
      </c>
    </row>
    <row r="18" spans="1:23" ht="13.5" customHeight="1">
      <c r="A18" s="266" t="s">
        <v>17</v>
      </c>
      <c r="B18" s="272"/>
      <c r="C18" s="158">
        <f t="shared" si="1"/>
        <v>1</v>
      </c>
      <c r="D18" s="162" t="s">
        <v>139</v>
      </c>
      <c r="E18" s="162" t="s">
        <v>139</v>
      </c>
      <c r="F18" s="162" t="s">
        <v>139</v>
      </c>
      <c r="G18" s="162">
        <v>1</v>
      </c>
      <c r="H18" s="159">
        <f t="shared" si="2"/>
        <v>209</v>
      </c>
      <c r="I18" s="162" t="s">
        <v>139</v>
      </c>
      <c r="J18" s="162">
        <v>15</v>
      </c>
      <c r="K18" s="162">
        <v>19</v>
      </c>
      <c r="L18" s="162">
        <v>175</v>
      </c>
      <c r="M18" s="162">
        <v>11</v>
      </c>
      <c r="N18" s="162">
        <v>65</v>
      </c>
      <c r="O18" s="162">
        <v>5</v>
      </c>
      <c r="P18" s="162">
        <v>3</v>
      </c>
      <c r="Q18" s="162">
        <v>23</v>
      </c>
      <c r="R18" s="162">
        <v>6</v>
      </c>
      <c r="S18" s="162">
        <v>19</v>
      </c>
      <c r="T18" s="162">
        <v>16</v>
      </c>
      <c r="U18" s="162">
        <v>54</v>
      </c>
      <c r="V18" s="162">
        <v>57</v>
      </c>
      <c r="W18" s="162">
        <v>10</v>
      </c>
    </row>
    <row r="19" spans="1:23" ht="13.5" customHeight="1">
      <c r="A19" s="266" t="s">
        <v>18</v>
      </c>
      <c r="B19" s="272"/>
      <c r="C19" s="158">
        <f t="shared" si="1"/>
        <v>9</v>
      </c>
      <c r="D19" s="162">
        <v>2</v>
      </c>
      <c r="E19" s="162" t="s">
        <v>139</v>
      </c>
      <c r="F19" s="162" t="s">
        <v>139</v>
      </c>
      <c r="G19" s="162">
        <v>7</v>
      </c>
      <c r="H19" s="159">
        <f t="shared" si="2"/>
        <v>1516</v>
      </c>
      <c r="I19" s="162">
        <v>309</v>
      </c>
      <c r="J19" s="162">
        <v>100</v>
      </c>
      <c r="K19" s="162" t="s">
        <v>139</v>
      </c>
      <c r="L19" s="162">
        <v>1107</v>
      </c>
      <c r="M19" s="162">
        <v>36</v>
      </c>
      <c r="N19" s="162">
        <v>188</v>
      </c>
      <c r="O19" s="162">
        <v>16</v>
      </c>
      <c r="P19" s="162">
        <v>21</v>
      </c>
      <c r="Q19" s="162">
        <v>67</v>
      </c>
      <c r="R19" s="162">
        <v>22</v>
      </c>
      <c r="S19" s="162">
        <v>66</v>
      </c>
      <c r="T19" s="162">
        <v>13</v>
      </c>
      <c r="U19" s="162">
        <v>186</v>
      </c>
      <c r="V19" s="162">
        <v>311</v>
      </c>
      <c r="W19" s="162">
        <v>6</v>
      </c>
    </row>
    <row r="20" spans="1:23" ht="13.5" customHeight="1">
      <c r="A20" s="266" t="s">
        <v>19</v>
      </c>
      <c r="B20" s="272"/>
      <c r="C20" s="158">
        <f t="shared" si="1"/>
        <v>5</v>
      </c>
      <c r="D20" s="162" t="s">
        <v>139</v>
      </c>
      <c r="E20" s="162" t="s">
        <v>139</v>
      </c>
      <c r="F20" s="162" t="s">
        <v>139</v>
      </c>
      <c r="G20" s="162">
        <v>5</v>
      </c>
      <c r="H20" s="159">
        <f t="shared" si="2"/>
        <v>297</v>
      </c>
      <c r="I20" s="162" t="s">
        <v>139</v>
      </c>
      <c r="J20" s="162" t="s">
        <v>139</v>
      </c>
      <c r="K20" s="162">
        <v>12</v>
      </c>
      <c r="L20" s="162">
        <v>285</v>
      </c>
      <c r="M20" s="162">
        <v>25</v>
      </c>
      <c r="N20" s="162">
        <v>141</v>
      </c>
      <c r="O20" s="162">
        <v>12</v>
      </c>
      <c r="P20" s="162">
        <v>6</v>
      </c>
      <c r="Q20" s="162">
        <v>40</v>
      </c>
      <c r="R20" s="162">
        <v>14</v>
      </c>
      <c r="S20" s="162">
        <v>25</v>
      </c>
      <c r="T20" s="162">
        <v>16</v>
      </c>
      <c r="U20" s="162">
        <v>98</v>
      </c>
      <c r="V20" s="162">
        <v>88</v>
      </c>
      <c r="W20" s="162">
        <v>8</v>
      </c>
    </row>
    <row r="21" spans="1:23" ht="13.5" customHeight="1">
      <c r="A21" s="266" t="s">
        <v>20</v>
      </c>
      <c r="B21" s="272"/>
      <c r="C21" s="158">
        <f t="shared" si="1"/>
        <v>3</v>
      </c>
      <c r="D21" s="162" t="s">
        <v>139</v>
      </c>
      <c r="E21" s="162" t="s">
        <v>139</v>
      </c>
      <c r="F21" s="162" t="s">
        <v>139</v>
      </c>
      <c r="G21" s="162">
        <v>3</v>
      </c>
      <c r="H21" s="159">
        <f t="shared" si="2"/>
        <v>365</v>
      </c>
      <c r="I21" s="162">
        <v>30</v>
      </c>
      <c r="J21" s="162" t="s">
        <v>139</v>
      </c>
      <c r="K21" s="162" t="s">
        <v>139</v>
      </c>
      <c r="L21" s="162">
        <v>335</v>
      </c>
      <c r="M21" s="162">
        <v>32</v>
      </c>
      <c r="N21" s="162">
        <v>70</v>
      </c>
      <c r="O21" s="162">
        <v>13</v>
      </c>
      <c r="P21" s="162">
        <v>9</v>
      </c>
      <c r="Q21" s="162">
        <v>51</v>
      </c>
      <c r="R21" s="162">
        <v>17</v>
      </c>
      <c r="S21" s="162">
        <v>64</v>
      </c>
      <c r="T21" s="162">
        <v>24</v>
      </c>
      <c r="U21" s="162">
        <v>67</v>
      </c>
      <c r="V21" s="162">
        <v>99</v>
      </c>
      <c r="W21" s="162">
        <v>10</v>
      </c>
    </row>
    <row r="22" spans="1:23" ht="13.5" customHeight="1">
      <c r="A22" s="44"/>
      <c r="B22" s="44"/>
      <c r="C22" s="161"/>
      <c r="D22" s="162"/>
      <c r="E22" s="162"/>
      <c r="F22" s="162"/>
      <c r="G22" s="162"/>
      <c r="H22" s="159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s="52" customFormat="1" ht="13.5" customHeight="1">
      <c r="A23" s="270" t="s">
        <v>21</v>
      </c>
      <c r="B23" s="273"/>
      <c r="C23" s="165">
        <f>SUM(C24)</f>
        <v>1</v>
      </c>
      <c r="D23" s="14" t="s">
        <v>259</v>
      </c>
      <c r="E23" s="14" t="s">
        <v>259</v>
      </c>
      <c r="F23" s="14" t="s">
        <v>259</v>
      </c>
      <c r="G23" s="14">
        <f>SUM(G24)</f>
        <v>1</v>
      </c>
      <c r="H23" s="14">
        <f>SUM(H24)</f>
        <v>351</v>
      </c>
      <c r="I23" s="14" t="s">
        <v>259</v>
      </c>
      <c r="J23" s="14" t="s">
        <v>259</v>
      </c>
      <c r="K23" s="14" t="s">
        <v>259</v>
      </c>
      <c r="L23" s="14">
        <f>SUM(L24)</f>
        <v>351</v>
      </c>
      <c r="M23" s="14">
        <f aca="true" t="shared" si="3" ref="M23:W23">SUM(M24)</f>
        <v>3</v>
      </c>
      <c r="N23" s="14">
        <f t="shared" si="3"/>
        <v>19</v>
      </c>
      <c r="O23" s="14">
        <f t="shared" si="3"/>
        <v>2</v>
      </c>
      <c r="P23" s="14">
        <f t="shared" si="3"/>
        <v>4</v>
      </c>
      <c r="Q23" s="14">
        <f t="shared" si="3"/>
        <v>16</v>
      </c>
      <c r="R23" s="14">
        <f t="shared" si="3"/>
        <v>2</v>
      </c>
      <c r="S23" s="14">
        <f t="shared" si="3"/>
        <v>10</v>
      </c>
      <c r="T23" s="14">
        <f t="shared" si="3"/>
        <v>2</v>
      </c>
      <c r="U23" s="14">
        <f t="shared" si="3"/>
        <v>90</v>
      </c>
      <c r="V23" s="14">
        <f t="shared" si="3"/>
        <v>17</v>
      </c>
      <c r="W23" s="14">
        <f t="shared" si="3"/>
        <v>10</v>
      </c>
    </row>
    <row r="24" spans="1:23" ht="13.5" customHeight="1">
      <c r="A24" s="3"/>
      <c r="B24" s="46" t="s">
        <v>22</v>
      </c>
      <c r="C24" s="158">
        <f>SUM(D24:G24)</f>
        <v>1</v>
      </c>
      <c r="D24" s="162" t="s">
        <v>139</v>
      </c>
      <c r="E24" s="162" t="s">
        <v>139</v>
      </c>
      <c r="F24" s="162" t="s">
        <v>139</v>
      </c>
      <c r="G24" s="162">
        <v>1</v>
      </c>
      <c r="H24" s="159">
        <f>SUM(I24:L24)</f>
        <v>351</v>
      </c>
      <c r="I24" s="162" t="s">
        <v>139</v>
      </c>
      <c r="J24" s="162" t="s">
        <v>139</v>
      </c>
      <c r="K24" s="162" t="s">
        <v>139</v>
      </c>
      <c r="L24" s="162">
        <v>351</v>
      </c>
      <c r="M24" s="162">
        <v>3</v>
      </c>
      <c r="N24" s="162">
        <v>19</v>
      </c>
      <c r="O24" s="162">
        <v>2</v>
      </c>
      <c r="P24" s="162">
        <v>4</v>
      </c>
      <c r="Q24" s="162">
        <v>16</v>
      </c>
      <c r="R24" s="162">
        <v>2</v>
      </c>
      <c r="S24" s="162">
        <v>10</v>
      </c>
      <c r="T24" s="162">
        <v>2</v>
      </c>
      <c r="U24" s="162">
        <v>90</v>
      </c>
      <c r="V24" s="162">
        <v>17</v>
      </c>
      <c r="W24" s="162">
        <v>10</v>
      </c>
    </row>
    <row r="25" spans="1:23" ht="13.5" customHeight="1">
      <c r="A25" s="3"/>
      <c r="B25" s="44"/>
      <c r="C25" s="161"/>
      <c r="D25" s="162"/>
      <c r="E25" s="162"/>
      <c r="F25" s="162"/>
      <c r="G25" s="162"/>
      <c r="H25" s="159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s="52" customFormat="1" ht="13.5" customHeight="1">
      <c r="A26" s="270" t="s">
        <v>23</v>
      </c>
      <c r="B26" s="273"/>
      <c r="C26" s="163">
        <f>SUM(C27:C30)</f>
        <v>3</v>
      </c>
      <c r="D26" s="14" t="s">
        <v>396</v>
      </c>
      <c r="E26" s="14" t="s">
        <v>396</v>
      </c>
      <c r="F26" s="14" t="s">
        <v>396</v>
      </c>
      <c r="G26" s="164">
        <f>SUM(G27:G30)</f>
        <v>3</v>
      </c>
      <c r="H26" s="164">
        <f>SUM(H27:H30)</f>
        <v>511</v>
      </c>
      <c r="I26" s="14" t="s">
        <v>396</v>
      </c>
      <c r="J26" s="14" t="s">
        <v>396</v>
      </c>
      <c r="K26" s="164">
        <f>SUM(K27:K30)</f>
        <v>12</v>
      </c>
      <c r="L26" s="164">
        <f>SUM(L27:L30)</f>
        <v>499</v>
      </c>
      <c r="M26" s="164">
        <f aca="true" t="shared" si="4" ref="M26:W26">SUM(M27:M30)</f>
        <v>18</v>
      </c>
      <c r="N26" s="164">
        <f t="shared" si="4"/>
        <v>71</v>
      </c>
      <c r="O26" s="164">
        <f t="shared" si="4"/>
        <v>12</v>
      </c>
      <c r="P26" s="164">
        <f t="shared" si="4"/>
        <v>6</v>
      </c>
      <c r="Q26" s="164">
        <f t="shared" si="4"/>
        <v>39</v>
      </c>
      <c r="R26" s="164">
        <f t="shared" si="4"/>
        <v>14</v>
      </c>
      <c r="S26" s="164">
        <f t="shared" si="4"/>
        <v>40</v>
      </c>
      <c r="T26" s="164">
        <f t="shared" si="4"/>
        <v>9</v>
      </c>
      <c r="U26" s="164">
        <f t="shared" si="4"/>
        <v>91</v>
      </c>
      <c r="V26" s="164">
        <f t="shared" si="4"/>
        <v>134</v>
      </c>
      <c r="W26" s="164">
        <f t="shared" si="4"/>
        <v>2</v>
      </c>
    </row>
    <row r="27" spans="1:23" ht="13.5" customHeight="1">
      <c r="A27" s="3"/>
      <c r="B27" s="46" t="s">
        <v>24</v>
      </c>
      <c r="C27" s="158">
        <f>SUM(D27:G27)</f>
        <v>1</v>
      </c>
      <c r="D27" s="162" t="s">
        <v>139</v>
      </c>
      <c r="E27" s="162" t="s">
        <v>139</v>
      </c>
      <c r="F27" s="162" t="s">
        <v>139</v>
      </c>
      <c r="G27" s="162">
        <v>1</v>
      </c>
      <c r="H27" s="159">
        <f>SUM(I27:L27)</f>
        <v>155</v>
      </c>
      <c r="I27" s="162" t="s">
        <v>139</v>
      </c>
      <c r="J27" s="162" t="s">
        <v>139</v>
      </c>
      <c r="K27" s="162">
        <v>12</v>
      </c>
      <c r="L27" s="162">
        <v>143</v>
      </c>
      <c r="M27" s="162">
        <v>6</v>
      </c>
      <c r="N27" s="162">
        <v>27</v>
      </c>
      <c r="O27" s="162">
        <v>4</v>
      </c>
      <c r="P27" s="162">
        <v>1</v>
      </c>
      <c r="Q27" s="162">
        <v>17</v>
      </c>
      <c r="R27" s="162">
        <v>5</v>
      </c>
      <c r="S27" s="162">
        <v>10</v>
      </c>
      <c r="T27" s="162">
        <v>3</v>
      </c>
      <c r="U27" s="162">
        <v>27</v>
      </c>
      <c r="V27" s="162">
        <v>41</v>
      </c>
      <c r="W27" s="162" t="s">
        <v>139</v>
      </c>
    </row>
    <row r="28" spans="1:23" ht="13.5" customHeight="1">
      <c r="A28" s="3"/>
      <c r="B28" s="46" t="s">
        <v>25</v>
      </c>
      <c r="C28" s="158">
        <f>SUM(D28:G28)</f>
        <v>1</v>
      </c>
      <c r="D28" s="162" t="s">
        <v>139</v>
      </c>
      <c r="E28" s="162" t="s">
        <v>139</v>
      </c>
      <c r="F28" s="162" t="s">
        <v>139</v>
      </c>
      <c r="G28" s="162">
        <v>1</v>
      </c>
      <c r="H28" s="159">
        <f>SUM(I28:L28)</f>
        <v>56</v>
      </c>
      <c r="I28" s="162" t="s">
        <v>139</v>
      </c>
      <c r="J28" s="162" t="s">
        <v>139</v>
      </c>
      <c r="K28" s="162" t="s">
        <v>139</v>
      </c>
      <c r="L28" s="162">
        <v>56</v>
      </c>
      <c r="M28" s="162">
        <v>7</v>
      </c>
      <c r="N28" s="162">
        <v>44</v>
      </c>
      <c r="O28" s="162">
        <v>7</v>
      </c>
      <c r="P28" s="162">
        <v>3</v>
      </c>
      <c r="Q28" s="162">
        <v>14</v>
      </c>
      <c r="R28" s="162">
        <v>6</v>
      </c>
      <c r="S28" s="162">
        <v>17</v>
      </c>
      <c r="T28" s="162">
        <v>3</v>
      </c>
      <c r="U28" s="162">
        <v>11</v>
      </c>
      <c r="V28" s="162">
        <v>34</v>
      </c>
      <c r="W28" s="162" t="s">
        <v>139</v>
      </c>
    </row>
    <row r="29" spans="1:23" ht="13.5" customHeight="1">
      <c r="A29" s="3"/>
      <c r="B29" s="46" t="s">
        <v>26</v>
      </c>
      <c r="C29" s="158">
        <f>SUM(D29:G29)</f>
        <v>1</v>
      </c>
      <c r="D29" s="162" t="s">
        <v>139</v>
      </c>
      <c r="E29" s="162" t="s">
        <v>139</v>
      </c>
      <c r="F29" s="162" t="s">
        <v>139</v>
      </c>
      <c r="G29" s="162">
        <v>1</v>
      </c>
      <c r="H29" s="159">
        <f>SUM(I29:L29)</f>
        <v>300</v>
      </c>
      <c r="I29" s="162" t="s">
        <v>139</v>
      </c>
      <c r="J29" s="162" t="s">
        <v>139</v>
      </c>
      <c r="K29" s="162" t="s">
        <v>139</v>
      </c>
      <c r="L29" s="162">
        <v>300</v>
      </c>
      <c r="M29" s="162">
        <v>3</v>
      </c>
      <c r="N29" s="162" t="s">
        <v>139</v>
      </c>
      <c r="O29" s="162">
        <v>1</v>
      </c>
      <c r="P29" s="162">
        <v>2</v>
      </c>
      <c r="Q29" s="162">
        <v>6</v>
      </c>
      <c r="R29" s="162">
        <v>2</v>
      </c>
      <c r="S29" s="162">
        <v>11</v>
      </c>
      <c r="T29" s="162">
        <v>2</v>
      </c>
      <c r="U29" s="162">
        <v>53</v>
      </c>
      <c r="V29" s="162">
        <v>58</v>
      </c>
      <c r="W29" s="162">
        <v>2</v>
      </c>
    </row>
    <row r="30" spans="1:23" ht="13.5" customHeight="1">
      <c r="A30" s="3"/>
      <c r="B30" s="46" t="s">
        <v>27</v>
      </c>
      <c r="C30" s="161" t="s">
        <v>265</v>
      </c>
      <c r="D30" s="162" t="s">
        <v>139</v>
      </c>
      <c r="E30" s="162" t="s">
        <v>139</v>
      </c>
      <c r="F30" s="162" t="s">
        <v>139</v>
      </c>
      <c r="G30" s="162" t="s">
        <v>139</v>
      </c>
      <c r="H30" s="159" t="s">
        <v>139</v>
      </c>
      <c r="I30" s="162" t="s">
        <v>139</v>
      </c>
      <c r="J30" s="162" t="s">
        <v>139</v>
      </c>
      <c r="K30" s="162" t="s">
        <v>139</v>
      </c>
      <c r="L30" s="162" t="s">
        <v>139</v>
      </c>
      <c r="M30" s="162">
        <v>2</v>
      </c>
      <c r="N30" s="162" t="s">
        <v>139</v>
      </c>
      <c r="O30" s="162" t="s">
        <v>139</v>
      </c>
      <c r="P30" s="162" t="s">
        <v>139</v>
      </c>
      <c r="Q30" s="162">
        <v>2</v>
      </c>
      <c r="R30" s="162">
        <v>1</v>
      </c>
      <c r="S30" s="162">
        <v>2</v>
      </c>
      <c r="T30" s="162">
        <v>1</v>
      </c>
      <c r="U30" s="162" t="s">
        <v>139</v>
      </c>
      <c r="V30" s="162">
        <v>1</v>
      </c>
      <c r="W30" s="162" t="s">
        <v>139</v>
      </c>
    </row>
    <row r="31" spans="1:23" ht="13.5" customHeight="1">
      <c r="A31" s="3"/>
      <c r="B31" s="44"/>
      <c r="C31" s="161"/>
      <c r="D31" s="162"/>
      <c r="E31" s="162"/>
      <c r="F31" s="162"/>
      <c r="G31" s="162"/>
      <c r="H31" s="159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s="52" customFormat="1" ht="13.5" customHeight="1">
      <c r="A32" s="270" t="s">
        <v>28</v>
      </c>
      <c r="B32" s="273"/>
      <c r="C32" s="163">
        <f>SUM(C34:C35)</f>
        <v>10</v>
      </c>
      <c r="D32" s="164">
        <f>SUM(D34:D35)</f>
        <v>1</v>
      </c>
      <c r="E32" s="14" t="s">
        <v>396</v>
      </c>
      <c r="F32" s="14" t="s">
        <v>396</v>
      </c>
      <c r="G32" s="164">
        <f>SUM(G34:G35)</f>
        <v>9</v>
      </c>
      <c r="H32" s="164">
        <f>SUM(H34:H35)</f>
        <v>968</v>
      </c>
      <c r="I32" s="164">
        <f>SUM(I34:I35)</f>
        <v>298</v>
      </c>
      <c r="J32" s="14" t="s">
        <v>396</v>
      </c>
      <c r="K32" s="14" t="s">
        <v>396</v>
      </c>
      <c r="L32" s="164">
        <f>SUM(L33:L40)</f>
        <v>670</v>
      </c>
      <c r="M32" s="164">
        <f aca="true" t="shared" si="5" ref="M32:W32">SUM(M33:M40)</f>
        <v>37</v>
      </c>
      <c r="N32" s="164">
        <f t="shared" si="5"/>
        <v>105</v>
      </c>
      <c r="O32" s="164">
        <f t="shared" si="5"/>
        <v>21</v>
      </c>
      <c r="P32" s="164">
        <f t="shared" si="5"/>
        <v>13</v>
      </c>
      <c r="Q32" s="164">
        <f t="shared" si="5"/>
        <v>54</v>
      </c>
      <c r="R32" s="164">
        <f t="shared" si="5"/>
        <v>23</v>
      </c>
      <c r="S32" s="164">
        <f t="shared" si="5"/>
        <v>79</v>
      </c>
      <c r="T32" s="164">
        <f t="shared" si="5"/>
        <v>12</v>
      </c>
      <c r="U32" s="164">
        <f t="shared" si="5"/>
        <v>87</v>
      </c>
      <c r="V32" s="164">
        <f t="shared" si="5"/>
        <v>204</v>
      </c>
      <c r="W32" s="164">
        <f t="shared" si="5"/>
        <v>3</v>
      </c>
    </row>
    <row r="33" spans="1:23" ht="13.5" customHeight="1">
      <c r="A33" s="4"/>
      <c r="B33" s="46" t="s">
        <v>29</v>
      </c>
      <c r="C33" s="161" t="s">
        <v>265</v>
      </c>
      <c r="D33" s="162" t="s">
        <v>139</v>
      </c>
      <c r="E33" s="162" t="s">
        <v>139</v>
      </c>
      <c r="F33" s="162" t="s">
        <v>139</v>
      </c>
      <c r="G33" s="162" t="s">
        <v>139</v>
      </c>
      <c r="H33" s="159" t="s">
        <v>139</v>
      </c>
      <c r="I33" s="162" t="s">
        <v>139</v>
      </c>
      <c r="J33" s="162" t="s">
        <v>139</v>
      </c>
      <c r="K33" s="162" t="s">
        <v>139</v>
      </c>
      <c r="L33" s="162" t="s">
        <v>139</v>
      </c>
      <c r="M33" s="162">
        <v>8</v>
      </c>
      <c r="N33" s="162">
        <v>31</v>
      </c>
      <c r="O33" s="162">
        <v>3</v>
      </c>
      <c r="P33" s="162">
        <v>4</v>
      </c>
      <c r="Q33" s="162">
        <v>7</v>
      </c>
      <c r="R33" s="162">
        <v>3</v>
      </c>
      <c r="S33" s="162">
        <v>14</v>
      </c>
      <c r="T33" s="162">
        <v>1</v>
      </c>
      <c r="U33" s="162">
        <v>4</v>
      </c>
      <c r="V33" s="162">
        <v>14</v>
      </c>
      <c r="W33" s="162">
        <v>1</v>
      </c>
    </row>
    <row r="34" spans="1:23" ht="13.5" customHeight="1">
      <c r="A34" s="4"/>
      <c r="B34" s="46" t="s">
        <v>30</v>
      </c>
      <c r="C34" s="158">
        <f>SUM(D34:G34)</f>
        <v>3</v>
      </c>
      <c r="D34" s="162" t="s">
        <v>139</v>
      </c>
      <c r="E34" s="162" t="s">
        <v>139</v>
      </c>
      <c r="F34" s="162" t="s">
        <v>139</v>
      </c>
      <c r="G34" s="162">
        <v>3</v>
      </c>
      <c r="H34" s="159">
        <f>SUM(I34:L34)</f>
        <v>243</v>
      </c>
      <c r="I34" s="162" t="s">
        <v>139</v>
      </c>
      <c r="J34" s="162" t="s">
        <v>139</v>
      </c>
      <c r="K34" s="162" t="s">
        <v>139</v>
      </c>
      <c r="L34" s="162">
        <v>243</v>
      </c>
      <c r="M34" s="162">
        <v>4</v>
      </c>
      <c r="N34" s="162">
        <v>11</v>
      </c>
      <c r="O34" s="162">
        <v>6</v>
      </c>
      <c r="P34" s="162">
        <v>5</v>
      </c>
      <c r="Q34" s="162">
        <v>11</v>
      </c>
      <c r="R34" s="162">
        <v>7</v>
      </c>
      <c r="S34" s="162">
        <v>16</v>
      </c>
      <c r="T34" s="162">
        <v>4</v>
      </c>
      <c r="U34" s="162">
        <v>37</v>
      </c>
      <c r="V34" s="162">
        <v>53</v>
      </c>
      <c r="W34" s="162">
        <v>1</v>
      </c>
    </row>
    <row r="35" spans="1:23" ht="13.5" customHeight="1">
      <c r="A35" s="4"/>
      <c r="B35" s="46" t="s">
        <v>31</v>
      </c>
      <c r="C35" s="158">
        <f>SUM(D35:G35)</f>
        <v>7</v>
      </c>
      <c r="D35" s="162">
        <v>1</v>
      </c>
      <c r="E35" s="162" t="s">
        <v>139</v>
      </c>
      <c r="F35" s="162" t="s">
        <v>139</v>
      </c>
      <c r="G35" s="162">
        <v>6</v>
      </c>
      <c r="H35" s="159">
        <f>SUM(I35:L35)</f>
        <v>725</v>
      </c>
      <c r="I35" s="162">
        <v>298</v>
      </c>
      <c r="J35" s="162" t="s">
        <v>139</v>
      </c>
      <c r="K35" s="162" t="s">
        <v>139</v>
      </c>
      <c r="L35" s="162">
        <v>427</v>
      </c>
      <c r="M35" s="162">
        <v>19</v>
      </c>
      <c r="N35" s="162">
        <v>63</v>
      </c>
      <c r="O35" s="162">
        <v>11</v>
      </c>
      <c r="P35" s="162">
        <v>4</v>
      </c>
      <c r="Q35" s="162">
        <v>34</v>
      </c>
      <c r="R35" s="162">
        <v>13</v>
      </c>
      <c r="S35" s="162">
        <v>48</v>
      </c>
      <c r="T35" s="162">
        <v>5</v>
      </c>
      <c r="U35" s="162">
        <v>44</v>
      </c>
      <c r="V35" s="162">
        <v>134</v>
      </c>
      <c r="W35" s="162">
        <v>1</v>
      </c>
    </row>
    <row r="36" spans="1:23" ht="13.5" customHeight="1">
      <c r="A36" s="4"/>
      <c r="B36" s="46" t="s">
        <v>32</v>
      </c>
      <c r="C36" s="162" t="s">
        <v>139</v>
      </c>
      <c r="D36" s="162" t="s">
        <v>139</v>
      </c>
      <c r="E36" s="162" t="s">
        <v>139</v>
      </c>
      <c r="F36" s="162" t="s">
        <v>139</v>
      </c>
      <c r="G36" s="162" t="s">
        <v>139</v>
      </c>
      <c r="H36" s="159" t="s">
        <v>139</v>
      </c>
      <c r="I36" s="162" t="s">
        <v>139</v>
      </c>
      <c r="J36" s="162" t="s">
        <v>139</v>
      </c>
      <c r="K36" s="162" t="s">
        <v>139</v>
      </c>
      <c r="L36" s="162" t="s">
        <v>139</v>
      </c>
      <c r="M36" s="162" t="s">
        <v>139</v>
      </c>
      <c r="N36" s="162" t="s">
        <v>139</v>
      </c>
      <c r="O36" s="162" t="s">
        <v>139</v>
      </c>
      <c r="P36" s="162" t="s">
        <v>139</v>
      </c>
      <c r="Q36" s="162" t="s">
        <v>139</v>
      </c>
      <c r="R36" s="162" t="s">
        <v>139</v>
      </c>
      <c r="S36" s="162">
        <v>1</v>
      </c>
      <c r="T36" s="162" t="s">
        <v>139</v>
      </c>
      <c r="U36" s="162" t="s">
        <v>139</v>
      </c>
      <c r="V36" s="162" t="s">
        <v>139</v>
      </c>
      <c r="W36" s="162" t="s">
        <v>139</v>
      </c>
    </row>
    <row r="37" spans="1:23" ht="13.5" customHeight="1">
      <c r="A37" s="4"/>
      <c r="B37" s="46" t="s">
        <v>33</v>
      </c>
      <c r="C37" s="162" t="s">
        <v>139</v>
      </c>
      <c r="D37" s="162" t="s">
        <v>139</v>
      </c>
      <c r="E37" s="162" t="s">
        <v>139</v>
      </c>
      <c r="F37" s="162" t="s">
        <v>139</v>
      </c>
      <c r="G37" s="162" t="s">
        <v>139</v>
      </c>
      <c r="H37" s="159" t="s">
        <v>139</v>
      </c>
      <c r="I37" s="162" t="s">
        <v>139</v>
      </c>
      <c r="J37" s="162" t="s">
        <v>139</v>
      </c>
      <c r="K37" s="162" t="s">
        <v>139</v>
      </c>
      <c r="L37" s="162" t="s">
        <v>139</v>
      </c>
      <c r="M37" s="162">
        <v>2</v>
      </c>
      <c r="N37" s="162" t="s">
        <v>139</v>
      </c>
      <c r="O37" s="162" t="s">
        <v>139</v>
      </c>
      <c r="P37" s="162" t="s">
        <v>139</v>
      </c>
      <c r="Q37" s="162" t="s">
        <v>139</v>
      </c>
      <c r="R37" s="162" t="s">
        <v>139</v>
      </c>
      <c r="S37" s="162" t="s">
        <v>139</v>
      </c>
      <c r="T37" s="162" t="s">
        <v>139</v>
      </c>
      <c r="U37" s="162">
        <v>1</v>
      </c>
      <c r="V37" s="162" t="s">
        <v>139</v>
      </c>
      <c r="W37" s="162" t="s">
        <v>139</v>
      </c>
    </row>
    <row r="38" spans="1:23" ht="13.5" customHeight="1">
      <c r="A38" s="4"/>
      <c r="B38" s="46" t="s">
        <v>34</v>
      </c>
      <c r="C38" s="162" t="s">
        <v>139</v>
      </c>
      <c r="D38" s="162" t="s">
        <v>139</v>
      </c>
      <c r="E38" s="162" t="s">
        <v>139</v>
      </c>
      <c r="F38" s="162" t="s">
        <v>139</v>
      </c>
      <c r="G38" s="162" t="s">
        <v>139</v>
      </c>
      <c r="H38" s="159" t="s">
        <v>139</v>
      </c>
      <c r="I38" s="162" t="s">
        <v>139</v>
      </c>
      <c r="J38" s="162" t="s">
        <v>139</v>
      </c>
      <c r="K38" s="162" t="s">
        <v>139</v>
      </c>
      <c r="L38" s="162" t="s">
        <v>139</v>
      </c>
      <c r="M38" s="162">
        <v>2</v>
      </c>
      <c r="N38" s="162" t="s">
        <v>139</v>
      </c>
      <c r="O38" s="162" t="s">
        <v>139</v>
      </c>
      <c r="P38" s="162" t="s">
        <v>139</v>
      </c>
      <c r="Q38" s="162">
        <v>2</v>
      </c>
      <c r="R38" s="162" t="s">
        <v>139</v>
      </c>
      <c r="S38" s="162" t="s">
        <v>139</v>
      </c>
      <c r="T38" s="162">
        <v>1</v>
      </c>
      <c r="U38" s="162" t="s">
        <v>139</v>
      </c>
      <c r="V38" s="162">
        <v>3</v>
      </c>
      <c r="W38" s="162" t="s">
        <v>139</v>
      </c>
    </row>
    <row r="39" spans="1:23" ht="13.5" customHeight="1">
      <c r="A39" s="4"/>
      <c r="B39" s="46" t="s">
        <v>35</v>
      </c>
      <c r="C39" s="162" t="s">
        <v>139</v>
      </c>
      <c r="D39" s="162" t="s">
        <v>139</v>
      </c>
      <c r="E39" s="162" t="s">
        <v>139</v>
      </c>
      <c r="F39" s="162" t="s">
        <v>139</v>
      </c>
      <c r="G39" s="162" t="s">
        <v>139</v>
      </c>
      <c r="H39" s="159" t="s">
        <v>139</v>
      </c>
      <c r="I39" s="162" t="s">
        <v>139</v>
      </c>
      <c r="J39" s="162" t="s">
        <v>139</v>
      </c>
      <c r="K39" s="162" t="s">
        <v>139</v>
      </c>
      <c r="L39" s="162" t="s">
        <v>139</v>
      </c>
      <c r="M39" s="162">
        <v>1</v>
      </c>
      <c r="N39" s="162" t="s">
        <v>139</v>
      </c>
      <c r="O39" s="162" t="s">
        <v>139</v>
      </c>
      <c r="P39" s="162" t="s">
        <v>139</v>
      </c>
      <c r="Q39" s="162" t="s">
        <v>139</v>
      </c>
      <c r="R39" s="162" t="s">
        <v>139</v>
      </c>
      <c r="S39" s="162" t="s">
        <v>139</v>
      </c>
      <c r="T39" s="162" t="s">
        <v>139</v>
      </c>
      <c r="U39" s="162" t="s">
        <v>139</v>
      </c>
      <c r="V39" s="162" t="s">
        <v>139</v>
      </c>
      <c r="W39" s="162" t="s">
        <v>139</v>
      </c>
    </row>
    <row r="40" spans="1:23" ht="13.5" customHeight="1">
      <c r="A40" s="4"/>
      <c r="B40" s="46" t="s">
        <v>36</v>
      </c>
      <c r="C40" s="162" t="s">
        <v>139</v>
      </c>
      <c r="D40" s="162" t="s">
        <v>139</v>
      </c>
      <c r="E40" s="162" t="s">
        <v>139</v>
      </c>
      <c r="F40" s="162" t="s">
        <v>139</v>
      </c>
      <c r="G40" s="162" t="s">
        <v>139</v>
      </c>
      <c r="H40" s="159" t="s">
        <v>139</v>
      </c>
      <c r="I40" s="162" t="s">
        <v>139</v>
      </c>
      <c r="J40" s="162" t="s">
        <v>139</v>
      </c>
      <c r="K40" s="162" t="s">
        <v>139</v>
      </c>
      <c r="L40" s="162" t="s">
        <v>139</v>
      </c>
      <c r="M40" s="162">
        <v>1</v>
      </c>
      <c r="N40" s="162" t="s">
        <v>139</v>
      </c>
      <c r="O40" s="162">
        <v>1</v>
      </c>
      <c r="P40" s="162" t="s">
        <v>139</v>
      </c>
      <c r="Q40" s="162" t="s">
        <v>139</v>
      </c>
      <c r="R40" s="162" t="s">
        <v>139</v>
      </c>
      <c r="S40" s="162" t="s">
        <v>139</v>
      </c>
      <c r="T40" s="162">
        <v>1</v>
      </c>
      <c r="U40" s="162">
        <v>1</v>
      </c>
      <c r="V40" s="162" t="s">
        <v>139</v>
      </c>
      <c r="W40" s="162" t="s">
        <v>139</v>
      </c>
    </row>
    <row r="41" spans="1:23" ht="13.5" customHeight="1">
      <c r="A41" s="4"/>
      <c r="B41" s="46"/>
      <c r="C41" s="161"/>
      <c r="D41" s="162"/>
      <c r="E41" s="162"/>
      <c r="F41" s="162"/>
      <c r="G41" s="162"/>
      <c r="H41" s="159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s="52" customFormat="1" ht="13.5" customHeight="1">
      <c r="A42" s="270" t="s">
        <v>37</v>
      </c>
      <c r="B42" s="273"/>
      <c r="C42" s="163">
        <f>SUM(C43:C47)</f>
        <v>6</v>
      </c>
      <c r="D42" s="164">
        <f>SUM(D43:D47)</f>
        <v>1</v>
      </c>
      <c r="E42" s="14" t="s">
        <v>396</v>
      </c>
      <c r="F42" s="14" t="s">
        <v>396</v>
      </c>
      <c r="G42" s="164">
        <f>SUM(G43:G47)</f>
        <v>5</v>
      </c>
      <c r="H42" s="164">
        <f>SUM(H43:H47)</f>
        <v>1851</v>
      </c>
      <c r="I42" s="164">
        <f>SUM(I43:I47)</f>
        <v>456</v>
      </c>
      <c r="J42" s="14" t="s">
        <v>396</v>
      </c>
      <c r="K42" s="14" t="s">
        <v>396</v>
      </c>
      <c r="L42" s="164">
        <f>SUM(L43:L47)</f>
        <v>1395</v>
      </c>
      <c r="M42" s="164">
        <f aca="true" t="shared" si="6" ref="M42:W42">SUM(M43:M47)</f>
        <v>36</v>
      </c>
      <c r="N42" s="164">
        <f t="shared" si="6"/>
        <v>198</v>
      </c>
      <c r="O42" s="164">
        <f t="shared" si="6"/>
        <v>21</v>
      </c>
      <c r="P42" s="164">
        <f t="shared" si="6"/>
        <v>9</v>
      </c>
      <c r="Q42" s="164">
        <f t="shared" si="6"/>
        <v>300</v>
      </c>
      <c r="R42" s="164">
        <f t="shared" si="6"/>
        <v>31</v>
      </c>
      <c r="S42" s="164">
        <f t="shared" si="6"/>
        <v>88</v>
      </c>
      <c r="T42" s="164">
        <f t="shared" si="6"/>
        <v>15</v>
      </c>
      <c r="U42" s="164">
        <f t="shared" si="6"/>
        <v>665</v>
      </c>
      <c r="V42" s="164">
        <f t="shared" si="6"/>
        <v>169</v>
      </c>
      <c r="W42" s="164">
        <f t="shared" si="6"/>
        <v>27</v>
      </c>
    </row>
    <row r="43" spans="1:23" ht="13.5" customHeight="1">
      <c r="A43" s="4"/>
      <c r="B43" s="46" t="s">
        <v>38</v>
      </c>
      <c r="C43" s="158">
        <f>SUM(D43:G43)</f>
        <v>1</v>
      </c>
      <c r="D43" s="162" t="s">
        <v>139</v>
      </c>
      <c r="E43" s="162" t="s">
        <v>139</v>
      </c>
      <c r="F43" s="162" t="s">
        <v>139</v>
      </c>
      <c r="G43" s="162">
        <v>1</v>
      </c>
      <c r="H43" s="159">
        <f>SUM(I43:L43)</f>
        <v>80</v>
      </c>
      <c r="I43" s="162" t="s">
        <v>139</v>
      </c>
      <c r="J43" s="162" t="s">
        <v>139</v>
      </c>
      <c r="K43" s="162" t="s">
        <v>139</v>
      </c>
      <c r="L43" s="162">
        <v>80</v>
      </c>
      <c r="M43" s="162">
        <v>13</v>
      </c>
      <c r="N43" s="162">
        <v>86</v>
      </c>
      <c r="O43" s="162">
        <v>5</v>
      </c>
      <c r="P43" s="162">
        <v>2</v>
      </c>
      <c r="Q43" s="162">
        <v>18</v>
      </c>
      <c r="R43" s="162">
        <v>6</v>
      </c>
      <c r="S43" s="162">
        <v>12</v>
      </c>
      <c r="T43" s="162">
        <v>9</v>
      </c>
      <c r="U43" s="162">
        <v>22</v>
      </c>
      <c r="V43" s="162">
        <v>35</v>
      </c>
      <c r="W43" s="162">
        <v>7</v>
      </c>
    </row>
    <row r="44" spans="1:23" ht="13.5" customHeight="1">
      <c r="A44" s="4"/>
      <c r="B44" s="46" t="s">
        <v>39</v>
      </c>
      <c r="C44" s="158">
        <f>SUM(D44:G44)</f>
        <v>2</v>
      </c>
      <c r="D44" s="162">
        <v>1</v>
      </c>
      <c r="E44" s="162" t="s">
        <v>139</v>
      </c>
      <c r="F44" s="162" t="s">
        <v>139</v>
      </c>
      <c r="G44" s="162">
        <v>1</v>
      </c>
      <c r="H44" s="159">
        <f>SUM(I44:L44)</f>
        <v>616</v>
      </c>
      <c r="I44" s="162">
        <v>400</v>
      </c>
      <c r="J44" s="162" t="s">
        <v>139</v>
      </c>
      <c r="K44" s="162" t="s">
        <v>139</v>
      </c>
      <c r="L44" s="162">
        <v>216</v>
      </c>
      <c r="M44" s="162">
        <v>6</v>
      </c>
      <c r="N44" s="162">
        <v>38</v>
      </c>
      <c r="O44" s="162">
        <v>4</v>
      </c>
      <c r="P44" s="162">
        <v>3</v>
      </c>
      <c r="Q44" s="162">
        <v>8</v>
      </c>
      <c r="R44" s="162">
        <v>5</v>
      </c>
      <c r="S44" s="162">
        <v>12</v>
      </c>
      <c r="T44" s="162" t="s">
        <v>139</v>
      </c>
      <c r="U44" s="162">
        <v>126</v>
      </c>
      <c r="V44" s="162">
        <v>80</v>
      </c>
      <c r="W44" s="162" t="s">
        <v>139</v>
      </c>
    </row>
    <row r="45" spans="1:23" ht="13.5" customHeight="1">
      <c r="A45" s="4"/>
      <c r="B45" s="46" t="s">
        <v>40</v>
      </c>
      <c r="C45" s="161" t="s">
        <v>265</v>
      </c>
      <c r="D45" s="162" t="s">
        <v>139</v>
      </c>
      <c r="E45" s="162" t="s">
        <v>139</v>
      </c>
      <c r="F45" s="162" t="s">
        <v>139</v>
      </c>
      <c r="G45" s="162" t="s">
        <v>139</v>
      </c>
      <c r="H45" s="159" t="s">
        <v>139</v>
      </c>
      <c r="I45" s="162" t="s">
        <v>139</v>
      </c>
      <c r="J45" s="162" t="s">
        <v>139</v>
      </c>
      <c r="K45" s="162" t="s">
        <v>139</v>
      </c>
      <c r="L45" s="162" t="s">
        <v>139</v>
      </c>
      <c r="M45" s="162">
        <v>3</v>
      </c>
      <c r="N45" s="162">
        <v>19</v>
      </c>
      <c r="O45" s="162">
        <v>4</v>
      </c>
      <c r="P45" s="162" t="s">
        <v>139</v>
      </c>
      <c r="Q45" s="162">
        <v>7</v>
      </c>
      <c r="R45" s="162">
        <v>6</v>
      </c>
      <c r="S45" s="162">
        <v>3</v>
      </c>
      <c r="T45" s="162">
        <v>1</v>
      </c>
      <c r="U45" s="162">
        <v>1</v>
      </c>
      <c r="V45" s="162">
        <v>6</v>
      </c>
      <c r="W45" s="162" t="s">
        <v>139</v>
      </c>
    </row>
    <row r="46" spans="1:23" ht="13.5" customHeight="1">
      <c r="A46" s="4"/>
      <c r="B46" s="46" t="s">
        <v>41</v>
      </c>
      <c r="C46" s="158">
        <f>SUM(D46:G46)</f>
        <v>1</v>
      </c>
      <c r="D46" s="162" t="s">
        <v>139</v>
      </c>
      <c r="E46" s="162" t="s">
        <v>139</v>
      </c>
      <c r="F46" s="162" t="s">
        <v>139</v>
      </c>
      <c r="G46" s="162">
        <v>1</v>
      </c>
      <c r="H46" s="159">
        <f>SUM(I46:L46)</f>
        <v>35</v>
      </c>
      <c r="I46" s="162" t="s">
        <v>139</v>
      </c>
      <c r="J46" s="162" t="s">
        <v>139</v>
      </c>
      <c r="K46" s="162" t="s">
        <v>139</v>
      </c>
      <c r="L46" s="162">
        <v>35</v>
      </c>
      <c r="M46" s="162">
        <v>4</v>
      </c>
      <c r="N46" s="162">
        <v>21</v>
      </c>
      <c r="O46" s="162">
        <v>2</v>
      </c>
      <c r="P46" s="162">
        <v>1</v>
      </c>
      <c r="Q46" s="162">
        <v>7</v>
      </c>
      <c r="R46" s="162">
        <v>1</v>
      </c>
      <c r="S46" s="162">
        <v>15</v>
      </c>
      <c r="T46" s="162">
        <v>1</v>
      </c>
      <c r="U46" s="162">
        <v>3</v>
      </c>
      <c r="V46" s="162">
        <v>7</v>
      </c>
      <c r="W46" s="162" t="s">
        <v>139</v>
      </c>
    </row>
    <row r="47" spans="1:23" ht="13.5" customHeight="1">
      <c r="A47" s="4"/>
      <c r="B47" s="46" t="s">
        <v>42</v>
      </c>
      <c r="C47" s="158">
        <f>SUM(D47:G47)</f>
        <v>2</v>
      </c>
      <c r="D47" s="162" t="s">
        <v>139</v>
      </c>
      <c r="E47" s="162" t="s">
        <v>139</v>
      </c>
      <c r="F47" s="162" t="s">
        <v>139</v>
      </c>
      <c r="G47" s="162">
        <v>2</v>
      </c>
      <c r="H47" s="159">
        <f>SUM(I47:L47)</f>
        <v>1120</v>
      </c>
      <c r="I47" s="162">
        <v>56</v>
      </c>
      <c r="J47" s="162" t="s">
        <v>139</v>
      </c>
      <c r="K47" s="162" t="s">
        <v>139</v>
      </c>
      <c r="L47" s="162">
        <v>1064</v>
      </c>
      <c r="M47" s="162">
        <v>10</v>
      </c>
      <c r="N47" s="162">
        <v>34</v>
      </c>
      <c r="O47" s="162">
        <v>6</v>
      </c>
      <c r="P47" s="162">
        <v>3</v>
      </c>
      <c r="Q47" s="162">
        <v>260</v>
      </c>
      <c r="R47" s="162">
        <v>13</v>
      </c>
      <c r="S47" s="162">
        <v>46</v>
      </c>
      <c r="T47" s="162">
        <v>4</v>
      </c>
      <c r="U47" s="162">
        <v>513</v>
      </c>
      <c r="V47" s="162">
        <v>41</v>
      </c>
      <c r="W47" s="162">
        <v>20</v>
      </c>
    </row>
    <row r="48" spans="1:23" ht="13.5" customHeight="1">
      <c r="A48" s="4"/>
      <c r="B48" s="46"/>
      <c r="C48" s="161"/>
      <c r="D48" s="162"/>
      <c r="E48" s="162"/>
      <c r="F48" s="162"/>
      <c r="G48" s="162"/>
      <c r="H48" s="159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s="52" customFormat="1" ht="13.5" customHeight="1">
      <c r="A49" s="270" t="s">
        <v>43</v>
      </c>
      <c r="B49" s="273"/>
      <c r="C49" s="165">
        <f>SUM(C50:C52)</f>
        <v>5</v>
      </c>
      <c r="D49" s="14" t="s">
        <v>396</v>
      </c>
      <c r="E49" s="14" t="s">
        <v>396</v>
      </c>
      <c r="F49" s="14" t="s">
        <v>396</v>
      </c>
      <c r="G49" s="14">
        <f>SUM(G50:G52)</f>
        <v>5</v>
      </c>
      <c r="H49" s="14">
        <f>SUM(H50:H52)</f>
        <v>427</v>
      </c>
      <c r="I49" s="14" t="s">
        <v>396</v>
      </c>
      <c r="J49" s="14" t="s">
        <v>396</v>
      </c>
      <c r="K49" s="14" t="s">
        <v>396</v>
      </c>
      <c r="L49" s="14">
        <f>SUM(L50:L53)</f>
        <v>427</v>
      </c>
      <c r="M49" s="14">
        <f aca="true" t="shared" si="7" ref="M49:W49">SUM(M50:M53)</f>
        <v>11</v>
      </c>
      <c r="N49" s="14">
        <f t="shared" si="7"/>
        <v>71</v>
      </c>
      <c r="O49" s="14">
        <f t="shared" si="7"/>
        <v>9</v>
      </c>
      <c r="P49" s="14">
        <f t="shared" si="7"/>
        <v>5</v>
      </c>
      <c r="Q49" s="14">
        <f t="shared" si="7"/>
        <v>26</v>
      </c>
      <c r="R49" s="14">
        <f t="shared" si="7"/>
        <v>12</v>
      </c>
      <c r="S49" s="14">
        <f t="shared" si="7"/>
        <v>26</v>
      </c>
      <c r="T49" s="14">
        <f t="shared" si="7"/>
        <v>12</v>
      </c>
      <c r="U49" s="14">
        <f t="shared" si="7"/>
        <v>63</v>
      </c>
      <c r="V49" s="14">
        <f t="shared" si="7"/>
        <v>80</v>
      </c>
      <c r="W49" s="14">
        <f t="shared" si="7"/>
        <v>4</v>
      </c>
    </row>
    <row r="50" spans="1:23" ht="13.5" customHeight="1">
      <c r="A50" s="46"/>
      <c r="B50" s="46" t="s">
        <v>44</v>
      </c>
      <c r="C50" s="158">
        <f>SUM(D50:G50)</f>
        <v>2</v>
      </c>
      <c r="D50" s="162" t="s">
        <v>139</v>
      </c>
      <c r="E50" s="162" t="s">
        <v>139</v>
      </c>
      <c r="F50" s="162" t="s">
        <v>139</v>
      </c>
      <c r="G50" s="162">
        <v>2</v>
      </c>
      <c r="H50" s="159">
        <f>SUM(I50:L50)</f>
        <v>210</v>
      </c>
      <c r="I50" s="162" t="s">
        <v>139</v>
      </c>
      <c r="J50" s="162" t="s">
        <v>139</v>
      </c>
      <c r="K50" s="162" t="s">
        <v>139</v>
      </c>
      <c r="L50" s="162">
        <v>210</v>
      </c>
      <c r="M50" s="162">
        <v>1</v>
      </c>
      <c r="N50" s="162">
        <v>19</v>
      </c>
      <c r="O50" s="162">
        <v>3</v>
      </c>
      <c r="P50" s="162">
        <v>2</v>
      </c>
      <c r="Q50" s="162">
        <v>9</v>
      </c>
      <c r="R50" s="162">
        <v>3</v>
      </c>
      <c r="S50" s="162">
        <v>7</v>
      </c>
      <c r="T50" s="162">
        <v>3</v>
      </c>
      <c r="U50" s="162">
        <v>31</v>
      </c>
      <c r="V50" s="162">
        <v>32</v>
      </c>
      <c r="W50" s="162">
        <v>1</v>
      </c>
    </row>
    <row r="51" spans="1:23" ht="13.5" customHeight="1">
      <c r="A51" s="46"/>
      <c r="B51" s="46" t="s">
        <v>45</v>
      </c>
      <c r="C51" s="158">
        <f>SUM(D51:G51)</f>
        <v>1</v>
      </c>
      <c r="D51" s="162" t="s">
        <v>139</v>
      </c>
      <c r="E51" s="162" t="s">
        <v>139</v>
      </c>
      <c r="F51" s="162" t="s">
        <v>139</v>
      </c>
      <c r="G51" s="162">
        <v>1</v>
      </c>
      <c r="H51" s="159">
        <f>SUM(I51:L51)</f>
        <v>100</v>
      </c>
      <c r="I51" s="162" t="s">
        <v>139</v>
      </c>
      <c r="J51" s="162" t="s">
        <v>139</v>
      </c>
      <c r="K51" s="162" t="s">
        <v>139</v>
      </c>
      <c r="L51" s="162">
        <v>100</v>
      </c>
      <c r="M51" s="162">
        <v>1</v>
      </c>
      <c r="N51" s="162" t="s">
        <v>139</v>
      </c>
      <c r="O51" s="162">
        <v>1</v>
      </c>
      <c r="P51" s="162">
        <v>1</v>
      </c>
      <c r="Q51" s="162">
        <v>3</v>
      </c>
      <c r="R51" s="162">
        <v>3</v>
      </c>
      <c r="S51" s="162">
        <v>5</v>
      </c>
      <c r="T51" s="162">
        <v>3</v>
      </c>
      <c r="U51" s="162">
        <v>22</v>
      </c>
      <c r="V51" s="162">
        <v>19</v>
      </c>
      <c r="W51" s="162">
        <v>1</v>
      </c>
    </row>
    <row r="52" spans="1:23" ht="13.5" customHeight="1">
      <c r="A52" s="46"/>
      <c r="B52" s="46" t="s">
        <v>46</v>
      </c>
      <c r="C52" s="158">
        <f>SUM(D52:G52)</f>
        <v>2</v>
      </c>
      <c r="D52" s="162" t="s">
        <v>139</v>
      </c>
      <c r="E52" s="162" t="s">
        <v>139</v>
      </c>
      <c r="F52" s="162" t="s">
        <v>139</v>
      </c>
      <c r="G52" s="162">
        <v>2</v>
      </c>
      <c r="H52" s="159">
        <f>SUM(I52:L52)</f>
        <v>117</v>
      </c>
      <c r="I52" s="162" t="s">
        <v>139</v>
      </c>
      <c r="J52" s="162" t="s">
        <v>139</v>
      </c>
      <c r="K52" s="162" t="s">
        <v>139</v>
      </c>
      <c r="L52" s="162">
        <v>117</v>
      </c>
      <c r="M52" s="162">
        <v>5</v>
      </c>
      <c r="N52" s="162">
        <v>46</v>
      </c>
      <c r="O52" s="162">
        <v>4</v>
      </c>
      <c r="P52" s="162">
        <v>2</v>
      </c>
      <c r="Q52" s="162">
        <v>8</v>
      </c>
      <c r="R52" s="162">
        <v>4</v>
      </c>
      <c r="S52" s="162">
        <v>8</v>
      </c>
      <c r="T52" s="162">
        <v>4</v>
      </c>
      <c r="U52" s="162">
        <v>10</v>
      </c>
      <c r="V52" s="162">
        <v>28</v>
      </c>
      <c r="W52" s="162">
        <v>1</v>
      </c>
    </row>
    <row r="53" spans="1:23" ht="13.5" customHeight="1">
      <c r="A53" s="46"/>
      <c r="B53" s="46" t="s">
        <v>47</v>
      </c>
      <c r="C53" s="161" t="s">
        <v>265</v>
      </c>
      <c r="D53" s="162" t="s">
        <v>139</v>
      </c>
      <c r="E53" s="162" t="s">
        <v>139</v>
      </c>
      <c r="F53" s="162" t="s">
        <v>139</v>
      </c>
      <c r="G53" s="162" t="s">
        <v>139</v>
      </c>
      <c r="H53" s="159" t="s">
        <v>139</v>
      </c>
      <c r="I53" s="162" t="s">
        <v>139</v>
      </c>
      <c r="J53" s="162" t="s">
        <v>139</v>
      </c>
      <c r="K53" s="162" t="s">
        <v>139</v>
      </c>
      <c r="L53" s="162" t="s">
        <v>139</v>
      </c>
      <c r="M53" s="162">
        <v>4</v>
      </c>
      <c r="N53" s="162">
        <v>6</v>
      </c>
      <c r="O53" s="162">
        <v>1</v>
      </c>
      <c r="P53" s="162" t="s">
        <v>139</v>
      </c>
      <c r="Q53" s="162">
        <v>6</v>
      </c>
      <c r="R53" s="162">
        <v>2</v>
      </c>
      <c r="S53" s="162">
        <v>6</v>
      </c>
      <c r="T53" s="162">
        <v>2</v>
      </c>
      <c r="U53" s="162" t="s">
        <v>139</v>
      </c>
      <c r="V53" s="162">
        <v>1</v>
      </c>
      <c r="W53" s="162">
        <v>1</v>
      </c>
    </row>
    <row r="54" spans="1:23" ht="13.5" customHeight="1">
      <c r="A54" s="46"/>
      <c r="B54" s="46"/>
      <c r="C54" s="161"/>
      <c r="D54" s="162"/>
      <c r="E54" s="162"/>
      <c r="F54" s="162"/>
      <c r="G54" s="162"/>
      <c r="H54" s="159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s="52" customFormat="1" ht="13.5" customHeight="1">
      <c r="A55" s="270" t="s">
        <v>48</v>
      </c>
      <c r="B55" s="273"/>
      <c r="C55" s="165" t="s">
        <v>397</v>
      </c>
      <c r="D55" s="14" t="s">
        <v>396</v>
      </c>
      <c r="E55" s="14" t="s">
        <v>396</v>
      </c>
      <c r="F55" s="14" t="s">
        <v>396</v>
      </c>
      <c r="G55" s="14" t="s">
        <v>397</v>
      </c>
      <c r="H55" s="49" t="s">
        <v>396</v>
      </c>
      <c r="I55" s="14" t="s">
        <v>396</v>
      </c>
      <c r="J55" s="14" t="s">
        <v>396</v>
      </c>
      <c r="K55" s="14" t="s">
        <v>396</v>
      </c>
      <c r="L55" s="14" t="s">
        <v>396</v>
      </c>
      <c r="M55" s="14">
        <f>SUM(M56:M61)</f>
        <v>29</v>
      </c>
      <c r="N55" s="14">
        <f aca="true" t="shared" si="8" ref="N55:W55">SUM(N56:N61)</f>
        <v>102</v>
      </c>
      <c r="O55" s="14">
        <f t="shared" si="8"/>
        <v>11</v>
      </c>
      <c r="P55" s="14">
        <f t="shared" si="8"/>
        <v>5</v>
      </c>
      <c r="Q55" s="14">
        <f t="shared" si="8"/>
        <v>24</v>
      </c>
      <c r="R55" s="14">
        <f t="shared" si="8"/>
        <v>14</v>
      </c>
      <c r="S55" s="14">
        <f t="shared" si="8"/>
        <v>21</v>
      </c>
      <c r="T55" s="14">
        <f t="shared" si="8"/>
        <v>7</v>
      </c>
      <c r="U55" s="14">
        <f t="shared" si="8"/>
        <v>11</v>
      </c>
      <c r="V55" s="14">
        <f t="shared" si="8"/>
        <v>27</v>
      </c>
      <c r="W55" s="14">
        <f t="shared" si="8"/>
        <v>1</v>
      </c>
    </row>
    <row r="56" spans="1:23" ht="13.5" customHeight="1">
      <c r="A56" s="4"/>
      <c r="B56" s="46" t="s">
        <v>49</v>
      </c>
      <c r="C56" s="161" t="s">
        <v>265</v>
      </c>
      <c r="D56" s="162" t="s">
        <v>139</v>
      </c>
      <c r="E56" s="162" t="s">
        <v>139</v>
      </c>
      <c r="F56" s="162" t="s">
        <v>139</v>
      </c>
      <c r="G56" s="162" t="s">
        <v>139</v>
      </c>
      <c r="H56" s="159" t="s">
        <v>139</v>
      </c>
      <c r="I56" s="162" t="s">
        <v>139</v>
      </c>
      <c r="J56" s="162" t="s">
        <v>139</v>
      </c>
      <c r="K56" s="162" t="s">
        <v>139</v>
      </c>
      <c r="L56" s="162" t="s">
        <v>139</v>
      </c>
      <c r="M56" s="162">
        <v>2</v>
      </c>
      <c r="N56" s="162">
        <v>19</v>
      </c>
      <c r="O56" s="162">
        <v>2</v>
      </c>
      <c r="P56" s="162" t="s">
        <v>139</v>
      </c>
      <c r="Q56" s="162" t="s">
        <v>139</v>
      </c>
      <c r="R56" s="162">
        <v>2</v>
      </c>
      <c r="S56" s="162">
        <v>1</v>
      </c>
      <c r="T56" s="162">
        <v>1</v>
      </c>
      <c r="U56" s="162">
        <v>3</v>
      </c>
      <c r="V56" s="162">
        <v>4</v>
      </c>
      <c r="W56" s="162" t="s">
        <v>139</v>
      </c>
    </row>
    <row r="57" spans="1:23" ht="13.5" customHeight="1">
      <c r="A57" s="4"/>
      <c r="B57" s="46" t="s">
        <v>50</v>
      </c>
      <c r="C57" s="161" t="s">
        <v>265</v>
      </c>
      <c r="D57" s="162" t="s">
        <v>139</v>
      </c>
      <c r="E57" s="162" t="s">
        <v>139</v>
      </c>
      <c r="F57" s="162" t="s">
        <v>139</v>
      </c>
      <c r="G57" s="162" t="s">
        <v>139</v>
      </c>
      <c r="H57" s="159" t="s">
        <v>139</v>
      </c>
      <c r="I57" s="162" t="s">
        <v>139</v>
      </c>
      <c r="J57" s="162" t="s">
        <v>139</v>
      </c>
      <c r="K57" s="162" t="s">
        <v>139</v>
      </c>
      <c r="L57" s="162" t="s">
        <v>139</v>
      </c>
      <c r="M57" s="162">
        <v>3</v>
      </c>
      <c r="N57" s="162">
        <v>2</v>
      </c>
      <c r="O57" s="162">
        <v>2</v>
      </c>
      <c r="P57" s="162">
        <v>1</v>
      </c>
      <c r="Q57" s="162">
        <v>2</v>
      </c>
      <c r="R57" s="162">
        <v>2</v>
      </c>
      <c r="S57" s="162">
        <v>2</v>
      </c>
      <c r="T57" s="162">
        <v>1</v>
      </c>
      <c r="U57" s="162">
        <v>2</v>
      </c>
      <c r="V57" s="162">
        <v>2</v>
      </c>
      <c r="W57" s="162" t="s">
        <v>139</v>
      </c>
    </row>
    <row r="58" spans="1:23" ht="13.5" customHeight="1">
      <c r="A58" s="4"/>
      <c r="B58" s="46" t="s">
        <v>51</v>
      </c>
      <c r="C58" s="161" t="s">
        <v>265</v>
      </c>
      <c r="D58" s="162" t="s">
        <v>139</v>
      </c>
      <c r="E58" s="162" t="s">
        <v>139</v>
      </c>
      <c r="F58" s="162" t="s">
        <v>139</v>
      </c>
      <c r="G58" s="162" t="s">
        <v>139</v>
      </c>
      <c r="H58" s="159" t="s">
        <v>139</v>
      </c>
      <c r="I58" s="162" t="s">
        <v>139</v>
      </c>
      <c r="J58" s="162" t="s">
        <v>139</v>
      </c>
      <c r="K58" s="162" t="s">
        <v>139</v>
      </c>
      <c r="L58" s="162" t="s">
        <v>139</v>
      </c>
      <c r="M58" s="162">
        <v>9</v>
      </c>
      <c r="N58" s="162">
        <v>19</v>
      </c>
      <c r="O58" s="162">
        <v>2</v>
      </c>
      <c r="P58" s="162" t="s">
        <v>139</v>
      </c>
      <c r="Q58" s="162">
        <v>8</v>
      </c>
      <c r="R58" s="162">
        <v>5</v>
      </c>
      <c r="S58" s="162">
        <v>4</v>
      </c>
      <c r="T58" s="162" t="s">
        <v>139</v>
      </c>
      <c r="U58" s="162">
        <v>3</v>
      </c>
      <c r="V58" s="162">
        <v>7</v>
      </c>
      <c r="W58" s="162">
        <v>1</v>
      </c>
    </row>
    <row r="59" spans="1:23" ht="13.5" customHeight="1">
      <c r="A59" s="4"/>
      <c r="B59" s="46" t="s">
        <v>52</v>
      </c>
      <c r="C59" s="161" t="s">
        <v>265</v>
      </c>
      <c r="D59" s="162" t="s">
        <v>139</v>
      </c>
      <c r="E59" s="162" t="s">
        <v>139</v>
      </c>
      <c r="F59" s="162" t="s">
        <v>139</v>
      </c>
      <c r="G59" s="162" t="s">
        <v>139</v>
      </c>
      <c r="H59" s="159" t="s">
        <v>139</v>
      </c>
      <c r="I59" s="162" t="s">
        <v>139</v>
      </c>
      <c r="J59" s="162" t="s">
        <v>139</v>
      </c>
      <c r="K59" s="162" t="s">
        <v>139</v>
      </c>
      <c r="L59" s="162" t="s">
        <v>139</v>
      </c>
      <c r="M59" s="162">
        <v>7</v>
      </c>
      <c r="N59" s="162">
        <v>46</v>
      </c>
      <c r="O59" s="162">
        <v>3</v>
      </c>
      <c r="P59" s="162">
        <v>1</v>
      </c>
      <c r="Q59" s="162">
        <v>8</v>
      </c>
      <c r="R59" s="162">
        <v>4</v>
      </c>
      <c r="S59" s="162">
        <v>6</v>
      </c>
      <c r="T59" s="162">
        <v>3</v>
      </c>
      <c r="U59" s="162">
        <v>3</v>
      </c>
      <c r="V59" s="162">
        <v>11</v>
      </c>
      <c r="W59" s="162" t="s">
        <v>139</v>
      </c>
    </row>
    <row r="60" spans="1:23" ht="13.5" customHeight="1">
      <c r="A60" s="4"/>
      <c r="B60" s="46" t="s">
        <v>53</v>
      </c>
      <c r="C60" s="161" t="s">
        <v>265</v>
      </c>
      <c r="D60" s="162" t="s">
        <v>139</v>
      </c>
      <c r="E60" s="162" t="s">
        <v>139</v>
      </c>
      <c r="F60" s="162" t="s">
        <v>139</v>
      </c>
      <c r="G60" s="162" t="s">
        <v>139</v>
      </c>
      <c r="H60" s="159" t="s">
        <v>139</v>
      </c>
      <c r="I60" s="162" t="s">
        <v>139</v>
      </c>
      <c r="J60" s="162" t="s">
        <v>139</v>
      </c>
      <c r="K60" s="162" t="s">
        <v>139</v>
      </c>
      <c r="L60" s="162" t="s">
        <v>139</v>
      </c>
      <c r="M60" s="162">
        <v>4</v>
      </c>
      <c r="N60" s="162">
        <v>6</v>
      </c>
      <c r="O60" s="162">
        <v>1</v>
      </c>
      <c r="P60" s="162" t="s">
        <v>139</v>
      </c>
      <c r="Q60" s="162">
        <v>1</v>
      </c>
      <c r="R60" s="162" t="s">
        <v>139</v>
      </c>
      <c r="S60" s="162">
        <v>1</v>
      </c>
      <c r="T60" s="162">
        <v>1</v>
      </c>
      <c r="U60" s="162" t="s">
        <v>139</v>
      </c>
      <c r="V60" s="162">
        <v>3</v>
      </c>
      <c r="W60" s="162" t="s">
        <v>139</v>
      </c>
    </row>
    <row r="61" spans="1:23" ht="13.5" customHeight="1">
      <c r="A61" s="4"/>
      <c r="B61" s="46" t="s">
        <v>54</v>
      </c>
      <c r="C61" s="161" t="s">
        <v>265</v>
      </c>
      <c r="D61" s="162" t="s">
        <v>139</v>
      </c>
      <c r="E61" s="162" t="s">
        <v>139</v>
      </c>
      <c r="F61" s="162" t="s">
        <v>139</v>
      </c>
      <c r="G61" s="162" t="s">
        <v>139</v>
      </c>
      <c r="H61" s="159" t="s">
        <v>139</v>
      </c>
      <c r="I61" s="162" t="s">
        <v>139</v>
      </c>
      <c r="J61" s="162" t="s">
        <v>139</v>
      </c>
      <c r="K61" s="162" t="s">
        <v>139</v>
      </c>
      <c r="L61" s="162" t="s">
        <v>139</v>
      </c>
      <c r="M61" s="162">
        <v>4</v>
      </c>
      <c r="N61" s="162">
        <v>10</v>
      </c>
      <c r="O61" s="162">
        <v>1</v>
      </c>
      <c r="P61" s="162">
        <v>3</v>
      </c>
      <c r="Q61" s="162">
        <v>5</v>
      </c>
      <c r="R61" s="162">
        <v>1</v>
      </c>
      <c r="S61" s="162">
        <v>7</v>
      </c>
      <c r="T61" s="162">
        <v>1</v>
      </c>
      <c r="U61" s="162" t="s">
        <v>139</v>
      </c>
      <c r="V61" s="162" t="s">
        <v>139</v>
      </c>
      <c r="W61" s="162" t="s">
        <v>139</v>
      </c>
    </row>
    <row r="62" spans="1:23" ht="13.5" customHeight="1">
      <c r="A62" s="4"/>
      <c r="B62" s="46"/>
      <c r="C62" s="161"/>
      <c r="D62" s="162"/>
      <c r="E62" s="162"/>
      <c r="F62" s="162"/>
      <c r="G62" s="162"/>
      <c r="H62" s="159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s="52" customFormat="1" ht="13.5" customHeight="1">
      <c r="A63" s="270" t="s">
        <v>55</v>
      </c>
      <c r="B63" s="273"/>
      <c r="C63" s="163">
        <f>SUM(C64:C67)</f>
        <v>4</v>
      </c>
      <c r="D63" s="14" t="s">
        <v>396</v>
      </c>
      <c r="E63" s="14" t="s">
        <v>396</v>
      </c>
      <c r="F63" s="14" t="s">
        <v>396</v>
      </c>
      <c r="G63" s="164">
        <f>SUM(G64:G67)</f>
        <v>4</v>
      </c>
      <c r="H63" s="164">
        <f>SUM(H64:H67)</f>
        <v>502</v>
      </c>
      <c r="I63" s="14" t="s">
        <v>396</v>
      </c>
      <c r="J63" s="164">
        <f>SUM(J64:J67)</f>
        <v>10</v>
      </c>
      <c r="K63" s="14" t="s">
        <v>396</v>
      </c>
      <c r="L63" s="164">
        <f>SUM(L64:L67)</f>
        <v>492</v>
      </c>
      <c r="M63" s="164">
        <f aca="true" t="shared" si="9" ref="M63:W63">SUM(M64:M67)</f>
        <v>27</v>
      </c>
      <c r="N63" s="164">
        <f t="shared" si="9"/>
        <v>114</v>
      </c>
      <c r="O63" s="164">
        <f t="shared" si="9"/>
        <v>14</v>
      </c>
      <c r="P63" s="164">
        <f t="shared" si="9"/>
        <v>11</v>
      </c>
      <c r="Q63" s="164">
        <f t="shared" si="9"/>
        <v>48</v>
      </c>
      <c r="R63" s="164">
        <f t="shared" si="9"/>
        <v>15</v>
      </c>
      <c r="S63" s="164">
        <f t="shared" si="9"/>
        <v>30</v>
      </c>
      <c r="T63" s="164">
        <f t="shared" si="9"/>
        <v>14</v>
      </c>
      <c r="U63" s="164">
        <f t="shared" si="9"/>
        <v>106</v>
      </c>
      <c r="V63" s="164">
        <f t="shared" si="9"/>
        <v>136</v>
      </c>
      <c r="W63" s="164">
        <f t="shared" si="9"/>
        <v>14</v>
      </c>
    </row>
    <row r="64" spans="1:23" ht="13.5" customHeight="1">
      <c r="A64" s="4"/>
      <c r="B64" s="46" t="s">
        <v>56</v>
      </c>
      <c r="C64" s="158">
        <f>SUM(D64:G64)</f>
        <v>1</v>
      </c>
      <c r="D64" s="162" t="s">
        <v>139</v>
      </c>
      <c r="E64" s="162" t="s">
        <v>139</v>
      </c>
      <c r="F64" s="162" t="s">
        <v>139</v>
      </c>
      <c r="G64" s="162">
        <v>1</v>
      </c>
      <c r="H64" s="159">
        <f>SUM(I64:L64)</f>
        <v>170</v>
      </c>
      <c r="I64" s="162" t="s">
        <v>139</v>
      </c>
      <c r="J64" s="162" t="s">
        <v>139</v>
      </c>
      <c r="K64" s="162" t="s">
        <v>139</v>
      </c>
      <c r="L64" s="162">
        <v>170</v>
      </c>
      <c r="M64" s="162">
        <v>9</v>
      </c>
      <c r="N64" s="162">
        <v>10</v>
      </c>
      <c r="O64" s="162">
        <v>4</v>
      </c>
      <c r="P64" s="162">
        <v>4</v>
      </c>
      <c r="Q64" s="162">
        <v>14</v>
      </c>
      <c r="R64" s="162">
        <v>4</v>
      </c>
      <c r="S64" s="162">
        <v>12</v>
      </c>
      <c r="T64" s="162">
        <v>2</v>
      </c>
      <c r="U64" s="162">
        <v>54</v>
      </c>
      <c r="V64" s="162">
        <v>36</v>
      </c>
      <c r="W64" s="162">
        <v>5</v>
      </c>
    </row>
    <row r="65" spans="1:23" ht="13.5" customHeight="1">
      <c r="A65" s="4"/>
      <c r="B65" s="46" t="s">
        <v>57</v>
      </c>
      <c r="C65" s="161" t="s">
        <v>265</v>
      </c>
      <c r="D65" s="162" t="s">
        <v>139</v>
      </c>
      <c r="E65" s="162" t="s">
        <v>139</v>
      </c>
      <c r="F65" s="162" t="s">
        <v>139</v>
      </c>
      <c r="G65" s="162" t="s">
        <v>139</v>
      </c>
      <c r="H65" s="159" t="s">
        <v>139</v>
      </c>
      <c r="I65" s="162" t="s">
        <v>139</v>
      </c>
      <c r="J65" s="162" t="s">
        <v>139</v>
      </c>
      <c r="K65" s="162" t="s">
        <v>139</v>
      </c>
      <c r="L65" s="162" t="s">
        <v>139</v>
      </c>
      <c r="M65" s="162">
        <v>9</v>
      </c>
      <c r="N65" s="162">
        <v>63</v>
      </c>
      <c r="O65" s="162">
        <v>4</v>
      </c>
      <c r="P65" s="162">
        <v>2</v>
      </c>
      <c r="Q65" s="162">
        <v>7</v>
      </c>
      <c r="R65" s="162">
        <v>4</v>
      </c>
      <c r="S65" s="162">
        <v>2</v>
      </c>
      <c r="T65" s="162">
        <v>2</v>
      </c>
      <c r="U65" s="162">
        <v>9</v>
      </c>
      <c r="V65" s="162">
        <v>16</v>
      </c>
      <c r="W65" s="162">
        <v>4</v>
      </c>
    </row>
    <row r="66" spans="1:23" ht="13.5" customHeight="1">
      <c r="A66" s="4"/>
      <c r="B66" s="46" t="s">
        <v>58</v>
      </c>
      <c r="C66" s="158">
        <f>SUM(D66:G66)</f>
        <v>2</v>
      </c>
      <c r="D66" s="162" t="s">
        <v>139</v>
      </c>
      <c r="E66" s="162" t="s">
        <v>139</v>
      </c>
      <c r="F66" s="162" t="s">
        <v>139</v>
      </c>
      <c r="G66" s="162">
        <v>2</v>
      </c>
      <c r="H66" s="159">
        <f>SUM(I66:L66)</f>
        <v>180</v>
      </c>
      <c r="I66" s="162" t="s">
        <v>139</v>
      </c>
      <c r="J66" s="162">
        <v>10</v>
      </c>
      <c r="K66" s="162" t="s">
        <v>139</v>
      </c>
      <c r="L66" s="162">
        <v>170</v>
      </c>
      <c r="M66" s="162">
        <v>7</v>
      </c>
      <c r="N66" s="162">
        <v>17</v>
      </c>
      <c r="O66" s="162">
        <v>5</v>
      </c>
      <c r="P66" s="162">
        <v>5</v>
      </c>
      <c r="Q66" s="162">
        <v>23</v>
      </c>
      <c r="R66" s="162">
        <v>6</v>
      </c>
      <c r="S66" s="162">
        <v>15</v>
      </c>
      <c r="T66" s="162">
        <v>9</v>
      </c>
      <c r="U66" s="162">
        <v>36</v>
      </c>
      <c r="V66" s="162">
        <v>66</v>
      </c>
      <c r="W66" s="162">
        <v>4</v>
      </c>
    </row>
    <row r="67" spans="1:23" ht="13.5" customHeight="1">
      <c r="A67" s="4"/>
      <c r="B67" s="46" t="s">
        <v>59</v>
      </c>
      <c r="C67" s="158">
        <f>SUM(D67:G67)</f>
        <v>1</v>
      </c>
      <c r="D67" s="162" t="s">
        <v>139</v>
      </c>
      <c r="E67" s="162" t="s">
        <v>139</v>
      </c>
      <c r="F67" s="162" t="s">
        <v>139</v>
      </c>
      <c r="G67" s="162">
        <v>1</v>
      </c>
      <c r="H67" s="159">
        <f>SUM(I67:L67)</f>
        <v>152</v>
      </c>
      <c r="I67" s="162" t="s">
        <v>139</v>
      </c>
      <c r="J67" s="162" t="s">
        <v>139</v>
      </c>
      <c r="K67" s="162" t="s">
        <v>139</v>
      </c>
      <c r="L67" s="162">
        <v>152</v>
      </c>
      <c r="M67" s="162">
        <v>2</v>
      </c>
      <c r="N67" s="162">
        <v>24</v>
      </c>
      <c r="O67" s="162">
        <v>1</v>
      </c>
      <c r="P67" s="162" t="s">
        <v>139</v>
      </c>
      <c r="Q67" s="162">
        <v>4</v>
      </c>
      <c r="R67" s="162">
        <v>1</v>
      </c>
      <c r="S67" s="162">
        <v>1</v>
      </c>
      <c r="T67" s="162">
        <v>1</v>
      </c>
      <c r="U67" s="162">
        <v>7</v>
      </c>
      <c r="V67" s="162">
        <v>18</v>
      </c>
      <c r="W67" s="162">
        <v>1</v>
      </c>
    </row>
    <row r="68" spans="1:23" ht="13.5" customHeight="1">
      <c r="A68" s="4"/>
      <c r="B68" s="46"/>
      <c r="C68" s="161"/>
      <c r="D68" s="162"/>
      <c r="E68" s="162"/>
      <c r="F68" s="162"/>
      <c r="G68" s="162"/>
      <c r="H68" s="159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s="52" customFormat="1" ht="13.5" customHeight="1">
      <c r="A69" s="270" t="s">
        <v>60</v>
      </c>
      <c r="B69" s="273"/>
      <c r="C69" s="165" t="s">
        <v>396</v>
      </c>
      <c r="D69" s="14" t="s">
        <v>259</v>
      </c>
      <c r="E69" s="14" t="s">
        <v>259</v>
      </c>
      <c r="F69" s="14" t="s">
        <v>259</v>
      </c>
      <c r="G69" s="14" t="s">
        <v>259</v>
      </c>
      <c r="H69" s="49" t="s">
        <v>396</v>
      </c>
      <c r="I69" s="14" t="s">
        <v>259</v>
      </c>
      <c r="J69" s="14" t="s">
        <v>259</v>
      </c>
      <c r="K69" s="14" t="s">
        <v>259</v>
      </c>
      <c r="L69" s="14" t="s">
        <v>259</v>
      </c>
      <c r="M69" s="14">
        <f>SUM(M70)</f>
        <v>2</v>
      </c>
      <c r="N69" s="14">
        <f aca="true" t="shared" si="10" ref="N69:W69">SUM(N70)</f>
        <v>19</v>
      </c>
      <c r="O69" s="14">
        <f t="shared" si="10"/>
        <v>2</v>
      </c>
      <c r="P69" s="14">
        <f t="shared" si="10"/>
        <v>1</v>
      </c>
      <c r="Q69" s="14">
        <f t="shared" si="10"/>
        <v>4</v>
      </c>
      <c r="R69" s="14">
        <f t="shared" si="10"/>
        <v>2</v>
      </c>
      <c r="S69" s="14">
        <f t="shared" si="10"/>
        <v>5</v>
      </c>
      <c r="T69" s="14">
        <f t="shared" si="10"/>
        <v>1</v>
      </c>
      <c r="U69" s="14">
        <f t="shared" si="10"/>
        <v>3</v>
      </c>
      <c r="V69" s="14">
        <f t="shared" si="10"/>
        <v>11</v>
      </c>
      <c r="W69" s="14">
        <f t="shared" si="10"/>
        <v>1</v>
      </c>
    </row>
    <row r="70" spans="1:23" ht="13.5" customHeight="1">
      <c r="A70" s="5"/>
      <c r="B70" s="56" t="s">
        <v>61</v>
      </c>
      <c r="C70" s="57" t="s">
        <v>264</v>
      </c>
      <c r="D70" s="47" t="s">
        <v>264</v>
      </c>
      <c r="E70" s="21" t="s">
        <v>264</v>
      </c>
      <c r="F70" s="21" t="s">
        <v>264</v>
      </c>
      <c r="G70" s="21" t="s">
        <v>264</v>
      </c>
      <c r="H70" s="16" t="s">
        <v>264</v>
      </c>
      <c r="I70" s="47" t="s">
        <v>264</v>
      </c>
      <c r="J70" s="47" t="s">
        <v>264</v>
      </c>
      <c r="K70" s="47" t="s">
        <v>264</v>
      </c>
      <c r="L70" s="47" t="s">
        <v>264</v>
      </c>
      <c r="M70" s="47">
        <v>2</v>
      </c>
      <c r="N70" s="47">
        <v>19</v>
      </c>
      <c r="O70" s="47">
        <v>2</v>
      </c>
      <c r="P70" s="47">
        <v>1</v>
      </c>
      <c r="Q70" s="47">
        <v>4</v>
      </c>
      <c r="R70" s="47">
        <v>2</v>
      </c>
      <c r="S70" s="47">
        <v>5</v>
      </c>
      <c r="T70" s="47">
        <v>1</v>
      </c>
      <c r="U70" s="47">
        <v>3</v>
      </c>
      <c r="V70" s="47">
        <v>11</v>
      </c>
      <c r="W70" s="47">
        <v>1</v>
      </c>
    </row>
    <row r="71" spans="1:24" ht="13.5" customHeight="1">
      <c r="A71" s="143" t="s">
        <v>357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3.5" customHeight="1">
      <c r="A72" s="143" t="s">
        <v>358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3.5" customHeight="1">
      <c r="A73" s="143" t="s">
        <v>359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ht="14.25">
      <c r="A74" s="48" t="s">
        <v>145</v>
      </c>
    </row>
  </sheetData>
  <sheetProtection/>
  <mergeCells count="40">
    <mergeCell ref="A21:B21"/>
    <mergeCell ref="A23:B23"/>
    <mergeCell ref="A26:B26"/>
    <mergeCell ref="A32:B32"/>
    <mergeCell ref="A69:B69"/>
    <mergeCell ref="A42:B42"/>
    <mergeCell ref="A49:B49"/>
    <mergeCell ref="A55:B55"/>
    <mergeCell ref="A63:B63"/>
    <mergeCell ref="A15:B15"/>
    <mergeCell ref="A16:B16"/>
    <mergeCell ref="A17:B17"/>
    <mergeCell ref="A18:B18"/>
    <mergeCell ref="A19:B19"/>
    <mergeCell ref="A20:B20"/>
    <mergeCell ref="A8:B8"/>
    <mergeCell ref="A9:B9"/>
    <mergeCell ref="A10:B10"/>
    <mergeCell ref="A11:B11"/>
    <mergeCell ref="A12:B12"/>
    <mergeCell ref="A14:B14"/>
    <mergeCell ref="S5:S7"/>
    <mergeCell ref="T5:T7"/>
    <mergeCell ref="U5:U7"/>
    <mergeCell ref="V5:V7"/>
    <mergeCell ref="W5:W7"/>
    <mergeCell ref="C6:G6"/>
    <mergeCell ref="H6:L6"/>
    <mergeCell ref="M6:M7"/>
    <mergeCell ref="N6:N7"/>
    <mergeCell ref="Q13:W13"/>
    <mergeCell ref="A2:W2"/>
    <mergeCell ref="A3:W3"/>
    <mergeCell ref="A5:B7"/>
    <mergeCell ref="C5:L5"/>
    <mergeCell ref="M5:N5"/>
    <mergeCell ref="O5:O7"/>
    <mergeCell ref="P5:P7"/>
    <mergeCell ref="Q5:Q7"/>
    <mergeCell ref="R5:R7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="75" zoomScaleNormal="75" zoomScaleSheetLayoutView="75" zoomScalePageLayoutView="0" workbookViewId="0" topLeftCell="A1">
      <selection activeCell="A3" sqref="A3:W3"/>
    </sheetView>
  </sheetViews>
  <sheetFormatPr defaultColWidth="10.59765625" defaultRowHeight="15"/>
  <cols>
    <col min="1" max="1" width="19.5" style="48" customWidth="1"/>
    <col min="2" max="2" width="43.59765625" style="48" customWidth="1"/>
    <col min="3" max="3" width="13.5" style="48" customWidth="1"/>
    <col min="4" max="12" width="12.59765625" style="48" customWidth="1"/>
    <col min="13" max="16384" width="10.59765625" style="48" customWidth="1"/>
  </cols>
  <sheetData>
    <row r="1" spans="1:12" s="28" customFormat="1" ht="19.5" customHeight="1">
      <c r="A1" s="1" t="s">
        <v>183</v>
      </c>
      <c r="K1" s="2"/>
      <c r="L1" s="2" t="s">
        <v>184</v>
      </c>
    </row>
    <row r="2" spans="1:12" ht="19.5" customHeight="1">
      <c r="A2" s="280" t="s">
        <v>284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1" ht="18" customHeight="1" thickBot="1">
      <c r="A3" s="58"/>
      <c r="K3" s="59"/>
    </row>
    <row r="4" spans="1:12" ht="15.75" customHeight="1">
      <c r="A4" s="235" t="s">
        <v>286</v>
      </c>
      <c r="B4" s="241" t="s">
        <v>208</v>
      </c>
      <c r="C4" s="276" t="s">
        <v>287</v>
      </c>
      <c r="D4" s="277"/>
      <c r="E4" s="277"/>
      <c r="F4" s="277"/>
      <c r="G4" s="277"/>
      <c r="H4" s="276" t="s">
        <v>291</v>
      </c>
      <c r="I4" s="277"/>
      <c r="J4" s="277"/>
      <c r="K4" s="277"/>
      <c r="L4" s="277"/>
    </row>
    <row r="5" spans="1:12" ht="15.75" customHeight="1">
      <c r="A5" s="225" t="s">
        <v>285</v>
      </c>
      <c r="B5" s="274"/>
      <c r="C5" s="278"/>
      <c r="D5" s="279"/>
      <c r="E5" s="279"/>
      <c r="F5" s="279"/>
      <c r="G5" s="279"/>
      <c r="H5" s="278"/>
      <c r="I5" s="279"/>
      <c r="J5" s="279"/>
      <c r="K5" s="279"/>
      <c r="L5" s="279"/>
    </row>
    <row r="6" spans="1:12" ht="15.75" customHeight="1">
      <c r="A6" s="60" t="s">
        <v>147</v>
      </c>
      <c r="B6" s="275"/>
      <c r="C6" s="36" t="s">
        <v>143</v>
      </c>
      <c r="D6" s="36" t="s">
        <v>288</v>
      </c>
      <c r="E6" s="36" t="s">
        <v>289</v>
      </c>
      <c r="F6" s="36" t="s">
        <v>290</v>
      </c>
      <c r="G6" s="36" t="s">
        <v>144</v>
      </c>
      <c r="H6" s="36" t="s">
        <v>143</v>
      </c>
      <c r="I6" s="36" t="s">
        <v>288</v>
      </c>
      <c r="J6" s="36" t="s">
        <v>289</v>
      </c>
      <c r="K6" s="36" t="s">
        <v>290</v>
      </c>
      <c r="L6" s="36" t="s">
        <v>144</v>
      </c>
    </row>
    <row r="7" spans="1:12" s="145" customFormat="1" ht="15.75" customHeight="1">
      <c r="A7" s="144" t="s">
        <v>185</v>
      </c>
      <c r="B7" s="149" t="s">
        <v>63</v>
      </c>
      <c r="C7" s="166">
        <f>SUM(C9:C58)</f>
        <v>7657</v>
      </c>
      <c r="D7" s="166">
        <f aca="true" t="shared" si="0" ref="D7:J7">SUM(D9:D58)</f>
        <v>7712</v>
      </c>
      <c r="E7" s="166">
        <f t="shared" si="0"/>
        <v>7652</v>
      </c>
      <c r="F7" s="166">
        <f t="shared" si="0"/>
        <v>8261</v>
      </c>
      <c r="G7" s="166">
        <v>8091</v>
      </c>
      <c r="H7" s="182">
        <v>666.4</v>
      </c>
      <c r="I7" s="182">
        <v>669.7</v>
      </c>
      <c r="J7" s="182">
        <f t="shared" si="0"/>
        <v>663.3000000000001</v>
      </c>
      <c r="K7" s="182">
        <v>714.6</v>
      </c>
      <c r="L7" s="182">
        <v>699.5</v>
      </c>
    </row>
    <row r="8" spans="1:12" ht="15.75" customHeight="1">
      <c r="A8" s="61"/>
      <c r="B8" s="118"/>
      <c r="C8" s="62"/>
      <c r="D8" s="45"/>
      <c r="E8" s="45"/>
      <c r="F8" s="45"/>
      <c r="G8" s="45"/>
      <c r="H8" s="63"/>
      <c r="I8" s="63"/>
      <c r="J8" s="63"/>
      <c r="K8" s="63"/>
      <c r="L8" s="63"/>
    </row>
    <row r="9" spans="1:12" ht="15.75" customHeight="1">
      <c r="A9" s="61" t="s">
        <v>209</v>
      </c>
      <c r="B9" s="118" t="s">
        <v>64</v>
      </c>
      <c r="C9" s="62">
        <v>1960</v>
      </c>
      <c r="D9" s="45">
        <v>1933</v>
      </c>
      <c r="E9" s="45">
        <v>2086</v>
      </c>
      <c r="F9" s="45">
        <v>2085</v>
      </c>
      <c r="G9" s="45">
        <v>2212</v>
      </c>
      <c r="H9" s="63">
        <v>170.6</v>
      </c>
      <c r="I9" s="63">
        <v>167.9</v>
      </c>
      <c r="J9" s="63">
        <v>180.8</v>
      </c>
      <c r="K9" s="63">
        <v>180.4</v>
      </c>
      <c r="L9" s="63">
        <v>191.2</v>
      </c>
    </row>
    <row r="10" spans="1:12" ht="15.75" customHeight="1">
      <c r="A10" s="61" t="s">
        <v>210</v>
      </c>
      <c r="B10" s="118" t="s">
        <v>211</v>
      </c>
      <c r="C10" s="62">
        <v>1441</v>
      </c>
      <c r="D10" s="45">
        <v>1476</v>
      </c>
      <c r="E10" s="45">
        <v>1437</v>
      </c>
      <c r="F10" s="45">
        <v>1635</v>
      </c>
      <c r="G10" s="45">
        <v>1564</v>
      </c>
      <c r="H10" s="63">
        <v>125.4</v>
      </c>
      <c r="I10" s="63">
        <v>128.2</v>
      </c>
      <c r="J10" s="63">
        <v>124.6</v>
      </c>
      <c r="K10" s="63">
        <v>141.4</v>
      </c>
      <c r="L10" s="63">
        <v>135.2</v>
      </c>
    </row>
    <row r="11" spans="1:12" ht="15.75" customHeight="1">
      <c r="A11" s="61" t="s">
        <v>212</v>
      </c>
      <c r="B11" s="118" t="s">
        <v>65</v>
      </c>
      <c r="C11" s="62">
        <v>1356</v>
      </c>
      <c r="D11" s="45">
        <v>1287</v>
      </c>
      <c r="E11" s="45">
        <v>1203</v>
      </c>
      <c r="F11" s="45">
        <v>1391</v>
      </c>
      <c r="G11" s="45">
        <v>1279</v>
      </c>
      <c r="H11" s="63">
        <v>118</v>
      </c>
      <c r="I11" s="63">
        <v>111.8</v>
      </c>
      <c r="J11" s="63">
        <v>104.3</v>
      </c>
      <c r="K11" s="63">
        <v>120.3</v>
      </c>
      <c r="L11" s="63">
        <v>110.6</v>
      </c>
    </row>
    <row r="12" spans="1:12" ht="15.75" customHeight="1">
      <c r="A12" s="61" t="s">
        <v>213</v>
      </c>
      <c r="B12" s="118" t="s">
        <v>148</v>
      </c>
      <c r="C12" s="62">
        <v>544</v>
      </c>
      <c r="D12" s="45">
        <v>580</v>
      </c>
      <c r="E12" s="45">
        <v>623</v>
      </c>
      <c r="F12" s="45">
        <v>784</v>
      </c>
      <c r="G12" s="45">
        <v>832</v>
      </c>
      <c r="H12" s="63">
        <v>47.3</v>
      </c>
      <c r="I12" s="63">
        <v>50.4</v>
      </c>
      <c r="J12" s="63">
        <v>54</v>
      </c>
      <c r="K12" s="63">
        <v>67.8</v>
      </c>
      <c r="L12" s="63">
        <v>71.9</v>
      </c>
    </row>
    <row r="13" spans="1:12" ht="15.75" customHeight="1">
      <c r="A13" s="61">
        <v>89</v>
      </c>
      <c r="B13" s="150" t="s">
        <v>149</v>
      </c>
      <c r="C13" s="62">
        <v>391</v>
      </c>
      <c r="D13" s="45">
        <v>408</v>
      </c>
      <c r="E13" s="45">
        <v>390</v>
      </c>
      <c r="F13" s="45">
        <v>396</v>
      </c>
      <c r="G13" s="45">
        <v>403</v>
      </c>
      <c r="H13" s="63">
        <v>34</v>
      </c>
      <c r="I13" s="63">
        <v>35.4</v>
      </c>
      <c r="J13" s="63">
        <v>33.8</v>
      </c>
      <c r="K13" s="63">
        <v>34.3</v>
      </c>
      <c r="L13" s="63">
        <v>34.8</v>
      </c>
    </row>
    <row r="14" spans="1:12" ht="15.75" customHeight="1">
      <c r="A14" s="61"/>
      <c r="B14" s="150"/>
      <c r="C14" s="62"/>
      <c r="D14" s="45"/>
      <c r="E14" s="45"/>
      <c r="F14" s="45"/>
      <c r="G14" s="45"/>
      <c r="H14" s="63"/>
      <c r="I14" s="63"/>
      <c r="J14" s="63"/>
      <c r="K14" s="63"/>
      <c r="L14" s="63"/>
    </row>
    <row r="15" spans="1:12" ht="15.75" customHeight="1">
      <c r="A15" s="61" t="s">
        <v>279</v>
      </c>
      <c r="B15" s="148" t="s">
        <v>150</v>
      </c>
      <c r="C15" s="62">
        <v>328</v>
      </c>
      <c r="D15" s="45">
        <v>312</v>
      </c>
      <c r="E15" s="45">
        <v>341</v>
      </c>
      <c r="F15" s="45">
        <v>343</v>
      </c>
      <c r="G15" s="45">
        <v>336</v>
      </c>
      <c r="H15" s="63">
        <v>28.5</v>
      </c>
      <c r="I15" s="63">
        <v>27.1</v>
      </c>
      <c r="J15" s="63">
        <v>29.6</v>
      </c>
      <c r="K15" s="63">
        <v>29.7</v>
      </c>
      <c r="L15" s="63">
        <v>29</v>
      </c>
    </row>
    <row r="16" spans="1:12" ht="15.75" customHeight="1">
      <c r="A16" s="61">
        <v>88</v>
      </c>
      <c r="B16" s="118" t="s">
        <v>151</v>
      </c>
      <c r="C16" s="62">
        <v>404</v>
      </c>
      <c r="D16" s="45">
        <v>359</v>
      </c>
      <c r="E16" s="45">
        <v>335</v>
      </c>
      <c r="F16" s="45">
        <v>384</v>
      </c>
      <c r="G16" s="45">
        <v>278</v>
      </c>
      <c r="H16" s="63">
        <v>35.2</v>
      </c>
      <c r="I16" s="63">
        <v>31.2</v>
      </c>
      <c r="J16" s="63">
        <v>29</v>
      </c>
      <c r="K16" s="63">
        <v>33.2</v>
      </c>
      <c r="L16" s="63">
        <v>24</v>
      </c>
    </row>
    <row r="17" spans="1:12" ht="15.75" customHeight="1">
      <c r="A17" s="61" t="s">
        <v>280</v>
      </c>
      <c r="B17" s="118" t="s">
        <v>152</v>
      </c>
      <c r="C17" s="62">
        <v>207</v>
      </c>
      <c r="D17" s="45">
        <v>271</v>
      </c>
      <c r="E17" s="45">
        <v>199</v>
      </c>
      <c r="F17" s="45">
        <v>211</v>
      </c>
      <c r="G17" s="45">
        <v>205</v>
      </c>
      <c r="H17" s="63">
        <v>18</v>
      </c>
      <c r="I17" s="63">
        <v>23.5</v>
      </c>
      <c r="J17" s="63">
        <v>17.3</v>
      </c>
      <c r="K17" s="63">
        <v>18.3</v>
      </c>
      <c r="L17" s="63">
        <v>17.7</v>
      </c>
    </row>
    <row r="18" spans="1:12" ht="15.75" customHeight="1">
      <c r="A18" s="61" t="s">
        <v>214</v>
      </c>
      <c r="B18" s="151" t="s">
        <v>153</v>
      </c>
      <c r="C18" s="62">
        <v>115</v>
      </c>
      <c r="D18" s="45">
        <v>115</v>
      </c>
      <c r="E18" s="45">
        <v>133</v>
      </c>
      <c r="F18" s="45">
        <v>117</v>
      </c>
      <c r="G18" s="45">
        <v>131</v>
      </c>
      <c r="H18" s="63">
        <v>10</v>
      </c>
      <c r="I18" s="63">
        <v>10</v>
      </c>
      <c r="J18" s="63">
        <v>11.5</v>
      </c>
      <c r="K18" s="63">
        <v>10.1</v>
      </c>
      <c r="L18" s="63">
        <v>11.3</v>
      </c>
    </row>
    <row r="19" spans="1:12" ht="15.75" customHeight="1">
      <c r="A19" s="61">
        <v>73</v>
      </c>
      <c r="B19" s="148" t="s">
        <v>154</v>
      </c>
      <c r="C19" s="62">
        <v>116</v>
      </c>
      <c r="D19" s="45">
        <v>130</v>
      </c>
      <c r="E19" s="45">
        <v>130</v>
      </c>
      <c r="F19" s="45">
        <v>125</v>
      </c>
      <c r="G19" s="45">
        <v>116</v>
      </c>
      <c r="H19" s="63">
        <v>10.1</v>
      </c>
      <c r="I19" s="63">
        <v>11.3</v>
      </c>
      <c r="J19" s="63">
        <v>11.3</v>
      </c>
      <c r="K19" s="63">
        <v>10.8</v>
      </c>
      <c r="L19" s="63">
        <v>10</v>
      </c>
    </row>
    <row r="20" spans="1:12" ht="15.75" customHeight="1">
      <c r="A20" s="61"/>
      <c r="B20" s="118"/>
      <c r="C20" s="62"/>
      <c r="D20" s="45"/>
      <c r="E20" s="45"/>
      <c r="F20" s="45"/>
      <c r="G20" s="45"/>
      <c r="H20" s="63"/>
      <c r="I20" s="63"/>
      <c r="J20" s="63"/>
      <c r="K20" s="63"/>
      <c r="L20" s="63"/>
    </row>
    <row r="21" spans="1:12" ht="15.75" customHeight="1">
      <c r="A21" s="61">
        <v>39</v>
      </c>
      <c r="B21" s="118" t="s">
        <v>155</v>
      </c>
      <c r="C21" s="62">
        <v>114</v>
      </c>
      <c r="D21" s="45">
        <v>113</v>
      </c>
      <c r="E21" s="45">
        <v>107</v>
      </c>
      <c r="F21" s="45">
        <v>123</v>
      </c>
      <c r="G21" s="45">
        <v>106</v>
      </c>
      <c r="H21" s="63">
        <v>9.9</v>
      </c>
      <c r="I21" s="63">
        <v>9.8</v>
      </c>
      <c r="J21" s="63">
        <v>9.3</v>
      </c>
      <c r="K21" s="63">
        <v>10.6</v>
      </c>
      <c r="L21" s="63">
        <v>9.2</v>
      </c>
    </row>
    <row r="22" spans="1:12" ht="15.75" customHeight="1">
      <c r="A22" s="61" t="s">
        <v>215</v>
      </c>
      <c r="B22" s="118" t="s">
        <v>156</v>
      </c>
      <c r="C22" s="62">
        <v>105</v>
      </c>
      <c r="D22" s="45">
        <v>112</v>
      </c>
      <c r="E22" s="45">
        <v>94</v>
      </c>
      <c r="F22" s="45">
        <v>84</v>
      </c>
      <c r="G22" s="45">
        <v>62</v>
      </c>
      <c r="H22" s="63">
        <v>9.1</v>
      </c>
      <c r="I22" s="63">
        <v>9.7</v>
      </c>
      <c r="J22" s="63">
        <v>8.1</v>
      </c>
      <c r="K22" s="63">
        <v>7.3</v>
      </c>
      <c r="L22" s="63">
        <v>5.4</v>
      </c>
    </row>
    <row r="23" spans="1:12" ht="15.75" customHeight="1">
      <c r="A23" s="61">
        <v>61</v>
      </c>
      <c r="B23" s="118" t="s">
        <v>157</v>
      </c>
      <c r="C23" s="62">
        <v>83</v>
      </c>
      <c r="D23" s="45">
        <v>109</v>
      </c>
      <c r="E23" s="45">
        <v>94</v>
      </c>
      <c r="F23" s="45">
        <v>63</v>
      </c>
      <c r="G23" s="45">
        <v>70</v>
      </c>
      <c r="H23" s="63">
        <v>7.2</v>
      </c>
      <c r="I23" s="63">
        <v>9.5</v>
      </c>
      <c r="J23" s="63">
        <v>8.1</v>
      </c>
      <c r="K23" s="63">
        <v>5.4</v>
      </c>
      <c r="L23" s="63">
        <v>6.1</v>
      </c>
    </row>
    <row r="24" spans="1:12" ht="15.75" customHeight="1">
      <c r="A24" s="61">
        <v>68</v>
      </c>
      <c r="B24" s="118" t="s">
        <v>158</v>
      </c>
      <c r="C24" s="62">
        <v>57</v>
      </c>
      <c r="D24" s="45">
        <v>60</v>
      </c>
      <c r="E24" s="45">
        <v>51</v>
      </c>
      <c r="F24" s="45">
        <v>51</v>
      </c>
      <c r="G24" s="45">
        <v>49</v>
      </c>
      <c r="H24" s="63">
        <v>5</v>
      </c>
      <c r="I24" s="63">
        <v>5.2</v>
      </c>
      <c r="J24" s="63">
        <v>4.4</v>
      </c>
      <c r="K24" s="63">
        <v>4.4</v>
      </c>
      <c r="L24" s="63">
        <v>4.2</v>
      </c>
    </row>
    <row r="25" spans="1:12" ht="15.75" customHeight="1">
      <c r="A25" s="61" t="s">
        <v>216</v>
      </c>
      <c r="B25" s="118" t="s">
        <v>159</v>
      </c>
      <c r="C25" s="62">
        <v>65</v>
      </c>
      <c r="D25" s="45">
        <v>49</v>
      </c>
      <c r="E25" s="45">
        <v>46</v>
      </c>
      <c r="F25" s="45">
        <v>38</v>
      </c>
      <c r="G25" s="45">
        <v>42</v>
      </c>
      <c r="H25" s="63">
        <v>5.7</v>
      </c>
      <c r="I25" s="63">
        <v>4.3</v>
      </c>
      <c r="J25" s="63">
        <v>4</v>
      </c>
      <c r="K25" s="63">
        <v>3.3</v>
      </c>
      <c r="L25" s="63">
        <v>3.6</v>
      </c>
    </row>
    <row r="26" spans="1:12" ht="15.75" customHeight="1">
      <c r="A26" s="61"/>
      <c r="B26" s="118"/>
      <c r="C26" s="62"/>
      <c r="D26" s="45"/>
      <c r="E26" s="45"/>
      <c r="F26" s="45"/>
      <c r="G26" s="45"/>
      <c r="H26" s="63"/>
      <c r="I26" s="63"/>
      <c r="J26" s="63"/>
      <c r="K26" s="63"/>
      <c r="L26" s="63"/>
    </row>
    <row r="27" spans="1:12" ht="15.75" customHeight="1">
      <c r="A27" s="61">
        <v>44</v>
      </c>
      <c r="B27" s="118" t="s">
        <v>160</v>
      </c>
      <c r="C27" s="62">
        <v>40</v>
      </c>
      <c r="D27" s="45">
        <v>50</v>
      </c>
      <c r="E27" s="45">
        <v>40</v>
      </c>
      <c r="F27" s="45">
        <v>47</v>
      </c>
      <c r="G27" s="45">
        <v>49</v>
      </c>
      <c r="H27" s="63">
        <v>3.5</v>
      </c>
      <c r="I27" s="63">
        <v>4.3</v>
      </c>
      <c r="J27" s="63">
        <v>3.5</v>
      </c>
      <c r="K27" s="63">
        <v>4.1</v>
      </c>
      <c r="L27" s="63">
        <v>4.2</v>
      </c>
    </row>
    <row r="28" spans="1:12" ht="15.75" customHeight="1">
      <c r="A28" s="61">
        <v>69</v>
      </c>
      <c r="B28" s="118" t="s">
        <v>161</v>
      </c>
      <c r="C28" s="62">
        <v>46</v>
      </c>
      <c r="D28" s="45">
        <v>39</v>
      </c>
      <c r="E28" s="45">
        <v>36</v>
      </c>
      <c r="F28" s="45">
        <v>31</v>
      </c>
      <c r="G28" s="45">
        <v>42</v>
      </c>
      <c r="H28" s="63">
        <v>4</v>
      </c>
      <c r="I28" s="63">
        <v>3.4</v>
      </c>
      <c r="J28" s="63">
        <v>3.1</v>
      </c>
      <c r="K28" s="63">
        <v>2.7</v>
      </c>
      <c r="L28" s="63">
        <v>3.6</v>
      </c>
    </row>
    <row r="29" spans="1:12" ht="15.75" customHeight="1">
      <c r="A29" s="61">
        <v>71</v>
      </c>
      <c r="B29" s="118" t="s">
        <v>162</v>
      </c>
      <c r="C29" s="62">
        <v>21</v>
      </c>
      <c r="D29" s="45">
        <v>39</v>
      </c>
      <c r="E29" s="45">
        <v>32</v>
      </c>
      <c r="F29" s="45">
        <v>42</v>
      </c>
      <c r="G29" s="45">
        <v>31</v>
      </c>
      <c r="H29" s="63">
        <v>1.8</v>
      </c>
      <c r="I29" s="63">
        <v>3.4</v>
      </c>
      <c r="J29" s="63">
        <v>2.8</v>
      </c>
      <c r="K29" s="63">
        <v>3.6</v>
      </c>
      <c r="L29" s="63">
        <v>2.7</v>
      </c>
    </row>
    <row r="30" spans="1:12" ht="15.75" customHeight="1">
      <c r="A30" s="61">
        <v>42</v>
      </c>
      <c r="B30" s="118" t="s">
        <v>163</v>
      </c>
      <c r="C30" s="62">
        <v>22</v>
      </c>
      <c r="D30" s="45">
        <v>34</v>
      </c>
      <c r="E30" s="45">
        <v>31</v>
      </c>
      <c r="F30" s="45">
        <v>25</v>
      </c>
      <c r="G30" s="45">
        <v>33</v>
      </c>
      <c r="H30" s="63">
        <v>1.9</v>
      </c>
      <c r="I30" s="63">
        <v>3</v>
      </c>
      <c r="J30" s="63">
        <v>2.7</v>
      </c>
      <c r="K30" s="63">
        <v>2.2</v>
      </c>
      <c r="L30" s="63">
        <v>2.9</v>
      </c>
    </row>
    <row r="31" spans="1:12" ht="15.75" customHeight="1">
      <c r="A31" s="61">
        <v>81</v>
      </c>
      <c r="B31" s="118" t="s">
        <v>164</v>
      </c>
      <c r="C31" s="62">
        <v>32</v>
      </c>
      <c r="D31" s="45">
        <v>29</v>
      </c>
      <c r="E31" s="45">
        <v>31</v>
      </c>
      <c r="F31" s="45">
        <v>41</v>
      </c>
      <c r="G31" s="45">
        <v>27</v>
      </c>
      <c r="H31" s="63">
        <v>2.8</v>
      </c>
      <c r="I31" s="63">
        <v>2.5</v>
      </c>
      <c r="J31" s="63">
        <v>2.7</v>
      </c>
      <c r="K31" s="63">
        <v>3.5</v>
      </c>
      <c r="L31" s="63">
        <v>2.3</v>
      </c>
    </row>
    <row r="32" spans="1:12" ht="15.75" customHeight="1">
      <c r="A32" s="61"/>
      <c r="B32" s="118"/>
      <c r="C32" s="62"/>
      <c r="D32" s="45"/>
      <c r="E32" s="45"/>
      <c r="F32" s="45"/>
      <c r="G32" s="45"/>
      <c r="H32" s="63"/>
      <c r="I32" s="63"/>
      <c r="J32" s="63"/>
      <c r="K32" s="63"/>
      <c r="L32" s="63"/>
    </row>
    <row r="33" spans="1:12" ht="15.75" customHeight="1">
      <c r="A33" s="61" t="s">
        <v>217</v>
      </c>
      <c r="B33" s="118" t="s">
        <v>165</v>
      </c>
      <c r="C33" s="62">
        <v>25</v>
      </c>
      <c r="D33" s="45">
        <v>19</v>
      </c>
      <c r="E33" s="45">
        <v>25</v>
      </c>
      <c r="F33" s="45">
        <v>25</v>
      </c>
      <c r="G33" s="45">
        <v>12</v>
      </c>
      <c r="H33" s="63">
        <v>2.2</v>
      </c>
      <c r="I33" s="63">
        <v>1.6</v>
      </c>
      <c r="J33" s="63">
        <v>2.2</v>
      </c>
      <c r="K33" s="63">
        <v>2.2</v>
      </c>
      <c r="L33" s="63">
        <v>1</v>
      </c>
    </row>
    <row r="34" spans="1:12" ht="15.75" customHeight="1">
      <c r="A34" s="61">
        <v>13</v>
      </c>
      <c r="B34" s="148" t="s">
        <v>187</v>
      </c>
      <c r="C34" s="62">
        <v>31</v>
      </c>
      <c r="D34" s="45">
        <v>28</v>
      </c>
      <c r="E34" s="45">
        <v>23</v>
      </c>
      <c r="F34" s="45">
        <v>41</v>
      </c>
      <c r="G34" s="45">
        <v>42</v>
      </c>
      <c r="H34" s="63">
        <v>2.7</v>
      </c>
      <c r="I34" s="63">
        <v>2.4</v>
      </c>
      <c r="J34" s="63">
        <v>2</v>
      </c>
      <c r="K34" s="63">
        <v>3.5</v>
      </c>
      <c r="L34" s="63">
        <v>3.6</v>
      </c>
    </row>
    <row r="35" spans="1:12" ht="15.75" customHeight="1">
      <c r="A35" s="61">
        <v>74</v>
      </c>
      <c r="B35" s="118" t="s">
        <v>188</v>
      </c>
      <c r="C35" s="62">
        <v>19</v>
      </c>
      <c r="D35" s="45">
        <v>17</v>
      </c>
      <c r="E35" s="45">
        <v>23</v>
      </c>
      <c r="F35" s="45">
        <v>28</v>
      </c>
      <c r="G35" s="45">
        <v>26</v>
      </c>
      <c r="H35" s="63">
        <v>1.7</v>
      </c>
      <c r="I35" s="63">
        <v>1.5</v>
      </c>
      <c r="J35" s="63">
        <v>2</v>
      </c>
      <c r="K35" s="63">
        <v>2.4</v>
      </c>
      <c r="L35" s="63">
        <v>2.2</v>
      </c>
    </row>
    <row r="36" spans="1:12" ht="15.75" customHeight="1">
      <c r="A36" s="61">
        <v>67</v>
      </c>
      <c r="B36" s="118" t="s">
        <v>166</v>
      </c>
      <c r="C36" s="62">
        <v>26</v>
      </c>
      <c r="D36" s="45">
        <v>26</v>
      </c>
      <c r="E36" s="45">
        <v>19</v>
      </c>
      <c r="F36" s="45">
        <v>25</v>
      </c>
      <c r="G36" s="45">
        <v>25</v>
      </c>
      <c r="H36" s="63">
        <v>2.3</v>
      </c>
      <c r="I36" s="63">
        <v>2.3</v>
      </c>
      <c r="J36" s="63">
        <v>1.6</v>
      </c>
      <c r="K36" s="63">
        <v>2.2</v>
      </c>
      <c r="L36" s="63">
        <v>2.2</v>
      </c>
    </row>
    <row r="37" spans="1:12" ht="15.75" customHeight="1">
      <c r="A37" s="61" t="s">
        <v>281</v>
      </c>
      <c r="B37" s="148" t="s">
        <v>167</v>
      </c>
      <c r="C37" s="62">
        <v>18</v>
      </c>
      <c r="D37" s="45">
        <v>18</v>
      </c>
      <c r="E37" s="45">
        <v>19</v>
      </c>
      <c r="F37" s="45">
        <v>18</v>
      </c>
      <c r="G37" s="45">
        <v>16</v>
      </c>
      <c r="H37" s="63">
        <v>1.6</v>
      </c>
      <c r="I37" s="63">
        <v>1.6</v>
      </c>
      <c r="J37" s="63">
        <v>1.6</v>
      </c>
      <c r="K37" s="63">
        <v>1.6</v>
      </c>
      <c r="L37" s="63">
        <v>1.4</v>
      </c>
    </row>
    <row r="38" spans="1:12" ht="15.75" customHeight="1">
      <c r="A38" s="61"/>
      <c r="B38" s="118"/>
      <c r="C38" s="62"/>
      <c r="D38" s="45"/>
      <c r="E38" s="45"/>
      <c r="F38" s="45"/>
      <c r="G38" s="45"/>
      <c r="H38" s="63"/>
      <c r="I38" s="63"/>
      <c r="J38" s="63"/>
      <c r="K38" s="63"/>
      <c r="L38" s="63"/>
    </row>
    <row r="39" spans="1:12" ht="15.75" customHeight="1">
      <c r="A39" s="61" t="s">
        <v>282</v>
      </c>
      <c r="B39" s="118" t="s">
        <v>168</v>
      </c>
      <c r="C39" s="62">
        <v>9</v>
      </c>
      <c r="D39" s="45">
        <v>13</v>
      </c>
      <c r="E39" s="45">
        <v>17</v>
      </c>
      <c r="F39" s="45">
        <v>10</v>
      </c>
      <c r="G39" s="45">
        <v>15</v>
      </c>
      <c r="H39" s="63">
        <v>0.8</v>
      </c>
      <c r="I39" s="63">
        <v>1.1</v>
      </c>
      <c r="J39" s="63">
        <v>1.5</v>
      </c>
      <c r="K39" s="63">
        <v>0.8</v>
      </c>
      <c r="L39" s="63">
        <v>1.3</v>
      </c>
    </row>
    <row r="40" spans="1:12" ht="15.75" customHeight="1">
      <c r="A40" s="61">
        <v>41</v>
      </c>
      <c r="B40" s="118" t="s">
        <v>169</v>
      </c>
      <c r="C40" s="62">
        <v>14</v>
      </c>
      <c r="D40" s="45">
        <v>10</v>
      </c>
      <c r="E40" s="45">
        <v>16</v>
      </c>
      <c r="F40" s="45">
        <v>23</v>
      </c>
      <c r="G40" s="45">
        <v>21</v>
      </c>
      <c r="H40" s="63">
        <v>0.8</v>
      </c>
      <c r="I40" s="63">
        <v>0.9</v>
      </c>
      <c r="J40" s="63">
        <v>1.4</v>
      </c>
      <c r="K40" s="63">
        <v>2</v>
      </c>
      <c r="L40" s="63">
        <v>1.8</v>
      </c>
    </row>
    <row r="41" spans="1:12" ht="32.25" customHeight="1">
      <c r="A41" s="61">
        <v>82</v>
      </c>
      <c r="B41" s="153" t="s">
        <v>170</v>
      </c>
      <c r="C41" s="62">
        <v>19</v>
      </c>
      <c r="D41" s="45">
        <v>16</v>
      </c>
      <c r="E41" s="45">
        <v>14</v>
      </c>
      <c r="F41" s="45">
        <v>17</v>
      </c>
      <c r="G41" s="45">
        <v>7</v>
      </c>
      <c r="H41" s="63">
        <v>1.7</v>
      </c>
      <c r="I41" s="63">
        <v>1.4</v>
      </c>
      <c r="J41" s="63">
        <v>1.2</v>
      </c>
      <c r="K41" s="63">
        <v>1.5</v>
      </c>
      <c r="L41" s="63">
        <v>0.6</v>
      </c>
    </row>
    <row r="42" spans="1:12" ht="15.75" customHeight="1">
      <c r="A42" s="61">
        <v>26</v>
      </c>
      <c r="B42" s="118" t="s">
        <v>171</v>
      </c>
      <c r="C42" s="62">
        <v>10</v>
      </c>
      <c r="D42" s="45">
        <v>12</v>
      </c>
      <c r="E42" s="45">
        <v>13</v>
      </c>
      <c r="F42" s="45">
        <v>21</v>
      </c>
      <c r="G42" s="45">
        <v>17</v>
      </c>
      <c r="H42" s="63">
        <v>0.9</v>
      </c>
      <c r="I42" s="63">
        <v>1</v>
      </c>
      <c r="J42" s="63">
        <v>1.1</v>
      </c>
      <c r="K42" s="63">
        <v>1.8</v>
      </c>
      <c r="L42" s="63">
        <v>1.5</v>
      </c>
    </row>
    <row r="43" spans="1:12" ht="15.75" customHeight="1">
      <c r="A43" s="61">
        <v>38</v>
      </c>
      <c r="B43" s="118" t="s">
        <v>172</v>
      </c>
      <c r="C43" s="62">
        <v>9</v>
      </c>
      <c r="D43" s="45">
        <v>11</v>
      </c>
      <c r="E43" s="45">
        <v>8</v>
      </c>
      <c r="F43" s="45">
        <v>2</v>
      </c>
      <c r="G43" s="45">
        <v>18</v>
      </c>
      <c r="H43" s="63">
        <v>0.8</v>
      </c>
      <c r="I43" s="63">
        <v>1.7</v>
      </c>
      <c r="J43" s="63">
        <v>0.7</v>
      </c>
      <c r="K43" s="63">
        <v>0.2</v>
      </c>
      <c r="L43" s="63">
        <v>1.6</v>
      </c>
    </row>
    <row r="44" spans="1:12" ht="15.75" customHeight="1">
      <c r="A44" s="61"/>
      <c r="B44" s="118"/>
      <c r="C44" s="62"/>
      <c r="D44" s="45"/>
      <c r="E44" s="45"/>
      <c r="F44" s="45"/>
      <c r="G44" s="45"/>
      <c r="H44" s="63"/>
      <c r="I44" s="63"/>
      <c r="J44" s="63"/>
      <c r="K44" s="63"/>
      <c r="L44" s="63"/>
    </row>
    <row r="45" spans="1:12" ht="15.75" customHeight="1">
      <c r="A45" s="61" t="s">
        <v>283</v>
      </c>
      <c r="B45" s="118" t="s">
        <v>173</v>
      </c>
      <c r="C45" s="62">
        <v>11</v>
      </c>
      <c r="D45" s="45">
        <v>9</v>
      </c>
      <c r="E45" s="45">
        <v>8</v>
      </c>
      <c r="F45" s="45">
        <v>8</v>
      </c>
      <c r="G45" s="45">
        <v>7</v>
      </c>
      <c r="H45" s="63">
        <v>1</v>
      </c>
      <c r="I45" s="63">
        <v>0.8</v>
      </c>
      <c r="J45" s="63">
        <v>0.7</v>
      </c>
      <c r="K45" s="63">
        <v>0.7</v>
      </c>
      <c r="L45" s="63">
        <v>0.6</v>
      </c>
    </row>
    <row r="46" spans="1:12" ht="15.75" customHeight="1">
      <c r="A46" s="61" t="s">
        <v>218</v>
      </c>
      <c r="B46" s="118" t="s">
        <v>174</v>
      </c>
      <c r="C46" s="62">
        <v>9</v>
      </c>
      <c r="D46" s="45">
        <v>8</v>
      </c>
      <c r="E46" s="45">
        <v>6</v>
      </c>
      <c r="F46" s="45">
        <v>7</v>
      </c>
      <c r="G46" s="45">
        <v>1</v>
      </c>
      <c r="H46" s="63">
        <v>0.8</v>
      </c>
      <c r="I46" s="63">
        <v>0.7</v>
      </c>
      <c r="J46" s="63">
        <v>0.5</v>
      </c>
      <c r="K46" s="63">
        <v>0.6</v>
      </c>
      <c r="L46" s="63">
        <v>0.1</v>
      </c>
    </row>
    <row r="47" spans="1:12" ht="15.75" customHeight="1">
      <c r="A47" s="61">
        <v>43</v>
      </c>
      <c r="B47" s="118" t="s">
        <v>175</v>
      </c>
      <c r="C47" s="62">
        <v>1</v>
      </c>
      <c r="D47" s="45">
        <v>3</v>
      </c>
      <c r="E47" s="45">
        <v>4</v>
      </c>
      <c r="F47" s="45">
        <v>3</v>
      </c>
      <c r="G47" s="45">
        <v>4</v>
      </c>
      <c r="H47" s="63">
        <v>0.1</v>
      </c>
      <c r="I47" s="63">
        <v>0.3</v>
      </c>
      <c r="J47" s="63">
        <v>0.3</v>
      </c>
      <c r="K47" s="63">
        <v>0.3</v>
      </c>
      <c r="L47" s="63">
        <v>0.3</v>
      </c>
    </row>
    <row r="48" spans="1:12" ht="15.75" customHeight="1">
      <c r="A48" s="61">
        <v>64</v>
      </c>
      <c r="B48" s="148" t="s">
        <v>219</v>
      </c>
      <c r="C48" s="62">
        <v>3</v>
      </c>
      <c r="D48" s="45">
        <v>3</v>
      </c>
      <c r="E48" s="45">
        <v>4</v>
      </c>
      <c r="F48" s="45">
        <v>7</v>
      </c>
      <c r="G48" s="45">
        <v>1</v>
      </c>
      <c r="H48" s="63">
        <v>0.3</v>
      </c>
      <c r="I48" s="63">
        <v>0.3</v>
      </c>
      <c r="J48" s="63">
        <v>0.3</v>
      </c>
      <c r="K48" s="63">
        <v>0.6</v>
      </c>
      <c r="L48" s="63">
        <v>0.1</v>
      </c>
    </row>
    <row r="49" spans="1:12" ht="15.75" customHeight="1">
      <c r="A49" s="61">
        <v>79</v>
      </c>
      <c r="B49" s="118" t="s">
        <v>189</v>
      </c>
      <c r="C49" s="62">
        <v>1</v>
      </c>
      <c r="D49" s="45">
        <v>2</v>
      </c>
      <c r="E49" s="45">
        <v>4</v>
      </c>
      <c r="F49" s="45">
        <v>2</v>
      </c>
      <c r="G49" s="45">
        <v>1</v>
      </c>
      <c r="H49" s="63">
        <v>0.1</v>
      </c>
      <c r="I49" s="63">
        <v>0.1</v>
      </c>
      <c r="J49" s="63">
        <v>0.3</v>
      </c>
      <c r="K49" s="63">
        <v>0.2</v>
      </c>
      <c r="L49" s="63">
        <v>0.1</v>
      </c>
    </row>
    <row r="50" spans="1:12" ht="15.75" customHeight="1">
      <c r="A50" s="61"/>
      <c r="B50" s="118"/>
      <c r="C50" s="62"/>
      <c r="D50" s="45"/>
      <c r="E50" s="45"/>
      <c r="F50" s="45"/>
      <c r="G50" s="45"/>
      <c r="H50" s="63"/>
      <c r="I50" s="63"/>
      <c r="J50" s="63"/>
      <c r="K50" s="63"/>
      <c r="L50" s="63"/>
    </row>
    <row r="51" spans="1:12" ht="15.75" customHeight="1">
      <c r="A51" s="61">
        <v>78</v>
      </c>
      <c r="B51" s="118" t="s">
        <v>176</v>
      </c>
      <c r="C51" s="62">
        <v>1</v>
      </c>
      <c r="D51" s="45">
        <v>4</v>
      </c>
      <c r="E51" s="45">
        <v>3</v>
      </c>
      <c r="F51" s="45">
        <v>2</v>
      </c>
      <c r="G51" s="45">
        <v>2</v>
      </c>
      <c r="H51" s="63">
        <v>0.1</v>
      </c>
      <c r="I51" s="63">
        <v>0.3</v>
      </c>
      <c r="J51" s="63">
        <v>0.3</v>
      </c>
      <c r="K51" s="63">
        <v>0.2</v>
      </c>
      <c r="L51" s="63">
        <v>0.2</v>
      </c>
    </row>
    <row r="52" spans="1:12" ht="15.75" customHeight="1">
      <c r="A52" s="61">
        <v>70</v>
      </c>
      <c r="B52" s="118" t="s">
        <v>177</v>
      </c>
      <c r="C52" s="62">
        <v>1</v>
      </c>
      <c r="D52" s="45" t="s">
        <v>139</v>
      </c>
      <c r="E52" s="45">
        <v>3</v>
      </c>
      <c r="F52" s="45">
        <v>2</v>
      </c>
      <c r="G52" s="45" t="s">
        <v>139</v>
      </c>
      <c r="H52" s="63">
        <v>0.1</v>
      </c>
      <c r="I52" s="63" t="s">
        <v>139</v>
      </c>
      <c r="J52" s="63">
        <v>0.3</v>
      </c>
      <c r="K52" s="63">
        <v>0.2</v>
      </c>
      <c r="L52" s="63" t="s">
        <v>139</v>
      </c>
    </row>
    <row r="53" spans="1:12" ht="15.75" customHeight="1">
      <c r="A53" s="61">
        <v>40</v>
      </c>
      <c r="B53" s="148" t="s">
        <v>178</v>
      </c>
      <c r="C53" s="62">
        <v>2</v>
      </c>
      <c r="D53" s="45" t="s">
        <v>139</v>
      </c>
      <c r="E53" s="45">
        <v>2</v>
      </c>
      <c r="F53" s="45">
        <v>4</v>
      </c>
      <c r="G53" s="45">
        <v>7</v>
      </c>
      <c r="H53" s="63">
        <v>0.2</v>
      </c>
      <c r="I53" s="63" t="s">
        <v>139</v>
      </c>
      <c r="J53" s="63">
        <v>0.2</v>
      </c>
      <c r="K53" s="63">
        <v>0.3</v>
      </c>
      <c r="L53" s="63">
        <v>0.6</v>
      </c>
    </row>
    <row r="54" spans="1:12" ht="15.75" customHeight="1">
      <c r="A54" s="61">
        <v>22</v>
      </c>
      <c r="B54" s="118" t="s">
        <v>179</v>
      </c>
      <c r="C54" s="62">
        <v>1</v>
      </c>
      <c r="D54" s="45">
        <v>4</v>
      </c>
      <c r="E54" s="45">
        <v>1</v>
      </c>
      <c r="F54" s="45" t="s">
        <v>139</v>
      </c>
      <c r="G54" s="45" t="s">
        <v>139</v>
      </c>
      <c r="H54" s="63">
        <v>0.1</v>
      </c>
      <c r="I54" s="63">
        <v>0.3</v>
      </c>
      <c r="J54" s="63">
        <v>0.1</v>
      </c>
      <c r="K54" s="63" t="s">
        <v>139</v>
      </c>
      <c r="L54" s="63" t="s">
        <v>139</v>
      </c>
    </row>
    <row r="55" spans="1:12" ht="15.75" customHeight="1">
      <c r="A55" s="61">
        <v>23</v>
      </c>
      <c r="B55" s="152" t="s">
        <v>146</v>
      </c>
      <c r="C55" s="62" t="s">
        <v>139</v>
      </c>
      <c r="D55" s="45" t="s">
        <v>139</v>
      </c>
      <c r="E55" s="45">
        <v>1</v>
      </c>
      <c r="F55" s="45" t="s">
        <v>139</v>
      </c>
      <c r="G55" s="45">
        <v>1</v>
      </c>
      <c r="H55" s="63" t="s">
        <v>139</v>
      </c>
      <c r="I55" s="63" t="s">
        <v>139</v>
      </c>
      <c r="J55" s="63">
        <v>0.1</v>
      </c>
      <c r="K55" s="63" t="s">
        <v>139</v>
      </c>
      <c r="L55" s="63" t="s">
        <v>139</v>
      </c>
    </row>
    <row r="56" spans="1:12" ht="15.75" customHeight="1">
      <c r="A56" s="61"/>
      <c r="B56" s="118"/>
      <c r="C56" s="62"/>
      <c r="D56" s="45"/>
      <c r="E56" s="45"/>
      <c r="F56" s="45"/>
      <c r="G56" s="45"/>
      <c r="H56" s="63"/>
      <c r="I56" s="63"/>
      <c r="J56" s="63"/>
      <c r="K56" s="63"/>
      <c r="L56" s="63"/>
    </row>
    <row r="57" spans="1:12" ht="15.75" customHeight="1">
      <c r="A57" s="61">
        <v>16</v>
      </c>
      <c r="B57" s="118" t="s">
        <v>180</v>
      </c>
      <c r="C57" s="62" t="s">
        <v>139</v>
      </c>
      <c r="D57" s="45">
        <v>4</v>
      </c>
      <c r="E57" s="45" t="s">
        <v>139</v>
      </c>
      <c r="F57" s="45" t="s">
        <v>139</v>
      </c>
      <c r="G57" s="45" t="s">
        <v>139</v>
      </c>
      <c r="H57" s="63" t="s">
        <v>139</v>
      </c>
      <c r="I57" s="63">
        <v>0.3</v>
      </c>
      <c r="J57" s="63" t="s">
        <v>139</v>
      </c>
      <c r="K57" s="63" t="s">
        <v>139</v>
      </c>
      <c r="L57" s="63" t="s">
        <v>139</v>
      </c>
    </row>
    <row r="58" spans="1:12" ht="15.75" customHeight="1">
      <c r="A58" s="61">
        <v>12</v>
      </c>
      <c r="B58" s="148" t="s">
        <v>181</v>
      </c>
      <c r="C58" s="62" t="s">
        <v>139</v>
      </c>
      <c r="D58" s="45" t="s">
        <v>139</v>
      </c>
      <c r="E58" s="45" t="s">
        <v>139</v>
      </c>
      <c r="F58" s="45" t="s">
        <v>139</v>
      </c>
      <c r="G58" s="45" t="s">
        <v>139</v>
      </c>
      <c r="H58" s="63" t="s">
        <v>139</v>
      </c>
      <c r="I58" s="63" t="s">
        <v>139</v>
      </c>
      <c r="J58" s="63" t="s">
        <v>139</v>
      </c>
      <c r="K58" s="63" t="s">
        <v>139</v>
      </c>
      <c r="L58" s="63" t="s">
        <v>139</v>
      </c>
    </row>
    <row r="59" spans="1:12" ht="15.75" customHeight="1">
      <c r="A59" s="61"/>
      <c r="B59" s="13"/>
      <c r="C59" s="62"/>
      <c r="D59" s="45"/>
      <c r="E59" s="45"/>
      <c r="F59" s="45"/>
      <c r="G59" s="45"/>
      <c r="H59" s="63"/>
      <c r="I59" s="63"/>
      <c r="J59" s="63"/>
      <c r="K59" s="63"/>
      <c r="L59" s="63"/>
    </row>
    <row r="60" spans="1:12" ht="15.75" customHeight="1">
      <c r="A60" s="61" t="s">
        <v>360</v>
      </c>
      <c r="B60" s="146" t="s">
        <v>398</v>
      </c>
      <c r="C60" s="62">
        <v>64</v>
      </c>
      <c r="D60" s="45">
        <v>47</v>
      </c>
      <c r="E60" s="45">
        <v>44</v>
      </c>
      <c r="F60" s="45">
        <v>37</v>
      </c>
      <c r="G60" s="45">
        <v>39</v>
      </c>
      <c r="H60" s="63">
        <v>5.6</v>
      </c>
      <c r="I60" s="63">
        <v>4.1</v>
      </c>
      <c r="J60" s="63">
        <v>3.8</v>
      </c>
      <c r="K60" s="63">
        <v>3.2</v>
      </c>
      <c r="L60" s="63">
        <v>3.4</v>
      </c>
    </row>
    <row r="61" spans="1:12" ht="15.75" customHeight="1">
      <c r="A61" s="61">
        <v>29</v>
      </c>
      <c r="B61" s="146" t="s">
        <v>399</v>
      </c>
      <c r="C61" s="62">
        <v>554</v>
      </c>
      <c r="D61" s="45">
        <v>540</v>
      </c>
      <c r="E61" s="45">
        <v>544</v>
      </c>
      <c r="F61" s="45">
        <v>521</v>
      </c>
      <c r="G61" s="45">
        <v>556</v>
      </c>
      <c r="H61" s="63">
        <v>48.2</v>
      </c>
      <c r="I61" s="63">
        <v>46.9</v>
      </c>
      <c r="J61" s="63">
        <v>47.2</v>
      </c>
      <c r="K61" s="63">
        <v>45.1</v>
      </c>
      <c r="L61" s="63">
        <v>48.1</v>
      </c>
    </row>
    <row r="62" spans="1:12" ht="15.75" customHeight="1">
      <c r="A62" s="61">
        <v>33</v>
      </c>
      <c r="B62" s="146" t="s">
        <v>400</v>
      </c>
      <c r="C62" s="62">
        <v>285</v>
      </c>
      <c r="D62" s="45">
        <v>314</v>
      </c>
      <c r="E62" s="45">
        <v>337</v>
      </c>
      <c r="F62" s="45">
        <v>331</v>
      </c>
      <c r="G62" s="45">
        <v>419</v>
      </c>
      <c r="H62" s="63">
        <v>24.8</v>
      </c>
      <c r="I62" s="63">
        <v>27.3</v>
      </c>
      <c r="J62" s="63">
        <v>29.2</v>
      </c>
      <c r="K62" s="63">
        <v>28.6</v>
      </c>
      <c r="L62" s="63">
        <v>36.2</v>
      </c>
    </row>
    <row r="63" spans="1:12" ht="15.75" customHeight="1">
      <c r="A63" s="61">
        <v>63</v>
      </c>
      <c r="B63" s="146" t="s">
        <v>402</v>
      </c>
      <c r="C63" s="62">
        <v>490</v>
      </c>
      <c r="D63" s="45">
        <v>521</v>
      </c>
      <c r="E63" s="45">
        <v>571</v>
      </c>
      <c r="F63" s="45">
        <v>710</v>
      </c>
      <c r="G63" s="45">
        <v>767</v>
      </c>
      <c r="H63" s="63">
        <v>42.6</v>
      </c>
      <c r="I63" s="63">
        <v>45.2</v>
      </c>
      <c r="J63" s="63">
        <v>49.5</v>
      </c>
      <c r="K63" s="63">
        <v>61.4</v>
      </c>
      <c r="L63" s="63">
        <v>66.3</v>
      </c>
    </row>
    <row r="64" spans="1:12" ht="15.75" customHeight="1">
      <c r="A64" s="65" t="s">
        <v>220</v>
      </c>
      <c r="B64" s="147" t="s">
        <v>401</v>
      </c>
      <c r="C64" s="62">
        <v>125</v>
      </c>
      <c r="D64" s="45">
        <v>113</v>
      </c>
      <c r="E64" s="45">
        <v>144</v>
      </c>
      <c r="F64" s="45">
        <v>131</v>
      </c>
      <c r="G64" s="47">
        <v>149</v>
      </c>
      <c r="H64" s="63">
        <v>10.9</v>
      </c>
      <c r="I64" s="63">
        <v>9.8</v>
      </c>
      <c r="J64" s="63">
        <v>12.5</v>
      </c>
      <c r="K64" s="63">
        <v>11.3</v>
      </c>
      <c r="L64" s="63">
        <v>12.9</v>
      </c>
    </row>
    <row r="65" spans="1:12" ht="15" customHeight="1">
      <c r="A65" s="48" t="s">
        <v>186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3:12" ht="15" customHeight="1">
      <c r="C66" s="67"/>
      <c r="D66" s="67"/>
      <c r="E66" s="67"/>
      <c r="F66" s="67"/>
      <c r="G66" s="67"/>
      <c r="H66" s="67"/>
      <c r="I66" s="67"/>
      <c r="J66" s="67"/>
      <c r="K66" s="67"/>
      <c r="L66" s="67"/>
    </row>
  </sheetData>
  <sheetProtection/>
  <mergeCells count="4">
    <mergeCell ref="B4:B6"/>
    <mergeCell ref="C4:G5"/>
    <mergeCell ref="H4:L5"/>
    <mergeCell ref="A2:L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view="pageBreakPreview" zoomScale="75" zoomScaleNormal="75" zoomScaleSheetLayoutView="75" zoomScalePageLayoutView="0" workbookViewId="0" topLeftCell="A1">
      <selection activeCell="A3" sqref="A3:W3"/>
    </sheetView>
  </sheetViews>
  <sheetFormatPr defaultColWidth="10.59765625" defaultRowHeight="15"/>
  <cols>
    <col min="1" max="1" width="11.69921875" style="48" customWidth="1"/>
    <col min="2" max="2" width="10.59765625" style="48" customWidth="1"/>
    <col min="3" max="3" width="9.19921875" style="48" customWidth="1"/>
    <col min="4" max="5" width="8.59765625" style="48" customWidth="1"/>
    <col min="6" max="6" width="9.19921875" style="48" customWidth="1"/>
    <col min="7" max="17" width="8.59765625" style="48" customWidth="1"/>
    <col min="18" max="20" width="10.59765625" style="48" customWidth="1"/>
    <col min="21" max="21" width="12.8984375" style="48" customWidth="1"/>
    <col min="22" max="22" width="13" style="48" customWidth="1"/>
    <col min="23" max="23" width="10.19921875" style="48" customWidth="1"/>
    <col min="24" max="24" width="11.69921875" style="48" customWidth="1"/>
    <col min="25" max="25" width="10.19921875" style="48" customWidth="1"/>
    <col min="26" max="26" width="12.69921875" style="48" customWidth="1"/>
    <col min="27" max="27" width="10.19921875" style="48" customWidth="1"/>
    <col min="28" max="28" width="14" style="48" customWidth="1"/>
    <col min="29" max="30" width="10.19921875" style="48" customWidth="1"/>
    <col min="31" max="31" width="9.09765625" style="48" customWidth="1"/>
    <col min="32" max="32" width="10.09765625" style="48" customWidth="1"/>
    <col min="33" max="16384" width="10.59765625" style="48" customWidth="1"/>
  </cols>
  <sheetData>
    <row r="1" spans="1:32" s="28" customFormat="1" ht="19.5" customHeight="1">
      <c r="A1" s="1" t="s">
        <v>204</v>
      </c>
      <c r="AF1" s="2" t="s">
        <v>205</v>
      </c>
    </row>
    <row r="2" spans="1:32" ht="19.5" customHeight="1">
      <c r="A2" s="239" t="s">
        <v>303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7"/>
      <c r="S2" s="239" t="s">
        <v>381</v>
      </c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2:32" ht="18" customHeight="1" thickBo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R3" s="70"/>
      <c r="S3" s="58"/>
      <c r="T3" s="71"/>
      <c r="U3" s="58"/>
      <c r="V3" s="71"/>
      <c r="W3" s="58"/>
      <c r="X3" s="71"/>
      <c r="Y3" s="58"/>
      <c r="Z3" s="71"/>
      <c r="AA3" s="58"/>
      <c r="AB3" s="71"/>
      <c r="AC3" s="71"/>
      <c r="AD3" s="71"/>
      <c r="AE3" s="58"/>
      <c r="AF3" s="72"/>
    </row>
    <row r="4" spans="1:34" ht="19.5" customHeight="1">
      <c r="A4" s="306" t="s">
        <v>206</v>
      </c>
      <c r="B4" s="307"/>
      <c r="C4" s="252" t="s">
        <v>66</v>
      </c>
      <c r="D4" s="252" t="s">
        <v>67</v>
      </c>
      <c r="E4" s="252" t="s">
        <v>68</v>
      </c>
      <c r="F4" s="252" t="s">
        <v>69</v>
      </c>
      <c r="G4" s="250" t="s">
        <v>292</v>
      </c>
      <c r="H4" s="314" t="s">
        <v>361</v>
      </c>
      <c r="I4" s="314" t="s">
        <v>362</v>
      </c>
      <c r="J4" s="314" t="s">
        <v>304</v>
      </c>
      <c r="K4" s="250" t="s">
        <v>201</v>
      </c>
      <c r="L4" s="252" t="s">
        <v>137</v>
      </c>
      <c r="M4" s="252" t="s">
        <v>207</v>
      </c>
      <c r="N4" s="252" t="s">
        <v>70</v>
      </c>
      <c r="O4" s="314" t="s">
        <v>364</v>
      </c>
      <c r="P4" s="314" t="s">
        <v>365</v>
      </c>
      <c r="Q4" s="315" t="s">
        <v>363</v>
      </c>
      <c r="S4" s="387" t="s">
        <v>228</v>
      </c>
      <c r="T4" s="388"/>
      <c r="U4" s="389" t="s">
        <v>293</v>
      </c>
      <c r="V4" s="342"/>
      <c r="W4" s="394" t="s">
        <v>330</v>
      </c>
      <c r="X4" s="391"/>
      <c r="Y4" s="390" t="s">
        <v>294</v>
      </c>
      <c r="Z4" s="391"/>
      <c r="AA4" s="390" t="s">
        <v>295</v>
      </c>
      <c r="AB4" s="391"/>
      <c r="AC4" s="382" t="s">
        <v>383</v>
      </c>
      <c r="AD4" s="391"/>
      <c r="AE4" s="382" t="s">
        <v>382</v>
      </c>
      <c r="AF4" s="383"/>
      <c r="AG4" s="17"/>
      <c r="AH4" s="17"/>
    </row>
    <row r="5" spans="1:34" ht="19.5" customHeight="1">
      <c r="A5" s="308"/>
      <c r="B5" s="309"/>
      <c r="C5" s="253"/>
      <c r="D5" s="253"/>
      <c r="E5" s="253"/>
      <c r="F5" s="253"/>
      <c r="G5" s="251"/>
      <c r="H5" s="251"/>
      <c r="I5" s="251"/>
      <c r="J5" s="251"/>
      <c r="K5" s="320"/>
      <c r="L5" s="253"/>
      <c r="M5" s="253"/>
      <c r="N5" s="318"/>
      <c r="O5" s="322"/>
      <c r="P5" s="322"/>
      <c r="Q5" s="316"/>
      <c r="S5" s="302"/>
      <c r="T5" s="303"/>
      <c r="U5" s="74" t="s">
        <v>71</v>
      </c>
      <c r="V5" s="75" t="s">
        <v>72</v>
      </c>
      <c r="W5" s="395"/>
      <c r="X5" s="393"/>
      <c r="Y5" s="392"/>
      <c r="Z5" s="393"/>
      <c r="AA5" s="392"/>
      <c r="AB5" s="393"/>
      <c r="AC5" s="392"/>
      <c r="AD5" s="393"/>
      <c r="AE5" s="384"/>
      <c r="AF5" s="385"/>
      <c r="AG5" s="17"/>
      <c r="AH5" s="17"/>
    </row>
    <row r="6" spans="1:33" ht="19.5" customHeight="1">
      <c r="A6" s="310"/>
      <c r="B6" s="311"/>
      <c r="C6" s="253"/>
      <c r="D6" s="312"/>
      <c r="E6" s="312"/>
      <c r="F6" s="312"/>
      <c r="G6" s="313"/>
      <c r="H6" s="313"/>
      <c r="I6" s="313"/>
      <c r="J6" s="313"/>
      <c r="K6" s="321"/>
      <c r="L6" s="312"/>
      <c r="M6" s="312"/>
      <c r="N6" s="319"/>
      <c r="O6" s="323"/>
      <c r="P6" s="323"/>
      <c r="Q6" s="317"/>
      <c r="S6" s="297" t="s">
        <v>143</v>
      </c>
      <c r="T6" s="396"/>
      <c r="U6" s="45">
        <v>57312</v>
      </c>
      <c r="V6" s="45">
        <v>22086</v>
      </c>
      <c r="W6" s="386">
        <v>22457</v>
      </c>
      <c r="X6" s="386"/>
      <c r="Y6" s="386">
        <v>317036</v>
      </c>
      <c r="Z6" s="386"/>
      <c r="AA6" s="386">
        <v>4021</v>
      </c>
      <c r="AB6" s="386"/>
      <c r="AC6" s="386">
        <v>16</v>
      </c>
      <c r="AD6" s="386"/>
      <c r="AE6" s="386">
        <v>145</v>
      </c>
      <c r="AF6" s="386"/>
      <c r="AG6" s="10"/>
    </row>
    <row r="7" spans="1:33" ht="19.5" customHeight="1">
      <c r="A7" s="324" t="s">
        <v>143</v>
      </c>
      <c r="B7" s="325"/>
      <c r="C7" s="168">
        <f>SUM(D7:Q7)</f>
        <v>263</v>
      </c>
      <c r="D7" s="45">
        <v>16</v>
      </c>
      <c r="E7" s="45">
        <v>45</v>
      </c>
      <c r="F7" s="45">
        <v>31</v>
      </c>
      <c r="G7" s="45">
        <v>18</v>
      </c>
      <c r="H7" s="45">
        <v>12</v>
      </c>
      <c r="I7" s="45">
        <v>4</v>
      </c>
      <c r="J7" s="45">
        <v>16</v>
      </c>
      <c r="K7" s="45" t="s">
        <v>396</v>
      </c>
      <c r="L7" s="45">
        <v>103</v>
      </c>
      <c r="M7" s="45">
        <v>4</v>
      </c>
      <c r="N7" s="45">
        <v>13</v>
      </c>
      <c r="O7" s="45">
        <v>1</v>
      </c>
      <c r="P7" s="45" t="s">
        <v>396</v>
      </c>
      <c r="Q7" s="45" t="s">
        <v>396</v>
      </c>
      <c r="R7" s="34"/>
      <c r="S7" s="288" t="s">
        <v>314</v>
      </c>
      <c r="T7" s="289"/>
      <c r="U7" s="45">
        <v>56203</v>
      </c>
      <c r="V7" s="45">
        <v>22491</v>
      </c>
      <c r="W7" s="378">
        <v>21897</v>
      </c>
      <c r="X7" s="378"/>
      <c r="Y7" s="378">
        <v>300189</v>
      </c>
      <c r="Z7" s="378"/>
      <c r="AA7" s="378">
        <v>3736</v>
      </c>
      <c r="AB7" s="378"/>
      <c r="AC7" s="378">
        <v>55</v>
      </c>
      <c r="AD7" s="378"/>
      <c r="AE7" s="378">
        <v>121</v>
      </c>
      <c r="AF7" s="378"/>
      <c r="AG7" s="10"/>
    </row>
    <row r="8" spans="1:33" ht="19.5" customHeight="1">
      <c r="A8" s="326">
        <v>61</v>
      </c>
      <c r="B8" s="327"/>
      <c r="C8" s="167">
        <f>SUM(D8:Q8)</f>
        <v>261</v>
      </c>
      <c r="D8" s="45">
        <v>14</v>
      </c>
      <c r="E8" s="45">
        <v>45</v>
      </c>
      <c r="F8" s="45">
        <v>31</v>
      </c>
      <c r="G8" s="45">
        <v>20</v>
      </c>
      <c r="H8" s="45">
        <v>14</v>
      </c>
      <c r="I8" s="45">
        <v>4</v>
      </c>
      <c r="J8" s="45">
        <v>15</v>
      </c>
      <c r="K8" s="45" t="s">
        <v>396</v>
      </c>
      <c r="L8" s="45">
        <v>106</v>
      </c>
      <c r="M8" s="45">
        <v>4</v>
      </c>
      <c r="N8" s="45">
        <v>5</v>
      </c>
      <c r="O8" s="45">
        <v>1</v>
      </c>
      <c r="P8" s="45">
        <v>1</v>
      </c>
      <c r="Q8" s="45">
        <v>1</v>
      </c>
      <c r="R8" s="70"/>
      <c r="S8" s="288" t="s">
        <v>315</v>
      </c>
      <c r="T8" s="289"/>
      <c r="U8" s="45">
        <v>56172</v>
      </c>
      <c r="V8" s="45">
        <v>22736</v>
      </c>
      <c r="W8" s="378">
        <v>21239</v>
      </c>
      <c r="X8" s="378"/>
      <c r="Y8" s="378">
        <v>341703</v>
      </c>
      <c r="Z8" s="378"/>
      <c r="AA8" s="378">
        <v>3595</v>
      </c>
      <c r="AB8" s="378"/>
      <c r="AC8" s="378">
        <v>17</v>
      </c>
      <c r="AD8" s="378"/>
      <c r="AE8" s="378">
        <v>135</v>
      </c>
      <c r="AF8" s="378"/>
      <c r="AG8" s="10"/>
    </row>
    <row r="9" spans="1:33" ht="19.5" customHeight="1">
      <c r="A9" s="326">
        <v>62</v>
      </c>
      <c r="B9" s="327"/>
      <c r="C9" s="167">
        <f>SUM(D9:Q9)</f>
        <v>244</v>
      </c>
      <c r="D9" s="45">
        <v>16</v>
      </c>
      <c r="E9" s="45">
        <v>45</v>
      </c>
      <c r="F9" s="45">
        <v>22</v>
      </c>
      <c r="G9" s="45">
        <v>16</v>
      </c>
      <c r="H9" s="45">
        <v>12</v>
      </c>
      <c r="I9" s="45">
        <v>1</v>
      </c>
      <c r="J9" s="45">
        <v>17</v>
      </c>
      <c r="K9" s="45" t="s">
        <v>396</v>
      </c>
      <c r="L9" s="45">
        <v>100</v>
      </c>
      <c r="M9" s="45">
        <v>4</v>
      </c>
      <c r="N9" s="45">
        <v>7</v>
      </c>
      <c r="O9" s="45">
        <v>1</v>
      </c>
      <c r="P9" s="45">
        <v>2</v>
      </c>
      <c r="Q9" s="45">
        <v>1</v>
      </c>
      <c r="R9" s="70"/>
      <c r="S9" s="288" t="s">
        <v>316</v>
      </c>
      <c r="T9" s="380"/>
      <c r="U9" s="45">
        <v>53074</v>
      </c>
      <c r="V9" s="45">
        <v>20235</v>
      </c>
      <c r="W9" s="378">
        <v>19298</v>
      </c>
      <c r="X9" s="378"/>
      <c r="Y9" s="378">
        <v>352592</v>
      </c>
      <c r="Z9" s="378"/>
      <c r="AA9" s="378">
        <v>5701</v>
      </c>
      <c r="AB9" s="378"/>
      <c r="AC9" s="378">
        <v>41</v>
      </c>
      <c r="AD9" s="378"/>
      <c r="AE9" s="378">
        <v>164</v>
      </c>
      <c r="AF9" s="378"/>
      <c r="AG9" s="10"/>
    </row>
    <row r="10" spans="1:33" ht="19.5" customHeight="1">
      <c r="A10" s="326">
        <v>63</v>
      </c>
      <c r="B10" s="327"/>
      <c r="C10" s="167">
        <f>SUM(D10:Q10)</f>
        <v>246</v>
      </c>
      <c r="D10" s="45">
        <v>15</v>
      </c>
      <c r="E10" s="45">
        <v>43</v>
      </c>
      <c r="F10" s="45">
        <v>23</v>
      </c>
      <c r="G10" s="45">
        <v>16</v>
      </c>
      <c r="H10" s="45">
        <v>14</v>
      </c>
      <c r="I10" s="45">
        <v>1</v>
      </c>
      <c r="J10" s="45">
        <v>17</v>
      </c>
      <c r="K10" s="45" t="s">
        <v>396</v>
      </c>
      <c r="L10" s="45">
        <v>102</v>
      </c>
      <c r="M10" s="45">
        <v>3</v>
      </c>
      <c r="N10" s="45">
        <v>7</v>
      </c>
      <c r="O10" s="45">
        <v>1</v>
      </c>
      <c r="P10" s="45">
        <v>2</v>
      </c>
      <c r="Q10" s="45">
        <v>2</v>
      </c>
      <c r="R10" s="70"/>
      <c r="S10" s="330" t="s">
        <v>144</v>
      </c>
      <c r="T10" s="381"/>
      <c r="U10" s="14">
        <f>SUM(U12:U22)</f>
        <v>51996</v>
      </c>
      <c r="V10" s="14">
        <f>SUM(V12:V22)</f>
        <v>19615</v>
      </c>
      <c r="W10" s="379">
        <f>SUM(W12:X22)</f>
        <v>19171</v>
      </c>
      <c r="X10" s="379"/>
      <c r="Y10" s="379">
        <f>SUM(Y12:Z22)</f>
        <v>357287</v>
      </c>
      <c r="Z10" s="379"/>
      <c r="AA10" s="379">
        <f>SUM(AA12:AB22)</f>
        <v>4339</v>
      </c>
      <c r="AB10" s="379"/>
      <c r="AC10" s="379">
        <f>SUM(AC12:AD22)</f>
        <v>22</v>
      </c>
      <c r="AD10" s="379"/>
      <c r="AE10" s="379">
        <f>SUM(AE12:AF22)</f>
        <v>144</v>
      </c>
      <c r="AF10" s="379"/>
      <c r="AG10" s="10"/>
    </row>
    <row r="11" spans="1:33" ht="19.5" customHeight="1">
      <c r="A11" s="330" t="s">
        <v>144</v>
      </c>
      <c r="B11" s="331"/>
      <c r="C11" s="170">
        <f>SUM(C13:C23)</f>
        <v>246</v>
      </c>
      <c r="D11" s="14">
        <f aca="true" t="shared" si="0" ref="D11:Q11">SUM(D13:D23)</f>
        <v>17</v>
      </c>
      <c r="E11" s="14">
        <f t="shared" si="0"/>
        <v>43</v>
      </c>
      <c r="F11" s="14">
        <f t="shared" si="0"/>
        <v>21</v>
      </c>
      <c r="G11" s="14">
        <f t="shared" si="0"/>
        <v>15</v>
      </c>
      <c r="H11" s="14">
        <f t="shared" si="0"/>
        <v>12</v>
      </c>
      <c r="I11" s="14">
        <f t="shared" si="0"/>
        <v>1</v>
      </c>
      <c r="J11" s="14">
        <f t="shared" si="0"/>
        <v>19</v>
      </c>
      <c r="K11" s="14" t="s">
        <v>396</v>
      </c>
      <c r="L11" s="14">
        <f t="shared" si="0"/>
        <v>102</v>
      </c>
      <c r="M11" s="14">
        <f t="shared" si="0"/>
        <v>3</v>
      </c>
      <c r="N11" s="14">
        <f t="shared" si="0"/>
        <v>8</v>
      </c>
      <c r="O11" s="14">
        <f t="shared" si="0"/>
        <v>1</v>
      </c>
      <c r="P11" s="14">
        <f t="shared" si="0"/>
        <v>2</v>
      </c>
      <c r="Q11" s="14">
        <f t="shared" si="0"/>
        <v>2</v>
      </c>
      <c r="R11" s="70"/>
      <c r="S11" s="34"/>
      <c r="T11" s="35"/>
      <c r="U11" s="45"/>
      <c r="V11" s="45"/>
      <c r="W11" s="45"/>
      <c r="X11" s="43"/>
      <c r="Y11" s="45"/>
      <c r="Z11" s="43"/>
      <c r="AA11" s="45"/>
      <c r="AB11" s="45"/>
      <c r="AC11" s="45"/>
      <c r="AD11" s="77"/>
      <c r="AE11" s="77"/>
      <c r="AF11" s="77"/>
      <c r="AG11" s="18"/>
    </row>
    <row r="12" spans="1:32" ht="19.5" customHeight="1">
      <c r="A12" s="64"/>
      <c r="B12" s="78"/>
      <c r="C12" s="62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6"/>
      <c r="S12" s="242" t="s">
        <v>229</v>
      </c>
      <c r="T12" s="243"/>
      <c r="U12" s="45">
        <v>7972</v>
      </c>
      <c r="V12" s="45">
        <v>2212</v>
      </c>
      <c r="W12" s="45"/>
      <c r="X12" s="43">
        <v>4179</v>
      </c>
      <c r="Y12" s="45"/>
      <c r="Z12" s="43">
        <v>41543</v>
      </c>
      <c r="AA12" s="45"/>
      <c r="AB12" s="45">
        <v>542</v>
      </c>
      <c r="AC12" s="45"/>
      <c r="AD12" s="77">
        <v>3</v>
      </c>
      <c r="AE12" s="77"/>
      <c r="AF12" s="77">
        <v>42</v>
      </c>
    </row>
    <row r="13" spans="1:33" ht="19.5" customHeight="1">
      <c r="A13" s="266" t="s">
        <v>221</v>
      </c>
      <c r="B13" s="332"/>
      <c r="C13" s="167">
        <f aca="true" t="shared" si="1" ref="C13:C23">SUM(D13:Q13)</f>
        <v>31</v>
      </c>
      <c r="D13" s="45">
        <v>2</v>
      </c>
      <c r="E13" s="45">
        <v>3</v>
      </c>
      <c r="F13" s="45">
        <v>7</v>
      </c>
      <c r="G13" s="45">
        <v>2</v>
      </c>
      <c r="H13" s="45">
        <v>2</v>
      </c>
      <c r="I13" s="45" t="s">
        <v>396</v>
      </c>
      <c r="J13" s="45">
        <v>2</v>
      </c>
      <c r="K13" s="45" t="s">
        <v>396</v>
      </c>
      <c r="L13" s="45">
        <v>10</v>
      </c>
      <c r="M13" s="45" t="s">
        <v>396</v>
      </c>
      <c r="N13" s="45">
        <v>2</v>
      </c>
      <c r="O13" s="45" t="s">
        <v>396</v>
      </c>
      <c r="P13" s="45" t="s">
        <v>396</v>
      </c>
      <c r="Q13" s="45">
        <v>1</v>
      </c>
      <c r="R13" s="34"/>
      <c r="S13" s="242" t="s">
        <v>190</v>
      </c>
      <c r="T13" s="243"/>
      <c r="U13" s="45">
        <v>4215</v>
      </c>
      <c r="V13" s="45">
        <v>1902</v>
      </c>
      <c r="W13" s="45"/>
      <c r="X13" s="43">
        <v>1550</v>
      </c>
      <c r="Y13" s="45"/>
      <c r="Z13" s="43">
        <v>24929</v>
      </c>
      <c r="AA13" s="45"/>
      <c r="AB13" s="45">
        <v>136</v>
      </c>
      <c r="AC13" s="45"/>
      <c r="AD13" s="77" t="s">
        <v>296</v>
      </c>
      <c r="AE13" s="77"/>
      <c r="AF13" s="77" t="s">
        <v>296</v>
      </c>
      <c r="AG13" s="59"/>
    </row>
    <row r="14" spans="1:33" ht="19.5" customHeight="1">
      <c r="A14" s="328" t="s">
        <v>305</v>
      </c>
      <c r="B14" s="329"/>
      <c r="C14" s="167">
        <f t="shared" si="1"/>
        <v>20</v>
      </c>
      <c r="D14" s="45">
        <v>1</v>
      </c>
      <c r="E14" s="45">
        <v>4</v>
      </c>
      <c r="F14" s="45">
        <v>1</v>
      </c>
      <c r="G14" s="45">
        <v>1</v>
      </c>
      <c r="H14" s="45">
        <v>2</v>
      </c>
      <c r="I14" s="45" t="s">
        <v>396</v>
      </c>
      <c r="J14" s="45">
        <v>1</v>
      </c>
      <c r="K14" s="45" t="s">
        <v>396</v>
      </c>
      <c r="L14" s="45">
        <v>8</v>
      </c>
      <c r="M14" s="45" t="s">
        <v>396</v>
      </c>
      <c r="N14" s="45">
        <v>1</v>
      </c>
      <c r="O14" s="45" t="s">
        <v>396</v>
      </c>
      <c r="P14" s="45">
        <v>1</v>
      </c>
      <c r="Q14" s="45" t="s">
        <v>396</v>
      </c>
      <c r="R14" s="70"/>
      <c r="S14" s="242" t="s">
        <v>191</v>
      </c>
      <c r="T14" s="296"/>
      <c r="U14" s="45">
        <v>3819</v>
      </c>
      <c r="V14" s="45">
        <v>1013</v>
      </c>
      <c r="W14" s="45"/>
      <c r="X14" s="43">
        <v>1756</v>
      </c>
      <c r="Y14" s="45"/>
      <c r="Z14" s="43">
        <v>23548</v>
      </c>
      <c r="AA14" s="45"/>
      <c r="AB14" s="45">
        <v>414</v>
      </c>
      <c r="AC14" s="45"/>
      <c r="AD14" s="77">
        <v>2</v>
      </c>
      <c r="AE14" s="77"/>
      <c r="AF14" s="77">
        <v>34</v>
      </c>
      <c r="AG14" s="59"/>
    </row>
    <row r="15" spans="1:33" ht="19.5" customHeight="1">
      <c r="A15" s="328" t="s">
        <v>306</v>
      </c>
      <c r="B15" s="329"/>
      <c r="C15" s="167">
        <f t="shared" si="1"/>
        <v>18</v>
      </c>
      <c r="D15" s="45">
        <v>1</v>
      </c>
      <c r="E15" s="45">
        <v>4</v>
      </c>
      <c r="F15" s="45">
        <v>2</v>
      </c>
      <c r="G15" s="45">
        <v>1</v>
      </c>
      <c r="H15" s="45">
        <v>1</v>
      </c>
      <c r="I15" s="45" t="s">
        <v>396</v>
      </c>
      <c r="J15" s="45">
        <v>1</v>
      </c>
      <c r="K15" s="45" t="s">
        <v>396</v>
      </c>
      <c r="L15" s="45">
        <v>7</v>
      </c>
      <c r="M15" s="45" t="s">
        <v>396</v>
      </c>
      <c r="N15" s="45">
        <v>1</v>
      </c>
      <c r="O15" s="45" t="s">
        <v>396</v>
      </c>
      <c r="P15" s="45" t="s">
        <v>396</v>
      </c>
      <c r="Q15" s="45" t="s">
        <v>396</v>
      </c>
      <c r="R15" s="70"/>
      <c r="S15" s="242" t="s">
        <v>192</v>
      </c>
      <c r="T15" s="296"/>
      <c r="U15" s="45">
        <v>6540</v>
      </c>
      <c r="V15" s="45">
        <v>2913</v>
      </c>
      <c r="W15" s="45"/>
      <c r="X15" s="43">
        <v>2344</v>
      </c>
      <c r="Y15" s="45"/>
      <c r="Z15" s="43">
        <v>43710</v>
      </c>
      <c r="AA15" s="45"/>
      <c r="AB15" s="45">
        <v>430</v>
      </c>
      <c r="AC15" s="45"/>
      <c r="AD15" s="77">
        <v>1</v>
      </c>
      <c r="AE15" s="77"/>
      <c r="AF15" s="77">
        <v>3</v>
      </c>
      <c r="AG15" s="59"/>
    </row>
    <row r="16" spans="1:33" ht="19.5" customHeight="1">
      <c r="A16" s="328" t="s">
        <v>307</v>
      </c>
      <c r="B16" s="341"/>
      <c r="C16" s="167">
        <f t="shared" si="1"/>
        <v>20</v>
      </c>
      <c r="D16" s="45">
        <v>2</v>
      </c>
      <c r="E16" s="45">
        <v>4</v>
      </c>
      <c r="F16" s="45">
        <v>1</v>
      </c>
      <c r="G16" s="45">
        <v>1</v>
      </c>
      <c r="H16" s="45">
        <v>1</v>
      </c>
      <c r="I16" s="45" t="s">
        <v>396</v>
      </c>
      <c r="J16" s="45">
        <v>2</v>
      </c>
      <c r="K16" s="45" t="s">
        <v>396</v>
      </c>
      <c r="L16" s="45">
        <v>7</v>
      </c>
      <c r="M16" s="45" t="s">
        <v>396</v>
      </c>
      <c r="N16" s="45" t="s">
        <v>396</v>
      </c>
      <c r="O16" s="45" t="s">
        <v>396</v>
      </c>
      <c r="P16" s="45">
        <v>1</v>
      </c>
      <c r="Q16" s="45">
        <v>1</v>
      </c>
      <c r="R16" s="70"/>
      <c r="S16" s="242" t="s">
        <v>193</v>
      </c>
      <c r="T16" s="296"/>
      <c r="U16" s="45">
        <v>3835</v>
      </c>
      <c r="V16" s="45">
        <v>1623</v>
      </c>
      <c r="W16" s="45"/>
      <c r="X16" s="43">
        <v>1213</v>
      </c>
      <c r="Y16" s="45"/>
      <c r="Z16" s="43">
        <v>24623</v>
      </c>
      <c r="AA16" s="45"/>
      <c r="AB16" s="45">
        <v>1519</v>
      </c>
      <c r="AC16" s="45"/>
      <c r="AD16" s="77">
        <v>3</v>
      </c>
      <c r="AE16" s="77"/>
      <c r="AF16" s="77">
        <v>21</v>
      </c>
      <c r="AG16" s="59"/>
    </row>
    <row r="17" spans="1:33" ht="19.5" customHeight="1">
      <c r="A17" s="328" t="s">
        <v>308</v>
      </c>
      <c r="B17" s="341"/>
      <c r="C17" s="167">
        <f t="shared" si="1"/>
        <v>15</v>
      </c>
      <c r="D17" s="45">
        <v>1</v>
      </c>
      <c r="E17" s="45">
        <v>3</v>
      </c>
      <c r="F17" s="45">
        <v>1</v>
      </c>
      <c r="G17" s="45">
        <v>1</v>
      </c>
      <c r="H17" s="45">
        <v>1</v>
      </c>
      <c r="I17" s="45" t="s">
        <v>396</v>
      </c>
      <c r="J17" s="45">
        <v>2</v>
      </c>
      <c r="K17" s="45" t="s">
        <v>396</v>
      </c>
      <c r="L17" s="45">
        <v>6</v>
      </c>
      <c r="M17" s="45" t="s">
        <v>396</v>
      </c>
      <c r="N17" s="45" t="s">
        <v>396</v>
      </c>
      <c r="O17" s="45" t="s">
        <v>396</v>
      </c>
      <c r="P17" s="45" t="s">
        <v>396</v>
      </c>
      <c r="Q17" s="45" t="s">
        <v>396</v>
      </c>
      <c r="R17" s="70"/>
      <c r="T17" s="79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59"/>
    </row>
    <row r="18" spans="1:33" ht="19.5" customHeight="1">
      <c r="A18" s="328" t="s">
        <v>309</v>
      </c>
      <c r="B18" s="341"/>
      <c r="C18" s="167">
        <f t="shared" si="1"/>
        <v>20</v>
      </c>
      <c r="D18" s="45">
        <v>1</v>
      </c>
      <c r="E18" s="45">
        <v>3</v>
      </c>
      <c r="F18" s="45">
        <v>1</v>
      </c>
      <c r="G18" s="45">
        <v>2</v>
      </c>
      <c r="H18" s="45">
        <v>1</v>
      </c>
      <c r="I18" s="45">
        <v>1</v>
      </c>
      <c r="J18" s="45">
        <v>2</v>
      </c>
      <c r="K18" s="45" t="s">
        <v>396</v>
      </c>
      <c r="L18" s="45">
        <v>8</v>
      </c>
      <c r="M18" s="45" t="s">
        <v>396</v>
      </c>
      <c r="N18" s="45">
        <v>1</v>
      </c>
      <c r="O18" s="45" t="s">
        <v>396</v>
      </c>
      <c r="P18" s="45" t="s">
        <v>396</v>
      </c>
      <c r="Q18" s="45" t="s">
        <v>396</v>
      </c>
      <c r="R18" s="70"/>
      <c r="S18" s="242" t="s">
        <v>194</v>
      </c>
      <c r="T18" s="296"/>
      <c r="U18" s="45">
        <v>3243</v>
      </c>
      <c r="V18" s="45">
        <v>1305</v>
      </c>
      <c r="W18" s="45"/>
      <c r="X18" s="43">
        <v>1131</v>
      </c>
      <c r="Y18" s="45"/>
      <c r="Z18" s="43">
        <v>22754</v>
      </c>
      <c r="AA18" s="45"/>
      <c r="AB18" s="45">
        <v>345</v>
      </c>
      <c r="AC18" s="45"/>
      <c r="AD18" s="77">
        <v>4</v>
      </c>
      <c r="AE18" s="77"/>
      <c r="AF18" s="77">
        <v>10</v>
      </c>
      <c r="AG18" s="59"/>
    </row>
    <row r="19" spans="1:33" ht="19.5" customHeight="1">
      <c r="A19" s="328" t="s">
        <v>310</v>
      </c>
      <c r="B19" s="329"/>
      <c r="C19" s="167">
        <f t="shared" si="1"/>
        <v>24</v>
      </c>
      <c r="D19" s="45">
        <v>1</v>
      </c>
      <c r="E19" s="45">
        <v>4</v>
      </c>
      <c r="F19" s="45">
        <v>4</v>
      </c>
      <c r="G19" s="45">
        <v>2</v>
      </c>
      <c r="H19" s="45">
        <v>2</v>
      </c>
      <c r="I19" s="45" t="s">
        <v>396</v>
      </c>
      <c r="J19" s="45">
        <v>2</v>
      </c>
      <c r="K19" s="45" t="s">
        <v>396</v>
      </c>
      <c r="L19" s="45">
        <v>8</v>
      </c>
      <c r="M19" s="45" t="s">
        <v>396</v>
      </c>
      <c r="N19" s="45">
        <v>1</v>
      </c>
      <c r="O19" s="45" t="s">
        <v>396</v>
      </c>
      <c r="P19" s="45" t="s">
        <v>396</v>
      </c>
      <c r="Q19" s="45" t="s">
        <v>396</v>
      </c>
      <c r="R19" s="70"/>
      <c r="S19" s="242" t="s">
        <v>195</v>
      </c>
      <c r="T19" s="296"/>
      <c r="U19" s="45">
        <v>2845</v>
      </c>
      <c r="V19" s="45">
        <v>1377</v>
      </c>
      <c r="W19" s="45"/>
      <c r="X19" s="43">
        <v>790</v>
      </c>
      <c r="Y19" s="45"/>
      <c r="Z19" s="43">
        <v>25736</v>
      </c>
      <c r="AA19" s="45"/>
      <c r="AB19" s="45">
        <v>203</v>
      </c>
      <c r="AC19" s="45"/>
      <c r="AD19" s="77">
        <v>3</v>
      </c>
      <c r="AE19" s="77"/>
      <c r="AF19" s="77">
        <v>6</v>
      </c>
      <c r="AG19" s="59"/>
    </row>
    <row r="20" spans="1:33" ht="19.5" customHeight="1">
      <c r="A20" s="266" t="s">
        <v>196</v>
      </c>
      <c r="B20" s="332"/>
      <c r="C20" s="167">
        <f t="shared" si="1"/>
        <v>5</v>
      </c>
      <c r="D20" s="45" t="s">
        <v>396</v>
      </c>
      <c r="E20" s="45" t="s">
        <v>396</v>
      </c>
      <c r="F20" s="45" t="s">
        <v>396</v>
      </c>
      <c r="G20" s="45" t="s">
        <v>396</v>
      </c>
      <c r="H20" s="45" t="s">
        <v>396</v>
      </c>
      <c r="I20" s="45" t="s">
        <v>396</v>
      </c>
      <c r="J20" s="45">
        <v>1</v>
      </c>
      <c r="K20" s="45" t="s">
        <v>396</v>
      </c>
      <c r="L20" s="45">
        <v>3</v>
      </c>
      <c r="M20" s="45" t="s">
        <v>396</v>
      </c>
      <c r="N20" s="45">
        <v>1</v>
      </c>
      <c r="O20" s="45" t="s">
        <v>396</v>
      </c>
      <c r="P20" s="45" t="s">
        <v>396</v>
      </c>
      <c r="Q20" s="45" t="s">
        <v>396</v>
      </c>
      <c r="R20" s="70"/>
      <c r="S20" s="242" t="s">
        <v>230</v>
      </c>
      <c r="T20" s="296"/>
      <c r="U20" s="45">
        <v>1562</v>
      </c>
      <c r="V20" s="45">
        <v>709</v>
      </c>
      <c r="W20" s="45"/>
      <c r="X20" s="43">
        <v>473</v>
      </c>
      <c r="Y20" s="45"/>
      <c r="Z20" s="43">
        <v>11314</v>
      </c>
      <c r="AA20" s="45"/>
      <c r="AB20" s="45">
        <v>84</v>
      </c>
      <c r="AC20" s="45"/>
      <c r="AD20" s="77" t="s">
        <v>296</v>
      </c>
      <c r="AE20" s="77"/>
      <c r="AF20" s="77">
        <v>5</v>
      </c>
      <c r="AG20" s="59"/>
    </row>
    <row r="21" spans="1:33" ht="19.5" customHeight="1">
      <c r="A21" s="266" t="s">
        <v>222</v>
      </c>
      <c r="B21" s="332"/>
      <c r="C21" s="167">
        <f t="shared" si="1"/>
        <v>16</v>
      </c>
      <c r="D21" s="45">
        <v>1</v>
      </c>
      <c r="E21" s="45">
        <v>3</v>
      </c>
      <c r="F21" s="45">
        <v>1</v>
      </c>
      <c r="G21" s="45">
        <v>2</v>
      </c>
      <c r="H21" s="45">
        <v>1</v>
      </c>
      <c r="I21" s="45" t="s">
        <v>396</v>
      </c>
      <c r="J21" s="45">
        <v>1</v>
      </c>
      <c r="K21" s="45" t="s">
        <v>396</v>
      </c>
      <c r="L21" s="45">
        <v>6</v>
      </c>
      <c r="M21" s="45" t="s">
        <v>396</v>
      </c>
      <c r="N21" s="45">
        <v>1</v>
      </c>
      <c r="O21" s="45" t="s">
        <v>396</v>
      </c>
      <c r="P21" s="45" t="s">
        <v>396</v>
      </c>
      <c r="Q21" s="45" t="s">
        <v>396</v>
      </c>
      <c r="R21" s="70"/>
      <c r="S21" s="295" t="s">
        <v>329</v>
      </c>
      <c r="T21" s="243"/>
      <c r="U21" s="45">
        <v>11029</v>
      </c>
      <c r="V21" s="45">
        <v>4352</v>
      </c>
      <c r="W21" s="45"/>
      <c r="X21" s="43">
        <v>3397</v>
      </c>
      <c r="Y21" s="45"/>
      <c r="Z21" s="43">
        <v>90147</v>
      </c>
      <c r="AA21" s="45"/>
      <c r="AB21" s="45">
        <v>541</v>
      </c>
      <c r="AC21" s="45"/>
      <c r="AD21" s="77">
        <v>4</v>
      </c>
      <c r="AE21" s="77"/>
      <c r="AF21" s="77">
        <v>22</v>
      </c>
      <c r="AG21" s="59"/>
    </row>
    <row r="22" spans="1:32" ht="19.5" customHeight="1">
      <c r="A22" s="333" t="s">
        <v>312</v>
      </c>
      <c r="B22" s="332"/>
      <c r="C22" s="167">
        <f t="shared" si="1"/>
        <v>43</v>
      </c>
      <c r="D22" s="45">
        <v>4</v>
      </c>
      <c r="E22" s="45">
        <v>7</v>
      </c>
      <c r="F22" s="45">
        <v>2</v>
      </c>
      <c r="G22" s="45">
        <v>1</v>
      </c>
      <c r="H22" s="45" t="s">
        <v>396</v>
      </c>
      <c r="I22" s="45" t="s">
        <v>396</v>
      </c>
      <c r="J22" s="45">
        <v>3</v>
      </c>
      <c r="K22" s="45" t="s">
        <v>396</v>
      </c>
      <c r="L22" s="45">
        <v>25</v>
      </c>
      <c r="M22" s="45">
        <v>1</v>
      </c>
      <c r="N22" s="45" t="s">
        <v>396</v>
      </c>
      <c r="O22" s="45" t="s">
        <v>396</v>
      </c>
      <c r="P22" s="45" t="s">
        <v>396</v>
      </c>
      <c r="Q22" s="45" t="s">
        <v>396</v>
      </c>
      <c r="R22" s="70"/>
      <c r="S22" s="242" t="s">
        <v>223</v>
      </c>
      <c r="T22" s="243"/>
      <c r="U22" s="47">
        <v>6936</v>
      </c>
      <c r="V22" s="47">
        <v>2209</v>
      </c>
      <c r="W22" s="47"/>
      <c r="X22" s="80">
        <v>2338</v>
      </c>
      <c r="Y22" s="47"/>
      <c r="Z22" s="80">
        <v>48983</v>
      </c>
      <c r="AA22" s="47"/>
      <c r="AB22" s="47">
        <v>125</v>
      </c>
      <c r="AC22" s="47"/>
      <c r="AD22" s="80">
        <v>2</v>
      </c>
      <c r="AE22" s="80"/>
      <c r="AF22" s="80">
        <v>1</v>
      </c>
    </row>
    <row r="23" spans="1:33" ht="19.5" customHeight="1">
      <c r="A23" s="334" t="s">
        <v>311</v>
      </c>
      <c r="B23" s="335"/>
      <c r="C23" s="167">
        <f t="shared" si="1"/>
        <v>34</v>
      </c>
      <c r="D23" s="45">
        <v>3</v>
      </c>
      <c r="E23" s="45">
        <v>8</v>
      </c>
      <c r="F23" s="45">
        <v>1</v>
      </c>
      <c r="G23" s="47">
        <v>2</v>
      </c>
      <c r="H23" s="47">
        <v>1</v>
      </c>
      <c r="I23" s="47" t="s">
        <v>396</v>
      </c>
      <c r="J23" s="47">
        <v>2</v>
      </c>
      <c r="K23" s="47" t="s">
        <v>396</v>
      </c>
      <c r="L23" s="47">
        <v>14</v>
      </c>
      <c r="M23" s="47">
        <v>2</v>
      </c>
      <c r="N23" s="47" t="s">
        <v>396</v>
      </c>
      <c r="O23" s="47">
        <v>1</v>
      </c>
      <c r="P23" s="47" t="s">
        <v>396</v>
      </c>
      <c r="Q23" s="47" t="s">
        <v>396</v>
      </c>
      <c r="R23" s="70"/>
      <c r="S23" s="81" t="s">
        <v>297</v>
      </c>
      <c r="T23" s="81"/>
      <c r="U23" s="81"/>
      <c r="V23" s="81"/>
      <c r="W23" s="82"/>
      <c r="X23" s="67"/>
      <c r="Y23" s="82"/>
      <c r="Z23" s="67"/>
      <c r="AA23" s="82"/>
      <c r="AB23" s="83"/>
      <c r="AC23" s="83"/>
      <c r="AD23" s="67"/>
      <c r="AE23" s="67"/>
      <c r="AF23" s="67"/>
      <c r="AG23" s="67"/>
    </row>
    <row r="24" spans="1:34" ht="19.5" customHeight="1">
      <c r="A24" s="336" t="s">
        <v>298</v>
      </c>
      <c r="B24" s="336"/>
      <c r="C24" s="336"/>
      <c r="D24" s="336"/>
      <c r="E24" s="336"/>
      <c r="F24" s="336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4"/>
      <c r="R24" s="70"/>
      <c r="AG24" s="67"/>
      <c r="AH24" s="67"/>
    </row>
    <row r="25" spans="2:18" ht="15" customHeight="1">
      <c r="B25" s="67"/>
      <c r="C25" s="64"/>
      <c r="D25" s="64"/>
      <c r="E25" s="64"/>
      <c r="F25" s="64"/>
      <c r="G25" s="70"/>
      <c r="H25" s="64"/>
      <c r="I25" s="70"/>
      <c r="J25" s="64"/>
      <c r="K25" s="70"/>
      <c r="L25" s="64"/>
      <c r="M25" s="70"/>
      <c r="N25" s="70"/>
      <c r="O25" s="70"/>
      <c r="P25" s="70"/>
      <c r="Q25" s="70"/>
      <c r="R25" s="70"/>
    </row>
    <row r="26" spans="2:18" ht="15" customHeight="1">
      <c r="B26" s="67"/>
      <c r="C26" s="64"/>
      <c r="D26" s="64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2:18" ht="15" customHeight="1">
      <c r="B27" s="67"/>
      <c r="C27" s="64"/>
      <c r="D27" s="64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8:32" ht="18" customHeight="1">
      <c r="R28" s="70"/>
      <c r="S28" s="239" t="s">
        <v>385</v>
      </c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31"/>
      <c r="AF28" s="31"/>
    </row>
    <row r="29" spans="18:32" ht="18.75" customHeight="1">
      <c r="R29" s="70"/>
      <c r="S29" s="281" t="s">
        <v>384</v>
      </c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68"/>
      <c r="AF29" s="68"/>
    </row>
    <row r="30" spans="1:32" ht="19.5" customHeight="1" thickBot="1">
      <c r="A30" s="239" t="s">
        <v>366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R30" s="70"/>
      <c r="S30" s="85"/>
      <c r="T30" s="86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34"/>
      <c r="AF30" s="70"/>
    </row>
    <row r="31" spans="1:32" ht="18" customHeight="1" thickBo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R31" s="70"/>
      <c r="S31" s="295" t="s">
        <v>332</v>
      </c>
      <c r="T31" s="296"/>
      <c r="U31" s="304" t="s">
        <v>331</v>
      </c>
      <c r="V31" s="305"/>
      <c r="W31" s="290" t="s">
        <v>333</v>
      </c>
      <c r="X31" s="305"/>
      <c r="Y31" s="290" t="s">
        <v>334</v>
      </c>
      <c r="Z31" s="305"/>
      <c r="AA31" s="290" t="s">
        <v>335</v>
      </c>
      <c r="AB31" s="305"/>
      <c r="AC31" s="290" t="s">
        <v>336</v>
      </c>
      <c r="AD31" s="291"/>
      <c r="AE31" s="34"/>
      <c r="AF31" s="34"/>
    </row>
    <row r="32" spans="1:32" ht="18" customHeight="1">
      <c r="A32" s="242" t="s">
        <v>225</v>
      </c>
      <c r="B32" s="338" t="s">
        <v>73</v>
      </c>
      <c r="C32" s="338" t="s">
        <v>74</v>
      </c>
      <c r="D32" s="338" t="s">
        <v>75</v>
      </c>
      <c r="E32" s="349" t="s">
        <v>76</v>
      </c>
      <c r="F32" s="349" t="s">
        <v>77</v>
      </c>
      <c r="G32" s="346" t="s">
        <v>313</v>
      </c>
      <c r="H32" s="338" t="s">
        <v>78</v>
      </c>
      <c r="I32" s="338" t="s">
        <v>79</v>
      </c>
      <c r="J32" s="346" t="s">
        <v>367</v>
      </c>
      <c r="K32" s="338" t="s">
        <v>80</v>
      </c>
      <c r="L32" s="346" t="s">
        <v>368</v>
      </c>
      <c r="M32" s="338" t="s">
        <v>81</v>
      </c>
      <c r="N32" s="338" t="s">
        <v>82</v>
      </c>
      <c r="O32" s="352" t="s">
        <v>83</v>
      </c>
      <c r="P32" s="87"/>
      <c r="Q32" s="87"/>
      <c r="R32" s="87"/>
      <c r="S32" s="302"/>
      <c r="T32" s="303"/>
      <c r="U32" s="38" t="s">
        <v>84</v>
      </c>
      <c r="V32" s="38" t="s">
        <v>85</v>
      </c>
      <c r="W32" s="38" t="s">
        <v>84</v>
      </c>
      <c r="X32" s="38" t="s">
        <v>85</v>
      </c>
      <c r="Y32" s="38" t="s">
        <v>84</v>
      </c>
      <c r="Z32" s="38" t="s">
        <v>85</v>
      </c>
      <c r="AA32" s="38" t="s">
        <v>84</v>
      </c>
      <c r="AB32" s="38" t="s">
        <v>85</v>
      </c>
      <c r="AC32" s="38" t="s">
        <v>84</v>
      </c>
      <c r="AD32" s="37" t="s">
        <v>85</v>
      </c>
      <c r="AE32" s="34"/>
      <c r="AF32" s="34"/>
    </row>
    <row r="33" spans="1:32" ht="18" customHeight="1">
      <c r="A33" s="269"/>
      <c r="B33" s="339"/>
      <c r="C33" s="339"/>
      <c r="D33" s="339"/>
      <c r="E33" s="350"/>
      <c r="F33" s="350"/>
      <c r="G33" s="347"/>
      <c r="H33" s="339"/>
      <c r="I33" s="339"/>
      <c r="J33" s="347"/>
      <c r="K33" s="339"/>
      <c r="L33" s="347"/>
      <c r="M33" s="339"/>
      <c r="N33" s="339"/>
      <c r="O33" s="353"/>
      <c r="P33" s="87"/>
      <c r="Q33" s="87"/>
      <c r="R33" s="87"/>
      <c r="S33" s="297" t="s">
        <v>143</v>
      </c>
      <c r="T33" s="298"/>
      <c r="U33" s="45">
        <v>3308</v>
      </c>
      <c r="V33" s="45">
        <v>3854</v>
      </c>
      <c r="W33" s="63">
        <v>170.9</v>
      </c>
      <c r="X33" s="63">
        <v>158</v>
      </c>
      <c r="Y33" s="63">
        <v>61.4</v>
      </c>
      <c r="Z33" s="63">
        <v>51.2</v>
      </c>
      <c r="AA33" s="63">
        <v>86.5</v>
      </c>
      <c r="AB33" s="63">
        <v>79.7</v>
      </c>
      <c r="AC33" s="63">
        <v>92.1</v>
      </c>
      <c r="AD33" s="63">
        <v>85.8</v>
      </c>
      <c r="AE33" s="12"/>
      <c r="AF33" s="12"/>
    </row>
    <row r="34" spans="1:32" ht="18" customHeight="1">
      <c r="A34" s="337"/>
      <c r="B34" s="340"/>
      <c r="C34" s="340"/>
      <c r="D34" s="340"/>
      <c r="E34" s="351"/>
      <c r="F34" s="351"/>
      <c r="G34" s="348"/>
      <c r="H34" s="340"/>
      <c r="I34" s="340"/>
      <c r="J34" s="348"/>
      <c r="K34" s="340"/>
      <c r="L34" s="348"/>
      <c r="M34" s="340"/>
      <c r="N34" s="340"/>
      <c r="O34" s="354"/>
      <c r="P34" s="69"/>
      <c r="S34" s="288" t="s">
        <v>314</v>
      </c>
      <c r="T34" s="289"/>
      <c r="U34" s="45">
        <v>2983</v>
      </c>
      <c r="V34" s="45">
        <v>3458</v>
      </c>
      <c r="W34" s="63">
        <v>171.1</v>
      </c>
      <c r="X34" s="63">
        <v>158.1</v>
      </c>
      <c r="Y34" s="63">
        <v>62</v>
      </c>
      <c r="Z34" s="63">
        <v>51.6</v>
      </c>
      <c r="AA34" s="63">
        <v>87.1</v>
      </c>
      <c r="AB34" s="63">
        <v>80.6</v>
      </c>
      <c r="AC34" s="63">
        <v>92.3</v>
      </c>
      <c r="AD34" s="63">
        <v>86</v>
      </c>
      <c r="AE34" s="12"/>
      <c r="AF34" s="12"/>
    </row>
    <row r="35" spans="1:32" ht="18" customHeight="1">
      <c r="A35" s="88" t="s">
        <v>143</v>
      </c>
      <c r="B35" s="45">
        <v>11963</v>
      </c>
      <c r="C35" s="45">
        <v>1424</v>
      </c>
      <c r="D35" s="45">
        <v>22</v>
      </c>
      <c r="E35" s="45" t="s">
        <v>259</v>
      </c>
      <c r="F35" s="45">
        <v>8195</v>
      </c>
      <c r="G35" s="45">
        <v>38</v>
      </c>
      <c r="H35" s="45">
        <v>74</v>
      </c>
      <c r="I35" s="45">
        <v>1232</v>
      </c>
      <c r="J35" s="45">
        <v>546</v>
      </c>
      <c r="K35" s="45">
        <v>2</v>
      </c>
      <c r="L35" s="45">
        <v>386</v>
      </c>
      <c r="M35" s="45">
        <v>1466</v>
      </c>
      <c r="N35" s="45">
        <v>1866</v>
      </c>
      <c r="O35" s="45">
        <v>1442</v>
      </c>
      <c r="P35" s="87"/>
      <c r="Q35" s="87"/>
      <c r="R35" s="87"/>
      <c r="S35" s="288" t="s">
        <v>315</v>
      </c>
      <c r="T35" s="289"/>
      <c r="U35" s="45">
        <v>3448</v>
      </c>
      <c r="V35" s="45">
        <v>3759</v>
      </c>
      <c r="W35" s="63">
        <v>171.3</v>
      </c>
      <c r="X35" s="63">
        <v>158.2</v>
      </c>
      <c r="Y35" s="63">
        <v>62</v>
      </c>
      <c r="Z35" s="63">
        <v>51.3</v>
      </c>
      <c r="AA35" s="63">
        <v>87.2</v>
      </c>
      <c r="AB35" s="63">
        <v>80.3</v>
      </c>
      <c r="AC35" s="63">
        <v>92.5</v>
      </c>
      <c r="AD35" s="63">
        <v>86.3</v>
      </c>
      <c r="AE35" s="19"/>
      <c r="AF35" s="19"/>
    </row>
    <row r="36" spans="1:32" ht="18" customHeight="1">
      <c r="A36" s="111" t="s">
        <v>314</v>
      </c>
      <c r="B36" s="45">
        <v>11969</v>
      </c>
      <c r="C36" s="45">
        <v>1424</v>
      </c>
      <c r="D36" s="45">
        <v>21</v>
      </c>
      <c r="E36" s="45" t="s">
        <v>259</v>
      </c>
      <c r="F36" s="45">
        <v>8571</v>
      </c>
      <c r="G36" s="45">
        <v>36</v>
      </c>
      <c r="H36" s="45">
        <v>79</v>
      </c>
      <c r="I36" s="45">
        <v>1215</v>
      </c>
      <c r="J36" s="45">
        <v>532</v>
      </c>
      <c r="K36" s="45">
        <v>2</v>
      </c>
      <c r="L36" s="45">
        <v>390</v>
      </c>
      <c r="M36" s="45">
        <v>1448</v>
      </c>
      <c r="N36" s="45">
        <v>1903</v>
      </c>
      <c r="O36" s="45">
        <v>1524</v>
      </c>
      <c r="Q36" s="87"/>
      <c r="R36" s="87"/>
      <c r="S36" s="288" t="s">
        <v>316</v>
      </c>
      <c r="T36" s="289"/>
      <c r="U36" s="45">
        <v>3239</v>
      </c>
      <c r="V36" s="45">
        <v>3572</v>
      </c>
      <c r="W36" s="63">
        <v>171.2</v>
      </c>
      <c r="X36" s="63">
        <v>158.1</v>
      </c>
      <c r="Y36" s="63">
        <v>62</v>
      </c>
      <c r="Z36" s="63">
        <v>51.3</v>
      </c>
      <c r="AA36" s="63">
        <v>87.4</v>
      </c>
      <c r="AB36" s="63">
        <v>80.8</v>
      </c>
      <c r="AC36" s="63">
        <v>92.5</v>
      </c>
      <c r="AD36" s="63">
        <v>86.3</v>
      </c>
      <c r="AE36" s="12"/>
      <c r="AF36" s="12"/>
    </row>
    <row r="37" spans="1:32" ht="18" customHeight="1">
      <c r="A37" s="111" t="s">
        <v>315</v>
      </c>
      <c r="B37" s="45">
        <v>11974</v>
      </c>
      <c r="C37" s="45">
        <v>1436</v>
      </c>
      <c r="D37" s="45">
        <v>18</v>
      </c>
      <c r="E37" s="45" t="s">
        <v>259</v>
      </c>
      <c r="F37" s="45">
        <v>7855</v>
      </c>
      <c r="G37" s="45">
        <v>35</v>
      </c>
      <c r="H37" s="45">
        <v>81</v>
      </c>
      <c r="I37" s="45">
        <v>1205</v>
      </c>
      <c r="J37" s="45">
        <v>515</v>
      </c>
      <c r="K37" s="45">
        <v>2</v>
      </c>
      <c r="L37" s="45">
        <v>390</v>
      </c>
      <c r="M37" s="45">
        <v>1454</v>
      </c>
      <c r="N37" s="45">
        <v>1930</v>
      </c>
      <c r="O37" s="45">
        <v>1627</v>
      </c>
      <c r="Q37" s="87"/>
      <c r="R37" s="87"/>
      <c r="S37" s="292" t="s">
        <v>144</v>
      </c>
      <c r="T37" s="299"/>
      <c r="U37" s="15">
        <v>3050</v>
      </c>
      <c r="V37" s="15">
        <v>3397</v>
      </c>
      <c r="W37" s="114">
        <v>171.5</v>
      </c>
      <c r="X37" s="114">
        <v>158.3</v>
      </c>
      <c r="Y37" s="114">
        <v>61.8</v>
      </c>
      <c r="Z37" s="114">
        <v>51.5</v>
      </c>
      <c r="AA37" s="114">
        <v>87.2</v>
      </c>
      <c r="AB37" s="114">
        <v>80.6</v>
      </c>
      <c r="AC37" s="114">
        <v>92.4</v>
      </c>
      <c r="AD37" s="114">
        <v>86.1</v>
      </c>
      <c r="AE37" s="12"/>
      <c r="AF37" s="12"/>
    </row>
    <row r="38" spans="1:32" ht="18" customHeight="1">
      <c r="A38" s="111" t="s">
        <v>316</v>
      </c>
      <c r="B38" s="45">
        <v>11919</v>
      </c>
      <c r="C38" s="45">
        <v>1426</v>
      </c>
      <c r="D38" s="45">
        <v>18</v>
      </c>
      <c r="E38" s="45" t="s">
        <v>259</v>
      </c>
      <c r="F38" s="45">
        <v>9280</v>
      </c>
      <c r="G38" s="45">
        <v>34</v>
      </c>
      <c r="H38" s="45">
        <v>84</v>
      </c>
      <c r="I38" s="45">
        <v>1194</v>
      </c>
      <c r="J38" s="45">
        <v>501</v>
      </c>
      <c r="K38" s="45">
        <v>2</v>
      </c>
      <c r="L38" s="45">
        <v>389</v>
      </c>
      <c r="M38" s="45">
        <v>1448</v>
      </c>
      <c r="N38" s="45">
        <v>1956</v>
      </c>
      <c r="O38" s="45">
        <v>1691</v>
      </c>
      <c r="Q38" s="87"/>
      <c r="R38" s="87"/>
      <c r="S38" s="64" t="s">
        <v>231</v>
      </c>
      <c r="T38" s="13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8" customHeight="1">
      <c r="A39" s="110" t="s">
        <v>144</v>
      </c>
      <c r="B39" s="15">
        <v>11993</v>
      </c>
      <c r="C39" s="15">
        <v>1429</v>
      </c>
      <c r="D39" s="15">
        <v>18</v>
      </c>
      <c r="E39" s="15" t="s">
        <v>259</v>
      </c>
      <c r="F39" s="15">
        <v>9118</v>
      </c>
      <c r="G39" s="15">
        <v>35</v>
      </c>
      <c r="H39" s="15">
        <v>88</v>
      </c>
      <c r="I39" s="15">
        <v>1169</v>
      </c>
      <c r="J39" s="15">
        <v>482</v>
      </c>
      <c r="K39" s="15">
        <v>2</v>
      </c>
      <c r="L39" s="15">
        <v>389</v>
      </c>
      <c r="M39" s="15">
        <v>1445</v>
      </c>
      <c r="N39" s="15">
        <v>1980</v>
      </c>
      <c r="O39" s="15">
        <v>1731</v>
      </c>
      <c r="Q39" s="87"/>
      <c r="R39" s="87"/>
      <c r="S39" s="46"/>
      <c r="T39" s="4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8" customHeight="1">
      <c r="A40" s="44" t="s">
        <v>226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Q40" s="87"/>
      <c r="R40" s="87"/>
      <c r="S40" s="55"/>
      <c r="T40" s="41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8" customHeight="1">
      <c r="A41" s="67"/>
      <c r="B41" s="67"/>
      <c r="C41" s="67"/>
      <c r="D41" s="67"/>
      <c r="E41" s="67"/>
      <c r="F41" s="67"/>
      <c r="G41" s="67"/>
      <c r="H41" s="67"/>
      <c r="Q41" s="87"/>
      <c r="R41" s="87"/>
      <c r="S41" s="55"/>
      <c r="T41" s="13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7:28" ht="18" customHeight="1">
      <c r="Q42" s="87"/>
      <c r="R42" s="87"/>
      <c r="S42" s="300" t="s">
        <v>337</v>
      </c>
      <c r="T42" s="301"/>
      <c r="U42" s="301"/>
      <c r="V42" s="301"/>
      <c r="W42" s="301"/>
      <c r="X42" s="301"/>
      <c r="Y42" s="301"/>
      <c r="Z42" s="301"/>
      <c r="AA42" s="301"/>
      <c r="AB42" s="301"/>
    </row>
    <row r="43" spans="17:32" ht="18" customHeight="1">
      <c r="Q43" s="87"/>
      <c r="R43" s="87"/>
      <c r="S43" s="73"/>
      <c r="T43" s="89"/>
      <c r="U43" s="90"/>
      <c r="V43" s="90"/>
      <c r="W43" s="90"/>
      <c r="X43" s="90"/>
      <c r="Y43" s="90"/>
      <c r="Z43" s="90"/>
      <c r="AA43" s="90"/>
      <c r="AB43" s="90"/>
      <c r="AC43" s="91"/>
      <c r="AD43" s="91"/>
      <c r="AE43" s="91"/>
      <c r="AF43" s="91"/>
    </row>
    <row r="44" spans="17:32" ht="18" customHeight="1">
      <c r="Q44" s="87"/>
      <c r="R44" s="87"/>
      <c r="S44" s="295" t="s">
        <v>338</v>
      </c>
      <c r="T44" s="296"/>
      <c r="U44" s="294" t="s">
        <v>339</v>
      </c>
      <c r="V44" s="286"/>
      <c r="W44" s="283" t="s">
        <v>232</v>
      </c>
      <c r="X44" s="284"/>
      <c r="Y44" s="285" t="s">
        <v>233</v>
      </c>
      <c r="Z44" s="286"/>
      <c r="AA44" s="285" t="s">
        <v>202</v>
      </c>
      <c r="AB44" s="287"/>
      <c r="AC44" s="242"/>
      <c r="AD44" s="242"/>
      <c r="AE44" s="91"/>
      <c r="AF44" s="91"/>
    </row>
    <row r="45" spans="1:32" ht="18" customHeight="1">
      <c r="A45" s="239" t="s">
        <v>369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34"/>
      <c r="S45" s="242"/>
      <c r="T45" s="296"/>
      <c r="U45" s="35" t="s">
        <v>84</v>
      </c>
      <c r="V45" s="35" t="s">
        <v>85</v>
      </c>
      <c r="W45" s="35" t="s">
        <v>84</v>
      </c>
      <c r="X45" s="35" t="s">
        <v>85</v>
      </c>
      <c r="Y45" s="35" t="s">
        <v>84</v>
      </c>
      <c r="Z45" s="35" t="s">
        <v>85</v>
      </c>
      <c r="AA45" s="35" t="s">
        <v>84</v>
      </c>
      <c r="AB45" s="34" t="s">
        <v>85</v>
      </c>
      <c r="AC45" s="34"/>
      <c r="AD45" s="34"/>
      <c r="AE45" s="91"/>
      <c r="AF45" s="91"/>
    </row>
    <row r="46" spans="2:32" ht="18" customHeight="1" thickBot="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Q46" s="87"/>
      <c r="R46" s="87"/>
      <c r="S46" s="297" t="s">
        <v>143</v>
      </c>
      <c r="T46" s="298"/>
      <c r="U46" s="76">
        <v>4211</v>
      </c>
      <c r="V46" s="76">
        <v>2777</v>
      </c>
      <c r="W46" s="92">
        <v>1.7</v>
      </c>
      <c r="X46" s="92">
        <v>0.1</v>
      </c>
      <c r="Y46" s="92">
        <v>0.9</v>
      </c>
      <c r="Z46" s="92">
        <v>7.1</v>
      </c>
      <c r="AA46" s="93">
        <v>0.06</v>
      </c>
      <c r="AB46" s="93" t="s">
        <v>299</v>
      </c>
      <c r="AC46" s="12"/>
      <c r="AD46" s="12"/>
      <c r="AE46" s="12"/>
      <c r="AF46" s="12"/>
    </row>
    <row r="47" spans="1:32" ht="18" customHeight="1">
      <c r="A47" s="342" t="s">
        <v>225</v>
      </c>
      <c r="B47" s="345" t="s">
        <v>370</v>
      </c>
      <c r="C47" s="314" t="s">
        <v>317</v>
      </c>
      <c r="D47" s="314" t="s">
        <v>318</v>
      </c>
      <c r="E47" s="314" t="s">
        <v>319</v>
      </c>
      <c r="F47" s="355" t="s">
        <v>371</v>
      </c>
      <c r="G47" s="314" t="s">
        <v>320</v>
      </c>
      <c r="H47" s="314" t="s">
        <v>321</v>
      </c>
      <c r="I47" s="314" t="s">
        <v>322</v>
      </c>
      <c r="J47" s="314" t="s">
        <v>323</v>
      </c>
      <c r="K47" s="314" t="s">
        <v>324</v>
      </c>
      <c r="L47" s="314" t="s">
        <v>325</v>
      </c>
      <c r="M47" s="314" t="s">
        <v>326</v>
      </c>
      <c r="N47" s="250" t="s">
        <v>300</v>
      </c>
      <c r="O47" s="314" t="s">
        <v>327</v>
      </c>
      <c r="P47" s="314" t="s">
        <v>328</v>
      </c>
      <c r="Q47" s="358" t="s">
        <v>86</v>
      </c>
      <c r="R47" s="87"/>
      <c r="S47" s="288" t="s">
        <v>314</v>
      </c>
      <c r="T47" s="289"/>
      <c r="U47" s="45">
        <v>4253</v>
      </c>
      <c r="V47" s="45">
        <v>2798</v>
      </c>
      <c r="W47" s="63">
        <v>1.6</v>
      </c>
      <c r="X47" s="63">
        <v>0.4</v>
      </c>
      <c r="Y47" s="63">
        <v>1.3</v>
      </c>
      <c r="Z47" s="63">
        <v>6.8</v>
      </c>
      <c r="AA47" s="94">
        <v>0.03</v>
      </c>
      <c r="AB47" s="94">
        <v>0.12</v>
      </c>
      <c r="AC47" s="12"/>
      <c r="AD47" s="12"/>
      <c r="AE47" s="12"/>
      <c r="AF47" s="12"/>
    </row>
    <row r="48" spans="1:32" ht="18" customHeight="1">
      <c r="A48" s="343"/>
      <c r="B48" s="318"/>
      <c r="C48" s="322"/>
      <c r="D48" s="322"/>
      <c r="E48" s="322"/>
      <c r="F48" s="356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59"/>
      <c r="R48" s="87"/>
      <c r="S48" s="288" t="s">
        <v>315</v>
      </c>
      <c r="T48" s="289"/>
      <c r="U48" s="45">
        <v>4214</v>
      </c>
      <c r="V48" s="45">
        <v>2814</v>
      </c>
      <c r="W48" s="63">
        <v>1.5</v>
      </c>
      <c r="X48" s="63">
        <v>0.1</v>
      </c>
      <c r="Y48" s="63">
        <v>1</v>
      </c>
      <c r="Z48" s="63">
        <v>7.9</v>
      </c>
      <c r="AA48" s="94">
        <v>0.03</v>
      </c>
      <c r="AB48" s="94">
        <v>0.19</v>
      </c>
      <c r="AC48" s="19"/>
      <c r="AD48" s="19"/>
      <c r="AE48" s="19"/>
      <c r="AF48" s="19"/>
    </row>
    <row r="49" spans="1:32" ht="18" customHeight="1">
      <c r="A49" s="344"/>
      <c r="B49" s="318"/>
      <c r="C49" s="322"/>
      <c r="D49" s="322"/>
      <c r="E49" s="322"/>
      <c r="F49" s="356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59"/>
      <c r="R49" s="87"/>
      <c r="S49" s="288" t="s">
        <v>316</v>
      </c>
      <c r="T49" s="289"/>
      <c r="U49" s="45">
        <v>4162</v>
      </c>
      <c r="V49" s="45">
        <v>2803</v>
      </c>
      <c r="W49" s="63">
        <v>1.3</v>
      </c>
      <c r="X49" s="63">
        <v>0.2</v>
      </c>
      <c r="Y49" s="63">
        <v>2.3</v>
      </c>
      <c r="Z49" s="63">
        <v>7.7</v>
      </c>
      <c r="AA49" s="94">
        <v>0.06</v>
      </c>
      <c r="AB49" s="94">
        <v>0.08</v>
      </c>
      <c r="AC49" s="12"/>
      <c r="AD49" s="12"/>
      <c r="AE49" s="12"/>
      <c r="AF49" s="12"/>
    </row>
    <row r="50" spans="1:32" ht="18" customHeight="1">
      <c r="A50" s="112" t="s">
        <v>143</v>
      </c>
      <c r="B50" s="168">
        <f>SUM(C50:Q50)</f>
        <v>36146</v>
      </c>
      <c r="C50" s="76">
        <v>14258</v>
      </c>
      <c r="D50" s="76">
        <v>1323</v>
      </c>
      <c r="E50" s="76">
        <v>1167</v>
      </c>
      <c r="F50" s="76">
        <v>129</v>
      </c>
      <c r="G50" s="76">
        <v>3429</v>
      </c>
      <c r="H50" s="76">
        <v>1817</v>
      </c>
      <c r="I50" s="76">
        <v>1481</v>
      </c>
      <c r="J50" s="76">
        <v>99</v>
      </c>
      <c r="K50" s="76">
        <v>95</v>
      </c>
      <c r="L50" s="76">
        <v>278</v>
      </c>
      <c r="M50" s="76">
        <v>305</v>
      </c>
      <c r="N50" s="76">
        <v>1499</v>
      </c>
      <c r="O50" s="76">
        <v>1178</v>
      </c>
      <c r="P50" s="76">
        <v>2707</v>
      </c>
      <c r="Q50" s="76">
        <v>6381</v>
      </c>
      <c r="R50" s="69"/>
      <c r="S50" s="292" t="s">
        <v>144</v>
      </c>
      <c r="T50" s="293"/>
      <c r="U50" s="15">
        <v>4170</v>
      </c>
      <c r="V50" s="15">
        <v>2814</v>
      </c>
      <c r="W50" s="114">
        <v>1</v>
      </c>
      <c r="X50" s="114">
        <v>0.2</v>
      </c>
      <c r="Y50" s="114">
        <v>1.5</v>
      </c>
      <c r="Z50" s="114">
        <v>9.8</v>
      </c>
      <c r="AA50" s="115">
        <v>0.07</v>
      </c>
      <c r="AB50" s="115">
        <v>0.09</v>
      </c>
      <c r="AC50" s="12"/>
      <c r="AD50" s="12"/>
      <c r="AE50" s="12"/>
      <c r="AF50" s="12"/>
    </row>
    <row r="51" spans="1:32" ht="18" customHeight="1">
      <c r="A51" s="109" t="s">
        <v>314</v>
      </c>
      <c r="B51" s="167">
        <f>SUM(C51:Q51)</f>
        <v>37068</v>
      </c>
      <c r="C51" s="45">
        <v>14403</v>
      </c>
      <c r="D51" s="45">
        <v>1726</v>
      </c>
      <c r="E51" s="45">
        <v>1187</v>
      </c>
      <c r="F51" s="45">
        <v>130</v>
      </c>
      <c r="G51" s="45">
        <v>3645</v>
      </c>
      <c r="H51" s="45">
        <v>1849</v>
      </c>
      <c r="I51" s="45">
        <v>1525</v>
      </c>
      <c r="J51" s="45">
        <v>97</v>
      </c>
      <c r="K51" s="45">
        <v>94</v>
      </c>
      <c r="L51" s="45">
        <v>271</v>
      </c>
      <c r="M51" s="45">
        <v>295</v>
      </c>
      <c r="N51" s="45">
        <v>1469</v>
      </c>
      <c r="O51" s="45">
        <v>1240</v>
      </c>
      <c r="P51" s="45">
        <v>2654</v>
      </c>
      <c r="Q51" s="45">
        <v>6483</v>
      </c>
      <c r="R51" s="87"/>
      <c r="S51" s="64" t="s">
        <v>231</v>
      </c>
      <c r="T51" s="13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8" customHeight="1">
      <c r="A52" s="109" t="s">
        <v>315</v>
      </c>
      <c r="B52" s="167">
        <f>SUM(C52:Q52)</f>
        <v>37446</v>
      </c>
      <c r="C52" s="45">
        <v>14437</v>
      </c>
      <c r="D52" s="45">
        <v>1879</v>
      </c>
      <c r="E52" s="45">
        <v>1206</v>
      </c>
      <c r="F52" s="45">
        <v>135</v>
      </c>
      <c r="G52" s="45">
        <v>3621</v>
      </c>
      <c r="H52" s="45">
        <v>1834</v>
      </c>
      <c r="I52" s="45">
        <v>1548</v>
      </c>
      <c r="J52" s="45">
        <v>100</v>
      </c>
      <c r="K52" s="45">
        <v>91</v>
      </c>
      <c r="L52" s="45">
        <v>269</v>
      </c>
      <c r="M52" s="45">
        <v>293</v>
      </c>
      <c r="N52" s="45">
        <v>1466</v>
      </c>
      <c r="O52" s="45">
        <v>1263</v>
      </c>
      <c r="P52" s="45">
        <v>2678</v>
      </c>
      <c r="Q52" s="45">
        <v>6626</v>
      </c>
      <c r="R52" s="34"/>
      <c r="S52" s="46"/>
      <c r="T52" s="4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8" customHeight="1">
      <c r="A53" s="109" t="s">
        <v>316</v>
      </c>
      <c r="B53" s="167">
        <f>SUM(C53:Q53)</f>
        <v>37906</v>
      </c>
      <c r="C53" s="45">
        <v>14562</v>
      </c>
      <c r="D53" s="45">
        <v>2038</v>
      </c>
      <c r="E53" s="45">
        <v>1226</v>
      </c>
      <c r="F53" s="45">
        <v>144</v>
      </c>
      <c r="G53" s="45">
        <v>3660</v>
      </c>
      <c r="H53" s="45">
        <v>1852</v>
      </c>
      <c r="I53" s="45">
        <v>1584</v>
      </c>
      <c r="J53" s="45">
        <v>94</v>
      </c>
      <c r="K53" s="45">
        <v>93</v>
      </c>
      <c r="L53" s="45">
        <v>256</v>
      </c>
      <c r="M53" s="45">
        <v>289</v>
      </c>
      <c r="N53" s="45">
        <v>1502</v>
      </c>
      <c r="O53" s="45">
        <v>1305</v>
      </c>
      <c r="P53" s="45">
        <v>2670</v>
      </c>
      <c r="Q53" s="45">
        <v>6631</v>
      </c>
      <c r="R53" s="34"/>
      <c r="S53" s="55"/>
      <c r="T53" s="4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8" customHeight="1">
      <c r="A54" s="113" t="s">
        <v>144</v>
      </c>
      <c r="B54" s="169">
        <f>SUM(C54:Q54)</f>
        <v>38060</v>
      </c>
      <c r="C54" s="15">
        <v>14583</v>
      </c>
      <c r="D54" s="15">
        <v>2090</v>
      </c>
      <c r="E54" s="15">
        <v>1227</v>
      </c>
      <c r="F54" s="15">
        <v>163</v>
      </c>
      <c r="G54" s="15">
        <v>3628</v>
      </c>
      <c r="H54" s="15">
        <v>1854</v>
      </c>
      <c r="I54" s="15">
        <v>1606</v>
      </c>
      <c r="J54" s="15">
        <v>95</v>
      </c>
      <c r="K54" s="15">
        <v>96</v>
      </c>
      <c r="L54" s="15">
        <v>249</v>
      </c>
      <c r="M54" s="15">
        <v>289</v>
      </c>
      <c r="N54" s="15">
        <v>1507</v>
      </c>
      <c r="O54" s="15">
        <v>1311</v>
      </c>
      <c r="P54" s="15">
        <v>2682</v>
      </c>
      <c r="Q54" s="15">
        <v>6680</v>
      </c>
      <c r="R54" s="34"/>
      <c r="S54" s="55"/>
      <c r="T54" s="13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8" customHeight="1">
      <c r="A55" s="44" t="s">
        <v>226</v>
      </c>
      <c r="B55" s="9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34"/>
      <c r="T55" s="97"/>
      <c r="U55" s="97"/>
      <c r="AC55" s="67"/>
      <c r="AE55" s="67"/>
      <c r="AF55" s="67"/>
    </row>
    <row r="56" spans="2:18" ht="18" customHeight="1">
      <c r="B56" s="87"/>
      <c r="C56" s="87"/>
      <c r="D56" s="87"/>
      <c r="E56" s="87"/>
      <c r="F56" s="87"/>
      <c r="G56" s="87"/>
      <c r="H56" s="87"/>
      <c r="R56" s="82"/>
    </row>
    <row r="57" ht="18" customHeight="1">
      <c r="R57" s="82"/>
    </row>
    <row r="58" ht="18" customHeight="1">
      <c r="R58" s="82"/>
    </row>
    <row r="59" ht="18" customHeight="1">
      <c r="R59" s="98"/>
    </row>
    <row r="60" spans="1:18" ht="18" customHeight="1">
      <c r="A60" s="239" t="s">
        <v>372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99"/>
      <c r="Q60" s="99"/>
      <c r="R60" s="82"/>
    </row>
    <row r="61" spans="15:32" ht="18" customHeight="1" thickBot="1">
      <c r="O61" s="100"/>
      <c r="P61" s="87"/>
      <c r="Q61" s="100"/>
      <c r="R61" s="8"/>
      <c r="S61" s="87"/>
      <c r="T61" s="87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1:32" ht="18" customHeight="1">
      <c r="A62" s="241" t="s">
        <v>224</v>
      </c>
      <c r="B62" s="249" t="s">
        <v>197</v>
      </c>
      <c r="C62" s="367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9"/>
      <c r="O62" s="315" t="s">
        <v>380</v>
      </c>
      <c r="P62" s="53"/>
      <c r="Q62" s="242"/>
      <c r="R62" s="34"/>
      <c r="S62" s="34"/>
      <c r="T62" s="68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ht="18" customHeight="1">
      <c r="A63" s="343"/>
      <c r="B63" s="374" t="s">
        <v>373</v>
      </c>
      <c r="C63" s="375" t="s">
        <v>87</v>
      </c>
      <c r="D63" s="360" t="s">
        <v>227</v>
      </c>
      <c r="E63" s="360" t="s">
        <v>198</v>
      </c>
      <c r="F63" s="373" t="s">
        <v>376</v>
      </c>
      <c r="G63" s="370" t="s">
        <v>375</v>
      </c>
      <c r="H63" s="360" t="s">
        <v>199</v>
      </c>
      <c r="I63" s="373" t="s">
        <v>374</v>
      </c>
      <c r="J63" s="373" t="s">
        <v>377</v>
      </c>
      <c r="K63" s="370" t="s">
        <v>378</v>
      </c>
      <c r="L63" s="360" t="s">
        <v>200</v>
      </c>
      <c r="M63" s="361" t="s">
        <v>301</v>
      </c>
      <c r="N63" s="362" t="s">
        <v>379</v>
      </c>
      <c r="O63" s="359"/>
      <c r="P63" s="365"/>
      <c r="Q63" s="269"/>
      <c r="R63" s="87"/>
      <c r="S63" s="68"/>
      <c r="T63" s="68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ht="18" customHeight="1">
      <c r="A64" s="343"/>
      <c r="B64" s="318"/>
      <c r="C64" s="376"/>
      <c r="D64" s="360"/>
      <c r="E64" s="360"/>
      <c r="F64" s="360"/>
      <c r="G64" s="371"/>
      <c r="H64" s="360"/>
      <c r="I64" s="360"/>
      <c r="J64" s="360"/>
      <c r="K64" s="371"/>
      <c r="L64" s="360"/>
      <c r="M64" s="361"/>
      <c r="N64" s="363"/>
      <c r="O64" s="359"/>
      <c r="P64" s="365"/>
      <c r="Q64" s="269"/>
      <c r="R64" s="87"/>
      <c r="S64" s="68"/>
      <c r="T64" s="68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ht="18" customHeight="1">
      <c r="A65" s="343"/>
      <c r="B65" s="318"/>
      <c r="C65" s="376"/>
      <c r="D65" s="360"/>
      <c r="E65" s="360"/>
      <c r="F65" s="360"/>
      <c r="G65" s="371"/>
      <c r="H65" s="360"/>
      <c r="I65" s="360"/>
      <c r="J65" s="360"/>
      <c r="K65" s="371"/>
      <c r="L65" s="360"/>
      <c r="M65" s="361"/>
      <c r="N65" s="363"/>
      <c r="O65" s="359"/>
      <c r="P65" s="365"/>
      <c r="Q65" s="269"/>
      <c r="R65" s="87"/>
      <c r="S65" s="46"/>
      <c r="T65" s="4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8" customHeight="1">
      <c r="A66" s="357"/>
      <c r="B66" s="319"/>
      <c r="C66" s="377"/>
      <c r="D66" s="360"/>
      <c r="E66" s="360"/>
      <c r="F66" s="360"/>
      <c r="G66" s="372"/>
      <c r="H66" s="360"/>
      <c r="I66" s="360"/>
      <c r="J66" s="360"/>
      <c r="K66" s="372"/>
      <c r="L66" s="360"/>
      <c r="M66" s="361"/>
      <c r="N66" s="364"/>
      <c r="O66" s="366"/>
      <c r="P66" s="365"/>
      <c r="Q66" s="269"/>
      <c r="R66" s="87"/>
      <c r="S66" s="55"/>
      <c r="T66" s="4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8" customHeight="1">
      <c r="A67" s="88" t="s">
        <v>143</v>
      </c>
      <c r="B67" s="95">
        <f>SUM(C67:N67)</f>
        <v>15</v>
      </c>
      <c r="C67" s="95" t="s">
        <v>302</v>
      </c>
      <c r="D67" s="95">
        <v>4</v>
      </c>
      <c r="E67" s="95" t="s">
        <v>302</v>
      </c>
      <c r="F67" s="95">
        <v>2</v>
      </c>
      <c r="G67" s="95">
        <v>7</v>
      </c>
      <c r="H67" s="95" t="s">
        <v>302</v>
      </c>
      <c r="I67" s="95" t="s">
        <v>302</v>
      </c>
      <c r="J67" s="95" t="s">
        <v>302</v>
      </c>
      <c r="K67" s="95" t="s">
        <v>302</v>
      </c>
      <c r="L67" s="95" t="s">
        <v>302</v>
      </c>
      <c r="M67" s="95" t="s">
        <v>302</v>
      </c>
      <c r="N67" s="95">
        <v>2</v>
      </c>
      <c r="O67" s="95">
        <v>609</v>
      </c>
      <c r="P67" s="11"/>
      <c r="Q67" s="11"/>
      <c r="R67" s="69"/>
      <c r="S67" s="55"/>
      <c r="T67" s="13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ht="18" customHeight="1">
      <c r="A68" s="109" t="s">
        <v>314</v>
      </c>
      <c r="B68" s="167">
        <f>SUM(C68:N68)</f>
        <v>19</v>
      </c>
      <c r="C68" s="45" t="s">
        <v>302</v>
      </c>
      <c r="D68" s="45">
        <v>17</v>
      </c>
      <c r="E68" s="45" t="s">
        <v>302</v>
      </c>
      <c r="F68" s="45">
        <v>2</v>
      </c>
      <c r="G68" s="45" t="s">
        <v>302</v>
      </c>
      <c r="H68" s="45" t="s">
        <v>302</v>
      </c>
      <c r="I68" s="45" t="s">
        <v>302</v>
      </c>
      <c r="J68" s="45" t="s">
        <v>302</v>
      </c>
      <c r="K68" s="45" t="s">
        <v>302</v>
      </c>
      <c r="L68" s="45" t="s">
        <v>302</v>
      </c>
      <c r="M68" s="45" t="s">
        <v>302</v>
      </c>
      <c r="N68" s="45" t="s">
        <v>302</v>
      </c>
      <c r="O68" s="45">
        <v>301</v>
      </c>
      <c r="P68" s="11"/>
      <c r="Q68" s="11"/>
      <c r="R68" s="87"/>
      <c r="S68" s="46"/>
      <c r="T68" s="4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8" customHeight="1">
      <c r="A69" s="109" t="s">
        <v>315</v>
      </c>
      <c r="B69" s="167">
        <f>SUM(C69:N69)</f>
        <v>16</v>
      </c>
      <c r="C69" s="45" t="s">
        <v>302</v>
      </c>
      <c r="D69" s="45">
        <v>13</v>
      </c>
      <c r="E69" s="45" t="s">
        <v>302</v>
      </c>
      <c r="F69" s="45">
        <v>2</v>
      </c>
      <c r="G69" s="45">
        <v>1</v>
      </c>
      <c r="H69" s="45" t="s">
        <v>302</v>
      </c>
      <c r="I69" s="45" t="s">
        <v>302</v>
      </c>
      <c r="J69" s="45" t="s">
        <v>302</v>
      </c>
      <c r="K69" s="45" t="s">
        <v>302</v>
      </c>
      <c r="L69" s="45" t="s">
        <v>302</v>
      </c>
      <c r="M69" s="45" t="s">
        <v>302</v>
      </c>
      <c r="N69" s="45" t="s">
        <v>302</v>
      </c>
      <c r="O69" s="45">
        <v>421</v>
      </c>
      <c r="P69" s="11"/>
      <c r="Q69" s="11"/>
      <c r="R69" s="69"/>
      <c r="S69" s="55"/>
      <c r="T69" s="4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8" customHeight="1">
      <c r="A70" s="109" t="s">
        <v>316</v>
      </c>
      <c r="B70" s="167">
        <f>SUM(C70:N70)</f>
        <v>10</v>
      </c>
      <c r="C70" s="45" t="s">
        <v>302</v>
      </c>
      <c r="D70" s="45">
        <v>9</v>
      </c>
      <c r="E70" s="45" t="s">
        <v>302</v>
      </c>
      <c r="F70" s="45" t="s">
        <v>302</v>
      </c>
      <c r="G70" s="45">
        <v>1</v>
      </c>
      <c r="H70" s="45" t="s">
        <v>302</v>
      </c>
      <c r="I70" s="45" t="s">
        <v>302</v>
      </c>
      <c r="J70" s="45" t="s">
        <v>302</v>
      </c>
      <c r="K70" s="45" t="s">
        <v>302</v>
      </c>
      <c r="L70" s="45" t="s">
        <v>302</v>
      </c>
      <c r="M70" s="45" t="s">
        <v>302</v>
      </c>
      <c r="N70" s="45" t="s">
        <v>302</v>
      </c>
      <c r="O70" s="45">
        <v>115</v>
      </c>
      <c r="P70" s="11"/>
      <c r="Q70" s="11"/>
      <c r="R70" s="87"/>
      <c r="S70" s="55"/>
      <c r="T70" s="13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ht="18" customHeight="1">
      <c r="A71" s="110" t="s">
        <v>144</v>
      </c>
      <c r="B71" s="15">
        <f>SUM(C71:N71)</f>
        <v>2</v>
      </c>
      <c r="C71" s="15" t="s">
        <v>139</v>
      </c>
      <c r="D71" s="15">
        <v>2</v>
      </c>
      <c r="E71" s="15" t="s">
        <v>139</v>
      </c>
      <c r="F71" s="15" t="s">
        <v>139</v>
      </c>
      <c r="G71" s="15" t="s">
        <v>139</v>
      </c>
      <c r="H71" s="15" t="s">
        <v>139</v>
      </c>
      <c r="I71" s="15" t="s">
        <v>139</v>
      </c>
      <c r="J71" s="15" t="s">
        <v>139</v>
      </c>
      <c r="K71" s="15" t="s">
        <v>139</v>
      </c>
      <c r="L71" s="15" t="s">
        <v>139</v>
      </c>
      <c r="M71" s="15" t="s">
        <v>139</v>
      </c>
      <c r="N71" s="15" t="s">
        <v>139</v>
      </c>
      <c r="O71" s="15">
        <v>773</v>
      </c>
      <c r="P71" s="20"/>
      <c r="Q71" s="20"/>
      <c r="R71" s="87"/>
      <c r="S71" s="46"/>
      <c r="T71" s="4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8" customHeight="1">
      <c r="A72" s="44" t="s">
        <v>203</v>
      </c>
      <c r="B72" s="10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67"/>
      <c r="R72" s="87"/>
      <c r="S72" s="55"/>
      <c r="T72" s="4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8" customHeight="1">
      <c r="A73" s="44" t="s">
        <v>182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R73" s="87"/>
      <c r="S73" s="55"/>
      <c r="T73" s="13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2:32" ht="15" customHeight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87"/>
      <c r="M74" s="87"/>
      <c r="N74" s="87"/>
      <c r="O74" s="87"/>
      <c r="R74" s="87"/>
      <c r="S74" s="64"/>
      <c r="T74" s="82"/>
      <c r="U74" s="82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</row>
    <row r="75" spans="2:18" ht="1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R75" s="87"/>
    </row>
    <row r="76" spans="1:18" ht="18.75" customHeight="1">
      <c r="A76" s="87"/>
      <c r="R76" s="87"/>
    </row>
    <row r="77" ht="18.75" customHeight="1"/>
    <row r="78" ht="18.75" customHeight="1"/>
  </sheetData>
  <sheetProtection/>
  <mergeCells count="160">
    <mergeCell ref="W6:X6"/>
    <mergeCell ref="W7:X7"/>
    <mergeCell ref="W8:X8"/>
    <mergeCell ref="W9:X9"/>
    <mergeCell ref="S12:T12"/>
    <mergeCell ref="S6:T6"/>
    <mergeCell ref="S7:T7"/>
    <mergeCell ref="S8:T8"/>
    <mergeCell ref="AA6:AB6"/>
    <mergeCell ref="AA7:AB7"/>
    <mergeCell ref="AA8:AB8"/>
    <mergeCell ref="AA9:AB9"/>
    <mergeCell ref="AA10:AB10"/>
    <mergeCell ref="Y6:Z6"/>
    <mergeCell ref="Y7:Z7"/>
    <mergeCell ref="Y8:Z8"/>
    <mergeCell ref="Y9:Z9"/>
    <mergeCell ref="S4:T5"/>
    <mergeCell ref="U4:V4"/>
    <mergeCell ref="Y4:Z5"/>
    <mergeCell ref="AA4:AB5"/>
    <mergeCell ref="AC4:AD5"/>
    <mergeCell ref="W4:X5"/>
    <mergeCell ref="AE4:AF5"/>
    <mergeCell ref="AE6:AF6"/>
    <mergeCell ref="AE7:AF7"/>
    <mergeCell ref="AE8:AF8"/>
    <mergeCell ref="AC6:AD6"/>
    <mergeCell ref="AC7:AD7"/>
    <mergeCell ref="AC8:AD8"/>
    <mergeCell ref="AE9:AF9"/>
    <mergeCell ref="AE10:AF10"/>
    <mergeCell ref="S13:T13"/>
    <mergeCell ref="S14:T14"/>
    <mergeCell ref="AC9:AD9"/>
    <mergeCell ref="AC10:AD10"/>
    <mergeCell ref="S9:T9"/>
    <mergeCell ref="S10:T10"/>
    <mergeCell ref="Y10:Z10"/>
    <mergeCell ref="W10:X10"/>
    <mergeCell ref="S19:T19"/>
    <mergeCell ref="S20:T20"/>
    <mergeCell ref="S21:T21"/>
    <mergeCell ref="S15:T15"/>
    <mergeCell ref="S16:T16"/>
    <mergeCell ref="S18:T18"/>
    <mergeCell ref="B63:B66"/>
    <mergeCell ref="C63:C66"/>
    <mergeCell ref="K63:K66"/>
    <mergeCell ref="D63:D66"/>
    <mergeCell ref="E63:E66"/>
    <mergeCell ref="F63:F66"/>
    <mergeCell ref="M63:M66"/>
    <mergeCell ref="N63:N66"/>
    <mergeCell ref="Q62:Q66"/>
    <mergeCell ref="P63:P66"/>
    <mergeCell ref="O62:O66"/>
    <mergeCell ref="B62:N62"/>
    <mergeCell ref="G63:G66"/>
    <mergeCell ref="H63:H66"/>
    <mergeCell ref="I63:I66"/>
    <mergeCell ref="J63:J66"/>
    <mergeCell ref="A62:A66"/>
    <mergeCell ref="Q47:Q49"/>
    <mergeCell ref="L47:L49"/>
    <mergeCell ref="M47:M49"/>
    <mergeCell ref="N47:N49"/>
    <mergeCell ref="O47:O49"/>
    <mergeCell ref="H47:H49"/>
    <mergeCell ref="I47:I49"/>
    <mergeCell ref="C47:C49"/>
    <mergeCell ref="L63:L66"/>
    <mergeCell ref="E47:E49"/>
    <mergeCell ref="P47:P49"/>
    <mergeCell ref="M32:M34"/>
    <mergeCell ref="N32:N34"/>
    <mergeCell ref="O32:O34"/>
    <mergeCell ref="F47:F49"/>
    <mergeCell ref="G47:G49"/>
    <mergeCell ref="J47:J49"/>
    <mergeCell ref="K47:K49"/>
    <mergeCell ref="H32:H34"/>
    <mergeCell ref="A47:A49"/>
    <mergeCell ref="B47:B49"/>
    <mergeCell ref="I32:I34"/>
    <mergeCell ref="J32:J34"/>
    <mergeCell ref="K32:K34"/>
    <mergeCell ref="L32:L34"/>
    <mergeCell ref="E32:E34"/>
    <mergeCell ref="F32:F34"/>
    <mergeCell ref="G32:G34"/>
    <mergeCell ref="D47:D49"/>
    <mergeCell ref="A32:A34"/>
    <mergeCell ref="B32:B34"/>
    <mergeCell ref="C32:C34"/>
    <mergeCell ref="D32:D34"/>
    <mergeCell ref="A45:Q45"/>
    <mergeCell ref="A16:B16"/>
    <mergeCell ref="A17:B17"/>
    <mergeCell ref="A30:O30"/>
    <mergeCell ref="A18:B18"/>
    <mergeCell ref="A19:B19"/>
    <mergeCell ref="A20:B20"/>
    <mergeCell ref="A21:B21"/>
    <mergeCell ref="A22:B22"/>
    <mergeCell ref="A23:B23"/>
    <mergeCell ref="A24:F24"/>
    <mergeCell ref="A9:B9"/>
    <mergeCell ref="A10:B10"/>
    <mergeCell ref="A7:B7"/>
    <mergeCell ref="A8:B8"/>
    <mergeCell ref="A14:B14"/>
    <mergeCell ref="A15:B15"/>
    <mergeCell ref="A11:B11"/>
    <mergeCell ref="A13:B13"/>
    <mergeCell ref="I4:I6"/>
    <mergeCell ref="J4:J6"/>
    <mergeCell ref="L4:L6"/>
    <mergeCell ref="M4:M6"/>
    <mergeCell ref="Q4:Q6"/>
    <mergeCell ref="N4:N6"/>
    <mergeCell ref="K4:K6"/>
    <mergeCell ref="O4:O6"/>
    <mergeCell ref="P4:P6"/>
    <mergeCell ref="Y31:Z31"/>
    <mergeCell ref="AA31:AB31"/>
    <mergeCell ref="S2:AF2"/>
    <mergeCell ref="A4:B6"/>
    <mergeCell ref="C4:C6"/>
    <mergeCell ref="D4:D6"/>
    <mergeCell ref="E4:E6"/>
    <mergeCell ref="F4:F6"/>
    <mergeCell ref="G4:G6"/>
    <mergeCell ref="H4:H6"/>
    <mergeCell ref="S33:T33"/>
    <mergeCell ref="S34:T34"/>
    <mergeCell ref="S35:T35"/>
    <mergeCell ref="S31:T32"/>
    <mergeCell ref="U31:V31"/>
    <mergeCell ref="W31:X31"/>
    <mergeCell ref="AC31:AD31"/>
    <mergeCell ref="S36:T36"/>
    <mergeCell ref="S50:T50"/>
    <mergeCell ref="U44:V44"/>
    <mergeCell ref="S44:T45"/>
    <mergeCell ref="S46:T46"/>
    <mergeCell ref="S47:T47"/>
    <mergeCell ref="AC44:AD44"/>
    <mergeCell ref="S37:T37"/>
    <mergeCell ref="S42:AB42"/>
    <mergeCell ref="A2:Q2"/>
    <mergeCell ref="A60:O60"/>
    <mergeCell ref="S22:T22"/>
    <mergeCell ref="S28:AD28"/>
    <mergeCell ref="S29:AD29"/>
    <mergeCell ref="W44:X44"/>
    <mergeCell ref="Y44:Z44"/>
    <mergeCell ref="AA44:AB44"/>
    <mergeCell ref="S48:T48"/>
    <mergeCell ref="S49:T49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8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view="pageBreakPreview" zoomScale="75" zoomScaleNormal="70" zoomScaleSheetLayoutView="75" zoomScalePageLayoutView="0" workbookViewId="0" topLeftCell="A1">
      <selection activeCell="A3" sqref="A3:W3"/>
    </sheetView>
  </sheetViews>
  <sheetFormatPr defaultColWidth="10.59765625" defaultRowHeight="15"/>
  <cols>
    <col min="1" max="1" width="20.59765625" style="117" customWidth="1"/>
    <col min="2" max="3" width="8.8984375" style="117" customWidth="1"/>
    <col min="4" max="4" width="12.8984375" style="117" customWidth="1"/>
    <col min="5" max="5" width="8.8984375" style="117" customWidth="1"/>
    <col min="6" max="6" width="9.69921875" style="117" customWidth="1"/>
    <col min="7" max="7" width="8.8984375" style="117" customWidth="1"/>
    <col min="8" max="8" width="10" style="117" customWidth="1"/>
    <col min="9" max="9" width="8.8984375" style="117" customWidth="1"/>
    <col min="10" max="10" width="11.3984375" style="117" customWidth="1"/>
    <col min="11" max="11" width="8.8984375" style="117" customWidth="1"/>
    <col min="12" max="12" width="10.8984375" style="117" customWidth="1"/>
    <col min="13" max="13" width="9.59765625" style="117" customWidth="1"/>
    <col min="14" max="14" width="8.59765625" style="117" customWidth="1"/>
    <col min="15" max="15" width="11.69921875" style="117" customWidth="1"/>
    <col min="16" max="16" width="12.19921875" style="117" customWidth="1"/>
    <col min="17" max="17" width="10.3984375" style="117" customWidth="1"/>
    <col min="18" max="18" width="10.59765625" style="117" customWidth="1"/>
    <col min="19" max="19" width="10.09765625" style="117" customWidth="1"/>
    <col min="20" max="20" width="9.69921875" style="117" customWidth="1"/>
    <col min="21" max="21" width="10.8984375" style="117" customWidth="1"/>
    <col min="22" max="22" width="9.5" style="117" customWidth="1"/>
    <col min="23" max="23" width="12" style="117" customWidth="1"/>
    <col min="24" max="24" width="10.59765625" style="117" customWidth="1"/>
    <col min="25" max="25" width="11.5" style="117" customWidth="1"/>
    <col min="26" max="16384" width="10.59765625" style="117" customWidth="1"/>
  </cols>
  <sheetData>
    <row r="1" spans="1:28" s="116" customFormat="1" ht="19.5" customHeight="1">
      <c r="A1" s="217" t="s">
        <v>249</v>
      </c>
      <c r="B1" s="217"/>
      <c r="C1" s="214"/>
      <c r="D1" s="214"/>
      <c r="E1" s="216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4"/>
      <c r="W1" s="214"/>
      <c r="Z1" s="236" t="s">
        <v>250</v>
      </c>
      <c r="AA1" s="217"/>
      <c r="AB1" s="28"/>
    </row>
    <row r="2" spans="1:28" ht="19.5" customHeight="1">
      <c r="A2" s="239" t="s">
        <v>340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48"/>
      <c r="AA2" s="48"/>
      <c r="AB2" s="48"/>
    </row>
    <row r="3" spans="1:28" ht="18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48"/>
      <c r="Y3" s="48"/>
      <c r="Z3" s="48"/>
      <c r="AA3" s="48"/>
      <c r="AB3" s="48"/>
    </row>
    <row r="4" spans="1:28" ht="18" customHeight="1">
      <c r="A4" s="306" t="s">
        <v>348</v>
      </c>
      <c r="B4" s="419"/>
      <c r="C4" s="249" t="s">
        <v>353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8"/>
      <c r="O4" s="249" t="s">
        <v>354</v>
      </c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48"/>
      <c r="AA4" s="48"/>
      <c r="AB4" s="48"/>
    </row>
    <row r="5" spans="1:28" ht="18" customHeight="1">
      <c r="A5" s="308"/>
      <c r="B5" s="309"/>
      <c r="C5" s="415" t="s">
        <v>387</v>
      </c>
      <c r="D5" s="408"/>
      <c r="E5" s="376" t="s">
        <v>352</v>
      </c>
      <c r="F5" s="242"/>
      <c r="G5" s="242"/>
      <c r="H5" s="242"/>
      <c r="I5" s="242"/>
      <c r="J5" s="242"/>
      <c r="K5" s="242"/>
      <c r="L5" s="242"/>
      <c r="M5" s="403" t="s">
        <v>391</v>
      </c>
      <c r="N5" s="404"/>
      <c r="O5" s="407" t="s">
        <v>386</v>
      </c>
      <c r="P5" s="408"/>
      <c r="Q5" s="376" t="s">
        <v>389</v>
      </c>
      <c r="R5" s="242"/>
      <c r="S5" s="242"/>
      <c r="T5" s="242"/>
      <c r="U5" s="243"/>
      <c r="V5" s="415" t="s">
        <v>347</v>
      </c>
      <c r="W5" s="408"/>
      <c r="X5" s="375" t="s">
        <v>254</v>
      </c>
      <c r="Y5" s="397"/>
      <c r="Z5" s="48"/>
      <c r="AA5" s="48"/>
      <c r="AB5" s="48"/>
    </row>
    <row r="6" spans="1:28" ht="18" customHeight="1">
      <c r="A6" s="308"/>
      <c r="B6" s="309"/>
      <c r="C6" s="416"/>
      <c r="D6" s="363"/>
      <c r="E6" s="377"/>
      <c r="F6" s="244"/>
      <c r="G6" s="244"/>
      <c r="H6" s="244"/>
      <c r="I6" s="244"/>
      <c r="J6" s="244"/>
      <c r="K6" s="244"/>
      <c r="L6" s="244"/>
      <c r="M6" s="405"/>
      <c r="N6" s="406"/>
      <c r="O6" s="409"/>
      <c r="P6" s="363"/>
      <c r="Q6" s="377"/>
      <c r="R6" s="244"/>
      <c r="S6" s="244"/>
      <c r="T6" s="244"/>
      <c r="U6" s="245"/>
      <c r="V6" s="416"/>
      <c r="W6" s="363"/>
      <c r="X6" s="376"/>
      <c r="Y6" s="242"/>
      <c r="Z6" s="48"/>
      <c r="AA6" s="48"/>
      <c r="AB6" s="48"/>
    </row>
    <row r="7" spans="1:28" ht="18" customHeight="1">
      <c r="A7" s="308"/>
      <c r="B7" s="309"/>
      <c r="C7" s="416"/>
      <c r="D7" s="363"/>
      <c r="E7" s="375" t="s">
        <v>350</v>
      </c>
      <c r="F7" s="418"/>
      <c r="G7" s="375" t="s">
        <v>346</v>
      </c>
      <c r="H7" s="418"/>
      <c r="I7" s="375" t="s">
        <v>349</v>
      </c>
      <c r="J7" s="418"/>
      <c r="K7" s="375" t="s">
        <v>388</v>
      </c>
      <c r="L7" s="402"/>
      <c r="M7" s="411" t="s">
        <v>253</v>
      </c>
      <c r="N7" s="412"/>
      <c r="O7" s="409"/>
      <c r="P7" s="363"/>
      <c r="Q7" s="375" t="s">
        <v>351</v>
      </c>
      <c r="R7" s="422"/>
      <c r="S7" s="375" t="s">
        <v>255</v>
      </c>
      <c r="T7" s="422"/>
      <c r="U7" s="265" t="s">
        <v>390</v>
      </c>
      <c r="V7" s="398" t="s">
        <v>88</v>
      </c>
      <c r="W7" s="274"/>
      <c r="X7" s="398" t="s">
        <v>88</v>
      </c>
      <c r="Y7" s="282"/>
      <c r="Z7" s="48"/>
      <c r="AA7" s="48"/>
      <c r="AB7" s="48"/>
    </row>
    <row r="8" spans="1:28" ht="18" customHeight="1">
      <c r="A8" s="310"/>
      <c r="B8" s="311"/>
      <c r="C8" s="417"/>
      <c r="D8" s="410"/>
      <c r="E8" s="399"/>
      <c r="F8" s="401"/>
      <c r="G8" s="399"/>
      <c r="H8" s="401"/>
      <c r="I8" s="399"/>
      <c r="J8" s="401"/>
      <c r="K8" s="399"/>
      <c r="L8" s="400"/>
      <c r="M8" s="413"/>
      <c r="N8" s="414"/>
      <c r="O8" s="392"/>
      <c r="P8" s="410"/>
      <c r="Q8" s="423"/>
      <c r="R8" s="424"/>
      <c r="S8" s="423"/>
      <c r="T8" s="424"/>
      <c r="U8" s="425"/>
      <c r="V8" s="399"/>
      <c r="W8" s="401"/>
      <c r="X8" s="399"/>
      <c r="Y8" s="400"/>
      <c r="Z8" s="48"/>
      <c r="AA8" s="48"/>
      <c r="AB8" s="48"/>
    </row>
    <row r="9" spans="1:28" ht="18" customHeight="1">
      <c r="A9" s="420" t="s">
        <v>257</v>
      </c>
      <c r="B9" s="421"/>
      <c r="C9" s="212"/>
      <c r="D9" s="45">
        <v>1144965</v>
      </c>
      <c r="E9" s="43"/>
      <c r="F9" s="45">
        <f>SUM(H9:L9)</f>
        <v>639451</v>
      </c>
      <c r="G9" s="43"/>
      <c r="H9" s="45">
        <v>270572</v>
      </c>
      <c r="I9" s="43"/>
      <c r="J9" s="45">
        <v>360831</v>
      </c>
      <c r="K9" s="43"/>
      <c r="L9" s="45">
        <v>8048</v>
      </c>
      <c r="M9" s="48"/>
      <c r="N9" s="45">
        <v>814</v>
      </c>
      <c r="O9" s="45"/>
      <c r="P9" s="45">
        <v>1150019</v>
      </c>
      <c r="Q9" s="43"/>
      <c r="R9" s="45">
        <f>SUM(T9:U9)</f>
        <v>320496</v>
      </c>
      <c r="S9" s="43"/>
      <c r="T9" s="45">
        <v>320496</v>
      </c>
      <c r="U9" s="45">
        <v>0</v>
      </c>
      <c r="V9" s="48"/>
      <c r="W9" s="45">
        <v>26842</v>
      </c>
      <c r="X9" s="43"/>
      <c r="Y9" s="45">
        <v>680271</v>
      </c>
      <c r="Z9" s="48"/>
      <c r="AA9" s="48"/>
      <c r="AB9" s="48"/>
    </row>
    <row r="10" spans="1:28" ht="18" customHeight="1">
      <c r="A10" s="268">
        <v>61</v>
      </c>
      <c r="B10" s="274"/>
      <c r="C10" s="212"/>
      <c r="D10" s="45">
        <v>1148076</v>
      </c>
      <c r="E10" s="43"/>
      <c r="F10" s="45">
        <f>SUM(H10:L10)</f>
        <v>706839</v>
      </c>
      <c r="G10" s="43"/>
      <c r="H10" s="45">
        <v>289416</v>
      </c>
      <c r="I10" s="43"/>
      <c r="J10" s="45">
        <v>410103</v>
      </c>
      <c r="K10" s="43"/>
      <c r="L10" s="45">
        <v>7320</v>
      </c>
      <c r="M10" s="48"/>
      <c r="N10" s="45">
        <v>738</v>
      </c>
      <c r="O10" s="45"/>
      <c r="P10" s="45">
        <v>1153539</v>
      </c>
      <c r="Q10" s="43"/>
      <c r="R10" s="45">
        <f>SUM(T10:U10)</f>
        <v>333317</v>
      </c>
      <c r="S10" s="43"/>
      <c r="T10" s="45">
        <v>333317</v>
      </c>
      <c r="U10" s="45">
        <v>0</v>
      </c>
      <c r="V10" s="48"/>
      <c r="W10" s="45">
        <v>18925</v>
      </c>
      <c r="X10" s="43"/>
      <c r="Y10" s="45">
        <v>710003</v>
      </c>
      <c r="Z10" s="48"/>
      <c r="AA10" s="48"/>
      <c r="AB10" s="48"/>
    </row>
    <row r="11" spans="1:28" ht="18" customHeight="1">
      <c r="A11" s="268">
        <v>62</v>
      </c>
      <c r="B11" s="274"/>
      <c r="C11" s="212"/>
      <c r="D11" s="45">
        <v>1148517</v>
      </c>
      <c r="E11" s="43"/>
      <c r="F11" s="45">
        <f>SUM(H11:L11)</f>
        <v>768675</v>
      </c>
      <c r="G11" s="43"/>
      <c r="H11" s="45">
        <v>307768</v>
      </c>
      <c r="I11" s="43"/>
      <c r="J11" s="45">
        <v>454788</v>
      </c>
      <c r="K11" s="43"/>
      <c r="L11" s="45">
        <v>6119</v>
      </c>
      <c r="M11" s="48"/>
      <c r="N11" s="45">
        <v>577</v>
      </c>
      <c r="O11" s="45"/>
      <c r="P11" s="45">
        <v>1155531</v>
      </c>
      <c r="Q11" s="43"/>
      <c r="R11" s="45">
        <f>SUM(T11:U11)</f>
        <v>326969</v>
      </c>
      <c r="S11" s="43"/>
      <c r="T11" s="45">
        <v>326969</v>
      </c>
      <c r="U11" s="45">
        <v>0</v>
      </c>
      <c r="V11" s="48"/>
      <c r="W11" s="45">
        <v>17818</v>
      </c>
      <c r="X11" s="43"/>
      <c r="Y11" s="45">
        <v>723935</v>
      </c>
      <c r="Z11" s="48"/>
      <c r="AA11" s="48"/>
      <c r="AB11" s="48"/>
    </row>
    <row r="12" spans="1:28" ht="18" customHeight="1">
      <c r="A12" s="268">
        <v>63</v>
      </c>
      <c r="B12" s="274"/>
      <c r="C12" s="212"/>
      <c r="D12" s="45">
        <v>1152482</v>
      </c>
      <c r="E12" s="43"/>
      <c r="F12" s="45">
        <f>SUM(H12:L12)</f>
        <v>787639</v>
      </c>
      <c r="G12" s="43"/>
      <c r="H12" s="45">
        <v>314485</v>
      </c>
      <c r="I12" s="43"/>
      <c r="J12" s="45">
        <v>467634</v>
      </c>
      <c r="K12" s="43"/>
      <c r="L12" s="45">
        <v>5520</v>
      </c>
      <c r="M12" s="48"/>
      <c r="N12" s="45">
        <v>426</v>
      </c>
      <c r="O12" s="45"/>
      <c r="P12" s="45">
        <v>1157954</v>
      </c>
      <c r="Q12" s="43"/>
      <c r="R12" s="45">
        <f>SUM(T12:U12)</f>
        <v>326268</v>
      </c>
      <c r="S12" s="43"/>
      <c r="T12" s="45">
        <v>326268</v>
      </c>
      <c r="U12" s="45">
        <v>0</v>
      </c>
      <c r="V12" s="48"/>
      <c r="W12" s="45">
        <v>12714</v>
      </c>
      <c r="X12" s="43"/>
      <c r="Y12" s="45">
        <v>750318</v>
      </c>
      <c r="Z12" s="48"/>
      <c r="AA12" s="48"/>
      <c r="AB12" s="48"/>
    </row>
    <row r="13" spans="1:28" s="119" customFormat="1" ht="18" customHeight="1">
      <c r="A13" s="330" t="s">
        <v>258</v>
      </c>
      <c r="B13" s="426"/>
      <c r="C13" s="213"/>
      <c r="D13" s="14">
        <f>SUM(D26,D39)</f>
        <v>1159243</v>
      </c>
      <c r="E13" s="50"/>
      <c r="F13" s="14">
        <f>SUM(F26,F39)</f>
        <v>786723</v>
      </c>
      <c r="G13" s="50"/>
      <c r="H13" s="14">
        <f>SUM(H26,H39)</f>
        <v>318422</v>
      </c>
      <c r="I13" s="50"/>
      <c r="J13" s="14">
        <f>SUM(J26,J39)</f>
        <v>462073</v>
      </c>
      <c r="K13" s="50"/>
      <c r="L13" s="14">
        <f>SUM(L26,L39)</f>
        <v>6228</v>
      </c>
      <c r="M13" s="176"/>
      <c r="N13" s="14">
        <f>SUM(N26,N39)</f>
        <v>389</v>
      </c>
      <c r="O13" s="14"/>
      <c r="P13" s="14">
        <f>SUM(P26,P39)</f>
        <v>1160254</v>
      </c>
      <c r="Q13" s="50"/>
      <c r="R13" s="14">
        <f>SUM(R26,R39)</f>
        <v>319473</v>
      </c>
      <c r="S13" s="50"/>
      <c r="T13" s="14">
        <f>SUM(T26,T39)</f>
        <v>319473</v>
      </c>
      <c r="U13" s="14">
        <f>SUM(U26,U39)</f>
        <v>0</v>
      </c>
      <c r="V13" s="176"/>
      <c r="W13" s="14">
        <f>SUM(W26,W39)</f>
        <v>11088</v>
      </c>
      <c r="X13" s="50"/>
      <c r="Y13" s="14">
        <f>SUM(Y26,Y39)</f>
        <v>772156</v>
      </c>
      <c r="Z13" s="145"/>
      <c r="AA13" s="145"/>
      <c r="AB13" s="145"/>
    </row>
    <row r="14" spans="1:28" ht="18" customHeight="1">
      <c r="A14" s="67"/>
      <c r="B14" s="67"/>
      <c r="C14" s="212"/>
      <c r="D14" s="45"/>
      <c r="E14" s="43"/>
      <c r="F14" s="45"/>
      <c r="G14" s="43"/>
      <c r="H14" s="45"/>
      <c r="I14" s="43"/>
      <c r="J14" s="45"/>
      <c r="K14" s="43"/>
      <c r="L14" s="45"/>
      <c r="M14" s="48"/>
      <c r="N14" s="45"/>
      <c r="O14" s="43"/>
      <c r="P14" s="45"/>
      <c r="Q14" s="43"/>
      <c r="R14" s="45"/>
      <c r="S14" s="43"/>
      <c r="T14" s="45"/>
      <c r="U14" s="45"/>
      <c r="V14" s="48"/>
      <c r="W14" s="45"/>
      <c r="X14" s="43"/>
      <c r="Y14" s="43"/>
      <c r="Z14" s="48"/>
      <c r="AA14" s="48"/>
      <c r="AB14" s="48"/>
    </row>
    <row r="15" spans="1:28" ht="18" customHeight="1">
      <c r="A15" s="420" t="s">
        <v>13</v>
      </c>
      <c r="B15" s="420"/>
      <c r="C15" s="212"/>
      <c r="D15" s="45">
        <v>428228</v>
      </c>
      <c r="E15" s="43"/>
      <c r="F15" s="45">
        <f aca="true" t="shared" si="0" ref="F15:F25">SUM(H15:L15)</f>
        <v>392873</v>
      </c>
      <c r="G15" s="43"/>
      <c r="H15" s="45">
        <v>139721</v>
      </c>
      <c r="I15" s="43"/>
      <c r="J15" s="45">
        <v>249379</v>
      </c>
      <c r="K15" s="43"/>
      <c r="L15" s="45">
        <v>3773</v>
      </c>
      <c r="M15" s="48"/>
      <c r="N15" s="45">
        <v>0</v>
      </c>
      <c r="O15" s="43"/>
      <c r="P15" s="45">
        <v>428228</v>
      </c>
      <c r="Q15" s="43"/>
      <c r="R15" s="45">
        <f>SUM(T15:U15)</f>
        <v>77269</v>
      </c>
      <c r="S15" s="43"/>
      <c r="T15" s="45">
        <v>77269</v>
      </c>
      <c r="U15" s="45">
        <v>0</v>
      </c>
      <c r="V15" s="48"/>
      <c r="W15" s="45">
        <v>0</v>
      </c>
      <c r="X15" s="43"/>
      <c r="Y15" s="45">
        <v>384697</v>
      </c>
      <c r="Z15" s="48"/>
      <c r="AA15" s="48"/>
      <c r="AB15" s="48"/>
    </row>
    <row r="16" spans="1:28" ht="18" customHeight="1">
      <c r="A16" s="420" t="s">
        <v>15</v>
      </c>
      <c r="B16" s="420"/>
      <c r="C16" s="212"/>
      <c r="D16" s="45">
        <v>107032</v>
      </c>
      <c r="E16" s="43"/>
      <c r="F16" s="45">
        <f t="shared" si="0"/>
        <v>84166</v>
      </c>
      <c r="G16" s="43"/>
      <c r="H16" s="45">
        <v>23635</v>
      </c>
      <c r="I16" s="43"/>
      <c r="J16" s="45">
        <v>58259</v>
      </c>
      <c r="K16" s="43"/>
      <c r="L16" s="45">
        <v>2272</v>
      </c>
      <c r="M16" s="48"/>
      <c r="N16" s="45">
        <v>0</v>
      </c>
      <c r="O16" s="43"/>
      <c r="P16" s="171">
        <v>107032</v>
      </c>
      <c r="Q16" s="45"/>
      <c r="R16" s="171">
        <v>35368</v>
      </c>
      <c r="S16" s="45"/>
      <c r="T16" s="171">
        <v>35368</v>
      </c>
      <c r="U16" s="171">
        <v>0</v>
      </c>
      <c r="V16" s="48"/>
      <c r="W16" s="171">
        <v>500</v>
      </c>
      <c r="X16" s="43"/>
      <c r="Y16" s="171">
        <v>58372</v>
      </c>
      <c r="Z16" s="48"/>
      <c r="AA16" s="48"/>
      <c r="AB16" s="48"/>
    </row>
    <row r="17" spans="1:28" ht="18" customHeight="1">
      <c r="A17" s="420" t="s">
        <v>16</v>
      </c>
      <c r="B17" s="420"/>
      <c r="C17" s="212"/>
      <c r="D17" s="45">
        <v>32045</v>
      </c>
      <c r="E17" s="43"/>
      <c r="F17" s="45">
        <f t="shared" si="0"/>
        <v>35665</v>
      </c>
      <c r="G17" s="43"/>
      <c r="H17" s="45">
        <v>12598</v>
      </c>
      <c r="I17" s="43"/>
      <c r="J17" s="45">
        <v>23067</v>
      </c>
      <c r="K17" s="43"/>
      <c r="L17" s="45">
        <v>0</v>
      </c>
      <c r="M17" s="48"/>
      <c r="N17" s="45">
        <v>0</v>
      </c>
      <c r="O17" s="43"/>
      <c r="P17" s="45">
        <v>32045</v>
      </c>
      <c r="Q17" s="43"/>
      <c r="R17" s="45">
        <f>SUM(T17:U17)</f>
        <v>13043</v>
      </c>
      <c r="S17" s="43"/>
      <c r="T17" s="45">
        <v>13043</v>
      </c>
      <c r="U17" s="45">
        <v>0</v>
      </c>
      <c r="V17" s="48"/>
      <c r="W17" s="45">
        <v>1635</v>
      </c>
      <c r="X17" s="43"/>
      <c r="Y17" s="45">
        <v>12014</v>
      </c>
      <c r="Z17" s="48"/>
      <c r="AA17" s="48"/>
      <c r="AB17" s="48"/>
    </row>
    <row r="18" spans="1:28" ht="18" customHeight="1">
      <c r="A18" s="420" t="s">
        <v>17</v>
      </c>
      <c r="B18" s="420"/>
      <c r="C18" s="212"/>
      <c r="D18" s="45">
        <v>25312</v>
      </c>
      <c r="E18" s="43"/>
      <c r="F18" s="45">
        <f t="shared" si="0"/>
        <v>16992</v>
      </c>
      <c r="G18" s="43"/>
      <c r="H18" s="45">
        <v>6883</v>
      </c>
      <c r="I18" s="43"/>
      <c r="J18" s="45">
        <v>10109</v>
      </c>
      <c r="K18" s="43"/>
      <c r="L18" s="45">
        <v>0</v>
      </c>
      <c r="M18" s="48"/>
      <c r="N18" s="45">
        <v>256</v>
      </c>
      <c r="O18" s="43"/>
      <c r="P18" s="171">
        <v>25869</v>
      </c>
      <c r="Q18" s="43"/>
      <c r="R18" s="171">
        <v>8259</v>
      </c>
      <c r="S18" s="43"/>
      <c r="T18" s="171">
        <v>8259</v>
      </c>
      <c r="U18" s="171">
        <v>0</v>
      </c>
      <c r="V18" s="48"/>
      <c r="W18" s="171">
        <v>1861</v>
      </c>
      <c r="X18" s="43"/>
      <c r="Y18" s="171">
        <v>8049</v>
      </c>
      <c r="Z18" s="48"/>
      <c r="AA18" s="48"/>
      <c r="AB18" s="48"/>
    </row>
    <row r="19" spans="1:28" ht="18" customHeight="1">
      <c r="A19" s="420" t="s">
        <v>18</v>
      </c>
      <c r="B19" s="420"/>
      <c r="C19" s="212"/>
      <c r="D19" s="45">
        <v>69002</v>
      </c>
      <c r="E19" s="43"/>
      <c r="F19" s="45">
        <f t="shared" si="0"/>
        <v>50977</v>
      </c>
      <c r="G19" s="43"/>
      <c r="H19" s="45">
        <v>21785</v>
      </c>
      <c r="I19" s="43"/>
      <c r="J19" s="45">
        <v>29192</v>
      </c>
      <c r="K19" s="43"/>
      <c r="L19" s="45">
        <v>0</v>
      </c>
      <c r="M19" s="48"/>
      <c r="N19" s="45">
        <v>0</v>
      </c>
      <c r="O19" s="43"/>
      <c r="P19" s="171">
        <v>69002</v>
      </c>
      <c r="Q19" s="43"/>
      <c r="R19" s="171">
        <v>23979</v>
      </c>
      <c r="S19" s="43"/>
      <c r="T19" s="171">
        <v>23979</v>
      </c>
      <c r="U19" s="171">
        <v>0</v>
      </c>
      <c r="V19" s="48"/>
      <c r="W19" s="171">
        <v>0</v>
      </c>
      <c r="X19" s="43"/>
      <c r="Y19" s="171">
        <v>36911</v>
      </c>
      <c r="Z19" s="48"/>
      <c r="AA19" s="48"/>
      <c r="AB19" s="48"/>
    </row>
    <row r="20" spans="1:28" ht="18" customHeight="1">
      <c r="A20" s="420" t="s">
        <v>22</v>
      </c>
      <c r="B20" s="420"/>
      <c r="C20" s="212"/>
      <c r="D20" s="45">
        <v>11380</v>
      </c>
      <c r="E20" s="43"/>
      <c r="F20" s="45">
        <f t="shared" si="0"/>
        <v>10900</v>
      </c>
      <c r="G20" s="43"/>
      <c r="H20" s="45">
        <v>6000</v>
      </c>
      <c r="I20" s="43"/>
      <c r="J20" s="45">
        <v>4900</v>
      </c>
      <c r="K20" s="43"/>
      <c r="L20" s="45">
        <v>0</v>
      </c>
      <c r="M20" s="48"/>
      <c r="N20" s="45">
        <v>0</v>
      </c>
      <c r="O20" s="43"/>
      <c r="P20" s="45">
        <v>11639</v>
      </c>
      <c r="Q20" s="43"/>
      <c r="R20" s="45">
        <f>SUM(T20:U20)</f>
        <v>4501</v>
      </c>
      <c r="S20" s="43"/>
      <c r="T20" s="45">
        <v>4501</v>
      </c>
      <c r="U20" s="45">
        <v>0</v>
      </c>
      <c r="V20" s="48"/>
      <c r="W20" s="45">
        <v>238</v>
      </c>
      <c r="X20" s="43"/>
      <c r="Y20" s="45">
        <v>6311</v>
      </c>
      <c r="Z20" s="48"/>
      <c r="AA20" s="48"/>
      <c r="AB20" s="48"/>
    </row>
    <row r="21" spans="1:28" ht="18" customHeight="1">
      <c r="A21" s="420" t="s">
        <v>251</v>
      </c>
      <c r="B21" s="420"/>
      <c r="C21" s="212"/>
      <c r="D21" s="45">
        <v>14544</v>
      </c>
      <c r="E21" s="43"/>
      <c r="F21" s="45">
        <f t="shared" si="0"/>
        <v>4143</v>
      </c>
      <c r="G21" s="43"/>
      <c r="H21" s="45">
        <v>3022</v>
      </c>
      <c r="I21" s="43"/>
      <c r="J21" s="45">
        <v>1090</v>
      </c>
      <c r="K21" s="43"/>
      <c r="L21" s="45">
        <v>31</v>
      </c>
      <c r="M21" s="48"/>
      <c r="N21" s="45">
        <v>0</v>
      </c>
      <c r="O21" s="43"/>
      <c r="P21" s="171">
        <v>14544</v>
      </c>
      <c r="Q21" s="43"/>
      <c r="R21" s="171">
        <v>4867</v>
      </c>
      <c r="S21" s="43"/>
      <c r="T21" s="171">
        <v>4867</v>
      </c>
      <c r="U21" s="171">
        <v>0</v>
      </c>
      <c r="V21" s="48"/>
      <c r="W21" s="171">
        <v>0</v>
      </c>
      <c r="X21" s="43"/>
      <c r="Y21" s="171">
        <v>8697</v>
      </c>
      <c r="Z21" s="48"/>
      <c r="AA21" s="48"/>
      <c r="AB21" s="48"/>
    </row>
    <row r="22" spans="1:28" ht="18" customHeight="1">
      <c r="A22" s="420" t="s">
        <v>44</v>
      </c>
      <c r="B22" s="420"/>
      <c r="C22" s="212"/>
      <c r="D22" s="172">
        <v>12631</v>
      </c>
      <c r="E22" s="43"/>
      <c r="F22" s="45">
        <f t="shared" si="0"/>
        <v>3961</v>
      </c>
      <c r="G22" s="43"/>
      <c r="H22" s="45">
        <v>2783</v>
      </c>
      <c r="I22" s="43"/>
      <c r="J22" s="45">
        <v>1178</v>
      </c>
      <c r="K22" s="43"/>
      <c r="L22" s="45">
        <v>0</v>
      </c>
      <c r="M22" s="48"/>
      <c r="N22" s="45">
        <v>0</v>
      </c>
      <c r="O22" s="43"/>
      <c r="P22" s="172">
        <v>12631</v>
      </c>
      <c r="Q22" s="43"/>
      <c r="R22" s="45">
        <f>SUM(T22:U22)</f>
        <v>4237</v>
      </c>
      <c r="S22" s="43"/>
      <c r="T22" s="172">
        <v>4237</v>
      </c>
      <c r="U22" s="172">
        <v>0</v>
      </c>
      <c r="V22" s="48"/>
      <c r="W22" s="172">
        <v>1460</v>
      </c>
      <c r="X22" s="43"/>
      <c r="Y22" s="172">
        <v>3810</v>
      </c>
      <c r="Z22" s="48"/>
      <c r="AA22" s="48"/>
      <c r="AB22" s="48"/>
    </row>
    <row r="23" spans="1:28" ht="18" customHeight="1">
      <c r="A23" s="420" t="s">
        <v>58</v>
      </c>
      <c r="B23" s="380"/>
      <c r="C23" s="212"/>
      <c r="D23" s="171">
        <v>14865</v>
      </c>
      <c r="E23" s="43"/>
      <c r="F23" s="45">
        <v>3045</v>
      </c>
      <c r="G23" s="43"/>
      <c r="H23" s="171">
        <v>3374</v>
      </c>
      <c r="I23" s="43"/>
      <c r="J23" s="45">
        <v>3045</v>
      </c>
      <c r="K23" s="43"/>
      <c r="L23" s="45">
        <v>0</v>
      </c>
      <c r="M23" s="48"/>
      <c r="N23" s="171">
        <v>10</v>
      </c>
      <c r="O23" s="43"/>
      <c r="P23" s="171">
        <v>14865</v>
      </c>
      <c r="Q23" s="43"/>
      <c r="R23" s="171">
        <v>4915</v>
      </c>
      <c r="S23" s="43"/>
      <c r="T23" s="171">
        <v>4915</v>
      </c>
      <c r="U23" s="171">
        <v>0</v>
      </c>
      <c r="V23" s="48"/>
      <c r="W23" s="171">
        <v>58</v>
      </c>
      <c r="X23" s="43"/>
      <c r="Y23" s="171">
        <v>5704</v>
      </c>
      <c r="Z23" s="48"/>
      <c r="AA23" s="48"/>
      <c r="AB23" s="48"/>
    </row>
    <row r="24" spans="1:28" ht="18" customHeight="1">
      <c r="A24" s="420" t="s">
        <v>59</v>
      </c>
      <c r="B24" s="380"/>
      <c r="C24" s="212"/>
      <c r="D24" s="171">
        <v>5624</v>
      </c>
      <c r="E24" s="43"/>
      <c r="F24" s="45">
        <v>3434</v>
      </c>
      <c r="G24" s="43"/>
      <c r="H24" s="171">
        <v>574</v>
      </c>
      <c r="I24" s="43"/>
      <c r="J24" s="45">
        <v>3434</v>
      </c>
      <c r="K24" s="43"/>
      <c r="L24" s="45">
        <v>0</v>
      </c>
      <c r="M24" s="48"/>
      <c r="N24" s="171">
        <v>14</v>
      </c>
      <c r="O24" s="43"/>
      <c r="P24" s="171">
        <v>5624</v>
      </c>
      <c r="Q24" s="43"/>
      <c r="R24" s="171">
        <v>808</v>
      </c>
      <c r="S24" s="43"/>
      <c r="T24" s="171">
        <v>808</v>
      </c>
      <c r="U24" s="171">
        <v>0</v>
      </c>
      <c r="V24" s="48"/>
      <c r="W24" s="171">
        <v>1861</v>
      </c>
      <c r="X24" s="43"/>
      <c r="Y24" s="171">
        <v>664</v>
      </c>
      <c r="Z24" s="48"/>
      <c r="AA24" s="48"/>
      <c r="AB24" s="48"/>
    </row>
    <row r="25" spans="1:28" ht="18" customHeight="1">
      <c r="A25" s="420" t="s">
        <v>61</v>
      </c>
      <c r="B25" s="380"/>
      <c r="C25" s="212"/>
      <c r="D25" s="45">
        <v>9853</v>
      </c>
      <c r="E25" s="43"/>
      <c r="F25" s="45">
        <f t="shared" si="0"/>
        <v>4979</v>
      </c>
      <c r="G25" s="43"/>
      <c r="H25" s="45">
        <v>2472</v>
      </c>
      <c r="I25" s="43"/>
      <c r="J25" s="45">
        <v>2507</v>
      </c>
      <c r="K25" s="43"/>
      <c r="L25" s="45">
        <v>0</v>
      </c>
      <c r="M25" s="48"/>
      <c r="N25" s="45">
        <v>0</v>
      </c>
      <c r="O25" s="43"/>
      <c r="P25" s="171">
        <v>9935</v>
      </c>
      <c r="Q25" s="43"/>
      <c r="R25" s="171">
        <v>3161</v>
      </c>
      <c r="S25" s="43"/>
      <c r="T25" s="171">
        <v>3161</v>
      </c>
      <c r="U25" s="171">
        <v>0</v>
      </c>
      <c r="V25" s="48"/>
      <c r="W25" s="171">
        <v>266</v>
      </c>
      <c r="X25" s="43"/>
      <c r="Y25" s="171">
        <v>3944</v>
      </c>
      <c r="Z25" s="48"/>
      <c r="AA25" s="48"/>
      <c r="AB25" s="48"/>
    </row>
    <row r="26" spans="1:28" ht="18" customHeight="1">
      <c r="A26" s="420" t="s">
        <v>89</v>
      </c>
      <c r="B26" s="380"/>
      <c r="C26" s="212"/>
      <c r="D26" s="172">
        <f>SUM(D15:D22,D25)</f>
        <v>710027</v>
      </c>
      <c r="E26" s="43"/>
      <c r="F26" s="172">
        <f>SUM(F15:F25)</f>
        <v>611135</v>
      </c>
      <c r="G26" s="43"/>
      <c r="H26" s="172">
        <f>SUM(H15:H22,H25)</f>
        <v>218899</v>
      </c>
      <c r="I26" s="43"/>
      <c r="J26" s="172">
        <v>386160</v>
      </c>
      <c r="K26" s="43"/>
      <c r="L26" s="172">
        <f>SUM(L15:L22,L25)</f>
        <v>6076</v>
      </c>
      <c r="M26" s="48"/>
      <c r="N26" s="172">
        <f>SUM(N15:N22,N25)</f>
        <v>256</v>
      </c>
      <c r="O26" s="43"/>
      <c r="P26" s="172">
        <f>SUM(P15,P17,P20,P22)</f>
        <v>484543</v>
      </c>
      <c r="Q26" s="43"/>
      <c r="R26" s="172">
        <f>SUM(R15,R17,R20,R22)</f>
        <v>99050</v>
      </c>
      <c r="S26" s="43"/>
      <c r="T26" s="172">
        <f>SUM(T15,T17,T20,T22)</f>
        <v>99050</v>
      </c>
      <c r="U26" s="172">
        <f>SUM(U15:U22,U25)</f>
        <v>0</v>
      </c>
      <c r="V26" s="48"/>
      <c r="W26" s="172">
        <f>SUM(W15,W17,W20,W22)</f>
        <v>3333</v>
      </c>
      <c r="X26" s="43"/>
      <c r="Y26" s="172">
        <f>SUM(Y15,Y17,Y20,Y22)</f>
        <v>406832</v>
      </c>
      <c r="Z26" s="48"/>
      <c r="AA26" s="48"/>
      <c r="AB26" s="48"/>
    </row>
    <row r="27" spans="1:28" ht="18" customHeight="1">
      <c r="A27" s="428"/>
      <c r="B27" s="428"/>
      <c r="C27" s="212"/>
      <c r="D27" s="45"/>
      <c r="E27" s="43"/>
      <c r="F27" s="45"/>
      <c r="G27" s="43"/>
      <c r="H27" s="45"/>
      <c r="I27" s="43"/>
      <c r="J27" s="45"/>
      <c r="K27" s="43"/>
      <c r="L27" s="45"/>
      <c r="M27" s="48"/>
      <c r="N27" s="45"/>
      <c r="O27" s="43"/>
      <c r="P27" s="45"/>
      <c r="Q27" s="43"/>
      <c r="R27" s="45"/>
      <c r="S27" s="43"/>
      <c r="T27" s="45"/>
      <c r="U27" s="45"/>
      <c r="V27" s="48"/>
      <c r="W27" s="45"/>
      <c r="X27" s="43"/>
      <c r="Y27" s="42"/>
      <c r="Z27" s="48"/>
      <c r="AA27" s="48"/>
      <c r="AB27" s="48"/>
    </row>
    <row r="28" spans="1:28" ht="18" customHeight="1">
      <c r="A28" s="427" t="s">
        <v>90</v>
      </c>
      <c r="B28" s="427"/>
      <c r="C28" s="212"/>
      <c r="D28" s="45" t="s">
        <v>405</v>
      </c>
      <c r="E28" s="43"/>
      <c r="F28" s="45" t="s">
        <v>405</v>
      </c>
      <c r="G28" s="43"/>
      <c r="H28" s="45" t="s">
        <v>405</v>
      </c>
      <c r="I28" s="43"/>
      <c r="J28" s="45" t="s">
        <v>405</v>
      </c>
      <c r="K28" s="43"/>
      <c r="L28" s="45" t="s">
        <v>405</v>
      </c>
      <c r="M28" s="48"/>
      <c r="N28" s="45" t="s">
        <v>405</v>
      </c>
      <c r="O28" s="43"/>
      <c r="P28" s="45">
        <v>176034</v>
      </c>
      <c r="Q28" s="43"/>
      <c r="R28" s="45">
        <f>SUM(T28:U28)</f>
        <v>59347</v>
      </c>
      <c r="S28" s="43"/>
      <c r="T28" s="45">
        <v>59347</v>
      </c>
      <c r="U28" s="45">
        <v>0</v>
      </c>
      <c r="V28" s="48"/>
      <c r="W28" s="45">
        <v>500</v>
      </c>
      <c r="X28" s="43"/>
      <c r="Y28" s="42">
        <v>95283</v>
      </c>
      <c r="Z28" s="48"/>
      <c r="AA28" s="48"/>
      <c r="AB28" s="48"/>
    </row>
    <row r="29" spans="1:28" ht="18" customHeight="1">
      <c r="A29" s="427" t="s">
        <v>406</v>
      </c>
      <c r="B29" s="427"/>
      <c r="C29" s="212"/>
      <c r="D29" s="45" t="s">
        <v>405</v>
      </c>
      <c r="E29" s="43"/>
      <c r="F29" s="45" t="s">
        <v>405</v>
      </c>
      <c r="G29" s="43"/>
      <c r="H29" s="45" t="s">
        <v>405</v>
      </c>
      <c r="I29" s="43"/>
      <c r="J29" s="45" t="s">
        <v>405</v>
      </c>
      <c r="K29" s="43"/>
      <c r="L29" s="45" t="s">
        <v>405</v>
      </c>
      <c r="M29" s="48"/>
      <c r="N29" s="45" t="s">
        <v>405</v>
      </c>
      <c r="O29" s="43"/>
      <c r="P29" s="45">
        <v>73358</v>
      </c>
      <c r="Q29" s="43"/>
      <c r="R29" s="45">
        <f>SUM(T29:U29)</f>
        <v>25456</v>
      </c>
      <c r="S29" s="43"/>
      <c r="T29" s="45">
        <v>25456</v>
      </c>
      <c r="U29" s="45">
        <v>0</v>
      </c>
      <c r="V29" s="48"/>
      <c r="W29" s="45">
        <v>0</v>
      </c>
      <c r="X29" s="43"/>
      <c r="Y29" s="42">
        <v>48165</v>
      </c>
      <c r="Z29" s="48"/>
      <c r="AA29" s="48"/>
      <c r="AB29" s="48"/>
    </row>
    <row r="30" spans="1:28" ht="18" customHeight="1">
      <c r="A30" s="427" t="s">
        <v>403</v>
      </c>
      <c r="B30" s="427"/>
      <c r="C30" s="212"/>
      <c r="D30" s="45">
        <v>30258</v>
      </c>
      <c r="E30" s="43"/>
      <c r="F30" s="45">
        <f>SUM(H30:L30)</f>
        <v>13524</v>
      </c>
      <c r="G30" s="43"/>
      <c r="H30" s="45">
        <v>5406</v>
      </c>
      <c r="I30" s="43"/>
      <c r="J30" s="45">
        <v>8118</v>
      </c>
      <c r="K30" s="43"/>
      <c r="L30" s="45">
        <v>0</v>
      </c>
      <c r="M30" s="48"/>
      <c r="N30" s="45">
        <v>0</v>
      </c>
      <c r="O30" s="43"/>
      <c r="P30" s="45" t="s">
        <v>407</v>
      </c>
      <c r="Q30" s="43"/>
      <c r="R30" s="45" t="s">
        <v>407</v>
      </c>
      <c r="S30" s="43"/>
      <c r="T30" s="45" t="s">
        <v>407</v>
      </c>
      <c r="U30" s="45" t="s">
        <v>407</v>
      </c>
      <c r="V30" s="48"/>
      <c r="W30" s="45" t="s">
        <v>407</v>
      </c>
      <c r="X30" s="43"/>
      <c r="Y30" s="45" t="s">
        <v>407</v>
      </c>
      <c r="Z30" s="48"/>
      <c r="AA30" s="48"/>
      <c r="AB30" s="48"/>
    </row>
    <row r="31" spans="1:28" ht="18" customHeight="1">
      <c r="A31" s="427" t="s">
        <v>91</v>
      </c>
      <c r="B31" s="427"/>
      <c r="C31" s="212"/>
      <c r="D31" s="45">
        <v>134050</v>
      </c>
      <c r="E31" s="43"/>
      <c r="F31" s="45">
        <f>SUM(H31:L31)</f>
        <v>79164</v>
      </c>
      <c r="G31" s="43"/>
      <c r="H31" s="45">
        <v>32799</v>
      </c>
      <c r="I31" s="43"/>
      <c r="J31" s="45">
        <v>46365</v>
      </c>
      <c r="K31" s="43"/>
      <c r="L31" s="45">
        <v>0</v>
      </c>
      <c r="M31" s="48"/>
      <c r="N31" s="45">
        <v>0</v>
      </c>
      <c r="O31" s="43"/>
      <c r="P31" s="45" t="s">
        <v>407</v>
      </c>
      <c r="Q31" s="43"/>
      <c r="R31" s="45" t="s">
        <v>407</v>
      </c>
      <c r="S31" s="43"/>
      <c r="T31" s="45" t="s">
        <v>407</v>
      </c>
      <c r="U31" s="45" t="s">
        <v>407</v>
      </c>
      <c r="V31" s="48"/>
      <c r="W31" s="45" t="s">
        <v>407</v>
      </c>
      <c r="X31" s="43"/>
      <c r="Y31" s="45" t="s">
        <v>407</v>
      </c>
      <c r="Z31" s="48"/>
      <c r="AA31" s="48"/>
      <c r="AB31" s="48"/>
    </row>
    <row r="32" spans="1:28" ht="18" customHeight="1">
      <c r="A32" s="427" t="s">
        <v>92</v>
      </c>
      <c r="B32" s="427"/>
      <c r="C32" s="212"/>
      <c r="D32" s="45" t="s">
        <v>407</v>
      </c>
      <c r="E32" s="43"/>
      <c r="F32" s="45" t="s">
        <v>405</v>
      </c>
      <c r="G32" s="43"/>
      <c r="H32" s="45" t="s">
        <v>407</v>
      </c>
      <c r="I32" s="43"/>
      <c r="J32" s="45" t="s">
        <v>407</v>
      </c>
      <c r="K32" s="43"/>
      <c r="L32" s="45" t="s">
        <v>407</v>
      </c>
      <c r="M32" s="48"/>
      <c r="N32" s="45" t="s">
        <v>407</v>
      </c>
      <c r="O32" s="43"/>
      <c r="P32" s="45">
        <v>105494</v>
      </c>
      <c r="Q32" s="43"/>
      <c r="R32" s="45">
        <f aca="true" t="shared" si="1" ref="R32:R38">SUM(T32:U32)</f>
        <v>29785</v>
      </c>
      <c r="S32" s="43"/>
      <c r="T32" s="45">
        <v>29785</v>
      </c>
      <c r="U32" s="45">
        <v>0</v>
      </c>
      <c r="V32" s="48"/>
      <c r="W32" s="45">
        <v>0</v>
      </c>
      <c r="X32" s="43"/>
      <c r="Y32" s="42">
        <v>73417</v>
      </c>
      <c r="Z32" s="48"/>
      <c r="AA32" s="48"/>
      <c r="AB32" s="48"/>
    </row>
    <row r="33" spans="1:28" ht="18" customHeight="1">
      <c r="A33" s="427" t="s">
        <v>93</v>
      </c>
      <c r="B33" s="427"/>
      <c r="C33" s="212"/>
      <c r="D33" s="45">
        <v>84357</v>
      </c>
      <c r="E33" s="43"/>
      <c r="F33" s="45">
        <f>SUM(H33:L33)</f>
        <v>22681</v>
      </c>
      <c r="G33" s="43"/>
      <c r="H33" s="45">
        <v>18126</v>
      </c>
      <c r="I33" s="43"/>
      <c r="J33" s="45">
        <v>4438</v>
      </c>
      <c r="K33" s="43"/>
      <c r="L33" s="45">
        <v>117</v>
      </c>
      <c r="M33" s="48"/>
      <c r="N33" s="45">
        <v>72</v>
      </c>
      <c r="O33" s="43"/>
      <c r="P33" s="45">
        <v>84357</v>
      </c>
      <c r="Q33" s="43"/>
      <c r="R33" s="45">
        <f t="shared" si="1"/>
        <v>25865</v>
      </c>
      <c r="S33" s="43"/>
      <c r="T33" s="45">
        <v>25865</v>
      </c>
      <c r="U33" s="45">
        <v>0</v>
      </c>
      <c r="V33" s="48"/>
      <c r="W33" s="45">
        <v>0</v>
      </c>
      <c r="X33" s="43"/>
      <c r="Y33" s="42">
        <v>44299</v>
      </c>
      <c r="Z33" s="48"/>
      <c r="AA33" s="48"/>
      <c r="AB33" s="48"/>
    </row>
    <row r="34" spans="1:28" ht="18" customHeight="1">
      <c r="A34" s="427" t="s">
        <v>94</v>
      </c>
      <c r="B34" s="427"/>
      <c r="C34" s="212"/>
      <c r="D34" s="45">
        <v>63606</v>
      </c>
      <c r="E34" s="43"/>
      <c r="F34" s="45">
        <f>SUM(H34:L34)</f>
        <v>22347</v>
      </c>
      <c r="G34" s="43"/>
      <c r="H34" s="45">
        <v>14543</v>
      </c>
      <c r="I34" s="43"/>
      <c r="J34" s="45">
        <v>7804</v>
      </c>
      <c r="K34" s="43"/>
      <c r="L34" s="45">
        <v>0</v>
      </c>
      <c r="M34" s="48"/>
      <c r="N34" s="45">
        <v>0</v>
      </c>
      <c r="O34" s="43"/>
      <c r="P34" s="45">
        <v>63606</v>
      </c>
      <c r="Q34" s="43"/>
      <c r="R34" s="45">
        <f t="shared" si="1"/>
        <v>18630</v>
      </c>
      <c r="S34" s="43"/>
      <c r="T34" s="45">
        <v>18630</v>
      </c>
      <c r="U34" s="45">
        <v>0</v>
      </c>
      <c r="V34" s="48"/>
      <c r="W34" s="45">
        <v>273</v>
      </c>
      <c r="X34" s="43"/>
      <c r="Y34" s="42">
        <v>24288</v>
      </c>
      <c r="Z34" s="48"/>
      <c r="AA34" s="48"/>
      <c r="AB34" s="48"/>
    </row>
    <row r="35" spans="1:28" ht="18" customHeight="1">
      <c r="A35" s="427" t="s">
        <v>95</v>
      </c>
      <c r="B35" s="427"/>
      <c r="C35" s="212"/>
      <c r="D35" s="45">
        <v>91541</v>
      </c>
      <c r="E35" s="43"/>
      <c r="F35" s="45">
        <f>SUM(H35:L35)</f>
        <v>26897</v>
      </c>
      <c r="G35" s="43"/>
      <c r="H35" s="45">
        <v>20077</v>
      </c>
      <c r="I35" s="43"/>
      <c r="J35" s="45">
        <v>6785</v>
      </c>
      <c r="K35" s="43"/>
      <c r="L35" s="45">
        <v>35</v>
      </c>
      <c r="M35" s="48"/>
      <c r="N35" s="45">
        <v>7</v>
      </c>
      <c r="O35" s="43"/>
      <c r="P35" s="45">
        <v>91562</v>
      </c>
      <c r="Q35" s="43"/>
      <c r="R35" s="45">
        <f t="shared" si="1"/>
        <v>37738</v>
      </c>
      <c r="S35" s="43"/>
      <c r="T35" s="45">
        <v>37738</v>
      </c>
      <c r="U35" s="45">
        <v>0</v>
      </c>
      <c r="V35" s="48"/>
      <c r="W35" s="45">
        <v>622</v>
      </c>
      <c r="X35" s="43"/>
      <c r="Y35" s="42">
        <v>55792</v>
      </c>
      <c r="Z35" s="48"/>
      <c r="AA35" s="48"/>
      <c r="AB35" s="48"/>
    </row>
    <row r="36" spans="1:28" ht="18" customHeight="1">
      <c r="A36" s="427" t="s">
        <v>96</v>
      </c>
      <c r="B36" s="427"/>
      <c r="C36" s="212"/>
      <c r="D36" s="45">
        <v>25007</v>
      </c>
      <c r="E36" s="43"/>
      <c r="F36" s="45">
        <f>SUM(H36:L36)</f>
        <v>7028</v>
      </c>
      <c r="G36" s="43"/>
      <c r="H36" s="45">
        <v>4625</v>
      </c>
      <c r="I36" s="43"/>
      <c r="J36" s="45">
        <v>2403</v>
      </c>
      <c r="K36" s="43"/>
      <c r="L36" s="45">
        <v>0</v>
      </c>
      <c r="M36" s="48"/>
      <c r="N36" s="45">
        <v>24</v>
      </c>
      <c r="O36" s="43"/>
      <c r="P36" s="45">
        <v>25007</v>
      </c>
      <c r="Q36" s="43"/>
      <c r="R36" s="45">
        <f t="shared" si="1"/>
        <v>6459</v>
      </c>
      <c r="S36" s="43"/>
      <c r="T36" s="45">
        <v>6459</v>
      </c>
      <c r="U36" s="45">
        <v>0</v>
      </c>
      <c r="V36" s="48"/>
      <c r="W36" s="45">
        <v>2314</v>
      </c>
      <c r="X36" s="43"/>
      <c r="Y36" s="42">
        <v>5719</v>
      </c>
      <c r="Z36" s="48"/>
      <c r="AA36" s="48"/>
      <c r="AB36" s="48"/>
    </row>
    <row r="37" spans="1:28" ht="18" customHeight="1">
      <c r="A37" s="427" t="s">
        <v>97</v>
      </c>
      <c r="B37" s="427"/>
      <c r="C37" s="212"/>
      <c r="D37" s="45">
        <v>20397</v>
      </c>
      <c r="E37" s="45"/>
      <c r="F37" s="45">
        <v>3947</v>
      </c>
      <c r="G37" s="45"/>
      <c r="H37" s="45">
        <v>3947</v>
      </c>
      <c r="I37" s="43"/>
      <c r="J37" s="171">
        <v>6479</v>
      </c>
      <c r="K37" s="43"/>
      <c r="L37" s="45">
        <v>0</v>
      </c>
      <c r="M37" s="48"/>
      <c r="N37" s="45">
        <v>30</v>
      </c>
      <c r="O37" s="43"/>
      <c r="P37" s="45">
        <v>20489</v>
      </c>
      <c r="Q37" s="43"/>
      <c r="R37" s="45">
        <f t="shared" si="1"/>
        <v>5723</v>
      </c>
      <c r="S37" s="43"/>
      <c r="T37" s="45">
        <v>5723</v>
      </c>
      <c r="U37" s="45">
        <v>0</v>
      </c>
      <c r="V37" s="48"/>
      <c r="W37" s="45">
        <v>1919</v>
      </c>
      <c r="X37" s="43"/>
      <c r="Y37" s="42">
        <v>6368</v>
      </c>
      <c r="Z37" s="48"/>
      <c r="AA37" s="48"/>
      <c r="AB37" s="48"/>
    </row>
    <row r="38" spans="1:28" ht="18" customHeight="1">
      <c r="A38" s="427" t="s">
        <v>98</v>
      </c>
      <c r="B38" s="427"/>
      <c r="C38" s="212"/>
      <c r="D38" s="45" t="s">
        <v>407</v>
      </c>
      <c r="E38" s="43"/>
      <c r="F38" s="45" t="s">
        <v>407</v>
      </c>
      <c r="G38" s="43"/>
      <c r="H38" s="45" t="s">
        <v>407</v>
      </c>
      <c r="I38" s="43"/>
      <c r="J38" s="45" t="s">
        <v>407</v>
      </c>
      <c r="K38" s="43"/>
      <c r="L38" s="45" t="s">
        <v>407</v>
      </c>
      <c r="M38" s="48"/>
      <c r="N38" s="45" t="s">
        <v>407</v>
      </c>
      <c r="O38" s="43"/>
      <c r="P38" s="45">
        <v>35804</v>
      </c>
      <c r="Q38" s="43"/>
      <c r="R38" s="45">
        <f t="shared" si="1"/>
        <v>11420</v>
      </c>
      <c r="S38" s="43"/>
      <c r="T38" s="45">
        <v>11420</v>
      </c>
      <c r="U38" s="45">
        <v>0</v>
      </c>
      <c r="V38" s="48"/>
      <c r="W38" s="45">
        <v>2127</v>
      </c>
      <c r="X38" s="43"/>
      <c r="Y38" s="42">
        <v>11993</v>
      </c>
      <c r="Z38" s="48"/>
      <c r="AA38" s="48"/>
      <c r="AB38" s="48"/>
    </row>
    <row r="39" spans="1:28" ht="18" customHeight="1">
      <c r="A39" s="302" t="s">
        <v>89</v>
      </c>
      <c r="B39" s="424"/>
      <c r="C39" s="211"/>
      <c r="D39" s="173">
        <f>SUM(D28:D38)</f>
        <v>449216</v>
      </c>
      <c r="E39" s="174"/>
      <c r="F39" s="173">
        <f>SUM(F28:F38)</f>
        <v>175588</v>
      </c>
      <c r="G39" s="174"/>
      <c r="H39" s="173">
        <f>SUM(H28:H38)</f>
        <v>99523</v>
      </c>
      <c r="I39" s="174"/>
      <c r="J39" s="173">
        <f>SUM(J28:J36)</f>
        <v>75913</v>
      </c>
      <c r="K39" s="174"/>
      <c r="L39" s="173">
        <f>SUM(L28:L38)</f>
        <v>152</v>
      </c>
      <c r="M39" s="175"/>
      <c r="N39" s="173">
        <f>SUM(N28:N38)</f>
        <v>133</v>
      </c>
      <c r="O39" s="174"/>
      <c r="P39" s="173">
        <f>SUM(P28:P38)</f>
        <v>675711</v>
      </c>
      <c r="Q39" s="174"/>
      <c r="R39" s="173">
        <f>SUM(R28:R38)</f>
        <v>220423</v>
      </c>
      <c r="S39" s="174"/>
      <c r="T39" s="173">
        <f>SUM(T28:T38)</f>
        <v>220423</v>
      </c>
      <c r="U39" s="173">
        <f>SUM(U28:U38)</f>
        <v>0</v>
      </c>
      <c r="V39" s="175"/>
      <c r="W39" s="173">
        <f>SUM(W28:W38)</f>
        <v>7755</v>
      </c>
      <c r="X39" s="174"/>
      <c r="Y39" s="173">
        <f>SUM(Y28:Y38)</f>
        <v>365324</v>
      </c>
      <c r="Z39" s="48"/>
      <c r="AA39" s="48"/>
      <c r="AB39" s="48"/>
    </row>
    <row r="40" spans="1:28" ht="15" customHeight="1">
      <c r="A40" s="64" t="s">
        <v>342</v>
      </c>
      <c r="B40" s="6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48"/>
      <c r="Y40" s="48"/>
      <c r="Z40" s="48"/>
      <c r="AA40" s="48"/>
      <c r="AB40" s="48"/>
    </row>
    <row r="41" spans="1:28" ht="15" customHeight="1">
      <c r="A41" s="64" t="s">
        <v>252</v>
      </c>
      <c r="B41" s="6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4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48"/>
      <c r="Y41" s="48"/>
      <c r="Z41" s="48"/>
      <c r="AA41" s="48"/>
      <c r="AB41" s="48"/>
    </row>
    <row r="42" spans="1:28" ht="18" customHeight="1">
      <c r="A42" s="48"/>
      <c r="B42" s="6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48"/>
      <c r="Y42" s="48"/>
      <c r="Z42" s="48"/>
      <c r="AA42" s="48"/>
      <c r="AB42" s="48"/>
    </row>
    <row r="43" spans="1:28" ht="18" customHeight="1">
      <c r="A43" s="64"/>
      <c r="B43" s="6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48"/>
      <c r="Y43" s="48"/>
      <c r="Z43" s="48"/>
      <c r="AA43" s="187"/>
      <c r="AB43" s="187"/>
    </row>
    <row r="44" spans="1:28" ht="19.5" customHeight="1">
      <c r="A44" s="239" t="s">
        <v>341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48"/>
      <c r="AB44" s="48"/>
    </row>
    <row r="45" spans="1:28" ht="18" customHeight="1" thickBot="1">
      <c r="A45" s="58"/>
      <c r="B45" s="58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58"/>
      <c r="X45" s="58"/>
      <c r="Y45" s="58"/>
      <c r="Z45" s="58"/>
      <c r="AA45" s="67"/>
      <c r="AB45" s="48"/>
    </row>
    <row r="46" spans="1:28" ht="18" customHeight="1">
      <c r="A46" s="242" t="s">
        <v>408</v>
      </c>
      <c r="B46" s="439" t="s">
        <v>409</v>
      </c>
      <c r="C46" s="440"/>
      <c r="D46" s="440"/>
      <c r="E46" s="440"/>
      <c r="F46" s="440"/>
      <c r="G46" s="441"/>
      <c r="H46" s="430" t="s">
        <v>404</v>
      </c>
      <c r="I46" s="431"/>
      <c r="J46" s="431"/>
      <c r="K46" s="431"/>
      <c r="L46" s="432"/>
      <c r="M46" s="430" t="s">
        <v>393</v>
      </c>
      <c r="N46" s="431"/>
      <c r="O46" s="431"/>
      <c r="P46" s="431"/>
      <c r="Q46" s="431"/>
      <c r="R46" s="432"/>
      <c r="S46" s="430" t="s">
        <v>392</v>
      </c>
      <c r="T46" s="431"/>
      <c r="U46" s="431"/>
      <c r="V46" s="431"/>
      <c r="W46" s="431"/>
      <c r="X46" s="432"/>
      <c r="Y46" s="351" t="s">
        <v>236</v>
      </c>
      <c r="Z46" s="437" t="s">
        <v>237</v>
      </c>
      <c r="AA46" s="187"/>
      <c r="AB46" s="48"/>
    </row>
    <row r="47" spans="1:28" ht="18" customHeight="1">
      <c r="A47" s="282"/>
      <c r="B47" s="442"/>
      <c r="C47" s="443"/>
      <c r="D47" s="443"/>
      <c r="E47" s="443"/>
      <c r="F47" s="443"/>
      <c r="G47" s="444"/>
      <c r="H47" s="433"/>
      <c r="I47" s="434"/>
      <c r="J47" s="434"/>
      <c r="K47" s="434"/>
      <c r="L47" s="435"/>
      <c r="M47" s="433"/>
      <c r="N47" s="434"/>
      <c r="O47" s="434"/>
      <c r="P47" s="434"/>
      <c r="Q47" s="434"/>
      <c r="R47" s="435"/>
      <c r="S47" s="433"/>
      <c r="T47" s="434"/>
      <c r="U47" s="434"/>
      <c r="V47" s="434"/>
      <c r="W47" s="434"/>
      <c r="X47" s="435"/>
      <c r="Y47" s="361"/>
      <c r="Z47" s="438"/>
      <c r="AA47" s="187"/>
      <c r="AB47" s="48"/>
    </row>
    <row r="48" spans="1:28" ht="18" customHeight="1">
      <c r="A48" s="274"/>
      <c r="B48" s="320" t="s">
        <v>99</v>
      </c>
      <c r="C48" s="320" t="s">
        <v>234</v>
      </c>
      <c r="D48" s="320" t="s">
        <v>100</v>
      </c>
      <c r="E48" s="320" t="s">
        <v>101</v>
      </c>
      <c r="F48" s="320" t="s">
        <v>102</v>
      </c>
      <c r="G48" s="320" t="s">
        <v>235</v>
      </c>
      <c r="H48" s="320" t="s">
        <v>99</v>
      </c>
      <c r="I48" s="320" t="s">
        <v>234</v>
      </c>
      <c r="J48" s="320" t="s">
        <v>101</v>
      </c>
      <c r="K48" s="320" t="s">
        <v>102</v>
      </c>
      <c r="L48" s="320" t="s">
        <v>0</v>
      </c>
      <c r="M48" s="360" t="s">
        <v>99</v>
      </c>
      <c r="N48" s="360" t="s">
        <v>234</v>
      </c>
      <c r="O48" s="360" t="s">
        <v>100</v>
      </c>
      <c r="P48" s="360" t="s">
        <v>101</v>
      </c>
      <c r="Q48" s="360" t="s">
        <v>102</v>
      </c>
      <c r="R48" s="360" t="s">
        <v>235</v>
      </c>
      <c r="S48" s="360" t="s">
        <v>99</v>
      </c>
      <c r="T48" s="360" t="s">
        <v>234</v>
      </c>
      <c r="U48" s="360" t="s">
        <v>100</v>
      </c>
      <c r="V48" s="360" t="s">
        <v>101</v>
      </c>
      <c r="W48" s="360" t="s">
        <v>102</v>
      </c>
      <c r="X48" s="360" t="s">
        <v>235</v>
      </c>
      <c r="Y48" s="360" t="s">
        <v>99</v>
      </c>
      <c r="Z48" s="429" t="s">
        <v>99</v>
      </c>
      <c r="AA48" s="210"/>
      <c r="AB48" s="48"/>
    </row>
    <row r="49" spans="1:28" ht="18" customHeight="1">
      <c r="A49" s="275"/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429"/>
      <c r="AA49" s="187"/>
      <c r="AB49" s="48"/>
    </row>
    <row r="50" spans="1:28" ht="18" customHeight="1">
      <c r="A50" s="106" t="s">
        <v>143</v>
      </c>
      <c r="B50" s="209">
        <v>0.005</v>
      </c>
      <c r="C50" s="208">
        <v>0.007</v>
      </c>
      <c r="D50" s="208">
        <v>0.005</v>
      </c>
      <c r="E50" s="208">
        <v>0.006</v>
      </c>
      <c r="F50" s="208">
        <v>0.006</v>
      </c>
      <c r="G50" s="208">
        <v>0.007</v>
      </c>
      <c r="H50" s="208">
        <v>0.015</v>
      </c>
      <c r="I50" s="208">
        <v>0.025</v>
      </c>
      <c r="J50" s="208">
        <v>0.028</v>
      </c>
      <c r="K50" s="208" t="s">
        <v>407</v>
      </c>
      <c r="L50" s="205">
        <v>0.035</v>
      </c>
      <c r="M50" s="208">
        <v>0.009</v>
      </c>
      <c r="N50" s="208">
        <v>0.016</v>
      </c>
      <c r="O50" s="208">
        <v>0.012</v>
      </c>
      <c r="P50" s="208">
        <v>0.014</v>
      </c>
      <c r="Q50" s="208">
        <v>0.015</v>
      </c>
      <c r="R50" s="208">
        <v>0.018</v>
      </c>
      <c r="S50" s="208">
        <v>0.035</v>
      </c>
      <c r="T50" s="208">
        <v>0.03</v>
      </c>
      <c r="U50" s="208">
        <v>0.03</v>
      </c>
      <c r="V50" s="208">
        <v>0.03</v>
      </c>
      <c r="W50" s="208">
        <v>0.028</v>
      </c>
      <c r="X50" s="208">
        <v>0.03</v>
      </c>
      <c r="Y50" s="207">
        <v>1.4</v>
      </c>
      <c r="Z50" s="206">
        <v>1.97</v>
      </c>
      <c r="AA50" s="67"/>
      <c r="AB50" s="48"/>
    </row>
    <row r="51" spans="1:28" ht="18" customHeight="1">
      <c r="A51" s="120">
        <v>61</v>
      </c>
      <c r="B51" s="204">
        <v>0.005</v>
      </c>
      <c r="C51" s="203">
        <v>0.006</v>
      </c>
      <c r="D51" s="203">
        <v>0.004</v>
      </c>
      <c r="E51" s="203">
        <v>0.006</v>
      </c>
      <c r="F51" s="203">
        <v>0.005</v>
      </c>
      <c r="G51" s="203">
        <v>0.006</v>
      </c>
      <c r="H51" s="203">
        <v>0.022</v>
      </c>
      <c r="I51" s="203">
        <v>0.026</v>
      </c>
      <c r="J51" s="203">
        <v>0.026</v>
      </c>
      <c r="K51" s="205">
        <v>0.028</v>
      </c>
      <c r="L51" s="203">
        <v>0.03</v>
      </c>
      <c r="M51" s="203">
        <v>0.01</v>
      </c>
      <c r="N51" s="203">
        <v>0.014</v>
      </c>
      <c r="O51" s="203">
        <v>0.011</v>
      </c>
      <c r="P51" s="203">
        <v>0.014</v>
      </c>
      <c r="Q51" s="203">
        <v>0.014</v>
      </c>
      <c r="R51" s="203">
        <v>0.015</v>
      </c>
      <c r="S51" s="203">
        <v>0.035</v>
      </c>
      <c r="T51" s="203">
        <v>0.027</v>
      </c>
      <c r="U51" s="203">
        <v>0.03</v>
      </c>
      <c r="V51" s="203">
        <v>0.029</v>
      </c>
      <c r="W51" s="203">
        <v>0.029</v>
      </c>
      <c r="X51" s="203">
        <v>0.027</v>
      </c>
      <c r="Y51" s="63">
        <v>0.4</v>
      </c>
      <c r="Z51" s="202">
        <v>2.01</v>
      </c>
      <c r="AA51" s="67"/>
      <c r="AB51" s="48"/>
    </row>
    <row r="52" spans="1:28" ht="18" customHeight="1">
      <c r="A52" s="120">
        <v>62</v>
      </c>
      <c r="B52" s="204">
        <v>0.004</v>
      </c>
      <c r="C52" s="203">
        <v>0.006</v>
      </c>
      <c r="D52" s="203">
        <v>0.005</v>
      </c>
      <c r="E52" s="203">
        <v>0.005</v>
      </c>
      <c r="F52" s="203">
        <v>0.005</v>
      </c>
      <c r="G52" s="203">
        <v>0.006</v>
      </c>
      <c r="H52" s="203">
        <v>0.026</v>
      </c>
      <c r="I52" s="203">
        <v>0.026</v>
      </c>
      <c r="J52" s="203">
        <v>0.025</v>
      </c>
      <c r="K52" s="203">
        <v>0.031</v>
      </c>
      <c r="L52" s="203">
        <v>0.032</v>
      </c>
      <c r="M52" s="203">
        <v>0.01</v>
      </c>
      <c r="N52" s="203">
        <v>0.014</v>
      </c>
      <c r="O52" s="203">
        <v>0.012</v>
      </c>
      <c r="P52" s="203">
        <v>0.014</v>
      </c>
      <c r="Q52" s="203">
        <v>0.015</v>
      </c>
      <c r="R52" s="203">
        <v>0.015</v>
      </c>
      <c r="S52" s="203">
        <v>0.034</v>
      </c>
      <c r="T52" s="203">
        <v>0.028</v>
      </c>
      <c r="U52" s="203">
        <v>0.033</v>
      </c>
      <c r="V52" s="203">
        <v>0.027</v>
      </c>
      <c r="W52" s="203">
        <v>0.026</v>
      </c>
      <c r="X52" s="203">
        <v>0.026</v>
      </c>
      <c r="Y52" s="63">
        <v>0.4</v>
      </c>
      <c r="Z52" s="202">
        <v>2.02</v>
      </c>
      <c r="AA52" s="67"/>
      <c r="AB52" s="48"/>
    </row>
    <row r="53" spans="1:28" ht="18" customHeight="1">
      <c r="A53" s="120">
        <v>63</v>
      </c>
      <c r="B53" s="204">
        <v>0.004</v>
      </c>
      <c r="C53" s="203">
        <v>0.005</v>
      </c>
      <c r="D53" s="203">
        <v>0.005</v>
      </c>
      <c r="E53" s="203">
        <v>0.005</v>
      </c>
      <c r="F53" s="203">
        <v>0.005</v>
      </c>
      <c r="G53" s="203">
        <v>0.005</v>
      </c>
      <c r="H53" s="203">
        <v>0.025</v>
      </c>
      <c r="I53" s="203">
        <v>0.024</v>
      </c>
      <c r="J53" s="203">
        <v>0.023</v>
      </c>
      <c r="K53" s="203">
        <v>0.03</v>
      </c>
      <c r="L53" s="203">
        <v>0.032</v>
      </c>
      <c r="M53" s="203">
        <v>0.009</v>
      </c>
      <c r="N53" s="203">
        <v>0.014</v>
      </c>
      <c r="O53" s="203">
        <v>0.011</v>
      </c>
      <c r="P53" s="203">
        <v>0.013</v>
      </c>
      <c r="Q53" s="203">
        <v>0.015</v>
      </c>
      <c r="R53" s="203">
        <v>0.017</v>
      </c>
      <c r="S53" s="203">
        <v>0.028</v>
      </c>
      <c r="T53" s="203">
        <v>0.029</v>
      </c>
      <c r="U53" s="203">
        <v>0.03</v>
      </c>
      <c r="V53" s="203">
        <v>0.031</v>
      </c>
      <c r="W53" s="203">
        <v>0.029</v>
      </c>
      <c r="X53" s="203">
        <v>0.031</v>
      </c>
      <c r="Y53" s="63">
        <v>0.4</v>
      </c>
      <c r="Z53" s="202">
        <v>2.03</v>
      </c>
      <c r="AA53" s="48"/>
      <c r="AB53" s="48"/>
    </row>
    <row r="54" spans="1:28" s="119" customFormat="1" ht="18" customHeight="1">
      <c r="A54" s="107" t="s">
        <v>144</v>
      </c>
      <c r="B54" s="201">
        <v>0.004</v>
      </c>
      <c r="C54" s="200">
        <v>0.005</v>
      </c>
      <c r="D54" s="200">
        <v>0.004</v>
      </c>
      <c r="E54" s="200">
        <v>0.007</v>
      </c>
      <c r="F54" s="200">
        <v>0.006</v>
      </c>
      <c r="G54" s="200">
        <v>0.005</v>
      </c>
      <c r="H54" s="200">
        <v>0.023</v>
      </c>
      <c r="I54" s="200">
        <v>0.025</v>
      </c>
      <c r="J54" s="200">
        <v>0.026</v>
      </c>
      <c r="K54" s="200">
        <v>0.03</v>
      </c>
      <c r="L54" s="200">
        <v>0.034</v>
      </c>
      <c r="M54" s="200">
        <v>0.01</v>
      </c>
      <c r="N54" s="200">
        <v>0.015</v>
      </c>
      <c r="O54" s="200">
        <v>0.01</v>
      </c>
      <c r="P54" s="200">
        <v>0.014</v>
      </c>
      <c r="Q54" s="200">
        <v>0.016</v>
      </c>
      <c r="R54" s="200">
        <v>0.016</v>
      </c>
      <c r="S54" s="200">
        <v>0.032</v>
      </c>
      <c r="T54" s="200">
        <v>0.027</v>
      </c>
      <c r="U54" s="200">
        <v>0.028</v>
      </c>
      <c r="V54" s="200">
        <v>0.028</v>
      </c>
      <c r="W54" s="200">
        <v>0.023</v>
      </c>
      <c r="X54" s="200">
        <v>0.029</v>
      </c>
      <c r="Y54" s="178">
        <v>0.4</v>
      </c>
      <c r="Z54" s="199">
        <v>2.01</v>
      </c>
      <c r="AA54" s="145"/>
      <c r="AB54" s="145"/>
    </row>
    <row r="55" spans="1:28" ht="18" customHeight="1">
      <c r="A55" s="218" t="s">
        <v>343</v>
      </c>
      <c r="B55" s="197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7"/>
      <c r="O55" s="195"/>
      <c r="P55" s="196"/>
      <c r="Q55" s="195"/>
      <c r="R55" s="196"/>
      <c r="S55" s="195"/>
      <c r="T55" s="196"/>
      <c r="U55" s="6"/>
      <c r="V55" s="6"/>
      <c r="W55" s="195"/>
      <c r="X55" s="48"/>
      <c r="Y55" s="48"/>
      <c r="Z55" s="48"/>
      <c r="AA55" s="48"/>
      <c r="AB55" s="48"/>
    </row>
    <row r="56" spans="1:28" ht="18" customHeight="1">
      <c r="A56" s="64" t="s">
        <v>344</v>
      </c>
      <c r="B56" s="6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48"/>
      <c r="Y56" s="48"/>
      <c r="Z56" s="48"/>
      <c r="AA56" s="48"/>
      <c r="AB56" s="48"/>
    </row>
    <row r="57" spans="1:28" ht="18" customHeight="1">
      <c r="A57" s="64" t="s">
        <v>256</v>
      </c>
      <c r="B57" s="6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48"/>
      <c r="Y57" s="48"/>
      <c r="Z57" s="48"/>
      <c r="AA57" s="48"/>
      <c r="AB57" s="48"/>
    </row>
    <row r="58" spans="1:28" ht="18" customHeight="1">
      <c r="A58" s="64"/>
      <c r="B58" s="6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48"/>
      <c r="Y58" s="48"/>
      <c r="Z58" s="48"/>
      <c r="AA58" s="48"/>
      <c r="AB58" s="48"/>
    </row>
    <row r="59" spans="1:28" ht="18" customHeight="1">
      <c r="A59" s="64"/>
      <c r="B59" s="6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48"/>
      <c r="Y59" s="48"/>
      <c r="Z59" s="48"/>
      <c r="AA59" s="48"/>
      <c r="AB59" s="48"/>
    </row>
    <row r="60" spans="1:28" ht="18" customHeight="1">
      <c r="A60" s="280" t="s">
        <v>345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34"/>
      <c r="U60" s="34"/>
      <c r="V60" s="34"/>
      <c r="W60" s="34"/>
      <c r="X60" s="48"/>
      <c r="Y60" s="48"/>
      <c r="Z60" s="48"/>
      <c r="AA60" s="48"/>
      <c r="AB60" s="48"/>
    </row>
    <row r="61" spans="1:28" ht="15.75" customHeight="1" thickBot="1">
      <c r="A61" s="34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194"/>
      <c r="M61" s="86"/>
      <c r="N61" s="85"/>
      <c r="O61" s="85"/>
      <c r="P61" s="85"/>
      <c r="Q61" s="85"/>
      <c r="R61" s="85"/>
      <c r="S61" s="85"/>
      <c r="T61" s="34"/>
      <c r="U61" s="34"/>
      <c r="V61" s="34"/>
      <c r="W61" s="34"/>
      <c r="X61" s="48"/>
      <c r="Y61" s="48"/>
      <c r="Z61" s="48"/>
      <c r="AA61" s="48"/>
      <c r="AB61" s="48"/>
    </row>
    <row r="62" spans="1:28" ht="18" customHeight="1">
      <c r="A62" s="240" t="s">
        <v>410</v>
      </c>
      <c r="B62" s="436" t="s">
        <v>238</v>
      </c>
      <c r="C62" s="436"/>
      <c r="D62" s="436" t="s">
        <v>239</v>
      </c>
      <c r="E62" s="436"/>
      <c r="F62" s="436" t="s">
        <v>240</v>
      </c>
      <c r="G62" s="436"/>
      <c r="H62" s="436" t="s">
        <v>241</v>
      </c>
      <c r="I62" s="436"/>
      <c r="J62" s="436" t="s">
        <v>242</v>
      </c>
      <c r="K62" s="436"/>
      <c r="L62" s="436" t="s">
        <v>243</v>
      </c>
      <c r="M62" s="436"/>
      <c r="N62" s="436" t="s">
        <v>244</v>
      </c>
      <c r="O62" s="436"/>
      <c r="P62" s="436" t="s">
        <v>245</v>
      </c>
      <c r="Q62" s="436"/>
      <c r="R62" s="436" t="s">
        <v>246</v>
      </c>
      <c r="S62" s="445"/>
      <c r="T62" s="34"/>
      <c r="U62" s="34"/>
      <c r="V62" s="34"/>
      <c r="W62" s="34"/>
      <c r="X62" s="48"/>
      <c r="Y62" s="48"/>
      <c r="Z62" s="48"/>
      <c r="AA62" s="48"/>
      <c r="AB62" s="48"/>
    </row>
    <row r="63" spans="1:28" ht="18" customHeight="1">
      <c r="A63" s="244"/>
      <c r="B63" s="193" t="s">
        <v>247</v>
      </c>
      <c r="C63" s="193" t="s">
        <v>248</v>
      </c>
      <c r="D63" s="193" t="s">
        <v>247</v>
      </c>
      <c r="E63" s="193" t="s">
        <v>248</v>
      </c>
      <c r="F63" s="193" t="s">
        <v>247</v>
      </c>
      <c r="G63" s="193" t="s">
        <v>248</v>
      </c>
      <c r="H63" s="193" t="s">
        <v>247</v>
      </c>
      <c r="I63" s="193" t="s">
        <v>248</v>
      </c>
      <c r="J63" s="193" t="s">
        <v>247</v>
      </c>
      <c r="K63" s="193" t="s">
        <v>248</v>
      </c>
      <c r="L63" s="193" t="s">
        <v>247</v>
      </c>
      <c r="M63" s="193" t="s">
        <v>248</v>
      </c>
      <c r="N63" s="193" t="s">
        <v>247</v>
      </c>
      <c r="O63" s="193" t="s">
        <v>248</v>
      </c>
      <c r="P63" s="193" t="s">
        <v>247</v>
      </c>
      <c r="Q63" s="193" t="s">
        <v>248</v>
      </c>
      <c r="R63" s="193" t="s">
        <v>247</v>
      </c>
      <c r="S63" s="192" t="s">
        <v>248</v>
      </c>
      <c r="T63" s="34"/>
      <c r="U63" s="34"/>
      <c r="V63" s="34"/>
      <c r="W63" s="34"/>
      <c r="X63" s="48"/>
      <c r="Y63" s="48"/>
      <c r="Z63" s="48"/>
      <c r="AA63" s="48"/>
      <c r="AB63" s="48"/>
    </row>
    <row r="64" spans="1:28" ht="18" customHeight="1">
      <c r="A64" s="106" t="s">
        <v>143</v>
      </c>
      <c r="B64" s="223">
        <f>SUM(D64,F64,H64,J64,L64,P64,R64)</f>
        <v>625</v>
      </c>
      <c r="C64" s="207">
        <v>100</v>
      </c>
      <c r="D64" s="95">
        <v>44</v>
      </c>
      <c r="E64" s="207">
        <f>100*D64/$B64</f>
        <v>7.04</v>
      </c>
      <c r="F64" s="95">
        <v>117</v>
      </c>
      <c r="G64" s="207">
        <f>100*F64/$B64</f>
        <v>18.72</v>
      </c>
      <c r="H64" s="219">
        <v>1</v>
      </c>
      <c r="I64" s="207">
        <f>100*H64/$B64</f>
        <v>0.16</v>
      </c>
      <c r="J64" s="219">
        <v>134</v>
      </c>
      <c r="K64" s="207">
        <f>100*J64/$B64</f>
        <v>21.44</v>
      </c>
      <c r="L64" s="219">
        <v>14</v>
      </c>
      <c r="M64" s="207">
        <f>100*L64/$B64</f>
        <v>2.24</v>
      </c>
      <c r="N64" s="219" t="s">
        <v>259</v>
      </c>
      <c r="O64" s="95" t="s">
        <v>407</v>
      </c>
      <c r="P64" s="219">
        <v>128</v>
      </c>
      <c r="Q64" s="207">
        <f>100*P64/$B64</f>
        <v>20.48</v>
      </c>
      <c r="R64" s="219">
        <v>187</v>
      </c>
      <c r="S64" s="207">
        <f>100*R64/$B64</f>
        <v>29.92</v>
      </c>
      <c r="T64" s="70"/>
      <c r="U64" s="70"/>
      <c r="V64" s="220"/>
      <c r="W64" s="70"/>
      <c r="X64" s="48"/>
      <c r="Y64" s="48"/>
      <c r="Z64" s="48"/>
      <c r="AA64" s="48"/>
      <c r="AB64" s="48"/>
    </row>
    <row r="65" spans="1:28" ht="18" customHeight="1">
      <c r="A65" s="108">
        <v>61</v>
      </c>
      <c r="B65" s="224">
        <f>SUM(D65,F65,H65,J65,L65,P65,R65)</f>
        <v>647</v>
      </c>
      <c r="C65" s="63">
        <v>100</v>
      </c>
      <c r="D65" s="45">
        <v>52</v>
      </c>
      <c r="E65" s="63">
        <f>100*D65/$B65</f>
        <v>8.0370942812983</v>
      </c>
      <c r="F65" s="45">
        <v>81</v>
      </c>
      <c r="G65" s="63">
        <f>100*F65/$B65</f>
        <v>12.519319938176197</v>
      </c>
      <c r="H65" s="221" t="s">
        <v>407</v>
      </c>
      <c r="I65" s="63" t="s">
        <v>407</v>
      </c>
      <c r="J65" s="221">
        <v>118</v>
      </c>
      <c r="K65" s="63">
        <f>100*J65/$B65</f>
        <v>18.238021638330757</v>
      </c>
      <c r="L65" s="221">
        <v>21</v>
      </c>
      <c r="M65" s="63">
        <v>3.3</v>
      </c>
      <c r="N65" s="221" t="s">
        <v>259</v>
      </c>
      <c r="O65" s="45" t="s">
        <v>407</v>
      </c>
      <c r="P65" s="221">
        <v>146</v>
      </c>
      <c r="Q65" s="63">
        <f>100*P65/$B65</f>
        <v>22.56568778979907</v>
      </c>
      <c r="R65" s="221">
        <v>229</v>
      </c>
      <c r="S65" s="63">
        <f>100*R65/$B65</f>
        <v>35.394126738794434</v>
      </c>
      <c r="T65" s="70"/>
      <c r="U65" s="70"/>
      <c r="V65" s="220"/>
      <c r="W65" s="70"/>
      <c r="X65" s="48"/>
      <c r="Y65" s="48"/>
      <c r="Z65" s="48"/>
      <c r="AA65" s="48"/>
      <c r="AB65" s="48"/>
    </row>
    <row r="66" spans="1:28" ht="18" customHeight="1">
      <c r="A66" s="108">
        <v>62</v>
      </c>
      <c r="B66" s="224">
        <f>SUM(D66,F66,H66,J66,L66,P66,R66)</f>
        <v>660</v>
      </c>
      <c r="C66" s="63">
        <v>100</v>
      </c>
      <c r="D66" s="45">
        <v>46</v>
      </c>
      <c r="E66" s="63">
        <f>100*D66/$B66</f>
        <v>6.96969696969697</v>
      </c>
      <c r="F66" s="45">
        <v>76</v>
      </c>
      <c r="G66" s="63">
        <f>100*F66/$B66</f>
        <v>11.515151515151516</v>
      </c>
      <c r="H66" s="221">
        <v>1</v>
      </c>
      <c r="I66" s="63">
        <f>100*H66/$B66</f>
        <v>0.15151515151515152</v>
      </c>
      <c r="J66" s="221">
        <v>126</v>
      </c>
      <c r="K66" s="63">
        <f>100*J66/$B66</f>
        <v>19.09090909090909</v>
      </c>
      <c r="L66" s="221">
        <v>14</v>
      </c>
      <c r="M66" s="63">
        <f>100*L66/$B66</f>
        <v>2.121212121212121</v>
      </c>
      <c r="N66" s="221" t="s">
        <v>259</v>
      </c>
      <c r="O66" s="45" t="s">
        <v>407</v>
      </c>
      <c r="P66" s="221">
        <v>131</v>
      </c>
      <c r="Q66" s="63">
        <f>100*P66/$B66</f>
        <v>19.848484848484848</v>
      </c>
      <c r="R66" s="221">
        <v>266</v>
      </c>
      <c r="S66" s="63">
        <f>100*R66/$B66</f>
        <v>40.303030303030305</v>
      </c>
      <c r="T66" s="70"/>
      <c r="U66" s="70"/>
      <c r="V66" s="220"/>
      <c r="W66" s="70"/>
      <c r="X66" s="48"/>
      <c r="Y66" s="48"/>
      <c r="Z66" s="48"/>
      <c r="AA66" s="48"/>
      <c r="AB66" s="48"/>
    </row>
    <row r="67" spans="1:28" ht="18" customHeight="1">
      <c r="A67" s="108">
        <v>63</v>
      </c>
      <c r="B67" s="224">
        <f>SUM(D67,F67,H67,J67,L67,P67,R67)</f>
        <v>693</v>
      </c>
      <c r="C67" s="63">
        <v>100</v>
      </c>
      <c r="D67" s="45">
        <v>49</v>
      </c>
      <c r="E67" s="63">
        <f>100*D67/$B67</f>
        <v>7.070707070707071</v>
      </c>
      <c r="F67" s="45">
        <v>87</v>
      </c>
      <c r="G67" s="63">
        <f>100*F67/$B67</f>
        <v>12.554112554112555</v>
      </c>
      <c r="H67" s="221" t="s">
        <v>407</v>
      </c>
      <c r="I67" s="63" t="s">
        <v>407</v>
      </c>
      <c r="J67" s="221">
        <v>116</v>
      </c>
      <c r="K67" s="63">
        <f>100*J67/$B67</f>
        <v>16.738816738816737</v>
      </c>
      <c r="L67" s="221">
        <v>16</v>
      </c>
      <c r="M67" s="63">
        <f>100*L67/$B67</f>
        <v>2.3088023088023086</v>
      </c>
      <c r="N67" s="221" t="s">
        <v>259</v>
      </c>
      <c r="O67" s="45" t="s">
        <v>407</v>
      </c>
      <c r="P67" s="221">
        <v>128</v>
      </c>
      <c r="Q67" s="63">
        <f>100*P67/$B67</f>
        <v>18.47041847041847</v>
      </c>
      <c r="R67" s="221">
        <v>297</v>
      </c>
      <c r="S67" s="63">
        <f>100*R67/$B67</f>
        <v>42.857142857142854</v>
      </c>
      <c r="T67" s="70"/>
      <c r="U67" s="70"/>
      <c r="V67" s="220"/>
      <c r="W67" s="70"/>
      <c r="X67" s="48"/>
      <c r="Y67" s="48"/>
      <c r="Z67" s="48"/>
      <c r="AA67" s="48"/>
      <c r="AB67" s="48"/>
    </row>
    <row r="68" spans="1:28" s="121" customFormat="1" ht="18" customHeight="1">
      <c r="A68" s="107" t="s">
        <v>144</v>
      </c>
      <c r="B68" s="177">
        <f>SUM(D68,F68,H68,J68,L68,P68,R68)</f>
        <v>713</v>
      </c>
      <c r="C68" s="178">
        <v>100</v>
      </c>
      <c r="D68" s="179">
        <v>60</v>
      </c>
      <c r="E68" s="178">
        <f>100*D68/$B68</f>
        <v>8.415147265077138</v>
      </c>
      <c r="F68" s="179">
        <v>86</v>
      </c>
      <c r="G68" s="178">
        <f>100*F68/$B68</f>
        <v>12.0617110799439</v>
      </c>
      <c r="H68" s="180" t="s">
        <v>407</v>
      </c>
      <c r="I68" s="178" t="s">
        <v>407</v>
      </c>
      <c r="J68" s="180">
        <v>120</v>
      </c>
      <c r="K68" s="178">
        <f>100*J68/$B68</f>
        <v>16.830294530154276</v>
      </c>
      <c r="L68" s="180">
        <v>20</v>
      </c>
      <c r="M68" s="178">
        <f>100*L68/$B68</f>
        <v>2.805049088359046</v>
      </c>
      <c r="N68" s="180" t="s">
        <v>259</v>
      </c>
      <c r="O68" s="179" t="s">
        <v>407</v>
      </c>
      <c r="P68" s="180">
        <v>106</v>
      </c>
      <c r="Q68" s="178">
        <f>100*P68/$B68</f>
        <v>14.866760168302946</v>
      </c>
      <c r="R68" s="180">
        <v>321</v>
      </c>
      <c r="S68" s="178">
        <f>100*R68/$B68</f>
        <v>45.02103786816269</v>
      </c>
      <c r="T68" s="191"/>
      <c r="U68" s="191"/>
      <c r="V68" s="222"/>
      <c r="W68" s="191"/>
      <c r="X68" s="176"/>
      <c r="Y68" s="176"/>
      <c r="Z68" s="176"/>
      <c r="AA68" s="176"/>
      <c r="AB68" s="176"/>
    </row>
    <row r="69" spans="1:28" ht="15" customHeight="1">
      <c r="A69" s="124" t="s">
        <v>1</v>
      </c>
      <c r="B69" s="122"/>
      <c r="C69" s="122"/>
      <c r="D69" s="122"/>
      <c r="E69" s="188"/>
      <c r="F69" s="30"/>
      <c r="G69" s="30"/>
      <c r="H69" s="30"/>
      <c r="I69" s="188"/>
      <c r="J69" s="30"/>
      <c r="K69" s="30"/>
      <c r="L69" s="30"/>
      <c r="M69" s="188"/>
      <c r="N69" s="122"/>
      <c r="O69" s="190"/>
      <c r="P69" s="122"/>
      <c r="Q69" s="190"/>
      <c r="R69" s="34"/>
      <c r="S69" s="189"/>
      <c r="T69" s="34"/>
      <c r="U69" s="34"/>
      <c r="V69" s="34"/>
      <c r="W69" s="64"/>
      <c r="X69" s="48"/>
      <c r="Y69" s="48"/>
      <c r="Z69" s="48"/>
      <c r="AA69" s="48"/>
      <c r="AB69" s="48"/>
    </row>
    <row r="70" spans="1:28" ht="15" customHeight="1">
      <c r="A70" s="48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88"/>
      <c r="P70" s="30"/>
      <c r="Q70" s="30"/>
      <c r="R70" s="64"/>
      <c r="S70" s="64"/>
      <c r="T70" s="64"/>
      <c r="U70" s="64"/>
      <c r="V70" s="64"/>
      <c r="W70" s="64"/>
      <c r="X70" s="48"/>
      <c r="Y70" s="48"/>
      <c r="Z70" s="48"/>
      <c r="AA70" s="48"/>
      <c r="AB70" s="48"/>
    </row>
  </sheetData>
  <sheetProtection/>
  <mergeCells count="95">
    <mergeCell ref="M46:R47"/>
    <mergeCell ref="Q48:Q49"/>
    <mergeCell ref="M48:M49"/>
    <mergeCell ref="R62:S62"/>
    <mergeCell ref="L62:M62"/>
    <mergeCell ref="W48:W49"/>
    <mergeCell ref="R48:R49"/>
    <mergeCell ref="N48:N49"/>
    <mergeCell ref="O48:O49"/>
    <mergeCell ref="P62:Q62"/>
    <mergeCell ref="D48:D49"/>
    <mergeCell ref="J48:J49"/>
    <mergeCell ref="K48:K49"/>
    <mergeCell ref="I48:I49"/>
    <mergeCell ref="A60:S60"/>
    <mergeCell ref="A62:A63"/>
    <mergeCell ref="B62:C62"/>
    <mergeCell ref="B48:B49"/>
    <mergeCell ref="A46:A49"/>
    <mergeCell ref="B46:G47"/>
    <mergeCell ref="D62:E62"/>
    <mergeCell ref="L48:L49"/>
    <mergeCell ref="P48:P49"/>
    <mergeCell ref="F62:G62"/>
    <mergeCell ref="H46:L47"/>
    <mergeCell ref="C48:C49"/>
    <mergeCell ref="F48:F49"/>
    <mergeCell ref="G48:G49"/>
    <mergeCell ref="N62:O62"/>
    <mergeCell ref="E48:E49"/>
    <mergeCell ref="H62:I62"/>
    <mergeCell ref="J62:K62"/>
    <mergeCell ref="H48:H49"/>
    <mergeCell ref="Z46:Z47"/>
    <mergeCell ref="T48:T49"/>
    <mergeCell ref="U48:U49"/>
    <mergeCell ref="V48:V49"/>
    <mergeCell ref="X48:X49"/>
    <mergeCell ref="Y48:Y49"/>
    <mergeCell ref="Z48:Z49"/>
    <mergeCell ref="S46:X47"/>
    <mergeCell ref="S48:S49"/>
    <mergeCell ref="Y46:Y47"/>
    <mergeCell ref="A23:B23"/>
    <mergeCell ref="A33:B33"/>
    <mergeCell ref="A34:B34"/>
    <mergeCell ref="A37:B37"/>
    <mergeCell ref="A38:B38"/>
    <mergeCell ref="A39:B39"/>
    <mergeCell ref="A35:B35"/>
    <mergeCell ref="A36:B36"/>
    <mergeCell ref="A20:B20"/>
    <mergeCell ref="A44:Z44"/>
    <mergeCell ref="A29:B29"/>
    <mergeCell ref="A32:B32"/>
    <mergeCell ref="A24:B24"/>
    <mergeCell ref="A28:B28"/>
    <mergeCell ref="A22:B22"/>
    <mergeCell ref="A21:B21"/>
    <mergeCell ref="E5:L6"/>
    <mergeCell ref="A30:B30"/>
    <mergeCell ref="A31:B31"/>
    <mergeCell ref="A26:B26"/>
    <mergeCell ref="A25:B25"/>
    <mergeCell ref="A27:B27"/>
    <mergeCell ref="A11:B11"/>
    <mergeCell ref="A12:B12"/>
    <mergeCell ref="A16:B16"/>
    <mergeCell ref="I7:J8"/>
    <mergeCell ref="A17:B17"/>
    <mergeCell ref="A13:B13"/>
    <mergeCell ref="A15:B15"/>
    <mergeCell ref="A18:B18"/>
    <mergeCell ref="A19:B19"/>
    <mergeCell ref="A10:B10"/>
    <mergeCell ref="O4:Y4"/>
    <mergeCell ref="G7:H8"/>
    <mergeCell ref="E7:F8"/>
    <mergeCell ref="A4:B8"/>
    <mergeCell ref="A9:B9"/>
    <mergeCell ref="V5:W6"/>
    <mergeCell ref="Q7:R8"/>
    <mergeCell ref="S7:T8"/>
    <mergeCell ref="Q5:U6"/>
    <mergeCell ref="U7:U8"/>
    <mergeCell ref="A2:Y2"/>
    <mergeCell ref="X5:Y6"/>
    <mergeCell ref="X7:Y8"/>
    <mergeCell ref="V7:W8"/>
    <mergeCell ref="C4:N4"/>
    <mergeCell ref="K7:L8"/>
    <mergeCell ref="M5:N6"/>
    <mergeCell ref="O5:P8"/>
    <mergeCell ref="M7:N8"/>
    <mergeCell ref="C5:D8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tabSelected="1" view="pageBreakPreview" zoomScale="75" zoomScaleNormal="75" zoomScaleSheetLayoutView="75" zoomScalePageLayoutView="0" workbookViewId="0" topLeftCell="A1">
      <selection activeCell="A7" sqref="A7"/>
    </sheetView>
  </sheetViews>
  <sheetFormatPr defaultColWidth="10.59765625" defaultRowHeight="15" customHeight="1"/>
  <cols>
    <col min="1" max="1" width="17.8984375" style="48" customWidth="1"/>
    <col min="2" max="2" width="2" style="48" customWidth="1"/>
    <col min="3" max="3" width="6.59765625" style="48" customWidth="1"/>
    <col min="4" max="4" width="9.5" style="48" customWidth="1"/>
    <col min="5" max="5" width="8.19921875" style="48" customWidth="1"/>
    <col min="6" max="6" width="2.59765625" style="48" customWidth="1"/>
    <col min="7" max="8" width="7.09765625" style="48" customWidth="1"/>
    <col min="9" max="9" width="2.59765625" style="48" customWidth="1"/>
    <col min="10" max="10" width="7.09765625" style="48" customWidth="1"/>
    <col min="11" max="11" width="8.09765625" style="48" customWidth="1"/>
    <col min="12" max="12" width="2.59765625" style="48" customWidth="1"/>
    <col min="13" max="14" width="7.09765625" style="48" customWidth="1"/>
    <col min="15" max="15" width="2.59765625" style="48" customWidth="1"/>
    <col min="16" max="16" width="7.09765625" style="48" customWidth="1"/>
    <col min="17" max="17" width="8" style="48" customWidth="1"/>
    <col min="18" max="18" width="2.59765625" style="48" customWidth="1"/>
    <col min="19" max="20" width="7.09765625" style="48" customWidth="1"/>
    <col min="21" max="21" width="3.69921875" style="48" customWidth="1"/>
    <col min="22" max="22" width="7.09765625" style="48" customWidth="1"/>
    <col min="23" max="23" width="8" style="48" customWidth="1"/>
    <col min="24" max="24" width="2.59765625" style="48" customWidth="1"/>
    <col min="25" max="25" width="7.09765625" style="48" customWidth="1"/>
    <col min="26" max="26" width="7.09765625" style="59" customWidth="1"/>
    <col min="27" max="27" width="2.59765625" style="48" customWidth="1"/>
    <col min="28" max="28" width="7.09765625" style="48" customWidth="1"/>
    <col min="29" max="29" width="6.59765625" style="59" customWidth="1"/>
    <col min="30" max="30" width="2.59765625" style="48" customWidth="1"/>
    <col min="31" max="31" width="6.59765625" style="123" customWidth="1"/>
    <col min="32" max="32" width="6.19921875" style="48" customWidth="1"/>
    <col min="33" max="33" width="2.59765625" style="48" customWidth="1"/>
    <col min="34" max="34" width="3" style="48" customWidth="1"/>
    <col min="35" max="35" width="1.8984375" style="48" customWidth="1"/>
    <col min="36" max="36" width="2.59765625" style="48" customWidth="1"/>
    <col min="37" max="37" width="6.19921875" style="48" customWidth="1"/>
    <col min="38" max="38" width="2.59765625" style="48" customWidth="1"/>
    <col min="39" max="39" width="3" style="48" customWidth="1"/>
    <col min="40" max="40" width="3.09765625" style="48" customWidth="1"/>
    <col min="41" max="16384" width="10.59765625" style="48" customWidth="1"/>
  </cols>
  <sheetData>
    <row r="1" spans="1:40" ht="15" customHeight="1">
      <c r="A1" s="1" t="s">
        <v>3</v>
      </c>
      <c r="B1" s="9"/>
      <c r="AN1" s="2" t="s">
        <v>4</v>
      </c>
    </row>
    <row r="2" spans="1:40" ht="15" customHeight="1">
      <c r="A2" s="239" t="s">
        <v>355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3:40" ht="15" customHeight="1" thickBo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70"/>
      <c r="AA3" s="34"/>
      <c r="AB3" s="34"/>
      <c r="AC3" s="70"/>
      <c r="AD3" s="34"/>
      <c r="AE3" s="44"/>
      <c r="AF3" s="34"/>
      <c r="AG3" s="34"/>
      <c r="AH3" s="34"/>
      <c r="AI3" s="34"/>
      <c r="AJ3" s="34"/>
      <c r="AK3" s="34"/>
      <c r="AL3" s="34"/>
      <c r="AN3" s="70" t="s">
        <v>2</v>
      </c>
    </row>
    <row r="4" spans="1:40" ht="15" customHeight="1">
      <c r="A4" s="240" t="s">
        <v>6</v>
      </c>
      <c r="B4" s="241"/>
      <c r="C4" s="252" t="s">
        <v>356</v>
      </c>
      <c r="D4" s="252" t="s">
        <v>103</v>
      </c>
      <c r="E4" s="358" t="s">
        <v>411</v>
      </c>
      <c r="F4" s="240"/>
      <c r="G4" s="240"/>
      <c r="H4" s="240"/>
      <c r="I4" s="240"/>
      <c r="J4" s="241"/>
      <c r="K4" s="358" t="s">
        <v>412</v>
      </c>
      <c r="L4" s="240"/>
      <c r="M4" s="240"/>
      <c r="N4" s="240"/>
      <c r="O4" s="240"/>
      <c r="P4" s="241"/>
      <c r="Q4" s="358" t="s">
        <v>413</v>
      </c>
      <c r="R4" s="240"/>
      <c r="S4" s="240"/>
      <c r="T4" s="240"/>
      <c r="U4" s="228" t="s">
        <v>414</v>
      </c>
      <c r="V4" s="229"/>
      <c r="W4" s="446" t="s">
        <v>415</v>
      </c>
      <c r="X4" s="306"/>
      <c r="Y4" s="306"/>
      <c r="Z4" s="306"/>
      <c r="AA4" s="306"/>
      <c r="AB4" s="307"/>
      <c r="AC4" s="358" t="s">
        <v>416</v>
      </c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</row>
    <row r="5" spans="1:40" ht="15" customHeight="1">
      <c r="A5" s="242"/>
      <c r="B5" s="243"/>
      <c r="C5" s="449"/>
      <c r="D5" s="449"/>
      <c r="E5" s="377"/>
      <c r="F5" s="244"/>
      <c r="G5" s="244"/>
      <c r="H5" s="244"/>
      <c r="I5" s="244"/>
      <c r="J5" s="245"/>
      <c r="K5" s="377"/>
      <c r="L5" s="244"/>
      <c r="M5" s="244"/>
      <c r="N5" s="244"/>
      <c r="O5" s="244"/>
      <c r="P5" s="245"/>
      <c r="Q5" s="377"/>
      <c r="R5" s="244"/>
      <c r="S5" s="244"/>
      <c r="T5" s="244"/>
      <c r="U5" s="230" t="s">
        <v>417</v>
      </c>
      <c r="V5" s="231"/>
      <c r="W5" s="447"/>
      <c r="X5" s="448"/>
      <c r="Y5" s="448"/>
      <c r="Z5" s="448"/>
      <c r="AA5" s="448"/>
      <c r="AB5" s="364"/>
      <c r="AC5" s="377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</row>
    <row r="6" spans="1:40" ht="15" customHeight="1">
      <c r="A6" s="244"/>
      <c r="B6" s="245"/>
      <c r="C6" s="450"/>
      <c r="D6" s="450"/>
      <c r="E6" s="259" t="s">
        <v>418</v>
      </c>
      <c r="F6" s="260"/>
      <c r="G6" s="261"/>
      <c r="H6" s="259" t="s">
        <v>104</v>
      </c>
      <c r="I6" s="260"/>
      <c r="J6" s="261"/>
      <c r="K6" s="259" t="s">
        <v>418</v>
      </c>
      <c r="L6" s="260"/>
      <c r="M6" s="261"/>
      <c r="N6" s="259" t="s">
        <v>104</v>
      </c>
      <c r="O6" s="260"/>
      <c r="P6" s="261"/>
      <c r="Q6" s="259" t="s">
        <v>418</v>
      </c>
      <c r="R6" s="260"/>
      <c r="S6" s="261"/>
      <c r="T6" s="259" t="s">
        <v>104</v>
      </c>
      <c r="U6" s="260"/>
      <c r="V6" s="261"/>
      <c r="W6" s="259" t="s">
        <v>418</v>
      </c>
      <c r="X6" s="260"/>
      <c r="Y6" s="261"/>
      <c r="Z6" s="259" t="s">
        <v>104</v>
      </c>
      <c r="AA6" s="260"/>
      <c r="AB6" s="261"/>
      <c r="AC6" s="259" t="s">
        <v>418</v>
      </c>
      <c r="AD6" s="260"/>
      <c r="AE6" s="261"/>
      <c r="AF6" s="259" t="s">
        <v>104</v>
      </c>
      <c r="AG6" s="260"/>
      <c r="AH6" s="260"/>
      <c r="AI6" s="260"/>
      <c r="AJ6" s="260"/>
      <c r="AK6" s="260"/>
      <c r="AL6" s="260"/>
      <c r="AM6" s="260"/>
      <c r="AN6" s="260"/>
    </row>
    <row r="7" spans="1:40" ht="15" customHeight="1">
      <c r="A7" s="124"/>
      <c r="B7" s="124"/>
      <c r="C7" s="102" t="s">
        <v>105</v>
      </c>
      <c r="D7" s="154">
        <f>SUM(D13,D22,D25,D27)</f>
        <v>4</v>
      </c>
      <c r="E7" s="125">
        <f>SUM(E13,E22,E25,E27)</f>
        <v>0</v>
      </c>
      <c r="F7" s="125" t="s">
        <v>106</v>
      </c>
      <c r="G7" s="181">
        <f>SUM(G13,G22,G25,G27)</f>
        <v>51</v>
      </c>
      <c r="H7" s="130">
        <v>7</v>
      </c>
      <c r="I7" s="126" t="s">
        <v>107</v>
      </c>
      <c r="J7" s="232">
        <f>MAX(J13,J22,J25,J27)</f>
        <v>8</v>
      </c>
      <c r="K7" s="125">
        <f>SUM(K13,K22,K25,K27)</f>
        <v>0</v>
      </c>
      <c r="L7" s="125" t="s">
        <v>106</v>
      </c>
      <c r="M7" s="181">
        <f>SUM(M13,M22,M25,M27)</f>
        <v>51</v>
      </c>
      <c r="N7" s="125">
        <f>MINA(N13,N22,N25,N27)</f>
        <v>8.5</v>
      </c>
      <c r="O7" s="126" t="s">
        <v>107</v>
      </c>
      <c r="P7" s="181">
        <f>MAX(P13,P22,P25,P27)</f>
        <v>13</v>
      </c>
      <c r="Q7" s="125">
        <f>SUM(Q13,Q22,Q25,Q27)</f>
        <v>0</v>
      </c>
      <c r="R7" s="125" t="s">
        <v>106</v>
      </c>
      <c r="S7" s="181">
        <f>SUM(S13,S22,S25,S27)</f>
        <v>51</v>
      </c>
      <c r="T7" s="233">
        <f>MAX(T13,T22,T25,T27)</f>
        <v>0.5</v>
      </c>
      <c r="U7" s="126" t="s">
        <v>107</v>
      </c>
      <c r="V7" s="234">
        <f>MAX(V13,V22,V25,V27)</f>
        <v>0.8</v>
      </c>
      <c r="W7" s="125">
        <f>SUM(W13,W22,W25,W27)</f>
        <v>4</v>
      </c>
      <c r="X7" s="125" t="s">
        <v>106</v>
      </c>
      <c r="Y7" s="181">
        <f>SUM(Y13,Y22,Y25,Y27)</f>
        <v>51</v>
      </c>
      <c r="Z7" s="226" t="s">
        <v>419</v>
      </c>
      <c r="AA7" s="126" t="s">
        <v>107</v>
      </c>
      <c r="AB7" s="181">
        <v>340</v>
      </c>
      <c r="AC7" s="125">
        <f>SUM(AC13,AC22,AC25,AC27)</f>
        <v>32</v>
      </c>
      <c r="AD7" s="125" t="s">
        <v>106</v>
      </c>
      <c r="AE7" s="181">
        <f>SUM(AE13,AE22,AE25,AE27)</f>
        <v>51</v>
      </c>
      <c r="AF7" s="125">
        <f>MINA(AF13,AF22,AF25,AF27)</f>
        <v>1.8</v>
      </c>
      <c r="AG7" s="125" t="s">
        <v>108</v>
      </c>
      <c r="AH7" s="129">
        <v>10</v>
      </c>
      <c r="AI7" s="129">
        <v>0</v>
      </c>
      <c r="AJ7" s="125" t="s">
        <v>107</v>
      </c>
      <c r="AK7" s="181">
        <v>7.9</v>
      </c>
      <c r="AL7" s="125" t="s">
        <v>108</v>
      </c>
      <c r="AM7" s="129">
        <v>10</v>
      </c>
      <c r="AN7" s="25">
        <v>3</v>
      </c>
    </row>
    <row r="8" spans="1:40" ht="15" customHeight="1">
      <c r="A8" s="64"/>
      <c r="B8" s="64"/>
      <c r="C8" s="103" t="s">
        <v>109</v>
      </c>
      <c r="D8" s="34">
        <v>23</v>
      </c>
      <c r="E8" s="70">
        <v>33</v>
      </c>
      <c r="F8" s="70" t="s">
        <v>106</v>
      </c>
      <c r="G8" s="44">
        <v>385</v>
      </c>
      <c r="H8" s="70">
        <v>6.7</v>
      </c>
      <c r="I8" s="130" t="s">
        <v>107</v>
      </c>
      <c r="J8" s="131">
        <v>9.7</v>
      </c>
      <c r="K8" s="70">
        <v>5</v>
      </c>
      <c r="L8" s="70" t="s">
        <v>106</v>
      </c>
      <c r="M8" s="44">
        <v>385</v>
      </c>
      <c r="N8" s="70">
        <v>3.8</v>
      </c>
      <c r="O8" s="130" t="s">
        <v>107</v>
      </c>
      <c r="P8" s="44">
        <v>14</v>
      </c>
      <c r="Q8" s="70">
        <v>44</v>
      </c>
      <c r="R8" s="70" t="s">
        <v>106</v>
      </c>
      <c r="S8" s="44">
        <v>385</v>
      </c>
      <c r="T8" s="127" t="s">
        <v>420</v>
      </c>
      <c r="U8" s="130" t="s">
        <v>107</v>
      </c>
      <c r="V8" s="133">
        <v>6.9</v>
      </c>
      <c r="W8" s="70">
        <v>27</v>
      </c>
      <c r="X8" s="70" t="s">
        <v>106</v>
      </c>
      <c r="Y8" s="44">
        <v>385</v>
      </c>
      <c r="Z8" s="227" t="s">
        <v>419</v>
      </c>
      <c r="AA8" s="130" t="s">
        <v>107</v>
      </c>
      <c r="AB8" s="44">
        <v>1200</v>
      </c>
      <c r="AC8" s="70">
        <v>302</v>
      </c>
      <c r="AD8" s="70" t="s">
        <v>106</v>
      </c>
      <c r="AE8" s="44">
        <v>385</v>
      </c>
      <c r="AF8" s="70">
        <v>7.8</v>
      </c>
      <c r="AG8" s="70" t="s">
        <v>108</v>
      </c>
      <c r="AH8" s="134">
        <v>10</v>
      </c>
      <c r="AI8" s="70">
        <v>0</v>
      </c>
      <c r="AJ8" s="70" t="s">
        <v>107</v>
      </c>
      <c r="AK8" s="44">
        <v>2.4</v>
      </c>
      <c r="AL8" s="70" t="s">
        <v>108</v>
      </c>
      <c r="AM8" s="134">
        <v>10</v>
      </c>
      <c r="AN8" s="26">
        <v>5</v>
      </c>
    </row>
    <row r="9" spans="1:40" ht="15" customHeight="1">
      <c r="A9" s="46" t="s">
        <v>110</v>
      </c>
      <c r="B9" s="64"/>
      <c r="C9" s="103" t="s">
        <v>111</v>
      </c>
      <c r="D9" s="34">
        <v>19</v>
      </c>
      <c r="E9" s="70">
        <v>26</v>
      </c>
      <c r="F9" s="70" t="s">
        <v>106</v>
      </c>
      <c r="G9" s="44">
        <v>379</v>
      </c>
      <c r="H9" s="70">
        <f>MINA(H15,H24,H27,H29)</f>
        <v>6.6</v>
      </c>
      <c r="I9" s="130" t="s">
        <v>107</v>
      </c>
      <c r="J9" s="183">
        <v>10</v>
      </c>
      <c r="K9" s="70">
        <v>14</v>
      </c>
      <c r="L9" s="70" t="s">
        <v>106</v>
      </c>
      <c r="M9" s="44">
        <v>379</v>
      </c>
      <c r="N9" s="70">
        <f>MINA(N15,N24,N27,N29)</f>
        <v>3.8</v>
      </c>
      <c r="O9" s="130" t="s">
        <v>107</v>
      </c>
      <c r="P9" s="44">
        <v>16</v>
      </c>
      <c r="Q9" s="70">
        <v>109</v>
      </c>
      <c r="R9" s="70" t="s">
        <v>106</v>
      </c>
      <c r="S9" s="44">
        <v>379</v>
      </c>
      <c r="T9" s="127">
        <f>MAX(T15,T24,T27,T29)</f>
        <v>0.5</v>
      </c>
      <c r="U9" s="130" t="s">
        <v>107</v>
      </c>
      <c r="V9" s="184">
        <v>25</v>
      </c>
      <c r="W9" s="70">
        <v>25</v>
      </c>
      <c r="X9" s="70" t="s">
        <v>106</v>
      </c>
      <c r="Y9" s="44">
        <v>379</v>
      </c>
      <c r="Z9" s="70">
        <f>MINA(Z15,Z24,Z27,Z29)</f>
        <v>1</v>
      </c>
      <c r="AA9" s="130" t="s">
        <v>107</v>
      </c>
      <c r="AB9" s="44">
        <v>270</v>
      </c>
      <c r="AC9" s="70">
        <v>231</v>
      </c>
      <c r="AD9" s="70" t="s">
        <v>106</v>
      </c>
      <c r="AE9" s="44">
        <v>379</v>
      </c>
      <c r="AF9" s="70">
        <v>1.3</v>
      </c>
      <c r="AG9" s="70" t="s">
        <v>108</v>
      </c>
      <c r="AH9" s="134">
        <v>10</v>
      </c>
      <c r="AI9" s="70">
        <v>2</v>
      </c>
      <c r="AJ9" s="70" t="s">
        <v>107</v>
      </c>
      <c r="AK9" s="44">
        <v>1.7</v>
      </c>
      <c r="AL9" s="70" t="s">
        <v>108</v>
      </c>
      <c r="AM9" s="134">
        <v>10</v>
      </c>
      <c r="AN9" s="26">
        <v>6</v>
      </c>
    </row>
    <row r="10" spans="1:40" ht="15" customHeight="1">
      <c r="A10" s="46"/>
      <c r="B10" s="64"/>
      <c r="C10" s="103" t="s">
        <v>112</v>
      </c>
      <c r="D10" s="34">
        <v>7</v>
      </c>
      <c r="E10" s="70">
        <v>13</v>
      </c>
      <c r="F10" s="70" t="s">
        <v>106</v>
      </c>
      <c r="G10" s="44">
        <v>182</v>
      </c>
      <c r="H10" s="70">
        <f>MINA(H16,H25,H28,H30)</f>
        <v>6.7</v>
      </c>
      <c r="I10" s="130" t="s">
        <v>107</v>
      </c>
      <c r="J10" s="131">
        <v>9.4</v>
      </c>
      <c r="K10" s="70">
        <v>34</v>
      </c>
      <c r="L10" s="70" t="s">
        <v>106</v>
      </c>
      <c r="M10" s="44">
        <v>182</v>
      </c>
      <c r="N10" s="70" t="s">
        <v>420</v>
      </c>
      <c r="O10" s="130" t="s">
        <v>107</v>
      </c>
      <c r="P10" s="44">
        <v>14</v>
      </c>
      <c r="Q10" s="70">
        <v>69</v>
      </c>
      <c r="R10" s="70" t="s">
        <v>106</v>
      </c>
      <c r="S10" s="44">
        <v>182</v>
      </c>
      <c r="T10" s="185">
        <v>0.6</v>
      </c>
      <c r="U10" s="130" t="s">
        <v>107</v>
      </c>
      <c r="V10" s="184">
        <v>47</v>
      </c>
      <c r="W10" s="70">
        <f>SUM(W16,W31,W36,W44,W52,W61)</f>
        <v>1</v>
      </c>
      <c r="X10" s="70" t="s">
        <v>106</v>
      </c>
      <c r="Y10" s="44">
        <v>182</v>
      </c>
      <c r="Z10" s="70">
        <f>MINA(Z16,Z25,Z28,Z30)</f>
        <v>1</v>
      </c>
      <c r="AA10" s="130" t="s">
        <v>107</v>
      </c>
      <c r="AB10" s="44">
        <v>61</v>
      </c>
      <c r="AC10" s="59" t="s">
        <v>421</v>
      </c>
      <c r="AD10" s="70" t="s">
        <v>106</v>
      </c>
      <c r="AE10" s="44">
        <v>182</v>
      </c>
      <c r="AF10" s="70">
        <v>4.9</v>
      </c>
      <c r="AG10" s="70" t="s">
        <v>108</v>
      </c>
      <c r="AH10" s="134">
        <v>10</v>
      </c>
      <c r="AI10" s="70">
        <v>2</v>
      </c>
      <c r="AJ10" s="70" t="s">
        <v>107</v>
      </c>
      <c r="AK10" s="44">
        <v>3.5</v>
      </c>
      <c r="AL10" s="70" t="s">
        <v>108</v>
      </c>
      <c r="AM10" s="134">
        <v>10</v>
      </c>
      <c r="AN10" s="26">
        <v>7</v>
      </c>
    </row>
    <row r="11" spans="1:40" ht="15" customHeight="1">
      <c r="A11" s="46"/>
      <c r="B11" s="64"/>
      <c r="C11" s="103" t="s">
        <v>113</v>
      </c>
      <c r="D11" s="34">
        <v>1</v>
      </c>
      <c r="E11" s="70">
        <v>0</v>
      </c>
      <c r="F11" s="70" t="s">
        <v>106</v>
      </c>
      <c r="G11" s="44">
        <v>66</v>
      </c>
      <c r="H11" s="130">
        <v>7</v>
      </c>
      <c r="I11" s="130" t="s">
        <v>107</v>
      </c>
      <c r="J11" s="131">
        <v>8.2</v>
      </c>
      <c r="K11" s="70">
        <v>0</v>
      </c>
      <c r="L11" s="70" t="s">
        <v>106</v>
      </c>
      <c r="M11" s="44">
        <v>66</v>
      </c>
      <c r="N11" s="70">
        <v>6.3</v>
      </c>
      <c r="O11" s="130" t="s">
        <v>107</v>
      </c>
      <c r="P11" s="44">
        <f>MAX(P17,P26,P29,P31)</f>
        <v>13</v>
      </c>
      <c r="Q11" s="70">
        <v>1</v>
      </c>
      <c r="R11" s="70" t="s">
        <v>106</v>
      </c>
      <c r="S11" s="44">
        <v>66</v>
      </c>
      <c r="T11" s="185">
        <v>0.7</v>
      </c>
      <c r="U11" s="130" t="s">
        <v>107</v>
      </c>
      <c r="V11" s="184">
        <v>10</v>
      </c>
      <c r="W11" s="70">
        <v>0</v>
      </c>
      <c r="X11" s="70" t="s">
        <v>106</v>
      </c>
      <c r="Y11" s="44">
        <v>66</v>
      </c>
      <c r="Z11" s="70">
        <f>MINA(Z17,Z26,Z29,Z31)</f>
        <v>1</v>
      </c>
      <c r="AA11" s="130" t="s">
        <v>107</v>
      </c>
      <c r="AB11" s="44">
        <v>16</v>
      </c>
      <c r="AC11" s="59" t="s">
        <v>421</v>
      </c>
      <c r="AD11" s="70" t="s">
        <v>106</v>
      </c>
      <c r="AE11" s="44">
        <v>66</v>
      </c>
      <c r="AF11" s="185">
        <v>2</v>
      </c>
      <c r="AG11" s="70" t="s">
        <v>108</v>
      </c>
      <c r="AH11" s="134">
        <v>10</v>
      </c>
      <c r="AI11" s="70">
        <v>2</v>
      </c>
      <c r="AJ11" s="70" t="s">
        <v>107</v>
      </c>
      <c r="AK11" s="44">
        <v>3.5</v>
      </c>
      <c r="AL11" s="70" t="s">
        <v>108</v>
      </c>
      <c r="AM11" s="134">
        <v>10</v>
      </c>
      <c r="AN11" s="26">
        <v>6</v>
      </c>
    </row>
    <row r="12" spans="1:40" ht="15" customHeight="1">
      <c r="A12" s="46"/>
      <c r="B12" s="64"/>
      <c r="C12" s="103" t="s">
        <v>114</v>
      </c>
      <c r="D12" s="34">
        <v>1</v>
      </c>
      <c r="E12" s="70">
        <v>0</v>
      </c>
      <c r="F12" s="70" t="s">
        <v>106</v>
      </c>
      <c r="G12" s="44">
        <v>66</v>
      </c>
      <c r="H12" s="130">
        <v>7</v>
      </c>
      <c r="I12" s="130" t="s">
        <v>107</v>
      </c>
      <c r="J12" s="131">
        <v>8.4</v>
      </c>
      <c r="K12" s="70">
        <v>0</v>
      </c>
      <c r="L12" s="70" t="s">
        <v>106</v>
      </c>
      <c r="M12" s="44">
        <v>66</v>
      </c>
      <c r="N12" s="70">
        <v>7.1</v>
      </c>
      <c r="O12" s="130" t="s">
        <v>107</v>
      </c>
      <c r="P12" s="44">
        <v>12</v>
      </c>
      <c r="Q12" s="70">
        <v>1</v>
      </c>
      <c r="R12" s="70" t="s">
        <v>106</v>
      </c>
      <c r="S12" s="44">
        <v>66</v>
      </c>
      <c r="T12" s="185">
        <v>1.6</v>
      </c>
      <c r="U12" s="130" t="s">
        <v>107</v>
      </c>
      <c r="V12" s="184">
        <v>11</v>
      </c>
      <c r="W12" s="70" t="s">
        <v>421</v>
      </c>
      <c r="X12" s="70" t="s">
        <v>106</v>
      </c>
      <c r="Y12" s="44">
        <v>66</v>
      </c>
      <c r="Z12" s="70">
        <f>MINA(Z18,Z27,Z30,Z32)</f>
        <v>1</v>
      </c>
      <c r="AA12" s="130" t="s">
        <v>107</v>
      </c>
      <c r="AB12" s="44">
        <v>11</v>
      </c>
      <c r="AC12" s="59" t="s">
        <v>421</v>
      </c>
      <c r="AD12" s="70" t="s">
        <v>106</v>
      </c>
      <c r="AE12" s="44">
        <v>66</v>
      </c>
      <c r="AF12" s="70">
        <v>6.8</v>
      </c>
      <c r="AG12" s="70" t="s">
        <v>108</v>
      </c>
      <c r="AH12" s="134">
        <v>10</v>
      </c>
      <c r="AI12" s="70">
        <v>2</v>
      </c>
      <c r="AJ12" s="70" t="s">
        <v>107</v>
      </c>
      <c r="AK12" s="44">
        <v>1.4</v>
      </c>
      <c r="AL12" s="70" t="s">
        <v>108</v>
      </c>
      <c r="AM12" s="134">
        <v>10</v>
      </c>
      <c r="AN12" s="26">
        <v>6</v>
      </c>
    </row>
    <row r="13" spans="1:40" ht="15" customHeight="1">
      <c r="A13" s="46"/>
      <c r="B13" s="64"/>
      <c r="C13" s="103" t="s">
        <v>105</v>
      </c>
      <c r="D13" s="34">
        <v>1</v>
      </c>
      <c r="E13" s="70"/>
      <c r="F13" s="70" t="s">
        <v>106</v>
      </c>
      <c r="G13" s="44">
        <v>24</v>
      </c>
      <c r="H13" s="130">
        <v>7</v>
      </c>
      <c r="I13" s="130" t="s">
        <v>107</v>
      </c>
      <c r="J13" s="131">
        <v>7.7</v>
      </c>
      <c r="K13" s="70">
        <v>0</v>
      </c>
      <c r="L13" s="70" t="s">
        <v>106</v>
      </c>
      <c r="M13" s="44">
        <v>24</v>
      </c>
      <c r="N13" s="130">
        <v>9.1</v>
      </c>
      <c r="O13" s="70" t="s">
        <v>107</v>
      </c>
      <c r="P13" s="44">
        <v>13</v>
      </c>
      <c r="Q13" s="70">
        <v>0</v>
      </c>
      <c r="R13" s="70" t="s">
        <v>106</v>
      </c>
      <c r="S13" s="44">
        <v>24</v>
      </c>
      <c r="T13" s="127">
        <v>0.5</v>
      </c>
      <c r="U13" s="70" t="s">
        <v>107</v>
      </c>
      <c r="V13" s="133">
        <v>0.8</v>
      </c>
      <c r="W13" s="70">
        <v>0</v>
      </c>
      <c r="X13" s="70" t="s">
        <v>106</v>
      </c>
      <c r="Y13" s="44">
        <v>24</v>
      </c>
      <c r="Z13" s="128">
        <v>1</v>
      </c>
      <c r="AA13" s="70" t="s">
        <v>107</v>
      </c>
      <c r="AB13" s="44">
        <v>15</v>
      </c>
      <c r="AC13" s="70">
        <v>17</v>
      </c>
      <c r="AD13" s="70" t="s">
        <v>106</v>
      </c>
      <c r="AE13" s="44">
        <v>24</v>
      </c>
      <c r="AF13" s="130">
        <v>4</v>
      </c>
      <c r="AG13" s="70" t="s">
        <v>108</v>
      </c>
      <c r="AH13" s="134">
        <v>10</v>
      </c>
      <c r="AI13" s="22">
        <v>0</v>
      </c>
      <c r="AJ13" s="70" t="s">
        <v>107</v>
      </c>
      <c r="AK13" s="130">
        <v>4.9</v>
      </c>
      <c r="AL13" s="70" t="s">
        <v>108</v>
      </c>
      <c r="AM13" s="134">
        <v>10</v>
      </c>
      <c r="AN13" s="26">
        <v>3</v>
      </c>
    </row>
    <row r="14" spans="1:40" ht="15" customHeight="1">
      <c r="A14" s="46" t="s">
        <v>115</v>
      </c>
      <c r="B14" s="64"/>
      <c r="C14" s="103" t="s">
        <v>109</v>
      </c>
      <c r="D14" s="34">
        <v>1</v>
      </c>
      <c r="E14" s="70">
        <v>0</v>
      </c>
      <c r="F14" s="70" t="s">
        <v>106</v>
      </c>
      <c r="G14" s="44">
        <v>24</v>
      </c>
      <c r="H14" s="130">
        <v>6.8</v>
      </c>
      <c r="I14" s="130" t="s">
        <v>107</v>
      </c>
      <c r="J14" s="131">
        <v>7.6</v>
      </c>
      <c r="K14" s="70">
        <v>0</v>
      </c>
      <c r="L14" s="70" t="s">
        <v>106</v>
      </c>
      <c r="M14" s="44">
        <v>24</v>
      </c>
      <c r="N14" s="130">
        <v>8.4</v>
      </c>
      <c r="O14" s="70" t="s">
        <v>107</v>
      </c>
      <c r="P14" s="44">
        <v>12</v>
      </c>
      <c r="Q14" s="70">
        <v>11</v>
      </c>
      <c r="R14" s="70" t="s">
        <v>106</v>
      </c>
      <c r="S14" s="44">
        <v>24</v>
      </c>
      <c r="T14" s="70">
        <v>0.6</v>
      </c>
      <c r="U14" s="70" t="s">
        <v>107</v>
      </c>
      <c r="V14" s="133">
        <v>4.8</v>
      </c>
      <c r="W14" s="70">
        <v>0</v>
      </c>
      <c r="X14" s="70" t="s">
        <v>106</v>
      </c>
      <c r="Y14" s="44">
        <v>24</v>
      </c>
      <c r="Z14" s="70">
        <v>1</v>
      </c>
      <c r="AA14" s="70" t="s">
        <v>107</v>
      </c>
      <c r="AB14" s="44">
        <v>22</v>
      </c>
      <c r="AC14" s="70">
        <v>24</v>
      </c>
      <c r="AD14" s="70" t="s">
        <v>106</v>
      </c>
      <c r="AE14" s="44">
        <v>24</v>
      </c>
      <c r="AF14" s="130">
        <v>2.3</v>
      </c>
      <c r="AG14" s="70" t="s">
        <v>108</v>
      </c>
      <c r="AH14" s="134">
        <v>10</v>
      </c>
      <c r="AI14" s="22">
        <v>3</v>
      </c>
      <c r="AJ14" s="70" t="s">
        <v>107</v>
      </c>
      <c r="AK14" s="130">
        <v>1.7</v>
      </c>
      <c r="AL14" s="70" t="s">
        <v>108</v>
      </c>
      <c r="AM14" s="134">
        <v>10</v>
      </c>
      <c r="AN14" s="26">
        <v>5</v>
      </c>
    </row>
    <row r="15" spans="1:40" ht="15" customHeight="1">
      <c r="A15" s="46"/>
      <c r="B15" s="64"/>
      <c r="C15" s="103" t="s">
        <v>111</v>
      </c>
      <c r="D15" s="34">
        <v>2</v>
      </c>
      <c r="E15" s="70">
        <v>0</v>
      </c>
      <c r="F15" s="70" t="s">
        <v>106</v>
      </c>
      <c r="G15" s="44">
        <v>48</v>
      </c>
      <c r="H15" s="130">
        <v>6.6</v>
      </c>
      <c r="I15" s="130" t="s">
        <v>107</v>
      </c>
      <c r="J15" s="131">
        <v>7.1</v>
      </c>
      <c r="K15" s="70">
        <v>1</v>
      </c>
      <c r="L15" s="70" t="s">
        <v>106</v>
      </c>
      <c r="M15" s="44">
        <v>48</v>
      </c>
      <c r="N15" s="130">
        <v>3.8</v>
      </c>
      <c r="O15" s="70" t="s">
        <v>107</v>
      </c>
      <c r="P15" s="44">
        <v>12</v>
      </c>
      <c r="Q15" s="70">
        <v>27</v>
      </c>
      <c r="R15" s="70" t="s">
        <v>106</v>
      </c>
      <c r="S15" s="44">
        <v>48</v>
      </c>
      <c r="T15" s="130">
        <v>0.5</v>
      </c>
      <c r="U15" s="70" t="s">
        <v>107</v>
      </c>
      <c r="V15" s="44">
        <v>25</v>
      </c>
      <c r="W15" s="70">
        <v>0</v>
      </c>
      <c r="X15" s="70" t="s">
        <v>106</v>
      </c>
      <c r="Y15" s="44">
        <v>48</v>
      </c>
      <c r="Z15" s="70">
        <v>1</v>
      </c>
      <c r="AA15" s="70" t="s">
        <v>107</v>
      </c>
      <c r="AB15" s="44">
        <v>21</v>
      </c>
      <c r="AC15" s="70">
        <v>39</v>
      </c>
      <c r="AD15" s="70" t="s">
        <v>422</v>
      </c>
      <c r="AE15" s="44">
        <v>48</v>
      </c>
      <c r="AF15" s="130">
        <v>3.3</v>
      </c>
      <c r="AG15" s="70" t="s">
        <v>108</v>
      </c>
      <c r="AH15" s="134">
        <v>10</v>
      </c>
      <c r="AI15" s="22">
        <v>2</v>
      </c>
      <c r="AJ15" s="70" t="s">
        <v>107</v>
      </c>
      <c r="AK15" s="130">
        <v>2.4</v>
      </c>
      <c r="AL15" s="70" t="s">
        <v>108</v>
      </c>
      <c r="AM15" s="134">
        <v>10</v>
      </c>
      <c r="AN15" s="26">
        <v>5</v>
      </c>
    </row>
    <row r="16" spans="1:40" ht="15" customHeight="1">
      <c r="A16" s="46"/>
      <c r="B16" s="64"/>
      <c r="C16" s="103" t="s">
        <v>112</v>
      </c>
      <c r="D16" s="34">
        <v>1</v>
      </c>
      <c r="E16" s="70">
        <v>0</v>
      </c>
      <c r="F16" s="70" t="s">
        <v>106</v>
      </c>
      <c r="G16" s="44">
        <v>24</v>
      </c>
      <c r="H16" s="130">
        <v>6.7</v>
      </c>
      <c r="I16" s="130" t="s">
        <v>107</v>
      </c>
      <c r="J16" s="131">
        <v>7</v>
      </c>
      <c r="K16" s="70">
        <v>4</v>
      </c>
      <c r="L16" s="70" t="s">
        <v>106</v>
      </c>
      <c r="M16" s="44">
        <v>24</v>
      </c>
      <c r="N16" s="130">
        <v>1.8</v>
      </c>
      <c r="O16" s="70" t="s">
        <v>107</v>
      </c>
      <c r="P16" s="44">
        <v>9.2</v>
      </c>
      <c r="Q16" s="70">
        <v>20</v>
      </c>
      <c r="R16" s="70" t="s">
        <v>106</v>
      </c>
      <c r="S16" s="44">
        <v>24</v>
      </c>
      <c r="T16" s="130">
        <v>2.5</v>
      </c>
      <c r="U16" s="70" t="s">
        <v>107</v>
      </c>
      <c r="V16" s="44">
        <v>21</v>
      </c>
      <c r="W16" s="70">
        <v>1</v>
      </c>
      <c r="X16" s="70" t="s">
        <v>106</v>
      </c>
      <c r="Y16" s="44">
        <v>24</v>
      </c>
      <c r="Z16" s="70">
        <v>6</v>
      </c>
      <c r="AA16" s="70" t="s">
        <v>107</v>
      </c>
      <c r="AB16" s="44">
        <v>61</v>
      </c>
      <c r="AC16" s="70" t="s">
        <v>421</v>
      </c>
      <c r="AD16" s="70" t="s">
        <v>106</v>
      </c>
      <c r="AE16" s="44">
        <v>24</v>
      </c>
      <c r="AF16" s="130">
        <v>7.9</v>
      </c>
      <c r="AG16" s="70" t="s">
        <v>108</v>
      </c>
      <c r="AH16" s="134">
        <v>10</v>
      </c>
      <c r="AI16" s="22">
        <v>3</v>
      </c>
      <c r="AJ16" s="70" t="s">
        <v>107</v>
      </c>
      <c r="AK16" s="130">
        <v>2.4</v>
      </c>
      <c r="AL16" s="70" t="s">
        <v>108</v>
      </c>
      <c r="AM16" s="134">
        <v>10</v>
      </c>
      <c r="AN16" s="26">
        <v>5</v>
      </c>
    </row>
    <row r="17" spans="1:40" ht="15" customHeight="1">
      <c r="A17" s="46" t="s">
        <v>116</v>
      </c>
      <c r="B17" s="64"/>
      <c r="C17" s="103" t="s">
        <v>109</v>
      </c>
      <c r="D17" s="34">
        <v>1</v>
      </c>
      <c r="E17" s="70">
        <v>0</v>
      </c>
      <c r="F17" s="70" t="s">
        <v>106</v>
      </c>
      <c r="G17" s="44">
        <v>24</v>
      </c>
      <c r="H17" s="130">
        <v>6.7</v>
      </c>
      <c r="I17" s="130" t="s">
        <v>107</v>
      </c>
      <c r="J17" s="131">
        <v>7.4</v>
      </c>
      <c r="K17" s="70">
        <v>0</v>
      </c>
      <c r="L17" s="70" t="s">
        <v>106</v>
      </c>
      <c r="M17" s="44">
        <v>24</v>
      </c>
      <c r="N17" s="130">
        <v>8.4</v>
      </c>
      <c r="O17" s="70" t="s">
        <v>107</v>
      </c>
      <c r="P17" s="44">
        <v>12</v>
      </c>
      <c r="Q17" s="70">
        <v>2</v>
      </c>
      <c r="R17" s="70" t="s">
        <v>106</v>
      </c>
      <c r="S17" s="44">
        <v>24</v>
      </c>
      <c r="T17" s="127">
        <v>0.5</v>
      </c>
      <c r="U17" s="70" t="s">
        <v>107</v>
      </c>
      <c r="V17" s="133">
        <v>3.4</v>
      </c>
      <c r="W17" s="70">
        <v>0</v>
      </c>
      <c r="X17" s="70" t="s">
        <v>106</v>
      </c>
      <c r="Y17" s="44">
        <v>24</v>
      </c>
      <c r="Z17" s="70">
        <v>2</v>
      </c>
      <c r="AA17" s="70" t="s">
        <v>107</v>
      </c>
      <c r="AB17" s="44">
        <v>17</v>
      </c>
      <c r="AC17" s="70">
        <v>24</v>
      </c>
      <c r="AD17" s="70" t="s">
        <v>106</v>
      </c>
      <c r="AE17" s="44">
        <v>24</v>
      </c>
      <c r="AF17" s="130">
        <v>1.1</v>
      </c>
      <c r="AG17" s="70" t="s">
        <v>108</v>
      </c>
      <c r="AH17" s="134">
        <v>10</v>
      </c>
      <c r="AI17" s="22">
        <v>3</v>
      </c>
      <c r="AJ17" s="70" t="s">
        <v>107</v>
      </c>
      <c r="AK17" s="130">
        <v>7</v>
      </c>
      <c r="AL17" s="70" t="s">
        <v>108</v>
      </c>
      <c r="AM17" s="134">
        <v>10</v>
      </c>
      <c r="AN17" s="26">
        <v>4</v>
      </c>
    </row>
    <row r="18" spans="1:40" ht="15" customHeight="1">
      <c r="A18" s="46"/>
      <c r="B18" s="64"/>
      <c r="C18" s="103" t="s">
        <v>111</v>
      </c>
      <c r="D18" s="34">
        <v>1</v>
      </c>
      <c r="E18" s="70">
        <v>7</v>
      </c>
      <c r="F18" s="70" t="s">
        <v>106</v>
      </c>
      <c r="G18" s="44">
        <v>24</v>
      </c>
      <c r="H18" s="130">
        <v>6.7</v>
      </c>
      <c r="I18" s="130" t="s">
        <v>107</v>
      </c>
      <c r="J18" s="131">
        <v>9.4</v>
      </c>
      <c r="K18" s="70">
        <v>0</v>
      </c>
      <c r="L18" s="70" t="s">
        <v>106</v>
      </c>
      <c r="M18" s="44">
        <v>24</v>
      </c>
      <c r="N18" s="130">
        <v>7</v>
      </c>
      <c r="O18" s="70" t="s">
        <v>107</v>
      </c>
      <c r="P18" s="44">
        <v>13</v>
      </c>
      <c r="Q18" s="70">
        <v>8</v>
      </c>
      <c r="R18" s="70" t="s">
        <v>106</v>
      </c>
      <c r="S18" s="44">
        <v>24</v>
      </c>
      <c r="T18" s="127">
        <v>0.5</v>
      </c>
      <c r="U18" s="70" t="s">
        <v>107</v>
      </c>
      <c r="V18" s="133">
        <v>7.4</v>
      </c>
      <c r="W18" s="70">
        <v>0</v>
      </c>
      <c r="X18" s="70" t="s">
        <v>106</v>
      </c>
      <c r="Y18" s="44">
        <v>24</v>
      </c>
      <c r="Z18" s="70">
        <v>2</v>
      </c>
      <c r="AA18" s="70" t="s">
        <v>107</v>
      </c>
      <c r="AB18" s="44">
        <v>14</v>
      </c>
      <c r="AC18" s="70">
        <v>10</v>
      </c>
      <c r="AD18" s="70" t="s">
        <v>106</v>
      </c>
      <c r="AE18" s="44">
        <v>24</v>
      </c>
      <c r="AF18" s="130">
        <v>4.9</v>
      </c>
      <c r="AG18" s="70" t="s">
        <v>108</v>
      </c>
      <c r="AH18" s="134">
        <v>10</v>
      </c>
      <c r="AI18" s="22">
        <v>2</v>
      </c>
      <c r="AJ18" s="70" t="s">
        <v>107</v>
      </c>
      <c r="AK18" s="130">
        <v>1.3</v>
      </c>
      <c r="AL18" s="70" t="s">
        <v>108</v>
      </c>
      <c r="AM18" s="134">
        <v>10</v>
      </c>
      <c r="AN18" s="26">
        <v>5</v>
      </c>
    </row>
    <row r="19" spans="1:40" ht="15" customHeight="1">
      <c r="A19" s="46" t="s">
        <v>117</v>
      </c>
      <c r="B19" s="64"/>
      <c r="C19" s="103" t="s">
        <v>111</v>
      </c>
      <c r="D19" s="34">
        <v>1</v>
      </c>
      <c r="E19" s="70">
        <v>0</v>
      </c>
      <c r="F19" s="70" t="s">
        <v>106</v>
      </c>
      <c r="G19" s="44">
        <v>24</v>
      </c>
      <c r="H19" s="130">
        <v>6.6</v>
      </c>
      <c r="I19" s="130" t="s">
        <v>107</v>
      </c>
      <c r="J19" s="131">
        <v>7.1</v>
      </c>
      <c r="K19" s="70">
        <v>3</v>
      </c>
      <c r="L19" s="70" t="s">
        <v>106</v>
      </c>
      <c r="M19" s="44">
        <v>24</v>
      </c>
      <c r="N19" s="130">
        <v>3.8</v>
      </c>
      <c r="O19" s="70" t="s">
        <v>107</v>
      </c>
      <c r="P19" s="44">
        <v>10</v>
      </c>
      <c r="Q19" s="70">
        <v>9</v>
      </c>
      <c r="R19" s="70" t="s">
        <v>106</v>
      </c>
      <c r="S19" s="44">
        <v>24</v>
      </c>
      <c r="T19" s="130">
        <v>1.3</v>
      </c>
      <c r="U19" s="70" t="s">
        <v>107</v>
      </c>
      <c r="V19" s="133">
        <v>6.1</v>
      </c>
      <c r="W19" s="70">
        <v>2</v>
      </c>
      <c r="X19" s="70" t="s">
        <v>106</v>
      </c>
      <c r="Y19" s="44">
        <v>24</v>
      </c>
      <c r="Z19" s="70">
        <v>5</v>
      </c>
      <c r="AA19" s="70" t="s">
        <v>107</v>
      </c>
      <c r="AB19" s="44">
        <v>100</v>
      </c>
      <c r="AC19" s="70">
        <v>23</v>
      </c>
      <c r="AD19" s="70" t="s">
        <v>106</v>
      </c>
      <c r="AE19" s="44">
        <v>24</v>
      </c>
      <c r="AF19" s="130">
        <v>4.9</v>
      </c>
      <c r="AG19" s="70" t="s">
        <v>108</v>
      </c>
      <c r="AH19" s="134">
        <v>10</v>
      </c>
      <c r="AI19" s="22">
        <v>3</v>
      </c>
      <c r="AJ19" s="70" t="s">
        <v>107</v>
      </c>
      <c r="AK19" s="130">
        <v>7.9</v>
      </c>
      <c r="AL19" s="70" t="s">
        <v>108</v>
      </c>
      <c r="AM19" s="134">
        <v>10</v>
      </c>
      <c r="AN19" s="26">
        <v>4</v>
      </c>
    </row>
    <row r="20" spans="1:40" ht="15" customHeight="1">
      <c r="A20" s="46" t="s">
        <v>423</v>
      </c>
      <c r="B20" s="64"/>
      <c r="C20" s="103" t="s">
        <v>109</v>
      </c>
      <c r="D20" s="34">
        <v>1</v>
      </c>
      <c r="E20" s="70">
        <v>0</v>
      </c>
      <c r="F20" s="70" t="s">
        <v>106</v>
      </c>
      <c r="G20" s="44">
        <v>12</v>
      </c>
      <c r="H20" s="130">
        <v>7</v>
      </c>
      <c r="I20" s="130" t="s">
        <v>107</v>
      </c>
      <c r="J20" s="131">
        <v>7.7</v>
      </c>
      <c r="K20" s="70">
        <v>0</v>
      </c>
      <c r="L20" s="70" t="s">
        <v>106</v>
      </c>
      <c r="M20" s="44">
        <v>12</v>
      </c>
      <c r="N20" s="130">
        <v>8.6</v>
      </c>
      <c r="O20" s="70" t="s">
        <v>107</v>
      </c>
      <c r="P20" s="44">
        <v>12</v>
      </c>
      <c r="Q20" s="70">
        <v>0</v>
      </c>
      <c r="R20" s="70" t="s">
        <v>106</v>
      </c>
      <c r="S20" s="44">
        <v>12</v>
      </c>
      <c r="T20" s="127">
        <v>0.5</v>
      </c>
      <c r="U20" s="70" t="s">
        <v>107</v>
      </c>
      <c r="V20" s="133">
        <v>1.4</v>
      </c>
      <c r="W20" s="70">
        <v>2</v>
      </c>
      <c r="X20" s="70" t="s">
        <v>106</v>
      </c>
      <c r="Y20" s="44">
        <v>12</v>
      </c>
      <c r="Z20" s="70">
        <v>4</v>
      </c>
      <c r="AA20" s="70" t="s">
        <v>107</v>
      </c>
      <c r="AB20" s="44">
        <v>36</v>
      </c>
      <c r="AC20" s="70">
        <v>8</v>
      </c>
      <c r="AD20" s="70" t="s">
        <v>106</v>
      </c>
      <c r="AE20" s="44">
        <v>12</v>
      </c>
      <c r="AF20" s="130">
        <v>3.3</v>
      </c>
      <c r="AG20" s="70" t="s">
        <v>108</v>
      </c>
      <c r="AH20" s="134">
        <v>10</v>
      </c>
      <c r="AI20" s="22">
        <v>2</v>
      </c>
      <c r="AJ20" s="70" t="s">
        <v>107</v>
      </c>
      <c r="AK20" s="130">
        <v>4.9</v>
      </c>
      <c r="AL20" s="70" t="s">
        <v>108</v>
      </c>
      <c r="AM20" s="134">
        <v>10</v>
      </c>
      <c r="AN20" s="26">
        <v>4</v>
      </c>
    </row>
    <row r="21" spans="1:40" ht="15" customHeight="1">
      <c r="A21" s="46"/>
      <c r="B21" s="64"/>
      <c r="C21" s="103" t="s">
        <v>111</v>
      </c>
      <c r="D21" s="34">
        <v>1</v>
      </c>
      <c r="E21" s="70">
        <v>0</v>
      </c>
      <c r="F21" s="70" t="s">
        <v>106</v>
      </c>
      <c r="G21" s="44">
        <v>12</v>
      </c>
      <c r="H21" s="130">
        <v>7</v>
      </c>
      <c r="I21" s="130" t="s">
        <v>107</v>
      </c>
      <c r="J21" s="131">
        <v>7.6</v>
      </c>
      <c r="K21" s="70">
        <v>0</v>
      </c>
      <c r="L21" s="70" t="s">
        <v>106</v>
      </c>
      <c r="M21" s="44">
        <v>12</v>
      </c>
      <c r="N21" s="130">
        <v>7</v>
      </c>
      <c r="O21" s="70" t="s">
        <v>107</v>
      </c>
      <c r="P21" s="44">
        <v>11</v>
      </c>
      <c r="Q21" s="70">
        <v>1</v>
      </c>
      <c r="R21" s="70" t="s">
        <v>106</v>
      </c>
      <c r="S21" s="44">
        <v>12</v>
      </c>
      <c r="T21" s="127">
        <v>0.5</v>
      </c>
      <c r="U21" s="70" t="s">
        <v>107</v>
      </c>
      <c r="V21" s="133">
        <v>5.6</v>
      </c>
      <c r="W21" s="70">
        <v>3</v>
      </c>
      <c r="X21" s="70" t="s">
        <v>106</v>
      </c>
      <c r="Y21" s="44">
        <v>12</v>
      </c>
      <c r="Z21" s="70">
        <v>3</v>
      </c>
      <c r="AA21" s="70" t="s">
        <v>107</v>
      </c>
      <c r="AB21" s="44">
        <v>31</v>
      </c>
      <c r="AC21" s="70">
        <v>5</v>
      </c>
      <c r="AD21" s="70" t="s">
        <v>106</v>
      </c>
      <c r="AE21" s="44">
        <v>12</v>
      </c>
      <c r="AF21" s="130">
        <v>7.9</v>
      </c>
      <c r="AG21" s="70" t="s">
        <v>108</v>
      </c>
      <c r="AH21" s="134">
        <v>10</v>
      </c>
      <c r="AI21" s="22">
        <v>2</v>
      </c>
      <c r="AJ21" s="70" t="s">
        <v>107</v>
      </c>
      <c r="AK21" s="130">
        <v>9.2</v>
      </c>
      <c r="AL21" s="70" t="s">
        <v>108</v>
      </c>
      <c r="AM21" s="134">
        <v>10</v>
      </c>
      <c r="AN21" s="26">
        <v>5</v>
      </c>
    </row>
    <row r="22" spans="1:40" ht="15" customHeight="1">
      <c r="A22" s="46"/>
      <c r="B22" s="64"/>
      <c r="C22" s="103" t="s">
        <v>105</v>
      </c>
      <c r="D22" s="34">
        <v>1</v>
      </c>
      <c r="E22" s="70">
        <v>0</v>
      </c>
      <c r="F22" s="70" t="s">
        <v>106</v>
      </c>
      <c r="G22" s="44">
        <v>9</v>
      </c>
      <c r="H22" s="130">
        <v>7.2</v>
      </c>
      <c r="I22" s="130" t="s">
        <v>107</v>
      </c>
      <c r="J22" s="131">
        <v>8</v>
      </c>
      <c r="K22" s="70">
        <v>0</v>
      </c>
      <c r="L22" s="70" t="s">
        <v>106</v>
      </c>
      <c r="M22" s="44">
        <v>9</v>
      </c>
      <c r="N22" s="130">
        <v>8.8</v>
      </c>
      <c r="O22" s="70" t="s">
        <v>107</v>
      </c>
      <c r="P22" s="44">
        <v>12</v>
      </c>
      <c r="Q22" s="70">
        <v>0</v>
      </c>
      <c r="R22" s="70" t="s">
        <v>106</v>
      </c>
      <c r="S22" s="44">
        <v>9</v>
      </c>
      <c r="T22" s="127">
        <v>0.5</v>
      </c>
      <c r="U22" s="70" t="s">
        <v>107</v>
      </c>
      <c r="V22" s="133">
        <v>0.6</v>
      </c>
      <c r="W22" s="70">
        <v>2</v>
      </c>
      <c r="X22" s="70" t="s">
        <v>106</v>
      </c>
      <c r="Y22" s="44">
        <v>9</v>
      </c>
      <c r="Z22" s="128">
        <v>1</v>
      </c>
      <c r="AA22" s="70" t="s">
        <v>107</v>
      </c>
      <c r="AB22" s="44">
        <v>130</v>
      </c>
      <c r="AC22" s="70">
        <v>4</v>
      </c>
      <c r="AD22" s="70" t="s">
        <v>106</v>
      </c>
      <c r="AE22" s="44">
        <v>9</v>
      </c>
      <c r="AF22" s="130">
        <v>1.8</v>
      </c>
      <c r="AG22" s="70" t="s">
        <v>108</v>
      </c>
      <c r="AH22" s="134">
        <v>10</v>
      </c>
      <c r="AI22" s="22">
        <v>0</v>
      </c>
      <c r="AJ22" s="70" t="s">
        <v>107</v>
      </c>
      <c r="AK22" s="130">
        <v>2.3</v>
      </c>
      <c r="AL22" s="70" t="s">
        <v>108</v>
      </c>
      <c r="AM22" s="134">
        <v>10</v>
      </c>
      <c r="AN22" s="26">
        <v>3</v>
      </c>
    </row>
    <row r="23" spans="1:40" ht="15" customHeight="1">
      <c r="A23" s="46" t="s">
        <v>118</v>
      </c>
      <c r="B23" s="64"/>
      <c r="C23" s="103" t="s">
        <v>109</v>
      </c>
      <c r="D23" s="34">
        <v>2</v>
      </c>
      <c r="E23" s="70">
        <v>0</v>
      </c>
      <c r="F23" s="70" t="s">
        <v>106</v>
      </c>
      <c r="G23" s="44">
        <v>24</v>
      </c>
      <c r="H23" s="130">
        <v>7.2</v>
      </c>
      <c r="I23" s="130" t="s">
        <v>107</v>
      </c>
      <c r="J23" s="131">
        <v>8.4</v>
      </c>
      <c r="K23" s="70">
        <v>0</v>
      </c>
      <c r="L23" s="70" t="s">
        <v>106</v>
      </c>
      <c r="M23" s="44">
        <v>24</v>
      </c>
      <c r="N23" s="130">
        <v>8.9</v>
      </c>
      <c r="O23" s="70" t="s">
        <v>107</v>
      </c>
      <c r="P23" s="44">
        <v>12</v>
      </c>
      <c r="Q23" s="70">
        <v>0</v>
      </c>
      <c r="R23" s="70" t="s">
        <v>106</v>
      </c>
      <c r="S23" s="44">
        <v>24</v>
      </c>
      <c r="T23" s="127">
        <v>0.5</v>
      </c>
      <c r="U23" s="70" t="s">
        <v>107</v>
      </c>
      <c r="V23" s="133">
        <v>1.7</v>
      </c>
      <c r="W23" s="70">
        <v>5</v>
      </c>
      <c r="X23" s="70" t="s">
        <v>106</v>
      </c>
      <c r="Y23" s="44">
        <v>24</v>
      </c>
      <c r="Z23" s="70">
        <v>2</v>
      </c>
      <c r="AA23" s="70" t="s">
        <v>107</v>
      </c>
      <c r="AB23" s="44">
        <v>1200</v>
      </c>
      <c r="AC23" s="70">
        <v>5</v>
      </c>
      <c r="AD23" s="70" t="s">
        <v>106</v>
      </c>
      <c r="AE23" s="44">
        <v>24</v>
      </c>
      <c r="AF23" s="130">
        <v>3.3</v>
      </c>
      <c r="AG23" s="70" t="s">
        <v>108</v>
      </c>
      <c r="AH23" s="134">
        <v>10</v>
      </c>
      <c r="AI23" s="22">
        <v>1</v>
      </c>
      <c r="AJ23" s="70" t="s">
        <v>107</v>
      </c>
      <c r="AK23" s="130">
        <v>3.5</v>
      </c>
      <c r="AL23" s="70" t="s">
        <v>108</v>
      </c>
      <c r="AM23" s="134">
        <v>10</v>
      </c>
      <c r="AN23" s="26">
        <v>4</v>
      </c>
    </row>
    <row r="24" spans="1:40" ht="15" customHeight="1">
      <c r="A24" s="46"/>
      <c r="B24" s="64"/>
      <c r="C24" s="103" t="s">
        <v>111</v>
      </c>
      <c r="D24" s="34">
        <v>1</v>
      </c>
      <c r="E24" s="70">
        <v>0</v>
      </c>
      <c r="F24" s="70" t="s">
        <v>106</v>
      </c>
      <c r="G24" s="44">
        <v>12</v>
      </c>
      <c r="H24" s="130">
        <v>7.1</v>
      </c>
      <c r="I24" s="130" t="s">
        <v>107</v>
      </c>
      <c r="J24" s="131">
        <v>8.4</v>
      </c>
      <c r="K24" s="70">
        <v>0</v>
      </c>
      <c r="L24" s="70" t="s">
        <v>106</v>
      </c>
      <c r="M24" s="44">
        <v>12</v>
      </c>
      <c r="N24" s="130">
        <v>8.3</v>
      </c>
      <c r="O24" s="70" t="s">
        <v>107</v>
      </c>
      <c r="P24" s="44">
        <v>11</v>
      </c>
      <c r="Q24" s="70">
        <v>0</v>
      </c>
      <c r="R24" s="70" t="s">
        <v>106</v>
      </c>
      <c r="S24" s="44">
        <v>12</v>
      </c>
      <c r="T24" s="127">
        <v>0.5</v>
      </c>
      <c r="U24" s="70" t="s">
        <v>107</v>
      </c>
      <c r="V24" s="133">
        <v>1.6</v>
      </c>
      <c r="W24" s="70">
        <v>2</v>
      </c>
      <c r="X24" s="70" t="s">
        <v>422</v>
      </c>
      <c r="Y24" s="44">
        <v>12</v>
      </c>
      <c r="Z24" s="70">
        <v>2</v>
      </c>
      <c r="AA24" s="70" t="s">
        <v>107</v>
      </c>
      <c r="AB24" s="44">
        <v>270</v>
      </c>
      <c r="AC24" s="70">
        <v>3</v>
      </c>
      <c r="AD24" s="70" t="s">
        <v>106</v>
      </c>
      <c r="AE24" s="44">
        <v>12</v>
      </c>
      <c r="AF24" s="130">
        <v>3.3</v>
      </c>
      <c r="AG24" s="70" t="s">
        <v>108</v>
      </c>
      <c r="AH24" s="134">
        <v>10</v>
      </c>
      <c r="AI24" s="22">
        <v>2</v>
      </c>
      <c r="AJ24" s="70" t="s">
        <v>107</v>
      </c>
      <c r="AK24" s="130">
        <v>1.3</v>
      </c>
      <c r="AL24" s="70" t="s">
        <v>108</v>
      </c>
      <c r="AM24" s="134">
        <v>10</v>
      </c>
      <c r="AN24" s="26">
        <v>4</v>
      </c>
    </row>
    <row r="25" spans="1:40" ht="15" customHeight="1">
      <c r="A25" s="46" t="s">
        <v>119</v>
      </c>
      <c r="B25" s="64"/>
      <c r="C25" s="103" t="s">
        <v>105</v>
      </c>
      <c r="D25" s="34">
        <v>1</v>
      </c>
      <c r="E25" s="70">
        <v>0</v>
      </c>
      <c r="F25" s="70" t="s">
        <v>106</v>
      </c>
      <c r="G25" s="44">
        <v>9</v>
      </c>
      <c r="H25" s="130">
        <v>7.5</v>
      </c>
      <c r="I25" s="130" t="s">
        <v>107</v>
      </c>
      <c r="J25" s="131">
        <v>8</v>
      </c>
      <c r="K25" s="70">
        <v>0</v>
      </c>
      <c r="L25" s="70" t="s">
        <v>106</v>
      </c>
      <c r="M25" s="44">
        <v>9</v>
      </c>
      <c r="N25" s="130">
        <v>8.7</v>
      </c>
      <c r="O25" s="70" t="s">
        <v>107</v>
      </c>
      <c r="P25" s="44">
        <v>12</v>
      </c>
      <c r="Q25" s="70">
        <v>0</v>
      </c>
      <c r="R25" s="70" t="s">
        <v>106</v>
      </c>
      <c r="S25" s="44">
        <v>9</v>
      </c>
      <c r="T25" s="127">
        <v>0.5</v>
      </c>
      <c r="U25" s="70" t="s">
        <v>107</v>
      </c>
      <c r="V25" s="133">
        <v>0.5</v>
      </c>
      <c r="W25" s="70">
        <v>2</v>
      </c>
      <c r="X25" s="70" t="s">
        <v>106</v>
      </c>
      <c r="Y25" s="44">
        <v>9</v>
      </c>
      <c r="Z25" s="128">
        <v>1</v>
      </c>
      <c r="AA25" s="70" t="s">
        <v>107</v>
      </c>
      <c r="AB25" s="44">
        <v>340</v>
      </c>
      <c r="AC25" s="70">
        <v>4</v>
      </c>
      <c r="AD25" s="70" t="s">
        <v>106</v>
      </c>
      <c r="AE25" s="44">
        <v>9</v>
      </c>
      <c r="AF25" s="130">
        <v>2.2</v>
      </c>
      <c r="AG25" s="70" t="s">
        <v>108</v>
      </c>
      <c r="AH25" s="134">
        <v>10</v>
      </c>
      <c r="AI25" s="22">
        <v>1</v>
      </c>
      <c r="AJ25" s="70" t="s">
        <v>107</v>
      </c>
      <c r="AK25" s="130">
        <v>4.9</v>
      </c>
      <c r="AL25" s="70" t="s">
        <v>108</v>
      </c>
      <c r="AM25" s="134">
        <v>10</v>
      </c>
      <c r="AN25" s="26">
        <v>2</v>
      </c>
    </row>
    <row r="26" spans="1:40" ht="15" customHeight="1">
      <c r="A26" s="46"/>
      <c r="B26" s="64"/>
      <c r="C26" s="103" t="s">
        <v>109</v>
      </c>
      <c r="D26" s="34">
        <v>1</v>
      </c>
      <c r="E26" s="70">
        <v>0</v>
      </c>
      <c r="F26" s="70" t="s">
        <v>106</v>
      </c>
      <c r="G26" s="44">
        <v>9</v>
      </c>
      <c r="H26" s="130">
        <v>7</v>
      </c>
      <c r="I26" s="130" t="s">
        <v>107</v>
      </c>
      <c r="J26" s="131">
        <v>8</v>
      </c>
      <c r="K26" s="70">
        <v>0</v>
      </c>
      <c r="L26" s="70" t="s">
        <v>422</v>
      </c>
      <c r="M26" s="44">
        <v>9</v>
      </c>
      <c r="N26" s="130">
        <v>8.8</v>
      </c>
      <c r="O26" s="70" t="s">
        <v>107</v>
      </c>
      <c r="P26" s="44">
        <v>11</v>
      </c>
      <c r="Q26" s="70">
        <v>1</v>
      </c>
      <c r="R26" s="70" t="s">
        <v>106</v>
      </c>
      <c r="S26" s="44">
        <v>9</v>
      </c>
      <c r="T26" s="127">
        <v>0.5</v>
      </c>
      <c r="U26" s="70" t="s">
        <v>107</v>
      </c>
      <c r="V26" s="133">
        <v>2.1</v>
      </c>
      <c r="W26" s="70">
        <v>2</v>
      </c>
      <c r="X26" s="70" t="s">
        <v>106</v>
      </c>
      <c r="Y26" s="44">
        <v>9</v>
      </c>
      <c r="Z26" s="70">
        <v>1</v>
      </c>
      <c r="AA26" s="70" t="s">
        <v>107</v>
      </c>
      <c r="AB26" s="44">
        <v>350</v>
      </c>
      <c r="AC26" s="70">
        <v>5</v>
      </c>
      <c r="AD26" s="70" t="s">
        <v>106</v>
      </c>
      <c r="AE26" s="44">
        <v>9</v>
      </c>
      <c r="AF26" s="130">
        <v>4.9</v>
      </c>
      <c r="AG26" s="70" t="s">
        <v>108</v>
      </c>
      <c r="AH26" s="134">
        <v>10</v>
      </c>
      <c r="AI26" s="22">
        <v>1</v>
      </c>
      <c r="AJ26" s="70" t="s">
        <v>107</v>
      </c>
      <c r="AK26" s="130">
        <v>7.9</v>
      </c>
      <c r="AL26" s="70" t="s">
        <v>108</v>
      </c>
      <c r="AM26" s="134">
        <v>10</v>
      </c>
      <c r="AN26" s="26">
        <v>4</v>
      </c>
    </row>
    <row r="27" spans="1:40" ht="15" customHeight="1">
      <c r="A27" s="46" t="s">
        <v>120</v>
      </c>
      <c r="B27" s="64"/>
      <c r="C27" s="103" t="s">
        <v>105</v>
      </c>
      <c r="D27" s="34">
        <v>1</v>
      </c>
      <c r="E27" s="70">
        <v>0</v>
      </c>
      <c r="F27" s="70" t="s">
        <v>106</v>
      </c>
      <c r="G27" s="44">
        <v>9</v>
      </c>
      <c r="H27" s="130">
        <v>7.1</v>
      </c>
      <c r="I27" s="130" t="s">
        <v>107</v>
      </c>
      <c r="J27" s="131">
        <v>8</v>
      </c>
      <c r="K27" s="70">
        <v>0</v>
      </c>
      <c r="L27" s="70" t="s">
        <v>106</v>
      </c>
      <c r="M27" s="44">
        <v>9</v>
      </c>
      <c r="N27" s="130">
        <v>8.5</v>
      </c>
      <c r="O27" s="70" t="s">
        <v>107</v>
      </c>
      <c r="P27" s="44">
        <v>12</v>
      </c>
      <c r="Q27" s="70">
        <v>0</v>
      </c>
      <c r="R27" s="70" t="s">
        <v>106</v>
      </c>
      <c r="S27" s="44">
        <v>9</v>
      </c>
      <c r="T27" s="127">
        <v>0.5</v>
      </c>
      <c r="U27" s="70" t="s">
        <v>107</v>
      </c>
      <c r="V27" s="133">
        <v>0.5</v>
      </c>
      <c r="W27" s="70">
        <v>0</v>
      </c>
      <c r="X27" s="70" t="s">
        <v>106</v>
      </c>
      <c r="Y27" s="44">
        <v>9</v>
      </c>
      <c r="Z27" s="128">
        <v>1</v>
      </c>
      <c r="AA27" s="70" t="s">
        <v>107</v>
      </c>
      <c r="AB27" s="44">
        <v>15</v>
      </c>
      <c r="AC27" s="70">
        <v>7</v>
      </c>
      <c r="AD27" s="70" t="s">
        <v>106</v>
      </c>
      <c r="AE27" s="44">
        <v>9</v>
      </c>
      <c r="AF27" s="130">
        <v>3.3</v>
      </c>
      <c r="AG27" s="70" t="s">
        <v>108</v>
      </c>
      <c r="AH27" s="134">
        <v>10</v>
      </c>
      <c r="AI27" s="22">
        <v>1</v>
      </c>
      <c r="AJ27" s="70" t="s">
        <v>107</v>
      </c>
      <c r="AK27" s="130">
        <v>7.9</v>
      </c>
      <c r="AL27" s="70" t="s">
        <v>108</v>
      </c>
      <c r="AM27" s="134">
        <v>10</v>
      </c>
      <c r="AN27" s="26">
        <v>3</v>
      </c>
    </row>
    <row r="28" spans="1:40" ht="15" customHeight="1">
      <c r="A28" s="46"/>
      <c r="B28" s="64"/>
      <c r="C28" s="103" t="s">
        <v>109</v>
      </c>
      <c r="D28" s="34">
        <v>1</v>
      </c>
      <c r="E28" s="70">
        <v>0</v>
      </c>
      <c r="F28" s="70" t="s">
        <v>106</v>
      </c>
      <c r="G28" s="44">
        <v>9</v>
      </c>
      <c r="H28" s="130">
        <v>7</v>
      </c>
      <c r="I28" s="130" t="s">
        <v>107</v>
      </c>
      <c r="J28" s="131">
        <v>7.7</v>
      </c>
      <c r="K28" s="70">
        <v>0</v>
      </c>
      <c r="L28" s="70" t="s">
        <v>106</v>
      </c>
      <c r="M28" s="44">
        <v>9</v>
      </c>
      <c r="N28" s="130">
        <v>8.2</v>
      </c>
      <c r="O28" s="70" t="s">
        <v>107</v>
      </c>
      <c r="P28" s="44">
        <v>11</v>
      </c>
      <c r="Q28" s="70">
        <v>0</v>
      </c>
      <c r="R28" s="70" t="s">
        <v>106</v>
      </c>
      <c r="S28" s="44">
        <v>9</v>
      </c>
      <c r="T28" s="127">
        <v>0.5</v>
      </c>
      <c r="U28" s="70" t="s">
        <v>107</v>
      </c>
      <c r="V28" s="133">
        <v>1.3</v>
      </c>
      <c r="W28" s="70">
        <v>2</v>
      </c>
      <c r="X28" s="70" t="s">
        <v>106</v>
      </c>
      <c r="Y28" s="44">
        <v>9</v>
      </c>
      <c r="Z28" s="70">
        <v>1</v>
      </c>
      <c r="AA28" s="70" t="s">
        <v>107</v>
      </c>
      <c r="AB28" s="44">
        <v>32</v>
      </c>
      <c r="AC28" s="70">
        <v>7</v>
      </c>
      <c r="AD28" s="70" t="s">
        <v>106</v>
      </c>
      <c r="AE28" s="44">
        <v>9</v>
      </c>
      <c r="AF28" s="130">
        <v>2.3</v>
      </c>
      <c r="AG28" s="70" t="s">
        <v>108</v>
      </c>
      <c r="AH28" s="134">
        <v>10</v>
      </c>
      <c r="AI28" s="22">
        <v>2</v>
      </c>
      <c r="AJ28" s="70" t="s">
        <v>107</v>
      </c>
      <c r="AK28" s="130">
        <v>2.3</v>
      </c>
      <c r="AL28" s="70" t="s">
        <v>108</v>
      </c>
      <c r="AM28" s="134">
        <v>10</v>
      </c>
      <c r="AN28" s="26">
        <v>4</v>
      </c>
    </row>
    <row r="29" spans="1:40" ht="15" customHeight="1">
      <c r="A29" s="46"/>
      <c r="B29" s="64"/>
      <c r="C29" s="103" t="s">
        <v>109</v>
      </c>
      <c r="D29" s="34">
        <v>1</v>
      </c>
      <c r="E29" s="70">
        <v>0</v>
      </c>
      <c r="F29" s="70" t="s">
        <v>106</v>
      </c>
      <c r="G29" s="44">
        <v>12</v>
      </c>
      <c r="H29" s="130">
        <v>7.2</v>
      </c>
      <c r="I29" s="130" t="s">
        <v>107</v>
      </c>
      <c r="J29" s="131">
        <v>8.1</v>
      </c>
      <c r="K29" s="70">
        <v>0</v>
      </c>
      <c r="L29" s="70" t="s">
        <v>106</v>
      </c>
      <c r="M29" s="44">
        <v>12</v>
      </c>
      <c r="N29" s="130">
        <v>9.5</v>
      </c>
      <c r="O29" s="70" t="s">
        <v>107</v>
      </c>
      <c r="P29" s="44">
        <v>13</v>
      </c>
      <c r="Q29" s="70">
        <v>0</v>
      </c>
      <c r="R29" s="70" t="s">
        <v>106</v>
      </c>
      <c r="S29" s="44">
        <v>12</v>
      </c>
      <c r="T29" s="127">
        <v>0.5</v>
      </c>
      <c r="U29" s="70" t="s">
        <v>107</v>
      </c>
      <c r="V29" s="133">
        <v>1.2</v>
      </c>
      <c r="W29" s="70">
        <v>0</v>
      </c>
      <c r="X29" s="70" t="s">
        <v>106</v>
      </c>
      <c r="Y29" s="44">
        <v>12</v>
      </c>
      <c r="Z29" s="70">
        <v>1</v>
      </c>
      <c r="AA29" s="70" t="s">
        <v>107</v>
      </c>
      <c r="AB29" s="44">
        <v>6</v>
      </c>
      <c r="AC29" s="70">
        <v>11</v>
      </c>
      <c r="AD29" s="70" t="s">
        <v>106</v>
      </c>
      <c r="AE29" s="44">
        <v>12</v>
      </c>
      <c r="AF29" s="130">
        <v>4.9</v>
      </c>
      <c r="AG29" s="70" t="s">
        <v>108</v>
      </c>
      <c r="AH29" s="134">
        <v>10</v>
      </c>
      <c r="AI29" s="22">
        <v>2</v>
      </c>
      <c r="AJ29" s="70" t="s">
        <v>107</v>
      </c>
      <c r="AK29" s="130">
        <v>2.4</v>
      </c>
      <c r="AL29" s="70" t="s">
        <v>108</v>
      </c>
      <c r="AM29" s="134">
        <v>10</v>
      </c>
      <c r="AN29" s="26">
        <v>4</v>
      </c>
    </row>
    <row r="30" spans="1:40" ht="15" customHeight="1">
      <c r="A30" s="67"/>
      <c r="B30" s="64"/>
      <c r="C30" s="103" t="s">
        <v>111</v>
      </c>
      <c r="D30" s="34">
        <v>1</v>
      </c>
      <c r="E30" s="70">
        <v>16</v>
      </c>
      <c r="F30" s="70" t="s">
        <v>106</v>
      </c>
      <c r="G30" s="44">
        <v>66</v>
      </c>
      <c r="H30" s="130">
        <v>7.2</v>
      </c>
      <c r="I30" s="130" t="s">
        <v>107</v>
      </c>
      <c r="J30" s="131">
        <v>9.9</v>
      </c>
      <c r="K30" s="70">
        <v>0</v>
      </c>
      <c r="L30" s="70" t="s">
        <v>106</v>
      </c>
      <c r="M30" s="44">
        <v>66</v>
      </c>
      <c r="N30" s="130">
        <v>7.8</v>
      </c>
      <c r="O30" s="70" t="s">
        <v>107</v>
      </c>
      <c r="P30" s="44">
        <v>13</v>
      </c>
      <c r="Q30" s="70">
        <v>0</v>
      </c>
      <c r="R30" s="70" t="s">
        <v>106</v>
      </c>
      <c r="S30" s="44">
        <v>66</v>
      </c>
      <c r="T30" s="127">
        <v>0.5</v>
      </c>
      <c r="U30" s="70" t="s">
        <v>107</v>
      </c>
      <c r="V30" s="133">
        <v>1.7</v>
      </c>
      <c r="W30" s="70">
        <v>0</v>
      </c>
      <c r="X30" s="70" t="s">
        <v>106</v>
      </c>
      <c r="Y30" s="44">
        <v>66</v>
      </c>
      <c r="Z30" s="70">
        <v>1</v>
      </c>
      <c r="AA30" s="70" t="s">
        <v>107</v>
      </c>
      <c r="AB30" s="44">
        <v>9</v>
      </c>
      <c r="AC30" s="70">
        <v>17</v>
      </c>
      <c r="AD30" s="70" t="s">
        <v>106</v>
      </c>
      <c r="AE30" s="44">
        <v>66</v>
      </c>
      <c r="AF30" s="130">
        <v>1.3</v>
      </c>
      <c r="AG30" s="70" t="s">
        <v>108</v>
      </c>
      <c r="AH30" s="134">
        <v>10</v>
      </c>
      <c r="AI30" s="22">
        <v>2</v>
      </c>
      <c r="AJ30" s="70" t="s">
        <v>107</v>
      </c>
      <c r="AK30" s="130">
        <v>1.6</v>
      </c>
      <c r="AL30" s="70" t="s">
        <v>108</v>
      </c>
      <c r="AM30" s="134">
        <v>10</v>
      </c>
      <c r="AN30" s="26">
        <v>5</v>
      </c>
    </row>
    <row r="31" spans="1:40" ht="15" customHeight="1">
      <c r="A31" s="46" t="s">
        <v>424</v>
      </c>
      <c r="B31" s="64"/>
      <c r="C31" s="103" t="s">
        <v>425</v>
      </c>
      <c r="D31" s="34" t="s">
        <v>421</v>
      </c>
      <c r="E31" s="70"/>
      <c r="F31" s="70" t="s">
        <v>421</v>
      </c>
      <c r="G31" s="44"/>
      <c r="H31" s="130"/>
      <c r="I31" s="130" t="s">
        <v>421</v>
      </c>
      <c r="J31" s="131"/>
      <c r="K31" s="70"/>
      <c r="L31" s="70" t="s">
        <v>421</v>
      </c>
      <c r="M31" s="44"/>
      <c r="N31" s="130"/>
      <c r="O31" s="70" t="s">
        <v>421</v>
      </c>
      <c r="P31" s="44"/>
      <c r="Q31" s="70"/>
      <c r="R31" s="70" t="s">
        <v>421</v>
      </c>
      <c r="S31" s="44"/>
      <c r="T31" s="130"/>
      <c r="U31" s="70" t="s">
        <v>421</v>
      </c>
      <c r="V31" s="133"/>
      <c r="W31" s="70"/>
      <c r="X31" s="70" t="s">
        <v>421</v>
      </c>
      <c r="Y31" s="44"/>
      <c r="Z31" s="70"/>
      <c r="AA31" s="70" t="s">
        <v>421</v>
      </c>
      <c r="AB31" s="44"/>
      <c r="AC31" s="70"/>
      <c r="AD31" s="70" t="s">
        <v>421</v>
      </c>
      <c r="AE31" s="44"/>
      <c r="AF31" s="130"/>
      <c r="AG31" s="70"/>
      <c r="AH31" s="134"/>
      <c r="AI31" s="22"/>
      <c r="AJ31" s="70" t="s">
        <v>421</v>
      </c>
      <c r="AK31" s="130"/>
      <c r="AL31" s="70"/>
      <c r="AM31" s="134"/>
      <c r="AN31" s="26"/>
    </row>
    <row r="32" spans="1:40" ht="15" customHeight="1">
      <c r="A32" s="46"/>
      <c r="B32" s="64"/>
      <c r="C32" s="103" t="s">
        <v>113</v>
      </c>
      <c r="D32" s="34">
        <v>1</v>
      </c>
      <c r="E32" s="70">
        <v>0</v>
      </c>
      <c r="F32" s="70" t="s">
        <v>106</v>
      </c>
      <c r="G32" s="44">
        <v>66</v>
      </c>
      <c r="H32" s="130">
        <v>7</v>
      </c>
      <c r="I32" s="130" t="s">
        <v>107</v>
      </c>
      <c r="J32" s="131">
        <v>8.2</v>
      </c>
      <c r="K32" s="70">
        <v>0</v>
      </c>
      <c r="L32" s="70" t="s">
        <v>106</v>
      </c>
      <c r="M32" s="44">
        <v>66</v>
      </c>
      <c r="N32" s="130">
        <v>6.3</v>
      </c>
      <c r="O32" s="70" t="s">
        <v>107</v>
      </c>
      <c r="P32" s="44">
        <v>13</v>
      </c>
      <c r="Q32" s="70">
        <v>1</v>
      </c>
      <c r="R32" s="70" t="s">
        <v>106</v>
      </c>
      <c r="S32" s="44">
        <v>66</v>
      </c>
      <c r="T32" s="130">
        <v>0.7</v>
      </c>
      <c r="U32" s="70" t="s">
        <v>107</v>
      </c>
      <c r="V32" s="184">
        <v>10</v>
      </c>
      <c r="W32" s="70">
        <v>0</v>
      </c>
      <c r="X32" s="70" t="s">
        <v>106</v>
      </c>
      <c r="Y32" s="44">
        <v>66</v>
      </c>
      <c r="Z32" s="70">
        <v>1</v>
      </c>
      <c r="AA32" s="70" t="s">
        <v>107</v>
      </c>
      <c r="AB32" s="44">
        <v>16</v>
      </c>
      <c r="AC32" s="70" t="s">
        <v>421</v>
      </c>
      <c r="AD32" s="70" t="s">
        <v>106</v>
      </c>
      <c r="AE32" s="44">
        <v>66</v>
      </c>
      <c r="AF32" s="130">
        <v>2</v>
      </c>
      <c r="AG32" s="70" t="s">
        <v>108</v>
      </c>
      <c r="AH32" s="134">
        <v>10</v>
      </c>
      <c r="AI32" s="22">
        <v>2</v>
      </c>
      <c r="AJ32" s="70" t="s">
        <v>107</v>
      </c>
      <c r="AK32" s="130">
        <v>3.5</v>
      </c>
      <c r="AL32" s="70" t="s">
        <v>108</v>
      </c>
      <c r="AM32" s="134">
        <v>10</v>
      </c>
      <c r="AN32" s="26">
        <v>6</v>
      </c>
    </row>
    <row r="33" spans="1:40" ht="15" customHeight="1">
      <c r="A33" s="46"/>
      <c r="B33" s="64"/>
      <c r="C33" s="103" t="s">
        <v>114</v>
      </c>
      <c r="D33" s="34">
        <v>1</v>
      </c>
      <c r="E33" s="70">
        <v>0</v>
      </c>
      <c r="F33" s="70" t="s">
        <v>106</v>
      </c>
      <c r="G33" s="44">
        <v>66</v>
      </c>
      <c r="H33" s="130">
        <v>7</v>
      </c>
      <c r="I33" s="130" t="s">
        <v>107</v>
      </c>
      <c r="J33" s="131">
        <v>8.4</v>
      </c>
      <c r="K33" s="70">
        <v>0</v>
      </c>
      <c r="L33" s="70" t="s">
        <v>106</v>
      </c>
      <c r="M33" s="44">
        <v>66</v>
      </c>
      <c r="N33" s="130">
        <v>7.1</v>
      </c>
      <c r="O33" s="70" t="s">
        <v>107</v>
      </c>
      <c r="P33" s="44">
        <v>12</v>
      </c>
      <c r="Q33" s="70">
        <v>1</v>
      </c>
      <c r="R33" s="70" t="s">
        <v>106</v>
      </c>
      <c r="S33" s="44">
        <v>66</v>
      </c>
      <c r="T33" s="130">
        <v>1.6</v>
      </c>
      <c r="U33" s="70" t="s">
        <v>107</v>
      </c>
      <c r="V33" s="184">
        <v>11</v>
      </c>
      <c r="W33" s="70" t="s">
        <v>421</v>
      </c>
      <c r="X33" s="70" t="s">
        <v>106</v>
      </c>
      <c r="Y33" s="44">
        <v>66</v>
      </c>
      <c r="Z33" s="70">
        <v>1</v>
      </c>
      <c r="AA33" s="70" t="s">
        <v>107</v>
      </c>
      <c r="AB33" s="44">
        <v>11</v>
      </c>
      <c r="AC33" s="70" t="s">
        <v>421</v>
      </c>
      <c r="AD33" s="70" t="s">
        <v>106</v>
      </c>
      <c r="AE33" s="44">
        <v>66</v>
      </c>
      <c r="AF33" s="130">
        <v>6.8</v>
      </c>
      <c r="AG33" s="70" t="s">
        <v>108</v>
      </c>
      <c r="AH33" s="134">
        <v>10</v>
      </c>
      <c r="AI33" s="22">
        <v>2</v>
      </c>
      <c r="AJ33" s="70" t="s">
        <v>107</v>
      </c>
      <c r="AK33" s="130">
        <v>1.4</v>
      </c>
      <c r="AL33" s="70" t="s">
        <v>108</v>
      </c>
      <c r="AM33" s="134">
        <v>10</v>
      </c>
      <c r="AN33" s="26">
        <v>6</v>
      </c>
    </row>
    <row r="34" spans="1:40" ht="15" customHeight="1">
      <c r="A34" s="44" t="s">
        <v>7</v>
      </c>
      <c r="B34" s="64"/>
      <c r="C34" s="103" t="s">
        <v>109</v>
      </c>
      <c r="D34" s="34">
        <v>2</v>
      </c>
      <c r="E34" s="70">
        <v>16</v>
      </c>
      <c r="F34" s="70" t="s">
        <v>106</v>
      </c>
      <c r="G34" s="44">
        <v>78</v>
      </c>
      <c r="H34" s="130">
        <v>7.1</v>
      </c>
      <c r="I34" s="130" t="s">
        <v>107</v>
      </c>
      <c r="J34" s="131">
        <v>9.7</v>
      </c>
      <c r="K34" s="70">
        <v>0</v>
      </c>
      <c r="L34" s="70" t="s">
        <v>106</v>
      </c>
      <c r="M34" s="44">
        <v>78</v>
      </c>
      <c r="N34" s="130">
        <v>8.6</v>
      </c>
      <c r="O34" s="70" t="s">
        <v>107</v>
      </c>
      <c r="P34" s="44">
        <v>14</v>
      </c>
      <c r="Q34" s="70">
        <v>7</v>
      </c>
      <c r="R34" s="70" t="s">
        <v>106</v>
      </c>
      <c r="S34" s="44">
        <v>78</v>
      </c>
      <c r="T34" s="127">
        <v>0.5</v>
      </c>
      <c r="U34" s="70" t="s">
        <v>107</v>
      </c>
      <c r="V34" s="133">
        <v>5.5</v>
      </c>
      <c r="W34" s="70">
        <v>0</v>
      </c>
      <c r="X34" s="70" t="s">
        <v>106</v>
      </c>
      <c r="Y34" s="44">
        <v>78</v>
      </c>
      <c r="Z34" s="70">
        <v>1</v>
      </c>
      <c r="AA34" s="70" t="s">
        <v>107</v>
      </c>
      <c r="AB34" s="44">
        <v>13</v>
      </c>
      <c r="AC34" s="70">
        <v>78</v>
      </c>
      <c r="AD34" s="70" t="s">
        <v>106</v>
      </c>
      <c r="AE34" s="44">
        <v>78</v>
      </c>
      <c r="AF34" s="130">
        <v>1.7</v>
      </c>
      <c r="AG34" s="70" t="s">
        <v>108</v>
      </c>
      <c r="AH34" s="134">
        <v>10</v>
      </c>
      <c r="AI34" s="22">
        <v>3</v>
      </c>
      <c r="AJ34" s="70" t="s">
        <v>107</v>
      </c>
      <c r="AK34" s="130">
        <v>2.4</v>
      </c>
      <c r="AL34" s="70" t="s">
        <v>108</v>
      </c>
      <c r="AM34" s="134">
        <v>10</v>
      </c>
      <c r="AN34" s="26">
        <v>5</v>
      </c>
    </row>
    <row r="35" spans="1:40" ht="15" customHeight="1">
      <c r="A35" s="44" t="s">
        <v>8</v>
      </c>
      <c r="B35" s="64"/>
      <c r="C35" s="103" t="s">
        <v>111</v>
      </c>
      <c r="D35" s="34">
        <v>1</v>
      </c>
      <c r="E35" s="70">
        <v>0</v>
      </c>
      <c r="F35" s="70" t="s">
        <v>106</v>
      </c>
      <c r="G35" s="44">
        <v>12</v>
      </c>
      <c r="H35" s="130">
        <v>6.9</v>
      </c>
      <c r="I35" s="130" t="s">
        <v>107</v>
      </c>
      <c r="J35" s="131">
        <v>7.4</v>
      </c>
      <c r="K35" s="70">
        <v>0</v>
      </c>
      <c r="L35" s="70" t="s">
        <v>106</v>
      </c>
      <c r="M35" s="44">
        <v>12</v>
      </c>
      <c r="N35" s="130">
        <v>6.3</v>
      </c>
      <c r="O35" s="70" t="s">
        <v>107</v>
      </c>
      <c r="P35" s="44">
        <v>12</v>
      </c>
      <c r="Q35" s="70">
        <v>4</v>
      </c>
      <c r="R35" s="70" t="s">
        <v>106</v>
      </c>
      <c r="S35" s="44">
        <v>12</v>
      </c>
      <c r="T35" s="130">
        <v>1</v>
      </c>
      <c r="U35" s="70" t="s">
        <v>107</v>
      </c>
      <c r="V35" s="133">
        <v>5.5</v>
      </c>
      <c r="W35" s="70">
        <v>0</v>
      </c>
      <c r="X35" s="70" t="s">
        <v>106</v>
      </c>
      <c r="Y35" s="44">
        <v>12</v>
      </c>
      <c r="Z35" s="70">
        <v>1</v>
      </c>
      <c r="AA35" s="70" t="s">
        <v>107</v>
      </c>
      <c r="AB35" s="44">
        <v>9</v>
      </c>
      <c r="AC35" s="70">
        <v>8</v>
      </c>
      <c r="AD35" s="70" t="s">
        <v>106</v>
      </c>
      <c r="AE35" s="44">
        <v>12</v>
      </c>
      <c r="AF35" s="130">
        <v>7.9</v>
      </c>
      <c r="AG35" s="70" t="s">
        <v>108</v>
      </c>
      <c r="AH35" s="134">
        <v>10</v>
      </c>
      <c r="AI35" s="22">
        <v>2</v>
      </c>
      <c r="AJ35" s="70" t="s">
        <v>107</v>
      </c>
      <c r="AK35" s="130">
        <v>9.2</v>
      </c>
      <c r="AL35" s="70" t="s">
        <v>108</v>
      </c>
      <c r="AM35" s="134">
        <v>10</v>
      </c>
      <c r="AN35" s="26">
        <v>5</v>
      </c>
    </row>
    <row r="36" spans="1:40" ht="15" customHeight="1">
      <c r="A36" s="46" t="s">
        <v>426</v>
      </c>
      <c r="B36" s="64"/>
      <c r="C36" s="103" t="s">
        <v>112</v>
      </c>
      <c r="D36" s="34">
        <v>1</v>
      </c>
      <c r="E36" s="70">
        <v>4</v>
      </c>
      <c r="F36" s="70" t="s">
        <v>106</v>
      </c>
      <c r="G36" s="44">
        <v>48</v>
      </c>
      <c r="H36" s="130">
        <v>7</v>
      </c>
      <c r="I36" s="130" t="s">
        <v>107</v>
      </c>
      <c r="J36" s="131">
        <v>9.4</v>
      </c>
      <c r="K36" s="70">
        <v>0</v>
      </c>
      <c r="L36" s="70" t="s">
        <v>106</v>
      </c>
      <c r="M36" s="44">
        <v>48</v>
      </c>
      <c r="N36" s="130">
        <v>6.6</v>
      </c>
      <c r="O36" s="70" t="s">
        <v>107</v>
      </c>
      <c r="P36" s="44">
        <v>12</v>
      </c>
      <c r="Q36" s="70">
        <v>3</v>
      </c>
      <c r="R36" s="70" t="s">
        <v>106</v>
      </c>
      <c r="S36" s="44">
        <v>48</v>
      </c>
      <c r="T36" s="130">
        <v>0.6</v>
      </c>
      <c r="U36" s="70" t="s">
        <v>107</v>
      </c>
      <c r="V36" s="133">
        <v>7.2</v>
      </c>
      <c r="W36" s="70">
        <v>0</v>
      </c>
      <c r="X36" s="70" t="s">
        <v>106</v>
      </c>
      <c r="Y36" s="44">
        <v>48</v>
      </c>
      <c r="Z36" s="70">
        <v>1</v>
      </c>
      <c r="AA36" s="70" t="s">
        <v>107</v>
      </c>
      <c r="AB36" s="44">
        <v>6</v>
      </c>
      <c r="AC36" s="70" t="s">
        <v>421</v>
      </c>
      <c r="AD36" s="70" t="s">
        <v>106</v>
      </c>
      <c r="AE36" s="44">
        <v>48</v>
      </c>
      <c r="AF36" s="130">
        <v>1.3</v>
      </c>
      <c r="AG36" s="70" t="s">
        <v>108</v>
      </c>
      <c r="AH36" s="134">
        <v>10</v>
      </c>
      <c r="AI36" s="22">
        <v>3</v>
      </c>
      <c r="AJ36" s="70" t="s">
        <v>107</v>
      </c>
      <c r="AK36" s="130">
        <v>1.6</v>
      </c>
      <c r="AL36" s="70" t="s">
        <v>108</v>
      </c>
      <c r="AM36" s="134">
        <v>10</v>
      </c>
      <c r="AN36" s="26">
        <v>6</v>
      </c>
    </row>
    <row r="37" spans="1:40" ht="15" customHeight="1">
      <c r="A37" s="46" t="s">
        <v>121</v>
      </c>
      <c r="B37" s="64"/>
      <c r="C37" s="103" t="s">
        <v>109</v>
      </c>
      <c r="D37" s="34">
        <v>1</v>
      </c>
      <c r="E37" s="70">
        <v>0</v>
      </c>
      <c r="F37" s="70" t="s">
        <v>106</v>
      </c>
      <c r="G37" s="44">
        <v>12</v>
      </c>
      <c r="H37" s="130">
        <v>6.8</v>
      </c>
      <c r="I37" s="130" t="s">
        <v>107</v>
      </c>
      <c r="J37" s="131">
        <v>7.5</v>
      </c>
      <c r="K37" s="70">
        <v>0</v>
      </c>
      <c r="L37" s="70" t="s">
        <v>106</v>
      </c>
      <c r="M37" s="44">
        <v>12</v>
      </c>
      <c r="N37" s="130">
        <v>7.9</v>
      </c>
      <c r="O37" s="70" t="s">
        <v>107</v>
      </c>
      <c r="P37" s="44">
        <v>12</v>
      </c>
      <c r="Q37" s="70">
        <v>1</v>
      </c>
      <c r="R37" s="70" t="s">
        <v>106</v>
      </c>
      <c r="S37" s="44">
        <v>12</v>
      </c>
      <c r="T37" s="127">
        <v>0.5</v>
      </c>
      <c r="U37" s="70" t="s">
        <v>107</v>
      </c>
      <c r="V37" s="133">
        <v>2.3</v>
      </c>
      <c r="W37" s="70">
        <v>0</v>
      </c>
      <c r="X37" s="70" t="s">
        <v>106</v>
      </c>
      <c r="Y37" s="44">
        <v>12</v>
      </c>
      <c r="Z37" s="70">
        <v>3</v>
      </c>
      <c r="AA37" s="70" t="s">
        <v>107</v>
      </c>
      <c r="AB37" s="44">
        <v>19</v>
      </c>
      <c r="AC37" s="70">
        <v>11</v>
      </c>
      <c r="AD37" s="70" t="s">
        <v>106</v>
      </c>
      <c r="AE37" s="44">
        <v>12</v>
      </c>
      <c r="AF37" s="130">
        <v>3.3</v>
      </c>
      <c r="AG37" s="70" t="s">
        <v>108</v>
      </c>
      <c r="AH37" s="134">
        <v>10</v>
      </c>
      <c r="AI37" s="22">
        <v>2</v>
      </c>
      <c r="AJ37" s="70" t="s">
        <v>107</v>
      </c>
      <c r="AK37" s="130">
        <v>4.9</v>
      </c>
      <c r="AL37" s="70" t="s">
        <v>108</v>
      </c>
      <c r="AM37" s="134">
        <v>10</v>
      </c>
      <c r="AN37" s="26">
        <v>4</v>
      </c>
    </row>
    <row r="38" spans="1:40" ht="15" customHeight="1">
      <c r="A38" s="46"/>
      <c r="B38" s="64"/>
      <c r="C38" s="103" t="s">
        <v>111</v>
      </c>
      <c r="D38" s="34">
        <v>1</v>
      </c>
      <c r="E38" s="70">
        <v>0</v>
      </c>
      <c r="F38" s="70" t="s">
        <v>106</v>
      </c>
      <c r="G38" s="44">
        <v>12</v>
      </c>
      <c r="H38" s="130">
        <v>6.8</v>
      </c>
      <c r="I38" s="130" t="s">
        <v>107</v>
      </c>
      <c r="J38" s="131">
        <v>7.2</v>
      </c>
      <c r="K38" s="70">
        <v>1</v>
      </c>
      <c r="L38" s="70" t="s">
        <v>106</v>
      </c>
      <c r="M38" s="44">
        <v>12</v>
      </c>
      <c r="N38" s="130">
        <v>4.9</v>
      </c>
      <c r="O38" s="70" t="s">
        <v>107</v>
      </c>
      <c r="P38" s="44">
        <v>11</v>
      </c>
      <c r="Q38" s="70">
        <v>9</v>
      </c>
      <c r="R38" s="70" t="s">
        <v>106</v>
      </c>
      <c r="S38" s="44">
        <v>12</v>
      </c>
      <c r="T38" s="130">
        <v>1.7</v>
      </c>
      <c r="U38" s="70" t="s">
        <v>107</v>
      </c>
      <c r="V38" s="133">
        <v>12</v>
      </c>
      <c r="W38" s="70">
        <v>3</v>
      </c>
      <c r="X38" s="70" t="s">
        <v>106</v>
      </c>
      <c r="Y38" s="44">
        <v>12</v>
      </c>
      <c r="Z38" s="70">
        <v>5</v>
      </c>
      <c r="AA38" s="70" t="s">
        <v>107</v>
      </c>
      <c r="AB38" s="44">
        <v>58</v>
      </c>
      <c r="AC38" s="70">
        <v>12</v>
      </c>
      <c r="AD38" s="70" t="s">
        <v>106</v>
      </c>
      <c r="AE38" s="44">
        <v>12</v>
      </c>
      <c r="AF38" s="130">
        <v>7.9</v>
      </c>
      <c r="AG38" s="70" t="s">
        <v>108</v>
      </c>
      <c r="AH38" s="134">
        <v>10</v>
      </c>
      <c r="AI38" s="22">
        <v>3</v>
      </c>
      <c r="AJ38" s="70" t="s">
        <v>107</v>
      </c>
      <c r="AK38" s="130">
        <v>7.9</v>
      </c>
      <c r="AL38" s="70" t="s">
        <v>108</v>
      </c>
      <c r="AM38" s="134">
        <v>10</v>
      </c>
      <c r="AN38" s="26">
        <v>5</v>
      </c>
    </row>
    <row r="39" spans="1:40" ht="15" customHeight="1">
      <c r="A39" s="46" t="s">
        <v>122</v>
      </c>
      <c r="B39" s="64"/>
      <c r="C39" s="103" t="s">
        <v>109</v>
      </c>
      <c r="D39" s="34">
        <v>1</v>
      </c>
      <c r="E39" s="70">
        <v>2</v>
      </c>
      <c r="F39" s="70" t="s">
        <v>106</v>
      </c>
      <c r="G39" s="44">
        <v>12</v>
      </c>
      <c r="H39" s="130">
        <v>6.8</v>
      </c>
      <c r="I39" s="130" t="s">
        <v>107</v>
      </c>
      <c r="J39" s="131">
        <v>9.1</v>
      </c>
      <c r="K39" s="70">
        <v>0</v>
      </c>
      <c r="L39" s="70" t="s">
        <v>106</v>
      </c>
      <c r="M39" s="44">
        <v>12</v>
      </c>
      <c r="N39" s="130">
        <v>7.8</v>
      </c>
      <c r="O39" s="70" t="s">
        <v>107</v>
      </c>
      <c r="P39" s="44">
        <v>13</v>
      </c>
      <c r="Q39" s="70">
        <v>4</v>
      </c>
      <c r="R39" s="70" t="s">
        <v>106</v>
      </c>
      <c r="S39" s="44">
        <v>12</v>
      </c>
      <c r="T39" s="70">
        <v>0.6</v>
      </c>
      <c r="U39" s="70" t="s">
        <v>107</v>
      </c>
      <c r="V39" s="133">
        <v>6.9</v>
      </c>
      <c r="W39" s="70">
        <v>4</v>
      </c>
      <c r="X39" s="70" t="s">
        <v>106</v>
      </c>
      <c r="Y39" s="44">
        <v>12</v>
      </c>
      <c r="Z39" s="70">
        <v>6</v>
      </c>
      <c r="AA39" s="70" t="s">
        <v>107</v>
      </c>
      <c r="AB39" s="44">
        <v>270</v>
      </c>
      <c r="AC39" s="70">
        <v>9</v>
      </c>
      <c r="AD39" s="70" t="s">
        <v>106</v>
      </c>
      <c r="AE39" s="44">
        <v>12</v>
      </c>
      <c r="AF39" s="130">
        <v>4.9</v>
      </c>
      <c r="AG39" s="70" t="s">
        <v>108</v>
      </c>
      <c r="AH39" s="134">
        <v>10</v>
      </c>
      <c r="AI39" s="22">
        <v>2</v>
      </c>
      <c r="AJ39" s="70" t="s">
        <v>107</v>
      </c>
      <c r="AK39" s="130">
        <v>1.1</v>
      </c>
      <c r="AL39" s="70" t="s">
        <v>108</v>
      </c>
      <c r="AM39" s="134">
        <v>10</v>
      </c>
      <c r="AN39" s="26">
        <v>5</v>
      </c>
    </row>
    <row r="40" spans="1:40" ht="15" customHeight="1">
      <c r="A40" s="46" t="s">
        <v>123</v>
      </c>
      <c r="B40" s="64"/>
      <c r="C40" s="103" t="s">
        <v>109</v>
      </c>
      <c r="D40" s="34">
        <v>1</v>
      </c>
      <c r="E40" s="70">
        <v>0</v>
      </c>
      <c r="F40" s="70" t="s">
        <v>106</v>
      </c>
      <c r="G40" s="44">
        <v>12</v>
      </c>
      <c r="H40" s="130">
        <v>6.8</v>
      </c>
      <c r="I40" s="130" t="s">
        <v>107</v>
      </c>
      <c r="J40" s="131">
        <v>7.7</v>
      </c>
      <c r="K40" s="70">
        <v>2</v>
      </c>
      <c r="L40" s="70" t="s">
        <v>106</v>
      </c>
      <c r="M40" s="44">
        <v>12</v>
      </c>
      <c r="N40" s="130">
        <v>6.8</v>
      </c>
      <c r="O40" s="70" t="s">
        <v>107</v>
      </c>
      <c r="P40" s="44">
        <v>13</v>
      </c>
      <c r="Q40" s="70">
        <v>1</v>
      </c>
      <c r="R40" s="70" t="s">
        <v>106</v>
      </c>
      <c r="S40" s="44">
        <v>12</v>
      </c>
      <c r="T40" s="127">
        <v>0.5</v>
      </c>
      <c r="U40" s="70" t="s">
        <v>107</v>
      </c>
      <c r="V40" s="133">
        <v>2.3</v>
      </c>
      <c r="W40" s="70">
        <v>2</v>
      </c>
      <c r="X40" s="70" t="s">
        <v>106</v>
      </c>
      <c r="Y40" s="44">
        <v>12</v>
      </c>
      <c r="Z40" s="70">
        <v>4</v>
      </c>
      <c r="AA40" s="70" t="s">
        <v>107</v>
      </c>
      <c r="AB40" s="44">
        <v>120</v>
      </c>
      <c r="AC40" s="70">
        <v>10</v>
      </c>
      <c r="AD40" s="70" t="s">
        <v>106</v>
      </c>
      <c r="AE40" s="44">
        <v>12</v>
      </c>
      <c r="AF40" s="130">
        <v>4.9</v>
      </c>
      <c r="AG40" s="70" t="s">
        <v>108</v>
      </c>
      <c r="AH40" s="134">
        <v>10</v>
      </c>
      <c r="AI40" s="22">
        <v>2</v>
      </c>
      <c r="AJ40" s="70" t="s">
        <v>107</v>
      </c>
      <c r="AK40" s="130">
        <v>4.9</v>
      </c>
      <c r="AL40" s="70" t="s">
        <v>108</v>
      </c>
      <c r="AM40" s="134">
        <v>10</v>
      </c>
      <c r="AN40" s="26">
        <v>4</v>
      </c>
    </row>
    <row r="41" spans="1:40" ht="15" customHeight="1">
      <c r="A41" s="46"/>
      <c r="B41" s="64"/>
      <c r="C41" s="103" t="s">
        <v>111</v>
      </c>
      <c r="D41" s="34">
        <v>1</v>
      </c>
      <c r="E41" s="70">
        <v>0</v>
      </c>
      <c r="F41" s="70" t="s">
        <v>106</v>
      </c>
      <c r="G41" s="44">
        <v>12</v>
      </c>
      <c r="H41" s="130">
        <v>6.8</v>
      </c>
      <c r="I41" s="130" t="s">
        <v>107</v>
      </c>
      <c r="J41" s="131">
        <v>8.1</v>
      </c>
      <c r="K41" s="70">
        <v>0</v>
      </c>
      <c r="L41" s="70" t="s">
        <v>106</v>
      </c>
      <c r="M41" s="44">
        <v>12</v>
      </c>
      <c r="N41" s="130">
        <v>7.5</v>
      </c>
      <c r="O41" s="70" t="s">
        <v>107</v>
      </c>
      <c r="P41" s="44">
        <v>12</v>
      </c>
      <c r="Q41" s="70">
        <v>3</v>
      </c>
      <c r="R41" s="70" t="s">
        <v>106</v>
      </c>
      <c r="S41" s="44">
        <v>12</v>
      </c>
      <c r="T41" s="130">
        <v>0.6</v>
      </c>
      <c r="U41" s="70" t="s">
        <v>107</v>
      </c>
      <c r="V41" s="133">
        <v>7.7</v>
      </c>
      <c r="W41" s="70">
        <v>1</v>
      </c>
      <c r="X41" s="70" t="s">
        <v>106</v>
      </c>
      <c r="Y41" s="44">
        <v>12</v>
      </c>
      <c r="Z41" s="70">
        <v>3</v>
      </c>
      <c r="AA41" s="70" t="s">
        <v>107</v>
      </c>
      <c r="AB41" s="44">
        <v>32</v>
      </c>
      <c r="AC41" s="70">
        <v>10</v>
      </c>
      <c r="AD41" s="70" t="s">
        <v>106</v>
      </c>
      <c r="AE41" s="44">
        <v>12</v>
      </c>
      <c r="AF41" s="130">
        <v>3.3</v>
      </c>
      <c r="AG41" s="70" t="s">
        <v>108</v>
      </c>
      <c r="AH41" s="134">
        <v>10</v>
      </c>
      <c r="AI41" s="22">
        <v>3</v>
      </c>
      <c r="AJ41" s="70" t="s">
        <v>107</v>
      </c>
      <c r="AK41" s="130">
        <v>3.5</v>
      </c>
      <c r="AL41" s="70" t="s">
        <v>108</v>
      </c>
      <c r="AM41" s="134">
        <v>10</v>
      </c>
      <c r="AN41" s="26">
        <v>5</v>
      </c>
    </row>
    <row r="42" spans="1:40" ht="15" customHeight="1">
      <c r="A42" s="46" t="s">
        <v>124</v>
      </c>
      <c r="B42" s="64"/>
      <c r="C42" s="103" t="s">
        <v>109</v>
      </c>
      <c r="D42" s="34">
        <v>1</v>
      </c>
      <c r="E42" s="70">
        <v>0</v>
      </c>
      <c r="F42" s="70" t="s">
        <v>106</v>
      </c>
      <c r="G42" s="44">
        <v>12</v>
      </c>
      <c r="H42" s="130">
        <v>7</v>
      </c>
      <c r="I42" s="130" t="s">
        <v>107</v>
      </c>
      <c r="J42" s="131">
        <v>7.7</v>
      </c>
      <c r="K42" s="70">
        <v>0</v>
      </c>
      <c r="L42" s="70" t="s">
        <v>106</v>
      </c>
      <c r="M42" s="44">
        <v>12</v>
      </c>
      <c r="N42" s="130">
        <v>8.9</v>
      </c>
      <c r="O42" s="70" t="s">
        <v>107</v>
      </c>
      <c r="P42" s="44">
        <v>12</v>
      </c>
      <c r="Q42" s="70">
        <v>0</v>
      </c>
      <c r="R42" s="70" t="s">
        <v>106</v>
      </c>
      <c r="S42" s="44">
        <v>12</v>
      </c>
      <c r="T42" s="127">
        <v>0.5</v>
      </c>
      <c r="U42" s="70" t="s">
        <v>107</v>
      </c>
      <c r="V42" s="133">
        <v>1.5</v>
      </c>
      <c r="W42" s="70">
        <v>0</v>
      </c>
      <c r="X42" s="70" t="s">
        <v>106</v>
      </c>
      <c r="Y42" s="44">
        <v>12</v>
      </c>
      <c r="Z42" s="70">
        <v>1</v>
      </c>
      <c r="AA42" s="70" t="s">
        <v>107</v>
      </c>
      <c r="AB42" s="44">
        <v>8</v>
      </c>
      <c r="AC42" s="70">
        <v>10</v>
      </c>
      <c r="AD42" s="70" t="s">
        <v>106</v>
      </c>
      <c r="AE42" s="44">
        <v>12</v>
      </c>
      <c r="AF42" s="130">
        <v>4.5</v>
      </c>
      <c r="AG42" s="70" t="s">
        <v>108</v>
      </c>
      <c r="AH42" s="134">
        <v>10</v>
      </c>
      <c r="AI42" s="22">
        <v>2</v>
      </c>
      <c r="AJ42" s="70" t="s">
        <v>107</v>
      </c>
      <c r="AK42" s="130">
        <v>2.2</v>
      </c>
      <c r="AL42" s="70" t="s">
        <v>108</v>
      </c>
      <c r="AM42" s="134">
        <v>10</v>
      </c>
      <c r="AN42" s="26">
        <v>5</v>
      </c>
    </row>
    <row r="43" spans="1:40" ht="15" customHeight="1">
      <c r="A43" s="46"/>
      <c r="B43" s="64"/>
      <c r="C43" s="103" t="s">
        <v>111</v>
      </c>
      <c r="D43" s="34">
        <v>1</v>
      </c>
      <c r="E43" s="70">
        <v>0</v>
      </c>
      <c r="F43" s="70" t="s">
        <v>106</v>
      </c>
      <c r="G43" s="44">
        <v>12</v>
      </c>
      <c r="H43" s="130">
        <v>7</v>
      </c>
      <c r="I43" s="130" t="s">
        <v>107</v>
      </c>
      <c r="J43" s="131">
        <v>7.5</v>
      </c>
      <c r="K43" s="70">
        <v>0</v>
      </c>
      <c r="L43" s="70" t="s">
        <v>106</v>
      </c>
      <c r="M43" s="44">
        <v>12</v>
      </c>
      <c r="N43" s="130">
        <v>8.1</v>
      </c>
      <c r="O43" s="70" t="s">
        <v>107</v>
      </c>
      <c r="P43" s="44">
        <v>12</v>
      </c>
      <c r="Q43" s="70">
        <v>0</v>
      </c>
      <c r="R43" s="70" t="s">
        <v>106</v>
      </c>
      <c r="S43" s="44">
        <v>12</v>
      </c>
      <c r="T43" s="127">
        <v>0.5</v>
      </c>
      <c r="U43" s="70" t="s">
        <v>107</v>
      </c>
      <c r="V43" s="133">
        <v>2.5</v>
      </c>
      <c r="W43" s="70">
        <v>0</v>
      </c>
      <c r="X43" s="70" t="s">
        <v>106</v>
      </c>
      <c r="Y43" s="44">
        <v>12</v>
      </c>
      <c r="Z43" s="70">
        <v>1</v>
      </c>
      <c r="AA43" s="70" t="s">
        <v>107</v>
      </c>
      <c r="AB43" s="44">
        <v>8</v>
      </c>
      <c r="AC43" s="70">
        <v>8</v>
      </c>
      <c r="AD43" s="70" t="s">
        <v>106</v>
      </c>
      <c r="AE43" s="44">
        <v>12</v>
      </c>
      <c r="AF43" s="130">
        <v>1.1</v>
      </c>
      <c r="AG43" s="70" t="s">
        <v>108</v>
      </c>
      <c r="AH43" s="134">
        <v>10</v>
      </c>
      <c r="AI43" s="22">
        <v>3</v>
      </c>
      <c r="AJ43" s="70" t="s">
        <v>107</v>
      </c>
      <c r="AK43" s="130">
        <v>7.9</v>
      </c>
      <c r="AL43" s="70" t="s">
        <v>108</v>
      </c>
      <c r="AM43" s="134">
        <v>10</v>
      </c>
      <c r="AN43" s="26">
        <v>5</v>
      </c>
    </row>
    <row r="44" spans="1:40" ht="15" customHeight="1">
      <c r="A44" s="46" t="s">
        <v>125</v>
      </c>
      <c r="B44" s="64"/>
      <c r="C44" s="103" t="s">
        <v>112</v>
      </c>
      <c r="D44" s="34">
        <v>2</v>
      </c>
      <c r="E44" s="70">
        <v>7</v>
      </c>
      <c r="F44" s="70" t="s">
        <v>106</v>
      </c>
      <c r="G44" s="44">
        <v>36</v>
      </c>
      <c r="H44" s="130">
        <v>6.8</v>
      </c>
      <c r="I44" s="130" t="s">
        <v>107</v>
      </c>
      <c r="J44" s="131">
        <v>9.3</v>
      </c>
      <c r="K44" s="70">
        <v>0</v>
      </c>
      <c r="L44" s="70" t="s">
        <v>106</v>
      </c>
      <c r="M44" s="44">
        <v>36</v>
      </c>
      <c r="N44" s="130">
        <v>5.4</v>
      </c>
      <c r="O44" s="70" t="s">
        <v>107</v>
      </c>
      <c r="P44" s="44">
        <v>14</v>
      </c>
      <c r="Q44" s="70">
        <v>9</v>
      </c>
      <c r="R44" s="70" t="s">
        <v>106</v>
      </c>
      <c r="S44" s="44">
        <v>36</v>
      </c>
      <c r="T44" s="130">
        <v>1</v>
      </c>
      <c r="U44" s="70" t="s">
        <v>107</v>
      </c>
      <c r="V44" s="133">
        <v>8.6</v>
      </c>
      <c r="W44" s="70">
        <v>0</v>
      </c>
      <c r="X44" s="70" t="s">
        <v>106</v>
      </c>
      <c r="Y44" s="44">
        <v>36</v>
      </c>
      <c r="Z44" s="70">
        <v>8</v>
      </c>
      <c r="AA44" s="70" t="s">
        <v>107</v>
      </c>
      <c r="AB44" s="44">
        <v>27</v>
      </c>
      <c r="AC44" s="70" t="s">
        <v>421</v>
      </c>
      <c r="AD44" s="70" t="s">
        <v>106</v>
      </c>
      <c r="AE44" s="44">
        <v>36</v>
      </c>
      <c r="AF44" s="130">
        <v>4.9</v>
      </c>
      <c r="AG44" s="70" t="s">
        <v>108</v>
      </c>
      <c r="AH44" s="134">
        <v>10</v>
      </c>
      <c r="AI44" s="22">
        <v>2</v>
      </c>
      <c r="AJ44" s="70" t="s">
        <v>107</v>
      </c>
      <c r="AK44" s="130">
        <v>2.4</v>
      </c>
      <c r="AL44" s="70" t="s">
        <v>108</v>
      </c>
      <c r="AM44" s="134">
        <v>10</v>
      </c>
      <c r="AN44" s="26">
        <v>5</v>
      </c>
    </row>
    <row r="45" spans="1:40" ht="15" customHeight="1">
      <c r="A45" s="46" t="s">
        <v>126</v>
      </c>
      <c r="B45" s="64"/>
      <c r="C45" s="103" t="s">
        <v>111</v>
      </c>
      <c r="D45" s="34">
        <v>1</v>
      </c>
      <c r="E45" s="70">
        <v>0</v>
      </c>
      <c r="F45" s="70" t="s">
        <v>106</v>
      </c>
      <c r="G45" s="44">
        <v>12</v>
      </c>
      <c r="H45" s="130">
        <v>7.2</v>
      </c>
      <c r="I45" s="130" t="s">
        <v>107</v>
      </c>
      <c r="J45" s="131">
        <v>8.5</v>
      </c>
      <c r="K45" s="70">
        <v>0</v>
      </c>
      <c r="L45" s="70" t="s">
        <v>106</v>
      </c>
      <c r="M45" s="44">
        <v>12</v>
      </c>
      <c r="N45" s="130">
        <v>6.7</v>
      </c>
      <c r="O45" s="70" t="s">
        <v>107</v>
      </c>
      <c r="P45" s="44">
        <v>13</v>
      </c>
      <c r="Q45" s="70">
        <v>2</v>
      </c>
      <c r="R45" s="70" t="s">
        <v>106</v>
      </c>
      <c r="S45" s="44">
        <v>12</v>
      </c>
      <c r="T45" s="130">
        <v>1.2</v>
      </c>
      <c r="U45" s="70" t="s">
        <v>107</v>
      </c>
      <c r="V45" s="133">
        <v>3.3</v>
      </c>
      <c r="W45" s="70">
        <v>0</v>
      </c>
      <c r="X45" s="70" t="s">
        <v>106</v>
      </c>
      <c r="Y45" s="44">
        <v>12</v>
      </c>
      <c r="Z45" s="70">
        <v>5</v>
      </c>
      <c r="AA45" s="70" t="s">
        <v>107</v>
      </c>
      <c r="AB45" s="44">
        <v>25</v>
      </c>
      <c r="AC45" s="70">
        <v>10</v>
      </c>
      <c r="AD45" s="70" t="s">
        <v>106</v>
      </c>
      <c r="AE45" s="44">
        <v>12</v>
      </c>
      <c r="AF45" s="130">
        <v>1.7</v>
      </c>
      <c r="AG45" s="70" t="s">
        <v>108</v>
      </c>
      <c r="AH45" s="134">
        <v>10</v>
      </c>
      <c r="AI45" s="22">
        <v>3</v>
      </c>
      <c r="AJ45" s="70" t="s">
        <v>107</v>
      </c>
      <c r="AK45" s="130">
        <v>1.1</v>
      </c>
      <c r="AL45" s="70" t="s">
        <v>108</v>
      </c>
      <c r="AM45" s="134">
        <v>10</v>
      </c>
      <c r="AN45" s="26">
        <v>5</v>
      </c>
    </row>
    <row r="46" spans="1:40" ht="15" customHeight="1">
      <c r="A46" s="46" t="s">
        <v>127</v>
      </c>
      <c r="B46" s="64"/>
      <c r="C46" s="103" t="s">
        <v>111</v>
      </c>
      <c r="D46" s="34">
        <v>1</v>
      </c>
      <c r="E46" s="70">
        <v>1</v>
      </c>
      <c r="F46" s="70" t="s">
        <v>106</v>
      </c>
      <c r="G46" s="44">
        <v>12</v>
      </c>
      <c r="H46" s="130">
        <v>7</v>
      </c>
      <c r="I46" s="130" t="s">
        <v>107</v>
      </c>
      <c r="J46" s="184">
        <v>10</v>
      </c>
      <c r="K46" s="70">
        <v>0</v>
      </c>
      <c r="L46" s="70" t="s">
        <v>106</v>
      </c>
      <c r="M46" s="44">
        <v>12</v>
      </c>
      <c r="N46" s="130">
        <v>8</v>
      </c>
      <c r="O46" s="70" t="s">
        <v>107</v>
      </c>
      <c r="P46" s="44">
        <v>13</v>
      </c>
      <c r="Q46" s="70">
        <v>2</v>
      </c>
      <c r="R46" s="70" t="s">
        <v>106</v>
      </c>
      <c r="S46" s="44">
        <v>12</v>
      </c>
      <c r="T46" s="70">
        <v>0.6</v>
      </c>
      <c r="U46" s="70" t="s">
        <v>107</v>
      </c>
      <c r="V46" s="184">
        <v>22</v>
      </c>
      <c r="W46" s="70">
        <v>3</v>
      </c>
      <c r="X46" s="70" t="s">
        <v>106</v>
      </c>
      <c r="Y46" s="44">
        <v>12</v>
      </c>
      <c r="Z46" s="70">
        <v>3</v>
      </c>
      <c r="AA46" s="70" t="s">
        <v>107</v>
      </c>
      <c r="AB46" s="44">
        <v>55</v>
      </c>
      <c r="AC46" s="70">
        <v>8</v>
      </c>
      <c r="AD46" s="70" t="s">
        <v>106</v>
      </c>
      <c r="AE46" s="44">
        <v>12</v>
      </c>
      <c r="AF46" s="130">
        <v>1.7</v>
      </c>
      <c r="AG46" s="70" t="s">
        <v>108</v>
      </c>
      <c r="AH46" s="134">
        <v>10</v>
      </c>
      <c r="AI46" s="22">
        <v>3</v>
      </c>
      <c r="AJ46" s="70" t="s">
        <v>107</v>
      </c>
      <c r="AK46" s="130">
        <v>1.7</v>
      </c>
      <c r="AL46" s="70" t="s">
        <v>108</v>
      </c>
      <c r="AM46" s="134">
        <v>10</v>
      </c>
      <c r="AN46" s="26">
        <v>6</v>
      </c>
    </row>
    <row r="47" spans="1:40" ht="15" customHeight="1">
      <c r="A47" s="46" t="s">
        <v>128</v>
      </c>
      <c r="B47" s="64"/>
      <c r="C47" s="103" t="s">
        <v>109</v>
      </c>
      <c r="D47" s="34">
        <v>1</v>
      </c>
      <c r="E47" s="70">
        <v>0</v>
      </c>
      <c r="F47" s="70" t="s">
        <v>106</v>
      </c>
      <c r="G47" s="44">
        <v>12</v>
      </c>
      <c r="H47" s="130">
        <v>7.2</v>
      </c>
      <c r="I47" s="130" t="s">
        <v>107</v>
      </c>
      <c r="J47" s="131">
        <v>7.9</v>
      </c>
      <c r="K47" s="70">
        <v>0</v>
      </c>
      <c r="L47" s="70" t="s">
        <v>106</v>
      </c>
      <c r="M47" s="44">
        <v>12</v>
      </c>
      <c r="N47" s="130">
        <v>8.4</v>
      </c>
      <c r="O47" s="70" t="s">
        <v>107</v>
      </c>
      <c r="P47" s="44">
        <v>12</v>
      </c>
      <c r="Q47" s="70">
        <v>0</v>
      </c>
      <c r="R47" s="70" t="s">
        <v>106</v>
      </c>
      <c r="S47" s="44">
        <v>12</v>
      </c>
      <c r="T47" s="70">
        <v>0.5</v>
      </c>
      <c r="U47" s="70" t="s">
        <v>107</v>
      </c>
      <c r="V47" s="133">
        <v>1.2</v>
      </c>
      <c r="W47" s="70">
        <v>2</v>
      </c>
      <c r="X47" s="70" t="s">
        <v>106</v>
      </c>
      <c r="Y47" s="44">
        <v>12</v>
      </c>
      <c r="Z47" s="70">
        <v>1</v>
      </c>
      <c r="AA47" s="70" t="s">
        <v>107</v>
      </c>
      <c r="AB47" s="44">
        <v>190</v>
      </c>
      <c r="AC47" s="70">
        <v>12</v>
      </c>
      <c r="AD47" s="70" t="s">
        <v>106</v>
      </c>
      <c r="AE47" s="44">
        <v>12</v>
      </c>
      <c r="AF47" s="130">
        <v>2.8</v>
      </c>
      <c r="AG47" s="70" t="s">
        <v>108</v>
      </c>
      <c r="AH47" s="134">
        <v>10</v>
      </c>
      <c r="AI47" s="22">
        <v>3</v>
      </c>
      <c r="AJ47" s="70" t="s">
        <v>107</v>
      </c>
      <c r="AK47" s="130">
        <v>1.4</v>
      </c>
      <c r="AL47" s="70" t="s">
        <v>108</v>
      </c>
      <c r="AM47" s="134">
        <v>10</v>
      </c>
      <c r="AN47" s="26">
        <v>5</v>
      </c>
    </row>
    <row r="48" spans="1:40" ht="15" customHeight="1">
      <c r="A48" s="46"/>
      <c r="B48" s="64"/>
      <c r="C48" s="103" t="s">
        <v>111</v>
      </c>
      <c r="D48" s="34">
        <v>2</v>
      </c>
      <c r="E48" s="70">
        <v>0</v>
      </c>
      <c r="F48" s="70" t="s">
        <v>106</v>
      </c>
      <c r="G48" s="44">
        <v>36</v>
      </c>
      <c r="H48" s="130">
        <v>6.8</v>
      </c>
      <c r="I48" s="130" t="s">
        <v>107</v>
      </c>
      <c r="J48" s="131">
        <v>7.8</v>
      </c>
      <c r="K48" s="70">
        <v>4</v>
      </c>
      <c r="L48" s="70" t="s">
        <v>106</v>
      </c>
      <c r="M48" s="44">
        <v>36</v>
      </c>
      <c r="N48" s="130">
        <v>4</v>
      </c>
      <c r="O48" s="70" t="s">
        <v>107</v>
      </c>
      <c r="P48" s="44">
        <v>13</v>
      </c>
      <c r="Q48" s="70">
        <v>1</v>
      </c>
      <c r="R48" s="70" t="s">
        <v>106</v>
      </c>
      <c r="S48" s="44">
        <v>36</v>
      </c>
      <c r="T48" s="127">
        <v>0.5</v>
      </c>
      <c r="U48" s="70" t="s">
        <v>107</v>
      </c>
      <c r="V48" s="133">
        <v>3.2</v>
      </c>
      <c r="W48" s="70">
        <v>3</v>
      </c>
      <c r="X48" s="70" t="s">
        <v>106</v>
      </c>
      <c r="Y48" s="44">
        <v>36</v>
      </c>
      <c r="Z48" s="70">
        <v>1</v>
      </c>
      <c r="AA48" s="70" t="s">
        <v>107</v>
      </c>
      <c r="AB48" s="44">
        <v>37</v>
      </c>
      <c r="AC48" s="70">
        <v>23</v>
      </c>
      <c r="AD48" s="70" t="s">
        <v>106</v>
      </c>
      <c r="AE48" s="44">
        <v>36</v>
      </c>
      <c r="AF48" s="130">
        <v>3.3</v>
      </c>
      <c r="AG48" s="70" t="s">
        <v>108</v>
      </c>
      <c r="AH48" s="134">
        <v>10</v>
      </c>
      <c r="AI48" s="22">
        <v>2</v>
      </c>
      <c r="AJ48" s="70" t="s">
        <v>107</v>
      </c>
      <c r="AK48" s="130">
        <v>1.3</v>
      </c>
      <c r="AL48" s="70" t="s">
        <v>108</v>
      </c>
      <c r="AM48" s="134">
        <v>10</v>
      </c>
      <c r="AN48" s="26">
        <v>5</v>
      </c>
    </row>
    <row r="49" spans="1:40" ht="15" customHeight="1">
      <c r="A49" s="46" t="s">
        <v>129</v>
      </c>
      <c r="B49" s="64"/>
      <c r="C49" s="103" t="s">
        <v>109</v>
      </c>
      <c r="D49" s="34">
        <v>1</v>
      </c>
      <c r="E49" s="70">
        <v>0</v>
      </c>
      <c r="F49" s="70" t="s">
        <v>106</v>
      </c>
      <c r="G49" s="44">
        <v>12</v>
      </c>
      <c r="H49" s="130">
        <v>7.1</v>
      </c>
      <c r="I49" s="130" t="s">
        <v>107</v>
      </c>
      <c r="J49" s="131">
        <v>7.8</v>
      </c>
      <c r="K49" s="70">
        <v>0</v>
      </c>
      <c r="L49" s="70" t="s">
        <v>106</v>
      </c>
      <c r="M49" s="44">
        <v>12</v>
      </c>
      <c r="N49" s="130">
        <v>8.8</v>
      </c>
      <c r="O49" s="70" t="s">
        <v>107</v>
      </c>
      <c r="P49" s="44">
        <v>13</v>
      </c>
      <c r="Q49" s="70">
        <v>0</v>
      </c>
      <c r="R49" s="70" t="s">
        <v>106</v>
      </c>
      <c r="S49" s="44">
        <v>12</v>
      </c>
      <c r="T49" s="127">
        <v>0.5</v>
      </c>
      <c r="U49" s="70" t="s">
        <v>107</v>
      </c>
      <c r="V49" s="133">
        <v>0.8</v>
      </c>
      <c r="W49" s="70">
        <v>0</v>
      </c>
      <c r="X49" s="70" t="s">
        <v>106</v>
      </c>
      <c r="Y49" s="44">
        <v>12</v>
      </c>
      <c r="Z49" s="128">
        <v>1</v>
      </c>
      <c r="AA49" s="70" t="s">
        <v>107</v>
      </c>
      <c r="AB49" s="44">
        <v>7</v>
      </c>
      <c r="AC49" s="70">
        <v>10</v>
      </c>
      <c r="AD49" s="70" t="s">
        <v>106</v>
      </c>
      <c r="AE49" s="44">
        <v>12</v>
      </c>
      <c r="AF49" s="130">
        <v>3.3</v>
      </c>
      <c r="AG49" s="70" t="s">
        <v>108</v>
      </c>
      <c r="AH49" s="134">
        <v>10</v>
      </c>
      <c r="AI49" s="22">
        <v>2</v>
      </c>
      <c r="AJ49" s="70" t="s">
        <v>107</v>
      </c>
      <c r="AK49" s="130">
        <v>7.9</v>
      </c>
      <c r="AL49" s="70" t="s">
        <v>108</v>
      </c>
      <c r="AM49" s="134">
        <v>10</v>
      </c>
      <c r="AN49" s="26">
        <v>4</v>
      </c>
    </row>
    <row r="50" spans="1:40" ht="15" customHeight="1">
      <c r="A50" s="46"/>
      <c r="B50" s="64"/>
      <c r="C50" s="103" t="s">
        <v>111</v>
      </c>
      <c r="D50" s="34">
        <v>1</v>
      </c>
      <c r="E50" s="70">
        <v>0</v>
      </c>
      <c r="F50" s="70" t="s">
        <v>106</v>
      </c>
      <c r="G50" s="44">
        <v>12</v>
      </c>
      <c r="H50" s="130">
        <v>6.9</v>
      </c>
      <c r="I50" s="130" t="s">
        <v>107</v>
      </c>
      <c r="J50" s="131">
        <v>7.3</v>
      </c>
      <c r="K50" s="70">
        <v>4</v>
      </c>
      <c r="L50" s="70" t="s">
        <v>106</v>
      </c>
      <c r="M50" s="44">
        <v>12</v>
      </c>
      <c r="N50" s="130">
        <v>3.9</v>
      </c>
      <c r="O50" s="70" t="s">
        <v>107</v>
      </c>
      <c r="P50" s="44">
        <v>12</v>
      </c>
      <c r="Q50" s="70">
        <v>2</v>
      </c>
      <c r="R50" s="70" t="s">
        <v>106</v>
      </c>
      <c r="S50" s="44">
        <v>12</v>
      </c>
      <c r="T50" s="127">
        <v>0.5</v>
      </c>
      <c r="U50" s="70" t="s">
        <v>107</v>
      </c>
      <c r="V50" s="184">
        <v>22</v>
      </c>
      <c r="W50" s="70">
        <v>0</v>
      </c>
      <c r="X50" s="70" t="s">
        <v>106</v>
      </c>
      <c r="Y50" s="44">
        <v>12</v>
      </c>
      <c r="Z50" s="70">
        <v>2</v>
      </c>
      <c r="AA50" s="70" t="s">
        <v>107</v>
      </c>
      <c r="AB50" s="44">
        <v>23</v>
      </c>
      <c r="AC50" s="70">
        <v>10</v>
      </c>
      <c r="AD50" s="70" t="s">
        <v>106</v>
      </c>
      <c r="AE50" s="44">
        <v>12</v>
      </c>
      <c r="AF50" s="130">
        <v>1.1</v>
      </c>
      <c r="AG50" s="70" t="s">
        <v>108</v>
      </c>
      <c r="AH50" s="134">
        <v>10</v>
      </c>
      <c r="AI50" s="22">
        <v>3</v>
      </c>
      <c r="AJ50" s="70" t="s">
        <v>107</v>
      </c>
      <c r="AK50" s="130">
        <v>2.4</v>
      </c>
      <c r="AL50" s="70" t="s">
        <v>108</v>
      </c>
      <c r="AM50" s="134">
        <v>10</v>
      </c>
      <c r="AN50" s="26">
        <v>5</v>
      </c>
    </row>
    <row r="51" spans="1:40" ht="15" customHeight="1">
      <c r="A51" s="46" t="s">
        <v>130</v>
      </c>
      <c r="B51" s="64"/>
      <c r="C51" s="103" t="s">
        <v>111</v>
      </c>
      <c r="D51" s="34">
        <v>1</v>
      </c>
      <c r="E51" s="70">
        <v>0</v>
      </c>
      <c r="F51" s="70" t="s">
        <v>106</v>
      </c>
      <c r="G51" s="44">
        <v>24</v>
      </c>
      <c r="H51" s="130">
        <v>7.1</v>
      </c>
      <c r="I51" s="130" t="s">
        <v>107</v>
      </c>
      <c r="J51" s="131">
        <v>8.4</v>
      </c>
      <c r="K51" s="70">
        <v>0</v>
      </c>
      <c r="L51" s="70" t="s">
        <v>106</v>
      </c>
      <c r="M51" s="44">
        <v>24</v>
      </c>
      <c r="N51" s="130">
        <v>6.1</v>
      </c>
      <c r="O51" s="70" t="s">
        <v>107</v>
      </c>
      <c r="P51" s="44">
        <v>14</v>
      </c>
      <c r="Q51" s="70">
        <v>16</v>
      </c>
      <c r="R51" s="70" t="s">
        <v>106</v>
      </c>
      <c r="S51" s="44">
        <v>24</v>
      </c>
      <c r="T51" s="130">
        <v>0.9</v>
      </c>
      <c r="U51" s="70" t="s">
        <v>107</v>
      </c>
      <c r="V51" s="133">
        <v>6.3</v>
      </c>
      <c r="W51" s="70">
        <v>2</v>
      </c>
      <c r="X51" s="70" t="s">
        <v>106</v>
      </c>
      <c r="Y51" s="44">
        <v>24</v>
      </c>
      <c r="Z51" s="70">
        <v>2</v>
      </c>
      <c r="AA51" s="70" t="s">
        <v>107</v>
      </c>
      <c r="AB51" s="44">
        <v>240</v>
      </c>
      <c r="AC51" s="70">
        <v>23</v>
      </c>
      <c r="AD51" s="70" t="s">
        <v>106</v>
      </c>
      <c r="AE51" s="44">
        <v>24</v>
      </c>
      <c r="AF51" s="130">
        <v>2</v>
      </c>
      <c r="AG51" s="70" t="s">
        <v>108</v>
      </c>
      <c r="AH51" s="134">
        <v>10</v>
      </c>
      <c r="AI51" s="22">
        <v>3</v>
      </c>
      <c r="AJ51" s="70" t="s">
        <v>107</v>
      </c>
      <c r="AK51" s="130">
        <v>3.5</v>
      </c>
      <c r="AL51" s="70" t="s">
        <v>108</v>
      </c>
      <c r="AM51" s="134">
        <v>10</v>
      </c>
      <c r="AN51" s="26">
        <v>5</v>
      </c>
    </row>
    <row r="52" spans="1:40" ht="15" customHeight="1">
      <c r="A52" s="46"/>
      <c r="B52" s="64"/>
      <c r="C52" s="103" t="s">
        <v>112</v>
      </c>
      <c r="D52" s="34">
        <v>1</v>
      </c>
      <c r="E52" s="70">
        <v>0</v>
      </c>
      <c r="F52" s="70" t="s">
        <v>106</v>
      </c>
      <c r="G52" s="44">
        <v>24</v>
      </c>
      <c r="H52" s="130">
        <v>7.1</v>
      </c>
      <c r="I52" s="130" t="s">
        <v>107</v>
      </c>
      <c r="J52" s="131">
        <v>7.4</v>
      </c>
      <c r="K52" s="70">
        <v>17</v>
      </c>
      <c r="L52" s="70" t="s">
        <v>106</v>
      </c>
      <c r="M52" s="44">
        <v>24</v>
      </c>
      <c r="N52" s="127">
        <v>0.5</v>
      </c>
      <c r="O52" s="70" t="s">
        <v>107</v>
      </c>
      <c r="P52" s="44">
        <v>7.1</v>
      </c>
      <c r="Q52" s="70">
        <v>24</v>
      </c>
      <c r="R52" s="70" t="s">
        <v>106</v>
      </c>
      <c r="S52" s="44">
        <v>24</v>
      </c>
      <c r="T52" s="130">
        <v>6.1</v>
      </c>
      <c r="U52" s="70" t="s">
        <v>107</v>
      </c>
      <c r="V52" s="184">
        <v>47</v>
      </c>
      <c r="W52" s="70">
        <v>0</v>
      </c>
      <c r="X52" s="70" t="s">
        <v>106</v>
      </c>
      <c r="Y52" s="44">
        <v>24</v>
      </c>
      <c r="Z52" s="70">
        <v>8</v>
      </c>
      <c r="AA52" s="70" t="s">
        <v>107</v>
      </c>
      <c r="AB52" s="44">
        <v>35</v>
      </c>
      <c r="AC52" s="70" t="s">
        <v>421</v>
      </c>
      <c r="AD52" s="70" t="s">
        <v>106</v>
      </c>
      <c r="AE52" s="44">
        <v>24</v>
      </c>
      <c r="AF52" s="130">
        <v>2</v>
      </c>
      <c r="AG52" s="70" t="s">
        <v>108</v>
      </c>
      <c r="AH52" s="134">
        <v>10</v>
      </c>
      <c r="AI52" s="22">
        <v>5</v>
      </c>
      <c r="AJ52" s="70" t="s">
        <v>107</v>
      </c>
      <c r="AK52" s="130">
        <v>1.1</v>
      </c>
      <c r="AL52" s="70" t="s">
        <v>108</v>
      </c>
      <c r="AM52" s="134">
        <v>10</v>
      </c>
      <c r="AN52" s="26">
        <v>7</v>
      </c>
    </row>
    <row r="53" spans="1:40" ht="15" customHeight="1">
      <c r="A53" s="46" t="s">
        <v>131</v>
      </c>
      <c r="B53" s="64"/>
      <c r="C53" s="103" t="s">
        <v>109</v>
      </c>
      <c r="D53" s="34">
        <v>2</v>
      </c>
      <c r="E53" s="70">
        <v>0</v>
      </c>
      <c r="F53" s="70" t="s">
        <v>106</v>
      </c>
      <c r="G53" s="44">
        <v>36</v>
      </c>
      <c r="H53" s="130">
        <v>7.1</v>
      </c>
      <c r="I53" s="130" t="s">
        <v>107</v>
      </c>
      <c r="J53" s="131">
        <v>8.1</v>
      </c>
      <c r="K53" s="70">
        <v>3</v>
      </c>
      <c r="L53" s="70" t="s">
        <v>106</v>
      </c>
      <c r="M53" s="44">
        <v>36</v>
      </c>
      <c r="N53" s="130">
        <v>3.8</v>
      </c>
      <c r="O53" s="70" t="s">
        <v>107</v>
      </c>
      <c r="P53" s="44">
        <v>14</v>
      </c>
      <c r="Q53" s="70">
        <v>8</v>
      </c>
      <c r="R53" s="70" t="s">
        <v>106</v>
      </c>
      <c r="S53" s="44">
        <v>36</v>
      </c>
      <c r="T53" s="127">
        <v>0.5</v>
      </c>
      <c r="U53" s="70" t="s">
        <v>107</v>
      </c>
      <c r="V53" s="133">
        <v>4.3</v>
      </c>
      <c r="W53" s="70">
        <v>4</v>
      </c>
      <c r="X53" s="70" t="s">
        <v>106</v>
      </c>
      <c r="Y53" s="44">
        <v>36</v>
      </c>
      <c r="Z53" s="70">
        <v>1</v>
      </c>
      <c r="AA53" s="70" t="s">
        <v>107</v>
      </c>
      <c r="AB53" s="44">
        <v>44</v>
      </c>
      <c r="AC53" s="70">
        <v>30</v>
      </c>
      <c r="AD53" s="70" t="s">
        <v>106</v>
      </c>
      <c r="AE53" s="44">
        <v>36</v>
      </c>
      <c r="AF53" s="130">
        <v>4.2</v>
      </c>
      <c r="AG53" s="70" t="s">
        <v>108</v>
      </c>
      <c r="AH53" s="134">
        <v>10</v>
      </c>
      <c r="AI53" s="22">
        <v>2</v>
      </c>
      <c r="AJ53" s="70" t="s">
        <v>107</v>
      </c>
      <c r="AK53" s="130">
        <v>1.3</v>
      </c>
      <c r="AL53" s="70" t="s">
        <v>108</v>
      </c>
      <c r="AM53" s="134">
        <v>10</v>
      </c>
      <c r="AN53" s="26">
        <v>5</v>
      </c>
    </row>
    <row r="54" spans="1:40" ht="15" customHeight="1">
      <c r="A54" s="46" t="s">
        <v>132</v>
      </c>
      <c r="B54" s="64"/>
      <c r="C54" s="103" t="s">
        <v>109</v>
      </c>
      <c r="D54" s="34">
        <v>1</v>
      </c>
      <c r="E54" s="70">
        <v>0</v>
      </c>
      <c r="F54" s="70" t="s">
        <v>106</v>
      </c>
      <c r="G54" s="44">
        <v>12</v>
      </c>
      <c r="H54" s="130">
        <v>7.3</v>
      </c>
      <c r="I54" s="130" t="s">
        <v>107</v>
      </c>
      <c r="J54" s="131">
        <v>7.7</v>
      </c>
      <c r="K54" s="70">
        <v>0</v>
      </c>
      <c r="L54" s="70" t="s">
        <v>106</v>
      </c>
      <c r="M54" s="44">
        <v>12</v>
      </c>
      <c r="N54" s="70">
        <v>10</v>
      </c>
      <c r="O54" s="70" t="s">
        <v>107</v>
      </c>
      <c r="P54" s="44">
        <v>13</v>
      </c>
      <c r="Q54" s="70">
        <v>5</v>
      </c>
      <c r="R54" s="70" t="s">
        <v>106</v>
      </c>
      <c r="S54" s="44">
        <v>12</v>
      </c>
      <c r="T54" s="127">
        <v>0.5</v>
      </c>
      <c r="U54" s="70" t="s">
        <v>107</v>
      </c>
      <c r="V54" s="133">
        <v>3.9</v>
      </c>
      <c r="W54" s="70">
        <v>1</v>
      </c>
      <c r="X54" s="70" t="s">
        <v>106</v>
      </c>
      <c r="Y54" s="44">
        <v>12</v>
      </c>
      <c r="Z54" s="70">
        <v>3</v>
      </c>
      <c r="AA54" s="70" t="s">
        <v>107</v>
      </c>
      <c r="AB54" s="44">
        <v>37</v>
      </c>
      <c r="AC54" s="70">
        <v>9</v>
      </c>
      <c r="AD54" s="70" t="s">
        <v>106</v>
      </c>
      <c r="AE54" s="44">
        <v>12</v>
      </c>
      <c r="AF54" s="130">
        <v>2.2</v>
      </c>
      <c r="AG54" s="70" t="s">
        <v>108</v>
      </c>
      <c r="AH54" s="134">
        <v>10</v>
      </c>
      <c r="AI54" s="22">
        <v>2</v>
      </c>
      <c r="AJ54" s="70" t="s">
        <v>107</v>
      </c>
      <c r="AK54" s="130">
        <v>9.2</v>
      </c>
      <c r="AL54" s="70" t="s">
        <v>108</v>
      </c>
      <c r="AM54" s="134">
        <v>10</v>
      </c>
      <c r="AN54" s="26">
        <v>4</v>
      </c>
    </row>
    <row r="55" spans="1:40" ht="15" customHeight="1">
      <c r="A55" s="46" t="s">
        <v>133</v>
      </c>
      <c r="B55" s="64"/>
      <c r="C55" s="103" t="s">
        <v>109</v>
      </c>
      <c r="D55" s="34">
        <v>2</v>
      </c>
      <c r="E55" s="70">
        <v>0</v>
      </c>
      <c r="F55" s="70" t="s">
        <v>106</v>
      </c>
      <c r="G55" s="44">
        <v>24</v>
      </c>
      <c r="H55" s="130">
        <v>7.2</v>
      </c>
      <c r="I55" s="130" t="s">
        <v>107</v>
      </c>
      <c r="J55" s="131">
        <v>8.4</v>
      </c>
      <c r="K55" s="70">
        <v>0</v>
      </c>
      <c r="L55" s="70" t="s">
        <v>106</v>
      </c>
      <c r="M55" s="44">
        <v>24</v>
      </c>
      <c r="N55" s="130">
        <v>7.9</v>
      </c>
      <c r="O55" s="70" t="s">
        <v>107</v>
      </c>
      <c r="P55" s="44">
        <v>14</v>
      </c>
      <c r="Q55" s="70">
        <v>1</v>
      </c>
      <c r="R55" s="70" t="s">
        <v>106</v>
      </c>
      <c r="S55" s="44">
        <v>24</v>
      </c>
      <c r="T55" s="127">
        <v>0.5</v>
      </c>
      <c r="U55" s="70" t="s">
        <v>107</v>
      </c>
      <c r="V55" s="133">
        <v>2.2</v>
      </c>
      <c r="W55" s="70">
        <v>1</v>
      </c>
      <c r="X55" s="70" t="s">
        <v>106</v>
      </c>
      <c r="Y55" s="44">
        <v>24</v>
      </c>
      <c r="Z55" s="128">
        <v>1</v>
      </c>
      <c r="AA55" s="70" t="s">
        <v>107</v>
      </c>
      <c r="AB55" s="44">
        <v>30</v>
      </c>
      <c r="AC55" s="70">
        <v>18</v>
      </c>
      <c r="AD55" s="70" t="s">
        <v>106</v>
      </c>
      <c r="AE55" s="44">
        <v>24</v>
      </c>
      <c r="AF55" s="130">
        <v>2</v>
      </c>
      <c r="AG55" s="70" t="s">
        <v>108</v>
      </c>
      <c r="AH55" s="134">
        <v>10</v>
      </c>
      <c r="AI55" s="22">
        <v>2</v>
      </c>
      <c r="AJ55" s="70" t="s">
        <v>107</v>
      </c>
      <c r="AK55" s="130">
        <v>3.5</v>
      </c>
      <c r="AL55" s="70" t="s">
        <v>108</v>
      </c>
      <c r="AM55" s="134">
        <v>10</v>
      </c>
      <c r="AN55" s="26">
        <v>4</v>
      </c>
    </row>
    <row r="56" spans="1:40" ht="15" customHeight="1">
      <c r="A56" s="46" t="s">
        <v>134</v>
      </c>
      <c r="B56" s="64"/>
      <c r="C56" s="103" t="s">
        <v>109</v>
      </c>
      <c r="D56" s="34">
        <v>1</v>
      </c>
      <c r="E56" s="70">
        <v>0</v>
      </c>
      <c r="F56" s="70" t="s">
        <v>106</v>
      </c>
      <c r="G56" s="44">
        <v>12</v>
      </c>
      <c r="H56" s="130">
        <v>6.7</v>
      </c>
      <c r="I56" s="130" t="s">
        <v>107</v>
      </c>
      <c r="J56" s="131">
        <v>7.7</v>
      </c>
      <c r="K56" s="70">
        <v>0</v>
      </c>
      <c r="L56" s="70" t="s">
        <v>106</v>
      </c>
      <c r="M56" s="44">
        <v>12</v>
      </c>
      <c r="N56" s="130">
        <v>7.5</v>
      </c>
      <c r="O56" s="70" t="s">
        <v>107</v>
      </c>
      <c r="P56" s="44">
        <v>13</v>
      </c>
      <c r="Q56" s="70">
        <v>3</v>
      </c>
      <c r="R56" s="70" t="s">
        <v>106</v>
      </c>
      <c r="S56" s="44">
        <v>12</v>
      </c>
      <c r="T56" s="127">
        <v>0.5</v>
      </c>
      <c r="U56" s="70" t="s">
        <v>107</v>
      </c>
      <c r="V56" s="133">
        <v>2.4</v>
      </c>
      <c r="W56" s="70">
        <v>2</v>
      </c>
      <c r="X56" s="70" t="s">
        <v>106</v>
      </c>
      <c r="Y56" s="44">
        <v>12</v>
      </c>
      <c r="Z56" s="70">
        <v>4</v>
      </c>
      <c r="AA56" s="70" t="s">
        <v>107</v>
      </c>
      <c r="AB56" s="44">
        <v>160</v>
      </c>
      <c r="AC56" s="70">
        <v>8</v>
      </c>
      <c r="AD56" s="70" t="s">
        <v>106</v>
      </c>
      <c r="AE56" s="44">
        <v>12</v>
      </c>
      <c r="AF56" s="130">
        <v>2</v>
      </c>
      <c r="AG56" s="70" t="s">
        <v>108</v>
      </c>
      <c r="AH56" s="134">
        <v>10</v>
      </c>
      <c r="AI56" s="22">
        <v>2</v>
      </c>
      <c r="AJ56" s="70" t="s">
        <v>107</v>
      </c>
      <c r="AK56" s="130">
        <v>1.6</v>
      </c>
      <c r="AL56" s="70" t="s">
        <v>108</v>
      </c>
      <c r="AM56" s="134">
        <v>10</v>
      </c>
      <c r="AN56" s="26">
        <v>5</v>
      </c>
    </row>
    <row r="57" spans="1:40" ht="15" customHeight="1">
      <c r="A57" s="46"/>
      <c r="B57" s="64"/>
      <c r="C57" s="103" t="s">
        <v>111</v>
      </c>
      <c r="D57" s="34">
        <v>1</v>
      </c>
      <c r="E57" s="70">
        <v>0</v>
      </c>
      <c r="F57" s="70" t="s">
        <v>106</v>
      </c>
      <c r="G57" s="44">
        <v>12</v>
      </c>
      <c r="H57" s="130">
        <v>6.7</v>
      </c>
      <c r="I57" s="130" t="s">
        <v>107</v>
      </c>
      <c r="J57" s="131">
        <v>7.6</v>
      </c>
      <c r="K57" s="70">
        <v>1</v>
      </c>
      <c r="L57" s="70" t="s">
        <v>106</v>
      </c>
      <c r="M57" s="44">
        <v>12</v>
      </c>
      <c r="N57" s="130">
        <v>4.3</v>
      </c>
      <c r="O57" s="70" t="s">
        <v>107</v>
      </c>
      <c r="P57" s="44">
        <v>13</v>
      </c>
      <c r="Q57" s="70">
        <v>2</v>
      </c>
      <c r="R57" s="70" t="s">
        <v>106</v>
      </c>
      <c r="S57" s="44">
        <v>12</v>
      </c>
      <c r="T57" s="127">
        <v>0.5</v>
      </c>
      <c r="U57" s="70" t="s">
        <v>107</v>
      </c>
      <c r="V57" s="133">
        <v>6</v>
      </c>
      <c r="W57" s="70">
        <v>5</v>
      </c>
      <c r="X57" s="70" t="s">
        <v>106</v>
      </c>
      <c r="Y57" s="44">
        <v>12</v>
      </c>
      <c r="Z57" s="70">
        <v>2</v>
      </c>
      <c r="AA57" s="70" t="s">
        <v>107</v>
      </c>
      <c r="AB57" s="44">
        <v>170</v>
      </c>
      <c r="AC57" s="70">
        <v>7</v>
      </c>
      <c r="AD57" s="70" t="s">
        <v>106</v>
      </c>
      <c r="AE57" s="44">
        <v>12</v>
      </c>
      <c r="AF57" s="130">
        <v>7.8</v>
      </c>
      <c r="AG57" s="70" t="s">
        <v>108</v>
      </c>
      <c r="AH57" s="134">
        <v>10</v>
      </c>
      <c r="AI57" s="22">
        <v>2</v>
      </c>
      <c r="AJ57" s="70" t="s">
        <v>107</v>
      </c>
      <c r="AK57" s="130">
        <v>9.2</v>
      </c>
      <c r="AL57" s="70" t="s">
        <v>108</v>
      </c>
      <c r="AM57" s="134">
        <v>10</v>
      </c>
      <c r="AN57" s="26">
        <v>4</v>
      </c>
    </row>
    <row r="58" spans="1:40" ht="15" customHeight="1">
      <c r="A58" s="46" t="s">
        <v>135</v>
      </c>
      <c r="B58" s="64"/>
      <c r="C58" s="103" t="s">
        <v>427</v>
      </c>
      <c r="D58" s="34">
        <v>1</v>
      </c>
      <c r="E58" s="70">
        <v>8</v>
      </c>
      <c r="F58" s="70" t="s">
        <v>106</v>
      </c>
      <c r="G58" s="44">
        <v>24</v>
      </c>
      <c r="H58" s="130">
        <v>6.6</v>
      </c>
      <c r="I58" s="130" t="s">
        <v>107</v>
      </c>
      <c r="J58" s="131">
        <v>9.7</v>
      </c>
      <c r="K58" s="70">
        <v>0</v>
      </c>
      <c r="L58" s="70" t="s">
        <v>106</v>
      </c>
      <c r="M58" s="44">
        <v>24</v>
      </c>
      <c r="N58" s="70">
        <v>10</v>
      </c>
      <c r="O58" s="70" t="s">
        <v>107</v>
      </c>
      <c r="P58" s="132">
        <v>12</v>
      </c>
      <c r="Q58" s="70">
        <v>16</v>
      </c>
      <c r="R58" s="70" t="s">
        <v>106</v>
      </c>
      <c r="S58" s="44">
        <v>24</v>
      </c>
      <c r="T58" s="130">
        <v>1.3</v>
      </c>
      <c r="U58" s="70" t="s">
        <v>107</v>
      </c>
      <c r="V58" s="133">
        <v>9.3</v>
      </c>
      <c r="W58" s="70">
        <v>24</v>
      </c>
      <c r="X58" s="70" t="s">
        <v>106</v>
      </c>
      <c r="Y58" s="44">
        <v>24</v>
      </c>
      <c r="Z58" s="70">
        <v>6</v>
      </c>
      <c r="AA58" s="70" t="s">
        <v>107</v>
      </c>
      <c r="AB58" s="44">
        <v>35</v>
      </c>
      <c r="AC58" s="70">
        <v>22</v>
      </c>
      <c r="AD58" s="70" t="s">
        <v>106</v>
      </c>
      <c r="AE58" s="44">
        <v>24</v>
      </c>
      <c r="AF58" s="130">
        <v>7.9</v>
      </c>
      <c r="AG58" s="70" t="s">
        <v>108</v>
      </c>
      <c r="AH58" s="134">
        <v>10</v>
      </c>
      <c r="AI58" s="22">
        <v>2</v>
      </c>
      <c r="AJ58" s="70" t="s">
        <v>107</v>
      </c>
      <c r="AK58" s="130">
        <v>7.9</v>
      </c>
      <c r="AL58" s="70" t="s">
        <v>108</v>
      </c>
      <c r="AM58" s="134">
        <v>10</v>
      </c>
      <c r="AN58" s="26">
        <v>4</v>
      </c>
    </row>
    <row r="59" spans="1:40" ht="15" customHeight="1">
      <c r="A59" s="46" t="s">
        <v>136</v>
      </c>
      <c r="B59" s="64"/>
      <c r="C59" s="103" t="s">
        <v>427</v>
      </c>
      <c r="D59" s="34">
        <v>1</v>
      </c>
      <c r="E59" s="70">
        <v>7</v>
      </c>
      <c r="F59" s="70" t="s">
        <v>106</v>
      </c>
      <c r="G59" s="44">
        <v>24</v>
      </c>
      <c r="H59" s="130">
        <v>6.7</v>
      </c>
      <c r="I59" s="130" t="s">
        <v>107</v>
      </c>
      <c r="J59" s="131">
        <v>9.4</v>
      </c>
      <c r="K59" s="70">
        <v>2</v>
      </c>
      <c r="L59" s="70" t="s">
        <v>106</v>
      </c>
      <c r="M59" s="44">
        <v>24</v>
      </c>
      <c r="N59" s="130">
        <v>5.9</v>
      </c>
      <c r="O59" s="70" t="s">
        <v>107</v>
      </c>
      <c r="P59" s="44">
        <v>12</v>
      </c>
      <c r="Q59" s="70">
        <v>23</v>
      </c>
      <c r="R59" s="70" t="s">
        <v>106</v>
      </c>
      <c r="S59" s="44">
        <v>24</v>
      </c>
      <c r="T59" s="130">
        <v>3</v>
      </c>
      <c r="U59" s="70" t="s">
        <v>107</v>
      </c>
      <c r="V59" s="184">
        <v>10</v>
      </c>
      <c r="W59" s="70">
        <v>24</v>
      </c>
      <c r="X59" s="70" t="s">
        <v>422</v>
      </c>
      <c r="Y59" s="44">
        <v>24</v>
      </c>
      <c r="Z59" s="70">
        <v>9</v>
      </c>
      <c r="AA59" s="70" t="s">
        <v>107</v>
      </c>
      <c r="AB59" s="44">
        <v>29</v>
      </c>
      <c r="AC59" s="70">
        <v>22</v>
      </c>
      <c r="AD59" s="70" t="s">
        <v>106</v>
      </c>
      <c r="AE59" s="44">
        <v>24</v>
      </c>
      <c r="AF59" s="130">
        <v>1.4</v>
      </c>
      <c r="AG59" s="70" t="s">
        <v>108</v>
      </c>
      <c r="AH59" s="134">
        <v>10</v>
      </c>
      <c r="AI59" s="23">
        <v>2</v>
      </c>
      <c r="AJ59" s="70" t="s">
        <v>107</v>
      </c>
      <c r="AK59" s="130">
        <v>3.5</v>
      </c>
      <c r="AL59" s="70" t="s">
        <v>108</v>
      </c>
      <c r="AM59" s="134">
        <v>10</v>
      </c>
      <c r="AN59" s="26">
        <v>5</v>
      </c>
    </row>
    <row r="60" spans="1:40" ht="15" customHeight="1">
      <c r="A60" s="46" t="s">
        <v>5</v>
      </c>
      <c r="B60" s="64"/>
      <c r="C60" s="103" t="s">
        <v>428</v>
      </c>
      <c r="D60" s="34">
        <v>1</v>
      </c>
      <c r="E60" s="70">
        <v>0</v>
      </c>
      <c r="F60" s="70" t="s">
        <v>106</v>
      </c>
      <c r="G60" s="44">
        <v>6</v>
      </c>
      <c r="H60" s="130">
        <v>8</v>
      </c>
      <c r="I60" s="130" t="s">
        <v>107</v>
      </c>
      <c r="J60" s="131">
        <v>8.3</v>
      </c>
      <c r="K60" s="70">
        <v>0</v>
      </c>
      <c r="L60" s="70" t="s">
        <v>106</v>
      </c>
      <c r="M60" s="44">
        <v>6</v>
      </c>
      <c r="N60" s="130">
        <v>7.5</v>
      </c>
      <c r="O60" s="70" t="s">
        <v>107</v>
      </c>
      <c r="P60" s="44">
        <v>9.1</v>
      </c>
      <c r="Q60" s="70">
        <v>0</v>
      </c>
      <c r="R60" s="70" t="s">
        <v>106</v>
      </c>
      <c r="S60" s="44">
        <v>6</v>
      </c>
      <c r="T60" s="130">
        <v>1.2</v>
      </c>
      <c r="U60" s="70" t="s">
        <v>107</v>
      </c>
      <c r="V60" s="133">
        <v>2.8</v>
      </c>
      <c r="W60" s="70">
        <v>0</v>
      </c>
      <c r="X60" s="70" t="s">
        <v>106</v>
      </c>
      <c r="Y60" s="44">
        <v>6</v>
      </c>
      <c r="Z60" s="127">
        <v>0.5</v>
      </c>
      <c r="AA60" s="70"/>
      <c r="AB60" s="44"/>
      <c r="AC60" s="70" t="s">
        <v>421</v>
      </c>
      <c r="AD60" s="70" t="s">
        <v>106</v>
      </c>
      <c r="AE60" s="44" t="s">
        <v>421</v>
      </c>
      <c r="AF60" s="130"/>
      <c r="AG60" s="70"/>
      <c r="AH60" s="134"/>
      <c r="AI60" s="22"/>
      <c r="AJ60" s="70" t="s">
        <v>429</v>
      </c>
      <c r="AK60" s="130"/>
      <c r="AL60" s="70"/>
      <c r="AM60" s="134"/>
      <c r="AN60" s="26"/>
    </row>
    <row r="61" spans="1:40" ht="15" customHeight="1">
      <c r="A61" s="46"/>
      <c r="B61" s="64"/>
      <c r="C61" s="103" t="s">
        <v>430</v>
      </c>
      <c r="D61" s="34">
        <v>1</v>
      </c>
      <c r="E61" s="70">
        <v>2</v>
      </c>
      <c r="F61" s="70" t="s">
        <v>106</v>
      </c>
      <c r="G61" s="44">
        <v>12</v>
      </c>
      <c r="H61" s="130">
        <v>7.5</v>
      </c>
      <c r="I61" s="130" t="s">
        <v>107</v>
      </c>
      <c r="J61" s="131">
        <v>8.5</v>
      </c>
      <c r="K61" s="70">
        <v>0</v>
      </c>
      <c r="L61" s="70" t="s">
        <v>106</v>
      </c>
      <c r="M61" s="44">
        <v>12</v>
      </c>
      <c r="N61" s="130">
        <v>7.1</v>
      </c>
      <c r="O61" s="70" t="s">
        <v>107</v>
      </c>
      <c r="P61" s="44">
        <v>12</v>
      </c>
      <c r="Q61" s="70">
        <v>0</v>
      </c>
      <c r="R61" s="70" t="s">
        <v>106</v>
      </c>
      <c r="S61" s="44">
        <v>12</v>
      </c>
      <c r="T61" s="130">
        <v>2</v>
      </c>
      <c r="U61" s="70" t="s">
        <v>107</v>
      </c>
      <c r="V61" s="133">
        <v>3.8</v>
      </c>
      <c r="W61" s="70" t="s">
        <v>421</v>
      </c>
      <c r="X61" s="70" t="s">
        <v>106</v>
      </c>
      <c r="Y61" s="44">
        <v>12</v>
      </c>
      <c r="Z61" s="127">
        <v>0.5</v>
      </c>
      <c r="AA61" s="70"/>
      <c r="AB61" s="44"/>
      <c r="AC61" s="70" t="s">
        <v>421</v>
      </c>
      <c r="AD61" s="70" t="s">
        <v>106</v>
      </c>
      <c r="AE61" s="44" t="s">
        <v>421</v>
      </c>
      <c r="AF61" s="70"/>
      <c r="AG61" s="70"/>
      <c r="AH61" s="134"/>
      <c r="AI61" s="22"/>
      <c r="AJ61" s="70" t="s">
        <v>429</v>
      </c>
      <c r="AK61" s="130"/>
      <c r="AL61" s="70"/>
      <c r="AM61" s="70"/>
      <c r="AN61" s="26"/>
    </row>
    <row r="62" spans="1:40" ht="15" customHeight="1">
      <c r="A62" s="56" t="s">
        <v>431</v>
      </c>
      <c r="B62" s="135"/>
      <c r="C62" s="104" t="s">
        <v>432</v>
      </c>
      <c r="D62" s="37">
        <v>1</v>
      </c>
      <c r="E62" s="136">
        <v>2</v>
      </c>
      <c r="F62" s="136" t="s">
        <v>106</v>
      </c>
      <c r="G62" s="137">
        <v>12</v>
      </c>
      <c r="H62" s="138">
        <v>6.6</v>
      </c>
      <c r="I62" s="138" t="s">
        <v>107</v>
      </c>
      <c r="J62" s="139">
        <v>9.6</v>
      </c>
      <c r="K62" s="136">
        <v>0</v>
      </c>
      <c r="L62" s="136" t="s">
        <v>106</v>
      </c>
      <c r="M62" s="137">
        <v>12</v>
      </c>
      <c r="N62" s="138">
        <v>5.7</v>
      </c>
      <c r="O62" s="136" t="s">
        <v>107</v>
      </c>
      <c r="P62" s="137">
        <v>13</v>
      </c>
      <c r="Q62" s="136">
        <v>8</v>
      </c>
      <c r="R62" s="136" t="s">
        <v>106</v>
      </c>
      <c r="S62" s="137">
        <v>12</v>
      </c>
      <c r="T62" s="138">
        <v>3.8</v>
      </c>
      <c r="U62" s="136" t="s">
        <v>107</v>
      </c>
      <c r="V62" s="186">
        <v>11</v>
      </c>
      <c r="W62" s="136">
        <v>11</v>
      </c>
      <c r="X62" s="136" t="s">
        <v>106</v>
      </c>
      <c r="Y62" s="137">
        <v>12</v>
      </c>
      <c r="Z62" s="136">
        <v>12</v>
      </c>
      <c r="AA62" s="136" t="s">
        <v>107</v>
      </c>
      <c r="AB62" s="137">
        <v>47</v>
      </c>
      <c r="AC62" s="136" t="s">
        <v>421</v>
      </c>
      <c r="AD62" s="140" t="s">
        <v>106</v>
      </c>
      <c r="AE62" s="137">
        <v>12</v>
      </c>
      <c r="AF62" s="136">
        <v>7.9</v>
      </c>
      <c r="AG62" s="140" t="s">
        <v>108</v>
      </c>
      <c r="AH62" s="141">
        <v>10</v>
      </c>
      <c r="AI62" s="24">
        <v>1</v>
      </c>
      <c r="AJ62" s="140" t="s">
        <v>107</v>
      </c>
      <c r="AK62" s="140">
        <v>3.3</v>
      </c>
      <c r="AL62" s="140" t="s">
        <v>108</v>
      </c>
      <c r="AM62" s="141">
        <v>10</v>
      </c>
      <c r="AN62" s="27">
        <v>4</v>
      </c>
    </row>
    <row r="63" spans="1:19" ht="15" customHeight="1">
      <c r="A63" s="48" t="s">
        <v>394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</row>
    <row r="64" spans="1:19" ht="15" customHeight="1">
      <c r="A64" s="48" t="s">
        <v>395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5" customHeight="1">
      <c r="A65" s="48" t="s">
        <v>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 ht="15" customHeight="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 ht="1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</sheetData>
  <sheetProtection/>
  <mergeCells count="19">
    <mergeCell ref="AF6:AN6"/>
    <mergeCell ref="AC6:AE6"/>
    <mergeCell ref="E6:G6"/>
    <mergeCell ref="N6:P6"/>
    <mergeCell ref="K6:M6"/>
    <mergeCell ref="T6:V6"/>
    <mergeCell ref="Q6:S6"/>
    <mergeCell ref="Z6:AB6"/>
    <mergeCell ref="W6:Y6"/>
    <mergeCell ref="A2:AN2"/>
    <mergeCell ref="W4:AB5"/>
    <mergeCell ref="AC4:AN5"/>
    <mergeCell ref="A4:B6"/>
    <mergeCell ref="C4:C6"/>
    <mergeCell ref="D4:D6"/>
    <mergeCell ref="E4:J5"/>
    <mergeCell ref="K4:P5"/>
    <mergeCell ref="Q4:T5"/>
    <mergeCell ref="H6:J6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300" verticalDpi="300" orientation="landscape" paperSize="8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2013-06-18T05:18:32Z</cp:lastPrinted>
  <dcterms:created xsi:type="dcterms:W3CDTF">1998-03-25T08:31:26Z</dcterms:created>
  <dcterms:modified xsi:type="dcterms:W3CDTF">2013-06-18T05:23:01Z</dcterms:modified>
  <cp:category/>
  <cp:version/>
  <cp:contentType/>
  <cp:contentStatus/>
</cp:coreProperties>
</file>