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61" windowWidth="7800" windowHeight="9150" tabRatio="602" activeTab="3"/>
  </bookViews>
  <sheets>
    <sheet name="054" sheetId="1" r:id="rId1"/>
    <sheet name="056" sheetId="2" r:id="rId2"/>
    <sheet name="058" sheetId="3" r:id="rId3"/>
    <sheet name="060" sheetId="4" r:id="rId4"/>
  </sheets>
  <definedNames>
    <definedName name="_xlnm.Print_Area" localSheetId="3">'060'!$A$1:$X$53</definedName>
  </definedNames>
  <calcPr fullCalcOnLoad="1"/>
</workbook>
</file>

<file path=xl/sharedStrings.xml><?xml version="1.0" encoding="utf-8"?>
<sst xmlns="http://schemas.openxmlformats.org/spreadsheetml/2006/main" count="1302" uniqueCount="191">
  <si>
    <t>総　　　数</t>
  </si>
  <si>
    <t>国　　　　　　　　　　　有</t>
  </si>
  <si>
    <t>計</t>
  </si>
  <si>
    <t>林　野　庁</t>
  </si>
  <si>
    <t>私　　　有</t>
  </si>
  <si>
    <t>官公造林地</t>
  </si>
  <si>
    <t>小　　　計</t>
  </si>
  <si>
    <t>県</t>
  </si>
  <si>
    <t>市　町　村</t>
  </si>
  <si>
    <t>財　産　区</t>
  </si>
  <si>
    <t>総　数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</si>
  <si>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</si>
  <si>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</si>
  <si>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</si>
  <si>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</si>
  <si>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</si>
  <si>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</si>
  <si>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</si>
  <si>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</si>
  <si>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</si>
  <si>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</si>
  <si>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</si>
  <si>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</si>
  <si>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</si>
  <si>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</si>
  <si>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</si>
  <si>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</si>
  <si>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</si>
  <si>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</si>
  <si>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</si>
  <si>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</si>
  <si>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</si>
  <si>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</si>
  <si>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</si>
  <si>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</si>
  <si>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</si>
  <si>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</si>
  <si>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</si>
  <si>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</si>
  <si>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</si>
  <si>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</si>
  <si>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</si>
  <si>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</si>
  <si>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</si>
  <si>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</si>
  <si>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</si>
  <si>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</si>
  <si>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</si>
  <si>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</si>
  <si>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</si>
  <si>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</si>
  <si>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</si>
  <si>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</si>
  <si>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</si>
  <si>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</si>
  <si>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</si>
  <si>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</si>
  <si>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</si>
  <si>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</si>
  <si>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</si>
  <si>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総　　数</t>
  </si>
  <si>
    <t>50～100</t>
  </si>
  <si>
    <t>会　社</t>
  </si>
  <si>
    <t>社　寺</t>
  </si>
  <si>
    <t>共　同</t>
  </si>
  <si>
    <t>各種団体　・ 組 合</t>
  </si>
  <si>
    <t>市 町 村</t>
  </si>
  <si>
    <t>地方公共　　　　　　　団体の組合</t>
  </si>
  <si>
    <t>慣行共有</t>
  </si>
  <si>
    <t>県  計</t>
  </si>
  <si>
    <t>総       数</t>
  </si>
  <si>
    <t>土 砂 流 出　　　　　　　　防備保安林</t>
  </si>
  <si>
    <t>土 砂 崩 壊　            　防備保安林</t>
  </si>
  <si>
    <t>防風保安林</t>
  </si>
  <si>
    <t>水害防備　                   　　保 安 林</t>
  </si>
  <si>
    <t>魚  つ  き　　        　　保　安　林</t>
  </si>
  <si>
    <t>保 健 保 安 林</t>
  </si>
  <si>
    <t>風　致　　　　保安林</t>
  </si>
  <si>
    <t>注１　国有、公有、民有保安林を合計した数値である。</t>
  </si>
  <si>
    <t>　２　保健保安林欄の（　）書は、他の保安林を兼ねているもので外数である。</t>
  </si>
  <si>
    <t>　３　保健保安林以外の保安林欄の（　）書は、保健保安林を兼ねているもので内数である。</t>
  </si>
  <si>
    <t>ひのき</t>
  </si>
  <si>
    <t>針　　　　　　　　葉　　　　　　　　樹</t>
  </si>
  <si>
    <t>広　　　葉　　　樹</t>
  </si>
  <si>
    <t>小  計</t>
  </si>
  <si>
    <t>す  ぎ</t>
  </si>
  <si>
    <t>その他</t>
  </si>
  <si>
    <t>な  ら</t>
  </si>
  <si>
    <t>ぶ  な</t>
  </si>
  <si>
    <t>国　　産　　材</t>
  </si>
  <si>
    <t>自県材</t>
  </si>
  <si>
    <t>他県材</t>
  </si>
  <si>
    <t>米  材</t>
  </si>
  <si>
    <t>北洋材</t>
  </si>
  <si>
    <t>ﾆｭｰｼﾞｰ　　ﾗﾝﾄﾞ材</t>
  </si>
  <si>
    <t>ラワン材</t>
  </si>
  <si>
    <t>製 材 用</t>
  </si>
  <si>
    <t>パルプ用</t>
  </si>
  <si>
    <t>合 板 用</t>
  </si>
  <si>
    <t>木材チップ用</t>
  </si>
  <si>
    <t>外  材</t>
  </si>
  <si>
    <t>資料　石川県統計情報課　「1990年世界農林業センサス」</t>
  </si>
  <si>
    <t>資料　北陸農政局統計情報部「木材需給報告書」</t>
  </si>
  <si>
    <t>資料　石川県林業経営課、森林管理課調</t>
  </si>
  <si>
    <t>資料　石川県森林管理課調</t>
  </si>
  <si>
    <t>造林用種子（kg）</t>
  </si>
  <si>
    <t>公　　　　　　　　　　　　　　　　　　　　有</t>
  </si>
  <si>
    <t>水源かん養　　　　　　　　　　　保　安 林</t>
  </si>
  <si>
    <t>飛砂防備　　　　　　　　　保　安　林</t>
  </si>
  <si>
    <t>潮害防備　　　             　保 安 林</t>
  </si>
  <si>
    <t>干害防備　　　      　　　保 安 林</t>
  </si>
  <si>
    <t>なだれ防止　　          　保  安  林</t>
  </si>
  <si>
    <t>落石防止　　         　　　保 安 林</t>
  </si>
  <si>
    <t>航行目標　　　          　保 安 林</t>
  </si>
  <si>
    <t>―</t>
  </si>
  <si>
    <t>（単位　千平方メートル）</t>
  </si>
  <si>
    <t>平成元年</t>
  </si>
  <si>
    <t>54 林　業</t>
  </si>
  <si>
    <t>林　業 55</t>
  </si>
  <si>
    <t>（単位　ヘクタール）</t>
  </si>
  <si>
    <t>市 町 村 別</t>
  </si>
  <si>
    <t>民　　　　　　　　　　　　　　　　　　　　　　　　　　　有</t>
  </si>
  <si>
    <t>56 林　業</t>
  </si>
  <si>
    <t>林　業 57</t>
  </si>
  <si>
    <t>（単位　戸）</t>
  </si>
  <si>
    <t>市町村</t>
  </si>
  <si>
    <t>0.1～1ha</t>
  </si>
  <si>
    <t>1 ～ ５</t>
  </si>
  <si>
    <t>５ ～ 10</t>
  </si>
  <si>
    <t>10 ～ 20</t>
  </si>
  <si>
    <t>20 ～ 30</t>
  </si>
  <si>
    <t>30 ～ 50</t>
  </si>
  <si>
    <t>100～500</t>
  </si>
  <si>
    <t>500ha以上</t>
  </si>
  <si>
    <t>58  林　業</t>
  </si>
  <si>
    <t>林　業 59</t>
  </si>
  <si>
    <t>（単位：ヘクタール）</t>
  </si>
  <si>
    <t>市町村別</t>
  </si>
  <si>
    <t>60林  業</t>
  </si>
  <si>
    <t>年　  次</t>
  </si>
  <si>
    <t>年　　次</t>
  </si>
  <si>
    <t>木　炭（ｔ）</t>
  </si>
  <si>
    <t>くるみ　　　(kg)</t>
  </si>
  <si>
    <t>まつたけ　(kg)</t>
  </si>
  <si>
    <t>あかまつ　くろまつ</t>
  </si>
  <si>
    <r>
      <t xml:space="preserve">も  み  </t>
    </r>
    <r>
      <rPr>
        <sz val="12"/>
        <rFont val="ＭＳ 明朝"/>
        <family val="1"/>
      </rPr>
      <t xml:space="preserve">  つ  が</t>
    </r>
  </si>
  <si>
    <t>からまつ　　えぞまつ　　とどまつ</t>
  </si>
  <si>
    <t>ひのき　　　</t>
  </si>
  <si>
    <t>ま　つ　　　</t>
  </si>
  <si>
    <t>す　ぎ　　　</t>
  </si>
  <si>
    <t>外　　　　　　　　　　　　　　材</t>
  </si>
  <si>
    <t>わ さ び　           (kg)</t>
  </si>
  <si>
    <t>な め こ            (kg)</t>
  </si>
  <si>
    <t>ひらたけ         (kg)</t>
  </si>
  <si>
    <t>えのきたけ (kg)</t>
  </si>
  <si>
    <r>
      <t xml:space="preserve">しいたけ </t>
    </r>
    <r>
      <rPr>
        <sz val="12"/>
        <rFont val="ＭＳ 明朝"/>
        <family val="1"/>
      </rPr>
      <t xml:space="preserve"> （原木）  （千本）</t>
    </r>
  </si>
  <si>
    <t>南洋材</t>
  </si>
  <si>
    <t>年 　次</t>
  </si>
  <si>
    <t>注　　製材用、パルプ用、合板用、木材チップ用の４部門についての数値であり、その他用は含まない。</t>
  </si>
  <si>
    <t>40　主要樹種別素材生産量</t>
  </si>
  <si>
    <t>（2）主要需要部門別素材入荷量</t>
  </si>
  <si>
    <t>37　市町村別保有山林面積規模別林家数（平成2年2月1日現在）</t>
  </si>
  <si>
    <t>その他官庁</t>
  </si>
  <si>
    <t>森林開発　　　　　公　　団</t>
  </si>
  <si>
    <t>林業公社</t>
  </si>
  <si>
    <t>林  業 61</t>
  </si>
  <si>
    <t>資料　北陸農政局統計情報部「石川農林水産統計年報」</t>
  </si>
  <si>
    <t>（１）自県・他県・外材別素材入荷量</t>
  </si>
  <si>
    <t>資料　北陸農政局統計情報部「木材需給報告書」</t>
  </si>
  <si>
    <t>竹   類　　　（本）</t>
  </si>
  <si>
    <r>
      <t>桐　　材         (㎥</t>
    </r>
    <r>
      <rPr>
        <sz val="12"/>
        <rFont val="ＭＳ 明朝"/>
        <family val="1"/>
      </rPr>
      <t>)</t>
    </r>
  </si>
  <si>
    <t>財産区(慣行    共有を除く)</t>
  </si>
  <si>
    <t>市町村</t>
  </si>
  <si>
    <r>
      <t xml:space="preserve">しいたけ    </t>
    </r>
    <r>
      <rPr>
        <sz val="12"/>
        <rFont val="ＭＳ 明朝"/>
        <family val="1"/>
      </rPr>
      <t xml:space="preserve"> （生） (kg)</t>
    </r>
  </si>
  <si>
    <t>くり　（㎏）</t>
  </si>
  <si>
    <r>
      <t>しいたけ</t>
    </r>
    <r>
      <rPr>
        <sz val="12"/>
        <rFont val="ＭＳ 明朝"/>
        <family val="1"/>
      </rPr>
      <t xml:space="preserve">    　　　　（乾） (kg)</t>
    </r>
  </si>
  <si>
    <t>－</t>
  </si>
  <si>
    <t>－</t>
  </si>
  <si>
    <t>－</t>
  </si>
  <si>
    <t>－</t>
  </si>
  <si>
    <t>39　　市　　町　　村　　別　　保　　安　　林　　面　　積　（平成6年3月31日現在）</t>
  </si>
  <si>
    <t>－</t>
  </si>
  <si>
    <t>6　　林　　　　　　　　　　　　業</t>
  </si>
  <si>
    <t>36　　市　町　村　別　所　有　形　態　別　林　野　面　積　（平成2年2月1日現在）</t>
  </si>
  <si>
    <t>－</t>
  </si>
  <si>
    <t>－</t>
  </si>
  <si>
    <t>38　市町村別林家以外の林業事業体数（平成2年2月1日現在）</t>
  </si>
  <si>
    <t>-</t>
  </si>
  <si>
    <t>－</t>
  </si>
  <si>
    <t>41　素材の入荷量</t>
  </si>
  <si>
    <t>42　品目別林野副産物数量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</si>
</sst>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\(#,##0.00\)"/>
    <numFmt numFmtId="179" formatCode="#,##0_ ;[Red]\-#,##0\ "/>
    <numFmt numFmtId="180" formatCode="#,##0.0;[Red]\-#,##0.0"/>
    <numFmt numFmtId="181" formatCode="#,##0.0;\-#,##0.0"/>
    <numFmt numFmtId="182" formatCode="#,##0.0_);[Red]\(#,##0.0\)"/>
    <numFmt numFmtId="183" formatCode="#,##0.00_);[Red]\(#,##0.00\)"/>
    <numFmt numFmtId="184" formatCode="#,##0.000_);[Red]\(#,##0.000\)"/>
    <numFmt numFmtId="185" formatCode="#,##0.0000_);[Red]\(#,##0.0000\)"/>
    <numFmt numFmtId="186" formatCode="#,##0.00000_);[Red]\(#,##0.00000\)"/>
    <numFmt numFmtId="187" formatCode="#,##0.000000_);[Red]\(#,##0.000000\)"/>
    <numFmt numFmtId="188" formatCode="#,##0.0000000_);[Red]\(#,##0.0000000\)"/>
    <numFmt numFmtId="189" formatCode="#,##0.00000000_);[Red]\(#,##0.00000000\)"/>
    <numFmt numFmtId="190" formatCode="0.0_);[Red]\(0.0\)"/>
    <numFmt numFmtId="191" formatCode="\(#,##0.0\)"/>
    <numFmt numFmtId="192" formatCode="0.00_);[Red]\(0.00\)"/>
  </numFmts>
  <fonts count="51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2"/>
      <color indexed="56"/>
      <name val="ＭＳ 明朝"/>
      <family val="1"/>
    </font>
    <font>
      <sz val="12"/>
      <color indexed="56"/>
      <name val="ＭＳ 明朝"/>
      <family val="1"/>
    </font>
    <font>
      <sz val="12"/>
      <color indexed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4" fillId="0" borderId="0" applyNumberFormat="0" applyFill="0" applyBorder="0" applyAlignment="0" applyProtection="0"/>
    <xf numFmtId="0" fontId="4" fillId="0" borderId="0">
      <alignment/>
      <protection/>
    </xf>
    <xf numFmtId="0" fontId="50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179" fontId="11" fillId="0" borderId="0" xfId="0" applyNumberFormat="1" applyFont="1" applyFill="1" applyBorder="1" applyAlignment="1" applyProtection="1">
      <alignment horizontal="center" vertical="center"/>
      <protection/>
    </xf>
    <xf numFmtId="179" fontId="11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38" fontId="11" fillId="0" borderId="0" xfId="0" applyNumberFormat="1" applyFont="1" applyFill="1" applyBorder="1" applyAlignment="1" applyProtection="1">
      <alignment horizontal="center" vertical="center"/>
      <protection/>
    </xf>
    <xf numFmtId="38" fontId="11" fillId="0" borderId="0" xfId="0" applyNumberFormat="1" applyFont="1" applyFill="1" applyBorder="1" applyAlignment="1" applyProtection="1">
      <alignment vertical="center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179" fontId="10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 quotePrefix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0" fillId="0" borderId="0" xfId="0" applyNumberFormat="1" applyFont="1" applyFill="1" applyBorder="1" applyAlignment="1" applyProtection="1">
      <alignment vertical="center"/>
      <protection/>
    </xf>
    <xf numFmtId="37" fontId="12" fillId="0" borderId="0" xfId="0" applyNumberFormat="1" applyFont="1" applyFill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horizontal="right"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horizontal="distributed" vertical="center"/>
      <protection/>
    </xf>
    <xf numFmtId="0" fontId="1" fillId="0" borderId="10" xfId="0" applyFont="1" applyFill="1" applyBorder="1" applyAlignment="1" applyProtection="1">
      <alignment horizontal="distributed" vertical="center"/>
      <protection/>
    </xf>
    <xf numFmtId="37" fontId="15" fillId="0" borderId="16" xfId="0" applyNumberFormat="1" applyFont="1" applyFill="1" applyBorder="1" applyAlignment="1" applyProtection="1">
      <alignment horizontal="right" vertical="center"/>
      <protection/>
    </xf>
    <xf numFmtId="37" fontId="1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37" fontId="0" fillId="0" borderId="17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/>
      <protection/>
    </xf>
    <xf numFmtId="37" fontId="0" fillId="0" borderId="17" xfId="0" applyNumberFormat="1" applyFont="1" applyFill="1" applyBorder="1" applyAlignment="1" applyProtection="1">
      <alignment vertical="center"/>
      <protection/>
    </xf>
    <xf numFmtId="190" fontId="0" fillId="0" borderId="17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19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190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19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 quotePrefix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7" fontId="0" fillId="0" borderId="18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192" fontId="0" fillId="0" borderId="0" xfId="0" applyNumberFormat="1" applyFont="1" applyFill="1" applyBorder="1" applyAlignment="1" applyProtection="1">
      <alignment vertical="center"/>
      <protection/>
    </xf>
    <xf numFmtId="192" fontId="0" fillId="0" borderId="0" xfId="0" applyNumberFormat="1" applyFont="1" applyFill="1" applyBorder="1" applyAlignment="1" applyProtection="1">
      <alignment horizontal="center" vertical="center"/>
      <protection/>
    </xf>
    <xf numFmtId="190" fontId="0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0" xfId="0" applyFont="1" applyFill="1" applyBorder="1" applyAlignment="1" applyProtection="1" quotePrefix="1">
      <alignment horizontal="center" vertical="center"/>
      <protection/>
    </xf>
    <xf numFmtId="0" fontId="16" fillId="0" borderId="11" xfId="0" applyFont="1" applyFill="1" applyBorder="1" applyAlignment="1" applyProtection="1">
      <alignment vertical="center"/>
      <protection/>
    </xf>
    <xf numFmtId="0" fontId="16" fillId="0" borderId="11" xfId="0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37" fontId="16" fillId="0" borderId="0" xfId="0" applyNumberFormat="1" applyFont="1" applyFill="1" applyBorder="1" applyAlignment="1" applyProtection="1">
      <alignment vertical="center"/>
      <protection/>
    </xf>
    <xf numFmtId="190" fontId="16" fillId="0" borderId="0" xfId="0" applyNumberFormat="1" applyFont="1" applyFill="1" applyBorder="1" applyAlignment="1" applyProtection="1">
      <alignment vertical="center"/>
      <protection/>
    </xf>
    <xf numFmtId="37" fontId="16" fillId="0" borderId="15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Alignment="1">
      <alignment vertical="center"/>
    </xf>
    <xf numFmtId="39" fontId="16" fillId="0" borderId="0" xfId="0" applyNumberFormat="1" applyFont="1" applyFill="1" applyBorder="1" applyAlignment="1" applyProtection="1">
      <alignment horizontal="right" vertical="center" shrinkToFit="1"/>
      <protection/>
    </xf>
    <xf numFmtId="178" fontId="16" fillId="0" borderId="0" xfId="0" applyNumberFormat="1" applyFont="1" applyFill="1" applyBorder="1" applyAlignment="1" applyProtection="1" quotePrefix="1">
      <alignment horizontal="right" vertical="center" shrinkToFit="1"/>
      <protection/>
    </xf>
    <xf numFmtId="39" fontId="16" fillId="0" borderId="0" xfId="0" applyNumberFormat="1" applyFont="1" applyFill="1" applyBorder="1" applyAlignment="1" applyProtection="1" quotePrefix="1">
      <alignment horizontal="right" vertical="center" shrinkToFit="1"/>
      <protection/>
    </xf>
    <xf numFmtId="178" fontId="0" fillId="0" borderId="0" xfId="0" applyNumberFormat="1" applyFont="1" applyFill="1" applyBorder="1" applyAlignment="1" applyProtection="1" quotePrefix="1">
      <alignment horizontal="right" vertical="center" shrinkToFit="1"/>
      <protection/>
    </xf>
    <xf numFmtId="0" fontId="0" fillId="0" borderId="16" xfId="0" applyFont="1" applyFill="1" applyBorder="1" applyAlignment="1" applyProtection="1">
      <alignment horizontal="right" vertical="center" shrinkToFit="1"/>
      <protection/>
    </xf>
    <xf numFmtId="0" fontId="0" fillId="0" borderId="0" xfId="0" applyFont="1" applyFill="1" applyBorder="1" applyAlignment="1" applyProtection="1">
      <alignment horizontal="right" vertical="center" shrinkToFit="1"/>
      <protection/>
    </xf>
    <xf numFmtId="39" fontId="0" fillId="0" borderId="0" xfId="0" applyNumberFormat="1" applyFont="1" applyFill="1" applyBorder="1" applyAlignment="1" applyProtection="1">
      <alignment horizontal="right" vertical="center" shrinkToFit="1"/>
      <protection/>
    </xf>
    <xf numFmtId="39" fontId="0" fillId="0" borderId="16" xfId="0" applyNumberFormat="1" applyFont="1" applyFill="1" applyBorder="1" applyAlignment="1" applyProtection="1">
      <alignment horizontal="right" vertical="center" shrinkToFit="1"/>
      <protection/>
    </xf>
    <xf numFmtId="39" fontId="0" fillId="0" borderId="0" xfId="0" applyNumberFormat="1" applyFont="1" applyFill="1" applyBorder="1" applyAlignment="1" applyProtection="1" quotePrefix="1">
      <alignment horizontal="right" vertical="center" shrinkToFit="1"/>
      <protection/>
    </xf>
    <xf numFmtId="0" fontId="0" fillId="0" borderId="0" xfId="0" applyFont="1" applyFill="1" applyAlignment="1">
      <alignment vertical="center"/>
    </xf>
    <xf numFmtId="39" fontId="0" fillId="0" borderId="16" xfId="0" applyNumberFormat="1" applyFont="1" applyFill="1" applyBorder="1" applyAlignment="1" applyProtection="1" quotePrefix="1">
      <alignment horizontal="right" vertical="center" shrinkToFit="1"/>
      <protection/>
    </xf>
    <xf numFmtId="40" fontId="0" fillId="0" borderId="16" xfId="49" applyNumberFormat="1" applyFont="1" applyFill="1" applyBorder="1" applyAlignment="1" applyProtection="1" quotePrefix="1">
      <alignment horizontal="right" vertical="center" shrinkToFit="1"/>
      <protection/>
    </xf>
    <xf numFmtId="39" fontId="0" fillId="0" borderId="24" xfId="0" applyNumberFormat="1" applyFont="1" applyFill="1" applyBorder="1" applyAlignment="1" applyProtection="1" quotePrefix="1">
      <alignment horizontal="right" vertical="center" shrinkToFit="1"/>
      <protection/>
    </xf>
    <xf numFmtId="178" fontId="0" fillId="0" borderId="11" xfId="0" applyNumberFormat="1" applyFont="1" applyFill="1" applyBorder="1" applyAlignment="1" applyProtection="1" quotePrefix="1">
      <alignment horizontal="right" vertical="center" shrinkToFit="1"/>
      <protection/>
    </xf>
    <xf numFmtId="39" fontId="0" fillId="0" borderId="11" xfId="0" applyNumberFormat="1" applyFont="1" applyFill="1" applyBorder="1" applyAlignment="1" applyProtection="1">
      <alignment horizontal="right" vertical="center" shrinkToFit="1"/>
      <protection/>
    </xf>
    <xf numFmtId="39" fontId="0" fillId="0" borderId="11" xfId="0" applyNumberFormat="1" applyFont="1" applyFill="1" applyBorder="1" applyAlignment="1" applyProtection="1" quotePrefix="1">
      <alignment horizontal="right" vertical="center" shrinkToFit="1"/>
      <protection/>
    </xf>
    <xf numFmtId="0" fontId="0" fillId="0" borderId="15" xfId="0" applyFont="1" applyFill="1" applyBorder="1" applyAlignment="1">
      <alignment vertical="center"/>
    </xf>
    <xf numFmtId="39" fontId="16" fillId="0" borderId="25" xfId="0" applyNumberFormat="1" applyFont="1" applyFill="1" applyBorder="1" applyAlignment="1" applyProtection="1">
      <alignment horizontal="right" vertical="center" shrinkToFit="1"/>
      <protection/>
    </xf>
    <xf numFmtId="39" fontId="16" fillId="0" borderId="17" xfId="0" applyNumberFormat="1" applyFont="1" applyFill="1" applyBorder="1" applyAlignment="1" applyProtection="1">
      <alignment horizontal="right" vertical="center" shrinkToFit="1"/>
      <protection/>
    </xf>
    <xf numFmtId="0" fontId="16" fillId="0" borderId="16" xfId="0" applyFont="1" applyFill="1" applyBorder="1" applyAlignment="1" applyProtection="1">
      <alignment horizontal="right" vertical="center" shrinkToFit="1"/>
      <protection/>
    </xf>
    <xf numFmtId="0" fontId="16" fillId="0" borderId="0" xfId="0" applyFont="1" applyFill="1" applyBorder="1" applyAlignment="1" applyProtection="1">
      <alignment horizontal="right" vertical="center" shrinkToFit="1"/>
      <protection/>
    </xf>
    <xf numFmtId="39" fontId="16" fillId="0" borderId="16" xfId="0" applyNumberFormat="1" applyFont="1" applyFill="1" applyBorder="1" applyAlignment="1" applyProtection="1">
      <alignment horizontal="right" vertical="center" shrinkToFit="1"/>
      <protection/>
    </xf>
    <xf numFmtId="39" fontId="16" fillId="0" borderId="16" xfId="0" applyNumberFormat="1" applyFont="1" applyFill="1" applyBorder="1" applyAlignment="1" applyProtection="1" quotePrefix="1">
      <alignment horizontal="right" vertical="center" shrinkToFit="1"/>
      <protection/>
    </xf>
    <xf numFmtId="37" fontId="16" fillId="0" borderId="25" xfId="0" applyNumberFormat="1" applyFont="1" applyFill="1" applyBorder="1" applyAlignment="1" applyProtection="1">
      <alignment horizontal="right" vertical="center"/>
      <protection/>
    </xf>
    <xf numFmtId="37" fontId="16" fillId="0" borderId="17" xfId="0" applyNumberFormat="1" applyFont="1" applyFill="1" applyBorder="1" applyAlignment="1" applyProtection="1">
      <alignment horizontal="right" vertical="center"/>
      <protection/>
    </xf>
    <xf numFmtId="37" fontId="0" fillId="0" borderId="16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7" fontId="0" fillId="0" borderId="24" xfId="0" applyNumberFormat="1" applyFont="1" applyFill="1" applyBorder="1" applyAlignment="1" applyProtection="1">
      <alignment horizontal="right"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16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37" fontId="1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6" fillId="0" borderId="24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1" fillId="0" borderId="0" xfId="0" applyFont="1" applyFill="1" applyBorder="1" applyAlignment="1" applyProtection="1">
      <alignment horizontal="distributed" vertical="center"/>
      <protection/>
    </xf>
    <xf numFmtId="0" fontId="1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vertical="center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distributed" vertical="center"/>
      <protection/>
    </xf>
    <xf numFmtId="0" fontId="1" fillId="0" borderId="20" xfId="0" applyFont="1" applyBorder="1" applyAlignment="1">
      <alignment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distributed" vertical="center"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8" fillId="0" borderId="32" xfId="0" applyFont="1" applyFill="1" applyBorder="1" applyAlignment="1" applyProtection="1">
      <alignment horizontal="center" vertical="center" wrapText="1"/>
      <protection/>
    </xf>
    <xf numFmtId="0" fontId="8" fillId="0" borderId="33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1" fillId="0" borderId="20" xfId="0" applyFont="1" applyFill="1" applyBorder="1" applyAlignment="1" applyProtection="1">
      <alignment horizontal="distributed" vertical="center"/>
      <protection/>
    </xf>
    <xf numFmtId="0" fontId="6" fillId="0" borderId="40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>
      <alignment horizontal="center" vertical="center"/>
    </xf>
    <xf numFmtId="0" fontId="8" fillId="0" borderId="43" xfId="0" applyFont="1" applyFill="1" applyBorder="1" applyAlignment="1" applyProtection="1">
      <alignment horizontal="center" vertical="center" wrapText="1"/>
      <protection/>
    </xf>
    <xf numFmtId="0" fontId="8" fillId="0" borderId="24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 applyProtection="1">
      <alignment horizontal="distributed" vertical="center"/>
      <protection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distributed" vertical="center"/>
      <protection/>
    </xf>
    <xf numFmtId="0" fontId="16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6" fillId="0" borderId="17" xfId="0" applyFont="1" applyFill="1" applyBorder="1" applyAlignment="1" applyProtection="1">
      <alignment horizontal="distributed" vertical="center"/>
      <protection/>
    </xf>
    <xf numFmtId="0" fontId="16" fillId="0" borderId="20" xfId="0" applyFont="1" applyFill="1" applyBorder="1" applyAlignment="1" applyProtection="1">
      <alignment horizontal="distributed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distributed" vertical="center" wrapText="1"/>
      <protection/>
    </xf>
    <xf numFmtId="0" fontId="0" fillId="0" borderId="41" xfId="0" applyFont="1" applyFill="1" applyBorder="1" applyAlignment="1">
      <alignment horizontal="distributed" vertical="center" wrapText="1"/>
    </xf>
    <xf numFmtId="0" fontId="0" fillId="0" borderId="24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37" fontId="16" fillId="0" borderId="15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21" xfId="0" applyFont="1" applyFill="1" applyBorder="1" applyAlignment="1" applyProtection="1" quotePrefix="1">
      <alignment horizontal="center" vertical="center"/>
      <protection/>
    </xf>
    <xf numFmtId="0" fontId="16" fillId="0" borderId="15" xfId="0" applyFont="1" applyFill="1" applyBorder="1" applyAlignment="1" applyProtection="1" quotePrefix="1">
      <alignment horizontal="center" vertical="center"/>
      <protection/>
    </xf>
    <xf numFmtId="0" fontId="16" fillId="0" borderId="44" xfId="0" applyFont="1" applyFill="1" applyBorder="1" applyAlignment="1" applyProtection="1" quotePrefix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0" fillId="0" borderId="48" xfId="0" applyFont="1" applyFill="1" applyBorder="1" applyAlignment="1" applyProtection="1">
      <alignment horizontal="right" vertical="center"/>
      <protection/>
    </xf>
    <xf numFmtId="0" fontId="10" fillId="0" borderId="15" xfId="0" applyFont="1" applyFill="1" applyBorder="1" applyAlignment="1" applyProtection="1">
      <alignment horizontal="right" vertical="center"/>
      <protection/>
    </xf>
    <xf numFmtId="0" fontId="16" fillId="0" borderId="47" xfId="0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 quotePrefix="1">
      <alignment horizontal="center" vertical="center"/>
      <protection/>
    </xf>
    <xf numFmtId="0" fontId="16" fillId="0" borderId="21" xfId="0" applyFont="1" applyFill="1" applyBorder="1" applyAlignment="1" applyProtection="1" quotePrefix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4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0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5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52" xfId="0" applyFont="1" applyFill="1" applyBorder="1" applyAlignment="1" applyProtection="1">
      <alignment horizontal="center" vertical="center" wrapText="1"/>
      <protection/>
    </xf>
    <xf numFmtId="0" fontId="0" fillId="0" borderId="53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3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54" xfId="0" applyFont="1" applyBorder="1" applyAlignment="1">
      <alignment horizontal="center" vertical="center" wrapText="1"/>
    </xf>
    <xf numFmtId="0" fontId="0" fillId="0" borderId="54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55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6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3" fillId="0" borderId="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zoomScale="75" zoomScaleNormal="75" zoomScalePageLayoutView="0" workbookViewId="0" topLeftCell="A1">
      <selection activeCell="A4" sqref="A4"/>
    </sheetView>
  </sheetViews>
  <sheetFormatPr defaultColWidth="10.59765625" defaultRowHeight="15"/>
  <cols>
    <col min="1" max="1" width="2.59765625" style="37" customWidth="1"/>
    <col min="2" max="2" width="13.69921875" style="37" customWidth="1"/>
    <col min="3" max="15" width="14.59765625" style="37" customWidth="1"/>
    <col min="16" max="16384" width="10.59765625" style="37" customWidth="1"/>
  </cols>
  <sheetData>
    <row r="1" spans="1:15" s="4" customFormat="1" ht="19.5" customHeight="1">
      <c r="A1" s="3" t="s">
        <v>117</v>
      </c>
      <c r="O1" s="5" t="s">
        <v>118</v>
      </c>
    </row>
    <row r="2" spans="1:15" s="64" customFormat="1" ht="24.75" customHeight="1">
      <c r="A2" s="336" t="s">
        <v>182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</row>
    <row r="3" spans="1:15" s="65" customFormat="1" ht="19.5" customHeight="1">
      <c r="A3" s="199" t="s">
        <v>183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</row>
    <row r="4" spans="2:15" s="65" customFormat="1" ht="18" customHeight="1" thickBot="1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119</v>
      </c>
    </row>
    <row r="5" spans="1:15" s="65" customFormat="1" ht="15" customHeight="1">
      <c r="A5" s="186" t="s">
        <v>120</v>
      </c>
      <c r="B5" s="187"/>
      <c r="C5" s="192" t="s">
        <v>0</v>
      </c>
      <c r="D5" s="195" t="s">
        <v>1</v>
      </c>
      <c r="E5" s="196"/>
      <c r="F5" s="196"/>
      <c r="G5" s="197"/>
      <c r="H5" s="195" t="s">
        <v>121</v>
      </c>
      <c r="I5" s="196"/>
      <c r="J5" s="196"/>
      <c r="K5" s="196"/>
      <c r="L5" s="196"/>
      <c r="M5" s="196"/>
      <c r="N5" s="196"/>
      <c r="O5" s="196"/>
    </row>
    <row r="6" spans="1:15" s="65" customFormat="1" ht="15" customHeight="1">
      <c r="A6" s="188"/>
      <c r="B6" s="189"/>
      <c r="C6" s="193"/>
      <c r="D6" s="198" t="s">
        <v>2</v>
      </c>
      <c r="E6" s="200" t="s">
        <v>3</v>
      </c>
      <c r="F6" s="68"/>
      <c r="G6" s="198" t="s">
        <v>162</v>
      </c>
      <c r="H6" s="198" t="s">
        <v>2</v>
      </c>
      <c r="I6" s="202" t="s">
        <v>163</v>
      </c>
      <c r="J6" s="204" t="s">
        <v>106</v>
      </c>
      <c r="K6" s="205"/>
      <c r="L6" s="205"/>
      <c r="M6" s="205"/>
      <c r="N6" s="206"/>
      <c r="O6" s="200" t="s">
        <v>4</v>
      </c>
    </row>
    <row r="7" spans="1:15" s="65" customFormat="1" ht="15" customHeight="1">
      <c r="A7" s="190"/>
      <c r="B7" s="191"/>
      <c r="C7" s="194"/>
      <c r="D7" s="194"/>
      <c r="E7" s="201"/>
      <c r="F7" s="69" t="s">
        <v>5</v>
      </c>
      <c r="G7" s="194"/>
      <c r="H7" s="194"/>
      <c r="I7" s="203"/>
      <c r="J7" s="70" t="s">
        <v>6</v>
      </c>
      <c r="K7" s="70" t="s">
        <v>7</v>
      </c>
      <c r="L7" s="70" t="s">
        <v>164</v>
      </c>
      <c r="M7" s="70" t="s">
        <v>8</v>
      </c>
      <c r="N7" s="70" t="s">
        <v>9</v>
      </c>
      <c r="O7" s="201"/>
    </row>
    <row r="8" spans="1:21" ht="15.75" customHeight="1">
      <c r="A8" s="207" t="s">
        <v>10</v>
      </c>
      <c r="B8" s="208"/>
      <c r="C8" s="153">
        <f aca="true" t="shared" si="0" ref="C8:I8">SUM(C10:C17,C19,C22,C28,C38,C45,C51,C59,C65)</f>
        <v>279151</v>
      </c>
      <c r="D8" s="154">
        <f t="shared" si="0"/>
        <v>26243</v>
      </c>
      <c r="E8" s="154">
        <f t="shared" si="0"/>
        <v>26060</v>
      </c>
      <c r="F8" s="154">
        <f t="shared" si="0"/>
        <v>867</v>
      </c>
      <c r="G8" s="154">
        <f t="shared" si="0"/>
        <v>183</v>
      </c>
      <c r="H8" s="154">
        <f t="shared" si="0"/>
        <v>252908</v>
      </c>
      <c r="I8" s="154">
        <f t="shared" si="0"/>
        <v>6077</v>
      </c>
      <c r="J8" s="154">
        <f>SUM(K8:N8)</f>
        <v>32054</v>
      </c>
      <c r="K8" s="154">
        <f>SUM(K10:K17,K19,K22,K28,K38,K45,K51,K59,K65)</f>
        <v>10998</v>
      </c>
      <c r="L8" s="154">
        <f>SUM(L10:L17,L19,L22,L28,L38,L45,L51,L59,L65)</f>
        <v>13967</v>
      </c>
      <c r="M8" s="154">
        <f>SUM(M10:M17,M19,M22,M28,M38,M45,M51,M59,M65)</f>
        <v>6879</v>
      </c>
      <c r="N8" s="154">
        <f>SUM(N10:N17,N19,N22,N28,N38,N45,N51,N59,N65)</f>
        <v>210</v>
      </c>
      <c r="O8" s="154">
        <f>SUM(O10:O17,O19,O22,O28,O38,O45,O51,O59,O65)</f>
        <v>214777</v>
      </c>
      <c r="P8" s="34"/>
      <c r="Q8" s="34"/>
      <c r="R8" s="34"/>
      <c r="S8" s="34"/>
      <c r="T8" s="34"/>
      <c r="U8" s="34"/>
    </row>
    <row r="9" spans="1:21" ht="15.75" customHeight="1">
      <c r="A9" s="38"/>
      <c r="B9" s="49"/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34"/>
      <c r="Q9" s="34"/>
      <c r="R9" s="34"/>
      <c r="S9" s="34"/>
      <c r="T9" s="34"/>
      <c r="U9" s="34"/>
    </row>
    <row r="10" spans="1:15" ht="15" customHeight="1">
      <c r="A10" s="180" t="s">
        <v>11</v>
      </c>
      <c r="B10" s="181"/>
      <c r="C10" s="155">
        <f>SUM(D10,H10)</f>
        <v>27414</v>
      </c>
      <c r="D10" s="156">
        <f>SUM(E10,G10)</f>
        <v>5639</v>
      </c>
      <c r="E10" s="156">
        <v>5582</v>
      </c>
      <c r="F10" s="156" t="s">
        <v>184</v>
      </c>
      <c r="G10" s="156">
        <v>57</v>
      </c>
      <c r="H10" s="156">
        <f aca="true" t="shared" si="1" ref="H10:H17">SUM(I10,J10,O10)</f>
        <v>21775</v>
      </c>
      <c r="I10" s="156">
        <v>81</v>
      </c>
      <c r="J10" s="156">
        <f aca="true" t="shared" si="2" ref="J10:J17">SUM(K10:N10)</f>
        <v>3335</v>
      </c>
      <c r="K10" s="156">
        <v>1103</v>
      </c>
      <c r="L10" s="156" t="s">
        <v>184</v>
      </c>
      <c r="M10" s="156">
        <v>2232</v>
      </c>
      <c r="N10" s="156" t="s">
        <v>184</v>
      </c>
      <c r="O10" s="156">
        <v>18359</v>
      </c>
    </row>
    <row r="11" spans="1:15" ht="15" customHeight="1">
      <c r="A11" s="180" t="s">
        <v>12</v>
      </c>
      <c r="B11" s="181"/>
      <c r="C11" s="155">
        <f aca="true" t="shared" si="3" ref="C11:C17">SUM(D11,H11)</f>
        <v>8339</v>
      </c>
      <c r="D11" s="156">
        <f>SUM(E11,G11)</f>
        <v>5</v>
      </c>
      <c r="E11" s="156" t="s">
        <v>184</v>
      </c>
      <c r="F11" s="156" t="s">
        <v>184</v>
      </c>
      <c r="G11" s="156">
        <v>5</v>
      </c>
      <c r="H11" s="156">
        <f t="shared" si="1"/>
        <v>8334</v>
      </c>
      <c r="I11" s="156">
        <v>6</v>
      </c>
      <c r="J11" s="156">
        <f t="shared" si="2"/>
        <v>529</v>
      </c>
      <c r="K11" s="156">
        <v>11</v>
      </c>
      <c r="L11" s="156">
        <v>472</v>
      </c>
      <c r="M11" s="156">
        <v>46</v>
      </c>
      <c r="N11" s="156" t="s">
        <v>184</v>
      </c>
      <c r="O11" s="156">
        <v>7799</v>
      </c>
    </row>
    <row r="12" spans="1:15" ht="15" customHeight="1">
      <c r="A12" s="180" t="s">
        <v>13</v>
      </c>
      <c r="B12" s="181"/>
      <c r="C12" s="155">
        <f t="shared" si="3"/>
        <v>25990</v>
      </c>
      <c r="D12" s="156">
        <f>SUM(E12,G12)</f>
        <v>4473</v>
      </c>
      <c r="E12" s="156">
        <v>4439</v>
      </c>
      <c r="F12" s="156" t="s">
        <v>184</v>
      </c>
      <c r="G12" s="156">
        <v>34</v>
      </c>
      <c r="H12" s="156">
        <f t="shared" si="1"/>
        <v>21517</v>
      </c>
      <c r="I12" s="156">
        <v>722</v>
      </c>
      <c r="J12" s="156">
        <f t="shared" si="2"/>
        <v>1470</v>
      </c>
      <c r="K12" s="156">
        <v>320</v>
      </c>
      <c r="L12" s="156">
        <v>331</v>
      </c>
      <c r="M12" s="156">
        <v>819</v>
      </c>
      <c r="N12" s="156" t="s">
        <v>184</v>
      </c>
      <c r="O12" s="156">
        <v>19325</v>
      </c>
    </row>
    <row r="13" spans="1:15" ht="15" customHeight="1">
      <c r="A13" s="180" t="s">
        <v>14</v>
      </c>
      <c r="B13" s="181"/>
      <c r="C13" s="155">
        <f t="shared" si="3"/>
        <v>20828</v>
      </c>
      <c r="D13" s="156">
        <f>SUM(E13,G13)</f>
        <v>132</v>
      </c>
      <c r="E13" s="156">
        <v>104</v>
      </c>
      <c r="F13" s="156">
        <v>104</v>
      </c>
      <c r="G13" s="156">
        <v>28</v>
      </c>
      <c r="H13" s="156">
        <f t="shared" si="1"/>
        <v>20696</v>
      </c>
      <c r="I13" s="156">
        <v>831</v>
      </c>
      <c r="J13" s="156">
        <f t="shared" si="2"/>
        <v>2849</v>
      </c>
      <c r="K13" s="156">
        <v>820</v>
      </c>
      <c r="L13" s="156">
        <v>1688</v>
      </c>
      <c r="M13" s="156">
        <v>341</v>
      </c>
      <c r="N13" s="156" t="s">
        <v>184</v>
      </c>
      <c r="O13" s="156">
        <v>17016</v>
      </c>
    </row>
    <row r="14" spans="1:15" ht="15" customHeight="1">
      <c r="A14" s="180" t="s">
        <v>15</v>
      </c>
      <c r="B14" s="181"/>
      <c r="C14" s="155">
        <f t="shared" si="3"/>
        <v>18475</v>
      </c>
      <c r="D14" s="156" t="s">
        <v>184</v>
      </c>
      <c r="E14" s="156" t="s">
        <v>184</v>
      </c>
      <c r="F14" s="156" t="s">
        <v>184</v>
      </c>
      <c r="G14" s="156" t="s">
        <v>184</v>
      </c>
      <c r="H14" s="156">
        <f t="shared" si="1"/>
        <v>18475</v>
      </c>
      <c r="I14" s="156">
        <v>228</v>
      </c>
      <c r="J14" s="156">
        <f t="shared" si="2"/>
        <v>2756</v>
      </c>
      <c r="K14" s="156">
        <v>633</v>
      </c>
      <c r="L14" s="156">
        <v>1860</v>
      </c>
      <c r="M14" s="156">
        <v>263</v>
      </c>
      <c r="N14" s="156" t="s">
        <v>184</v>
      </c>
      <c r="O14" s="156">
        <v>15491</v>
      </c>
    </row>
    <row r="15" spans="1:15" ht="15" customHeight="1">
      <c r="A15" s="180" t="s">
        <v>16</v>
      </c>
      <c r="B15" s="181"/>
      <c r="C15" s="155">
        <f t="shared" si="3"/>
        <v>6687</v>
      </c>
      <c r="D15" s="156">
        <f>SUM(E15,G15)</f>
        <v>497</v>
      </c>
      <c r="E15" s="156">
        <v>483</v>
      </c>
      <c r="F15" s="156" t="s">
        <v>184</v>
      </c>
      <c r="G15" s="156">
        <v>14</v>
      </c>
      <c r="H15" s="156">
        <f t="shared" si="1"/>
        <v>6190</v>
      </c>
      <c r="I15" s="156">
        <v>28</v>
      </c>
      <c r="J15" s="156">
        <f t="shared" si="2"/>
        <v>643</v>
      </c>
      <c r="K15" s="156">
        <v>274</v>
      </c>
      <c r="L15" s="156">
        <v>258</v>
      </c>
      <c r="M15" s="156">
        <v>111</v>
      </c>
      <c r="N15" s="156" t="s">
        <v>184</v>
      </c>
      <c r="O15" s="156">
        <v>5519</v>
      </c>
    </row>
    <row r="16" spans="1:15" ht="15" customHeight="1">
      <c r="A16" s="180" t="s">
        <v>17</v>
      </c>
      <c r="B16" s="181"/>
      <c r="C16" s="155">
        <f t="shared" si="3"/>
        <v>2909</v>
      </c>
      <c r="D16" s="156" t="s">
        <v>184</v>
      </c>
      <c r="E16" s="156" t="s">
        <v>184</v>
      </c>
      <c r="F16" s="156" t="s">
        <v>184</v>
      </c>
      <c r="G16" s="156" t="s">
        <v>184</v>
      </c>
      <c r="H16" s="156">
        <f t="shared" si="1"/>
        <v>2909</v>
      </c>
      <c r="I16" s="156" t="s">
        <v>184</v>
      </c>
      <c r="J16" s="156">
        <f t="shared" si="2"/>
        <v>433</v>
      </c>
      <c r="K16" s="156">
        <v>25</v>
      </c>
      <c r="L16" s="156">
        <v>222</v>
      </c>
      <c r="M16" s="156">
        <v>146</v>
      </c>
      <c r="N16" s="156">
        <v>40</v>
      </c>
      <c r="O16" s="156">
        <v>2476</v>
      </c>
    </row>
    <row r="17" spans="1:15" ht="15" customHeight="1">
      <c r="A17" s="180" t="s">
        <v>18</v>
      </c>
      <c r="B17" s="181"/>
      <c r="C17" s="155">
        <f t="shared" si="3"/>
        <v>30</v>
      </c>
      <c r="D17" s="156" t="s">
        <v>184</v>
      </c>
      <c r="E17" s="156" t="s">
        <v>184</v>
      </c>
      <c r="F17" s="156" t="s">
        <v>184</v>
      </c>
      <c r="G17" s="156" t="s">
        <v>184</v>
      </c>
      <c r="H17" s="156">
        <f t="shared" si="1"/>
        <v>30</v>
      </c>
      <c r="I17" s="156" t="s">
        <v>184</v>
      </c>
      <c r="J17" s="156">
        <f t="shared" si="2"/>
        <v>2</v>
      </c>
      <c r="K17" s="156">
        <v>1</v>
      </c>
      <c r="L17" s="156" t="s">
        <v>184</v>
      </c>
      <c r="M17" s="156">
        <v>1</v>
      </c>
      <c r="N17" s="156" t="s">
        <v>184</v>
      </c>
      <c r="O17" s="156">
        <v>28</v>
      </c>
    </row>
    <row r="18" spans="1:15" s="1" customFormat="1" ht="15" customHeight="1">
      <c r="A18" s="182"/>
      <c r="B18" s="183"/>
      <c r="C18" s="157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6"/>
    </row>
    <row r="19" spans="1:15" ht="15" customHeight="1">
      <c r="A19" s="184" t="s">
        <v>19</v>
      </c>
      <c r="B19" s="185"/>
      <c r="C19" s="155">
        <f>SUM(C20)</f>
        <v>14618</v>
      </c>
      <c r="D19" s="156">
        <f>SUM(D20)</f>
        <v>871</v>
      </c>
      <c r="E19" s="156">
        <f>SUM(E20)</f>
        <v>871</v>
      </c>
      <c r="F19" s="156">
        <f>SUM(F20)</f>
        <v>36</v>
      </c>
      <c r="G19" s="156" t="s">
        <v>184</v>
      </c>
      <c r="H19" s="156">
        <f aca="true" t="shared" si="4" ref="H19:M19">SUM(H20)</f>
        <v>13747</v>
      </c>
      <c r="I19" s="156">
        <f t="shared" si="4"/>
        <v>1976</v>
      </c>
      <c r="J19" s="156">
        <f t="shared" si="4"/>
        <v>1113</v>
      </c>
      <c r="K19" s="156">
        <f t="shared" si="4"/>
        <v>808</v>
      </c>
      <c r="L19" s="156">
        <f t="shared" si="4"/>
        <v>258</v>
      </c>
      <c r="M19" s="156">
        <f t="shared" si="4"/>
        <v>47</v>
      </c>
      <c r="N19" s="156" t="s">
        <v>184</v>
      </c>
      <c r="O19" s="156">
        <f>SUM(O20)</f>
        <v>10658</v>
      </c>
    </row>
    <row r="20" spans="1:15" ht="15" customHeight="1">
      <c r="A20" s="43"/>
      <c r="B20" s="44" t="s">
        <v>20</v>
      </c>
      <c r="C20" s="155">
        <f>SUM(D20,H20)</f>
        <v>14618</v>
      </c>
      <c r="D20" s="156">
        <f>SUM(E20,G20)</f>
        <v>871</v>
      </c>
      <c r="E20" s="156">
        <v>871</v>
      </c>
      <c r="F20" s="156">
        <v>36</v>
      </c>
      <c r="G20" s="156" t="s">
        <v>184</v>
      </c>
      <c r="H20" s="156">
        <f>SUM(I20,J20,O20)</f>
        <v>13747</v>
      </c>
      <c r="I20" s="156">
        <v>1976</v>
      </c>
      <c r="J20" s="156">
        <f>SUM(K20:N20)</f>
        <v>1113</v>
      </c>
      <c r="K20" s="156">
        <v>808</v>
      </c>
      <c r="L20" s="156">
        <v>258</v>
      </c>
      <c r="M20" s="156">
        <v>47</v>
      </c>
      <c r="N20" s="156" t="s">
        <v>184</v>
      </c>
      <c r="O20" s="156">
        <v>10658</v>
      </c>
    </row>
    <row r="21" spans="1:15" ht="15" customHeight="1">
      <c r="A21" s="43"/>
      <c r="B21" s="44"/>
      <c r="C21" s="157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6"/>
    </row>
    <row r="22" spans="1:15" s="42" customFormat="1" ht="15" customHeight="1">
      <c r="A22" s="180" t="s">
        <v>21</v>
      </c>
      <c r="B22" s="181"/>
      <c r="C22" s="155">
        <f>SUM(C23:C26)</f>
        <v>3659</v>
      </c>
      <c r="D22" s="156">
        <f>SUM(D23:D26)</f>
        <v>26</v>
      </c>
      <c r="E22" s="156" t="s">
        <v>184</v>
      </c>
      <c r="F22" s="156" t="s">
        <v>184</v>
      </c>
      <c r="G22" s="156">
        <f>SUM(G23:G26)</f>
        <v>26</v>
      </c>
      <c r="H22" s="156">
        <f>SUM(H23:H25)</f>
        <v>3633</v>
      </c>
      <c r="I22" s="156" t="s">
        <v>184</v>
      </c>
      <c r="J22" s="156">
        <f>SUM(J23:J25)</f>
        <v>335</v>
      </c>
      <c r="K22" s="156">
        <f>SUM(K23:K25)</f>
        <v>73</v>
      </c>
      <c r="L22" s="156">
        <f>SUM(L23:L25)</f>
        <v>113</v>
      </c>
      <c r="M22" s="156">
        <f>SUM(M23:M25)</f>
        <v>149</v>
      </c>
      <c r="N22" s="156" t="s">
        <v>184</v>
      </c>
      <c r="O22" s="156">
        <f>SUM(O23:O25)</f>
        <v>3298</v>
      </c>
    </row>
    <row r="23" spans="1:15" ht="15" customHeight="1">
      <c r="A23" s="51"/>
      <c r="B23" s="52" t="s">
        <v>22</v>
      </c>
      <c r="C23" s="155">
        <f>SUM(D23,H23)</f>
        <v>119</v>
      </c>
      <c r="D23" s="156" t="s">
        <v>184</v>
      </c>
      <c r="E23" s="156" t="s">
        <v>184</v>
      </c>
      <c r="F23" s="156" t="s">
        <v>184</v>
      </c>
      <c r="G23" s="156" t="s">
        <v>184</v>
      </c>
      <c r="H23" s="156">
        <f>SUM(I23,J23,O23)</f>
        <v>119</v>
      </c>
      <c r="I23" s="156" t="s">
        <v>184</v>
      </c>
      <c r="J23" s="156">
        <f>SUM(K23:N23)</f>
        <v>14</v>
      </c>
      <c r="K23" s="156" t="s">
        <v>184</v>
      </c>
      <c r="L23" s="156" t="s">
        <v>184</v>
      </c>
      <c r="M23" s="156">
        <v>14</v>
      </c>
      <c r="N23" s="156" t="s">
        <v>184</v>
      </c>
      <c r="O23" s="156">
        <v>105</v>
      </c>
    </row>
    <row r="24" spans="1:15" ht="15" customHeight="1">
      <c r="A24" s="43"/>
      <c r="B24" s="44" t="s">
        <v>23</v>
      </c>
      <c r="C24" s="155">
        <f>SUM(D24,H24)</f>
        <v>23</v>
      </c>
      <c r="D24" s="156" t="s">
        <v>184</v>
      </c>
      <c r="E24" s="156" t="s">
        <v>184</v>
      </c>
      <c r="F24" s="156" t="s">
        <v>184</v>
      </c>
      <c r="G24" s="156" t="s">
        <v>184</v>
      </c>
      <c r="H24" s="156">
        <f>SUM(I24,J24,O24)</f>
        <v>23</v>
      </c>
      <c r="I24" s="156" t="s">
        <v>184</v>
      </c>
      <c r="J24" s="156">
        <f>SUM(K24:N24)</f>
        <v>15</v>
      </c>
      <c r="K24" s="156" t="s">
        <v>184</v>
      </c>
      <c r="L24" s="156" t="s">
        <v>184</v>
      </c>
      <c r="M24" s="156">
        <v>15</v>
      </c>
      <c r="N24" s="156" t="s">
        <v>184</v>
      </c>
      <c r="O24" s="156">
        <v>8</v>
      </c>
    </row>
    <row r="25" spans="1:15" ht="15" customHeight="1">
      <c r="A25" s="43"/>
      <c r="B25" s="44" t="s">
        <v>24</v>
      </c>
      <c r="C25" s="155">
        <f>SUM(D25,H25)</f>
        <v>3517</v>
      </c>
      <c r="D25" s="156">
        <f>SUM(E25,G25)</f>
        <v>26</v>
      </c>
      <c r="E25" s="156" t="s">
        <v>184</v>
      </c>
      <c r="F25" s="156" t="s">
        <v>184</v>
      </c>
      <c r="G25" s="156">
        <v>26</v>
      </c>
      <c r="H25" s="156">
        <f>SUM(I25,J25,O25)</f>
        <v>3491</v>
      </c>
      <c r="I25" s="156" t="s">
        <v>184</v>
      </c>
      <c r="J25" s="156">
        <f>SUM(K25:N25)</f>
        <v>306</v>
      </c>
      <c r="K25" s="156">
        <v>73</v>
      </c>
      <c r="L25" s="156">
        <v>113</v>
      </c>
      <c r="M25" s="156">
        <v>120</v>
      </c>
      <c r="N25" s="156" t="s">
        <v>184</v>
      </c>
      <c r="O25" s="156">
        <v>3185</v>
      </c>
    </row>
    <row r="26" spans="1:15" ht="15" customHeight="1">
      <c r="A26" s="43"/>
      <c r="B26" s="44" t="s">
        <v>25</v>
      </c>
      <c r="C26" s="156" t="s">
        <v>184</v>
      </c>
      <c r="D26" s="156" t="s">
        <v>184</v>
      </c>
      <c r="E26" s="156" t="s">
        <v>184</v>
      </c>
      <c r="F26" s="156" t="s">
        <v>184</v>
      </c>
      <c r="G26" s="156" t="s">
        <v>184</v>
      </c>
      <c r="H26" s="156" t="s">
        <v>184</v>
      </c>
      <c r="I26" s="156" t="s">
        <v>184</v>
      </c>
      <c r="J26" s="156" t="s">
        <v>184</v>
      </c>
      <c r="K26" s="156" t="s">
        <v>184</v>
      </c>
      <c r="L26" s="156" t="s">
        <v>184</v>
      </c>
      <c r="M26" s="156" t="s">
        <v>184</v>
      </c>
      <c r="N26" s="156" t="s">
        <v>184</v>
      </c>
      <c r="O26" s="156" t="s">
        <v>184</v>
      </c>
    </row>
    <row r="27" spans="1:15" ht="15" customHeight="1">
      <c r="A27" s="43"/>
      <c r="B27" s="44"/>
      <c r="C27" s="157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6"/>
    </row>
    <row r="28" spans="1:15" ht="15" customHeight="1">
      <c r="A28" s="180" t="s">
        <v>26</v>
      </c>
      <c r="B28" s="181"/>
      <c r="C28" s="155">
        <f aca="true" t="shared" si="5" ref="C28:M28">SUM(C29:C36)</f>
        <v>55242</v>
      </c>
      <c r="D28" s="156">
        <f t="shared" si="5"/>
        <v>14320</v>
      </c>
      <c r="E28" s="156">
        <f t="shared" si="5"/>
        <v>14316</v>
      </c>
      <c r="F28" s="156">
        <f t="shared" si="5"/>
        <v>462</v>
      </c>
      <c r="G28" s="156">
        <f t="shared" si="5"/>
        <v>4</v>
      </c>
      <c r="H28" s="156">
        <f t="shared" si="5"/>
        <v>40922</v>
      </c>
      <c r="I28" s="156">
        <f t="shared" si="5"/>
        <v>673</v>
      </c>
      <c r="J28" s="156">
        <f t="shared" si="5"/>
        <v>6727</v>
      </c>
      <c r="K28" s="156">
        <f t="shared" si="5"/>
        <v>4058</v>
      </c>
      <c r="L28" s="156">
        <f t="shared" si="5"/>
        <v>938</v>
      </c>
      <c r="M28" s="156">
        <f t="shared" si="5"/>
        <v>1731</v>
      </c>
      <c r="N28" s="156" t="s">
        <v>184</v>
      </c>
      <c r="O28" s="156">
        <f>SUM(O29:O36)</f>
        <v>33522</v>
      </c>
    </row>
    <row r="29" spans="1:15" ht="15" customHeight="1">
      <c r="A29" s="43"/>
      <c r="B29" s="44" t="s">
        <v>27</v>
      </c>
      <c r="C29" s="155">
        <f>SUM(D29,H29)</f>
        <v>51</v>
      </c>
      <c r="D29" s="156" t="s">
        <v>184</v>
      </c>
      <c r="E29" s="156" t="s">
        <v>184</v>
      </c>
      <c r="F29" s="156" t="s">
        <v>184</v>
      </c>
      <c r="G29" s="156" t="s">
        <v>184</v>
      </c>
      <c r="H29" s="156">
        <f>SUM(I29,J29,O29)</f>
        <v>51</v>
      </c>
      <c r="I29" s="156" t="s">
        <v>184</v>
      </c>
      <c r="J29" s="156">
        <f>SUM(K29:N29)</f>
        <v>36</v>
      </c>
      <c r="K29" s="156">
        <v>3</v>
      </c>
      <c r="L29" s="156" t="s">
        <v>184</v>
      </c>
      <c r="M29" s="156">
        <v>33</v>
      </c>
      <c r="N29" s="156" t="s">
        <v>184</v>
      </c>
      <c r="O29" s="156">
        <v>15</v>
      </c>
    </row>
    <row r="30" spans="1:15" ht="15" customHeight="1">
      <c r="A30" s="43"/>
      <c r="B30" s="44" t="s">
        <v>28</v>
      </c>
      <c r="C30" s="155">
        <f>SUM(D30,H30)</f>
        <v>1897</v>
      </c>
      <c r="D30" s="156" t="s">
        <v>184</v>
      </c>
      <c r="E30" s="156" t="s">
        <v>184</v>
      </c>
      <c r="F30" s="156" t="s">
        <v>184</v>
      </c>
      <c r="G30" s="156" t="s">
        <v>184</v>
      </c>
      <c r="H30" s="156">
        <f>SUM(I30,J30,O30)</f>
        <v>1897</v>
      </c>
      <c r="I30" s="156" t="s">
        <v>184</v>
      </c>
      <c r="J30" s="156">
        <f>SUM(K30:N30)</f>
        <v>213</v>
      </c>
      <c r="K30" s="156">
        <v>92</v>
      </c>
      <c r="L30" s="156">
        <v>42</v>
      </c>
      <c r="M30" s="156">
        <v>79</v>
      </c>
      <c r="N30" s="156" t="s">
        <v>184</v>
      </c>
      <c r="O30" s="156">
        <v>1684</v>
      </c>
    </row>
    <row r="31" spans="1:15" ht="15" customHeight="1">
      <c r="A31" s="43"/>
      <c r="B31" s="44" t="s">
        <v>29</v>
      </c>
      <c r="C31" s="156" t="s">
        <v>184</v>
      </c>
      <c r="D31" s="156" t="s">
        <v>184</v>
      </c>
      <c r="E31" s="156" t="s">
        <v>184</v>
      </c>
      <c r="F31" s="156" t="s">
        <v>184</v>
      </c>
      <c r="G31" s="156" t="s">
        <v>184</v>
      </c>
      <c r="H31" s="156" t="s">
        <v>184</v>
      </c>
      <c r="I31" s="156" t="s">
        <v>184</v>
      </c>
      <c r="J31" s="156" t="s">
        <v>184</v>
      </c>
      <c r="K31" s="156" t="s">
        <v>184</v>
      </c>
      <c r="L31" s="156" t="s">
        <v>184</v>
      </c>
      <c r="M31" s="156" t="s">
        <v>184</v>
      </c>
      <c r="N31" s="156" t="s">
        <v>184</v>
      </c>
      <c r="O31" s="156" t="s">
        <v>184</v>
      </c>
    </row>
    <row r="32" spans="1:15" ht="15" customHeight="1">
      <c r="A32" s="43"/>
      <c r="B32" s="44" t="s">
        <v>30</v>
      </c>
      <c r="C32" s="155">
        <f>SUM(D32,H32)</f>
        <v>6632</v>
      </c>
      <c r="D32" s="156">
        <f>SUM(E32,G32)</f>
        <v>190</v>
      </c>
      <c r="E32" s="156">
        <v>190</v>
      </c>
      <c r="F32" s="156" t="s">
        <v>184</v>
      </c>
      <c r="G32" s="156" t="s">
        <v>184</v>
      </c>
      <c r="H32" s="156">
        <f>SUM(I32,J32,O32)</f>
        <v>6442</v>
      </c>
      <c r="I32" s="156" t="s">
        <v>184</v>
      </c>
      <c r="J32" s="156">
        <f>SUM(K32:N32)</f>
        <v>172</v>
      </c>
      <c r="K32" s="156">
        <v>53</v>
      </c>
      <c r="L32" s="156">
        <v>118</v>
      </c>
      <c r="M32" s="156">
        <v>1</v>
      </c>
      <c r="N32" s="156" t="s">
        <v>184</v>
      </c>
      <c r="O32" s="156">
        <v>6270</v>
      </c>
    </row>
    <row r="33" spans="1:15" ht="15" customHeight="1">
      <c r="A33" s="43"/>
      <c r="B33" s="44" t="s">
        <v>31</v>
      </c>
      <c r="C33" s="155">
        <f>SUM(D33,H33)</f>
        <v>10973</v>
      </c>
      <c r="D33" s="156">
        <f>SUM(E33,G33)</f>
        <v>4462</v>
      </c>
      <c r="E33" s="156">
        <v>4462</v>
      </c>
      <c r="F33" s="156" t="s">
        <v>184</v>
      </c>
      <c r="G33" s="156" t="s">
        <v>184</v>
      </c>
      <c r="H33" s="156">
        <f>SUM(I33,J33,O33)</f>
        <v>6511</v>
      </c>
      <c r="I33" s="156" t="s">
        <v>184</v>
      </c>
      <c r="J33" s="156">
        <f>SUM(K33:N33)</f>
        <v>1832</v>
      </c>
      <c r="K33" s="156">
        <v>1788</v>
      </c>
      <c r="L33" s="156">
        <v>33</v>
      </c>
      <c r="M33" s="156">
        <v>11</v>
      </c>
      <c r="N33" s="156" t="s">
        <v>184</v>
      </c>
      <c r="O33" s="156">
        <v>4679</v>
      </c>
    </row>
    <row r="34" spans="1:15" ht="15" customHeight="1">
      <c r="A34" s="43"/>
      <c r="B34" s="44" t="s">
        <v>32</v>
      </c>
      <c r="C34" s="155">
        <f>SUM(D34,H34)</f>
        <v>6177</v>
      </c>
      <c r="D34" s="156">
        <f>SUM(E34,G34)</f>
        <v>4</v>
      </c>
      <c r="E34" s="156">
        <v>4</v>
      </c>
      <c r="F34" s="156">
        <v>4</v>
      </c>
      <c r="G34" s="156" t="s">
        <v>184</v>
      </c>
      <c r="H34" s="156">
        <f>SUM(I34,J34,O34)</f>
        <v>6173</v>
      </c>
      <c r="I34" s="156">
        <v>156</v>
      </c>
      <c r="J34" s="156">
        <f>SUM(K34:N34)</f>
        <v>391</v>
      </c>
      <c r="K34" s="156">
        <v>174</v>
      </c>
      <c r="L34" s="156">
        <v>155</v>
      </c>
      <c r="M34" s="156">
        <v>62</v>
      </c>
      <c r="N34" s="156" t="s">
        <v>184</v>
      </c>
      <c r="O34" s="156">
        <v>5626</v>
      </c>
    </row>
    <row r="35" spans="1:15" ht="15" customHeight="1">
      <c r="A35" s="43"/>
      <c r="B35" s="44" t="s">
        <v>33</v>
      </c>
      <c r="C35" s="155">
        <f>SUM(D35,H35)</f>
        <v>9992</v>
      </c>
      <c r="D35" s="156">
        <f>SUM(E35,G35)</f>
        <v>3715</v>
      </c>
      <c r="E35" s="156">
        <v>3711</v>
      </c>
      <c r="F35" s="156">
        <v>16</v>
      </c>
      <c r="G35" s="156">
        <v>4</v>
      </c>
      <c r="H35" s="156">
        <f>SUM(I35,J35,O35)</f>
        <v>6277</v>
      </c>
      <c r="I35" s="156">
        <v>69</v>
      </c>
      <c r="J35" s="156">
        <f>SUM(K35:N35)</f>
        <v>1857</v>
      </c>
      <c r="K35" s="156">
        <v>407</v>
      </c>
      <c r="L35" s="156">
        <v>216</v>
      </c>
      <c r="M35" s="156">
        <v>1234</v>
      </c>
      <c r="N35" s="156" t="s">
        <v>184</v>
      </c>
      <c r="O35" s="156">
        <v>4351</v>
      </c>
    </row>
    <row r="36" spans="1:15" ht="15" customHeight="1">
      <c r="A36" s="43"/>
      <c r="B36" s="44" t="s">
        <v>34</v>
      </c>
      <c r="C36" s="155">
        <f>SUM(D36,H36)</f>
        <v>19520</v>
      </c>
      <c r="D36" s="156">
        <f>SUM(E36,G36)</f>
        <v>5949</v>
      </c>
      <c r="E36" s="156">
        <v>5949</v>
      </c>
      <c r="F36" s="156">
        <v>442</v>
      </c>
      <c r="G36" s="156" t="s">
        <v>184</v>
      </c>
      <c r="H36" s="156">
        <f>SUM(I36,J36,O36)</f>
        <v>13571</v>
      </c>
      <c r="I36" s="156">
        <v>448</v>
      </c>
      <c r="J36" s="156">
        <f>SUM(K36:N36)</f>
        <v>2226</v>
      </c>
      <c r="K36" s="156">
        <v>1541</v>
      </c>
      <c r="L36" s="156">
        <v>374</v>
      </c>
      <c r="M36" s="156">
        <v>311</v>
      </c>
      <c r="N36" s="156" t="s">
        <v>184</v>
      </c>
      <c r="O36" s="156">
        <v>10897</v>
      </c>
    </row>
    <row r="37" spans="1:15" ht="15" customHeight="1">
      <c r="A37" s="43"/>
      <c r="B37" s="44"/>
      <c r="C37" s="157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6"/>
    </row>
    <row r="38" spans="1:15" ht="15" customHeight="1">
      <c r="A38" s="180" t="s">
        <v>35</v>
      </c>
      <c r="B38" s="181"/>
      <c r="C38" s="155">
        <f aca="true" t="shared" si="6" ref="C38:H38">SUM(C39:C43)</f>
        <v>8323</v>
      </c>
      <c r="D38" s="156">
        <f t="shared" si="6"/>
        <v>45</v>
      </c>
      <c r="E38" s="156">
        <f t="shared" si="6"/>
        <v>42</v>
      </c>
      <c r="F38" s="156">
        <f t="shared" si="6"/>
        <v>42</v>
      </c>
      <c r="G38" s="156">
        <f t="shared" si="6"/>
        <v>3</v>
      </c>
      <c r="H38" s="156">
        <f t="shared" si="6"/>
        <v>8278</v>
      </c>
      <c r="I38" s="156">
        <f aca="true" t="shared" si="7" ref="I38:O38">SUM(I39:I43)</f>
        <v>47</v>
      </c>
      <c r="J38" s="156">
        <f t="shared" si="7"/>
        <v>2423</v>
      </c>
      <c r="K38" s="156">
        <f t="shared" si="7"/>
        <v>1034</v>
      </c>
      <c r="L38" s="156">
        <f t="shared" si="7"/>
        <v>1042</v>
      </c>
      <c r="M38" s="156">
        <f t="shared" si="7"/>
        <v>216</v>
      </c>
      <c r="N38" s="156">
        <f t="shared" si="7"/>
        <v>131</v>
      </c>
      <c r="O38" s="156">
        <f t="shared" si="7"/>
        <v>5808</v>
      </c>
    </row>
    <row r="39" spans="1:15" ht="15" customHeight="1">
      <c r="A39" s="43"/>
      <c r="B39" s="44" t="s">
        <v>36</v>
      </c>
      <c r="C39" s="155">
        <f>SUM(D39,H39)</f>
        <v>5623</v>
      </c>
      <c r="D39" s="156">
        <f>SUM(E39,G39)</f>
        <v>7</v>
      </c>
      <c r="E39" s="156">
        <v>7</v>
      </c>
      <c r="F39" s="156">
        <v>7</v>
      </c>
      <c r="G39" s="156" t="s">
        <v>184</v>
      </c>
      <c r="H39" s="156">
        <f>SUM(I39,J39,O39)</f>
        <v>5616</v>
      </c>
      <c r="I39" s="156">
        <v>34</v>
      </c>
      <c r="J39" s="156">
        <f>SUM(K39:N39)</f>
        <v>1514</v>
      </c>
      <c r="K39" s="156">
        <v>770</v>
      </c>
      <c r="L39" s="156">
        <v>611</v>
      </c>
      <c r="M39" s="156">
        <v>35</v>
      </c>
      <c r="N39" s="156">
        <v>98</v>
      </c>
      <c r="O39" s="156">
        <v>4068</v>
      </c>
    </row>
    <row r="40" spans="1:15" ht="15" customHeight="1">
      <c r="A40" s="43"/>
      <c r="B40" s="44" t="s">
        <v>37</v>
      </c>
      <c r="C40" s="155">
        <f>SUM(D40,H40)</f>
        <v>1273</v>
      </c>
      <c r="D40" s="156">
        <f>SUM(E40,G40)</f>
        <v>38</v>
      </c>
      <c r="E40" s="156">
        <v>35</v>
      </c>
      <c r="F40" s="156">
        <v>35</v>
      </c>
      <c r="G40" s="156">
        <v>3</v>
      </c>
      <c r="H40" s="156">
        <f>SUM(I40,J40,O40)</f>
        <v>1235</v>
      </c>
      <c r="I40" s="156">
        <v>13</v>
      </c>
      <c r="J40" s="156">
        <f>SUM(K40:N40)</f>
        <v>454</v>
      </c>
      <c r="K40" s="156">
        <v>72</v>
      </c>
      <c r="L40" s="156">
        <v>285</v>
      </c>
      <c r="M40" s="156">
        <v>64</v>
      </c>
      <c r="N40" s="156">
        <v>33</v>
      </c>
      <c r="O40" s="156">
        <v>768</v>
      </c>
    </row>
    <row r="41" spans="1:15" ht="15" customHeight="1">
      <c r="A41" s="43"/>
      <c r="B41" s="44" t="s">
        <v>38</v>
      </c>
      <c r="C41" s="155">
        <f>SUM(D41,H41)</f>
        <v>72</v>
      </c>
      <c r="D41" s="156" t="s">
        <v>184</v>
      </c>
      <c r="E41" s="156" t="s">
        <v>184</v>
      </c>
      <c r="F41" s="156" t="s">
        <v>184</v>
      </c>
      <c r="G41" s="156" t="s">
        <v>184</v>
      </c>
      <c r="H41" s="156">
        <f>SUM(I41,J41,O41)</f>
        <v>72</v>
      </c>
      <c r="I41" s="156" t="s">
        <v>184</v>
      </c>
      <c r="J41" s="156">
        <f>SUM(K41:N41)</f>
        <v>33</v>
      </c>
      <c r="K41" s="156">
        <v>2</v>
      </c>
      <c r="L41" s="156" t="s">
        <v>184</v>
      </c>
      <c r="M41" s="156">
        <v>31</v>
      </c>
      <c r="N41" s="156" t="s">
        <v>184</v>
      </c>
      <c r="O41" s="156">
        <v>39</v>
      </c>
    </row>
    <row r="42" spans="1:15" ht="15" customHeight="1">
      <c r="A42" s="43"/>
      <c r="B42" s="44" t="s">
        <v>39</v>
      </c>
      <c r="C42" s="155">
        <f>SUM(D42,H42)</f>
        <v>1101</v>
      </c>
      <c r="D42" s="156" t="s">
        <v>184</v>
      </c>
      <c r="E42" s="156" t="s">
        <v>184</v>
      </c>
      <c r="F42" s="156" t="s">
        <v>184</v>
      </c>
      <c r="G42" s="156" t="s">
        <v>184</v>
      </c>
      <c r="H42" s="156">
        <f>SUM(I42,J42,O42)</f>
        <v>1101</v>
      </c>
      <c r="I42" s="156" t="s">
        <v>184</v>
      </c>
      <c r="J42" s="156">
        <f>SUM(K42:N42)</f>
        <v>179</v>
      </c>
      <c r="K42" s="156">
        <v>26</v>
      </c>
      <c r="L42" s="156">
        <v>146</v>
      </c>
      <c r="M42" s="156">
        <v>7</v>
      </c>
      <c r="N42" s="156" t="s">
        <v>184</v>
      </c>
      <c r="O42" s="156">
        <v>922</v>
      </c>
    </row>
    <row r="43" spans="1:15" ht="15" customHeight="1">
      <c r="A43" s="43"/>
      <c r="B43" s="44" t="s">
        <v>40</v>
      </c>
      <c r="C43" s="155">
        <f>SUM(D43,H43)</f>
        <v>254</v>
      </c>
      <c r="D43" s="156" t="s">
        <v>184</v>
      </c>
      <c r="E43" s="156" t="s">
        <v>184</v>
      </c>
      <c r="F43" s="156" t="s">
        <v>184</v>
      </c>
      <c r="G43" s="156" t="s">
        <v>184</v>
      </c>
      <c r="H43" s="156">
        <f>SUM(I43,J43,O43)</f>
        <v>254</v>
      </c>
      <c r="I43" s="156" t="s">
        <v>184</v>
      </c>
      <c r="J43" s="156">
        <f>SUM(K43:N43)</f>
        <v>243</v>
      </c>
      <c r="K43" s="156">
        <v>164</v>
      </c>
      <c r="L43" s="156" t="s">
        <v>184</v>
      </c>
      <c r="M43" s="156">
        <v>79</v>
      </c>
      <c r="N43" s="156" t="s">
        <v>184</v>
      </c>
      <c r="O43" s="156">
        <v>11</v>
      </c>
    </row>
    <row r="44" spans="1:15" ht="15" customHeight="1">
      <c r="A44" s="43"/>
      <c r="B44" s="44"/>
      <c r="C44" s="157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6"/>
    </row>
    <row r="45" spans="1:15" ht="15" customHeight="1">
      <c r="A45" s="180" t="s">
        <v>41</v>
      </c>
      <c r="B45" s="181"/>
      <c r="C45" s="155">
        <f aca="true" t="shared" si="8" ref="C45:H45">SUM(C46:C49)</f>
        <v>23396</v>
      </c>
      <c r="D45" s="156">
        <f t="shared" si="8"/>
        <v>104</v>
      </c>
      <c r="E45" s="156">
        <f t="shared" si="8"/>
        <v>96</v>
      </c>
      <c r="F45" s="156">
        <f t="shared" si="8"/>
        <v>96</v>
      </c>
      <c r="G45" s="156">
        <f t="shared" si="8"/>
        <v>8</v>
      </c>
      <c r="H45" s="156">
        <f t="shared" si="8"/>
        <v>23292</v>
      </c>
      <c r="I45" s="156">
        <f aca="true" t="shared" si="9" ref="I45:O45">SUM(I46:I49)</f>
        <v>468</v>
      </c>
      <c r="J45" s="156">
        <f t="shared" si="9"/>
        <v>2973</v>
      </c>
      <c r="K45" s="156">
        <f t="shared" si="9"/>
        <v>427</v>
      </c>
      <c r="L45" s="156">
        <f t="shared" si="9"/>
        <v>2216</v>
      </c>
      <c r="M45" s="156">
        <f t="shared" si="9"/>
        <v>329</v>
      </c>
      <c r="N45" s="156">
        <f t="shared" si="9"/>
        <v>1</v>
      </c>
      <c r="O45" s="156">
        <f t="shared" si="9"/>
        <v>19851</v>
      </c>
    </row>
    <row r="46" spans="1:15" ht="15" customHeight="1">
      <c r="A46" s="43"/>
      <c r="B46" s="44" t="s">
        <v>42</v>
      </c>
      <c r="C46" s="155">
        <f>SUM(D46,H46)</f>
        <v>9363</v>
      </c>
      <c r="D46" s="156">
        <f>SUM(E46,G46)</f>
        <v>57</v>
      </c>
      <c r="E46" s="156">
        <v>55</v>
      </c>
      <c r="F46" s="156">
        <v>55</v>
      </c>
      <c r="G46" s="156">
        <v>2</v>
      </c>
      <c r="H46" s="156">
        <f>SUM(I46,J46,O46)</f>
        <v>9306</v>
      </c>
      <c r="I46" s="156" t="s">
        <v>184</v>
      </c>
      <c r="J46" s="156">
        <f>SUM(K46:N46)</f>
        <v>1307</v>
      </c>
      <c r="K46" s="156">
        <v>70</v>
      </c>
      <c r="L46" s="156">
        <v>1224</v>
      </c>
      <c r="M46" s="156">
        <v>13</v>
      </c>
      <c r="N46" s="156" t="s">
        <v>184</v>
      </c>
      <c r="O46" s="156">
        <v>7999</v>
      </c>
    </row>
    <row r="47" spans="1:15" ht="15" customHeight="1">
      <c r="A47" s="43"/>
      <c r="B47" s="44" t="s">
        <v>43</v>
      </c>
      <c r="C47" s="155">
        <f>SUM(D47,H47)</f>
        <v>3828</v>
      </c>
      <c r="D47" s="156">
        <f>SUM(E47,G47)</f>
        <v>1</v>
      </c>
      <c r="E47" s="156" t="s">
        <v>184</v>
      </c>
      <c r="F47" s="156" t="s">
        <v>184</v>
      </c>
      <c r="G47" s="156">
        <v>1</v>
      </c>
      <c r="H47" s="156">
        <f>SUM(I47,J47,O47)</f>
        <v>3827</v>
      </c>
      <c r="I47" s="156">
        <v>44</v>
      </c>
      <c r="J47" s="156">
        <f>SUM(K47:N47)</f>
        <v>830</v>
      </c>
      <c r="K47" s="156">
        <v>230</v>
      </c>
      <c r="L47" s="156">
        <v>476</v>
      </c>
      <c r="M47" s="156">
        <v>124</v>
      </c>
      <c r="N47" s="156" t="s">
        <v>184</v>
      </c>
      <c r="O47" s="156">
        <v>2953</v>
      </c>
    </row>
    <row r="48" spans="1:15" ht="15" customHeight="1">
      <c r="A48" s="43"/>
      <c r="B48" s="44" t="s">
        <v>44</v>
      </c>
      <c r="C48" s="155">
        <f>SUM(D48,H48)</f>
        <v>6936</v>
      </c>
      <c r="D48" s="156">
        <f>SUM(E48,G48)</f>
        <v>1</v>
      </c>
      <c r="E48" s="156" t="s">
        <v>184</v>
      </c>
      <c r="F48" s="156" t="s">
        <v>184</v>
      </c>
      <c r="G48" s="156">
        <v>1</v>
      </c>
      <c r="H48" s="156">
        <f>SUM(I48,J48,O48)</f>
        <v>6935</v>
      </c>
      <c r="I48" s="156" t="s">
        <v>184</v>
      </c>
      <c r="J48" s="156">
        <f>SUM(K48:N48)</f>
        <v>355</v>
      </c>
      <c r="K48" s="156">
        <v>39</v>
      </c>
      <c r="L48" s="156">
        <v>226</v>
      </c>
      <c r="M48" s="156">
        <v>90</v>
      </c>
      <c r="N48" s="156" t="s">
        <v>184</v>
      </c>
      <c r="O48" s="156">
        <v>6580</v>
      </c>
    </row>
    <row r="49" spans="1:15" ht="15" customHeight="1">
      <c r="A49" s="43"/>
      <c r="B49" s="44" t="s">
        <v>45</v>
      </c>
      <c r="C49" s="155">
        <f>SUM(D49,H49)</f>
        <v>3269</v>
      </c>
      <c r="D49" s="156">
        <f>SUM(E49,G49)</f>
        <v>45</v>
      </c>
      <c r="E49" s="156">
        <v>41</v>
      </c>
      <c r="F49" s="156">
        <v>41</v>
      </c>
      <c r="G49" s="156">
        <v>4</v>
      </c>
      <c r="H49" s="156">
        <f>SUM(I49,J49,O49)</f>
        <v>3224</v>
      </c>
      <c r="I49" s="156">
        <v>424</v>
      </c>
      <c r="J49" s="156">
        <f>SUM(K49:N49)</f>
        <v>481</v>
      </c>
      <c r="K49" s="156">
        <v>88</v>
      </c>
      <c r="L49" s="156">
        <v>290</v>
      </c>
      <c r="M49" s="156">
        <v>102</v>
      </c>
      <c r="N49" s="156">
        <v>1</v>
      </c>
      <c r="O49" s="156">
        <v>2319</v>
      </c>
    </row>
    <row r="50" spans="1:15" ht="15" customHeight="1">
      <c r="A50" s="43"/>
      <c r="B50" s="44"/>
      <c r="C50" s="157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6"/>
    </row>
    <row r="51" spans="1:15" ht="15" customHeight="1">
      <c r="A51" s="180" t="s">
        <v>46</v>
      </c>
      <c r="B51" s="181"/>
      <c r="C51" s="155">
        <f>SUM(C52:C57)</f>
        <v>17131</v>
      </c>
      <c r="D51" s="156">
        <f>SUM(D52:D57)</f>
        <v>1</v>
      </c>
      <c r="E51" s="156" t="s">
        <v>185</v>
      </c>
      <c r="F51" s="156" t="s">
        <v>185</v>
      </c>
      <c r="G51" s="156">
        <v>1</v>
      </c>
      <c r="H51" s="156">
        <f>SUM(H52:H57)</f>
        <v>17130</v>
      </c>
      <c r="I51" s="156" t="s">
        <v>185</v>
      </c>
      <c r="J51" s="156">
        <f>SUM(J52:J57)</f>
        <v>1850</v>
      </c>
      <c r="K51" s="156">
        <f>SUM(K52:K57)</f>
        <v>661</v>
      </c>
      <c r="L51" s="156">
        <f>SUM(L52:L57)</f>
        <v>1022</v>
      </c>
      <c r="M51" s="156">
        <f>SUM(M52:M57)</f>
        <v>167</v>
      </c>
      <c r="N51" s="156" t="s">
        <v>185</v>
      </c>
      <c r="O51" s="156">
        <f>SUM(O52:O57)</f>
        <v>15280</v>
      </c>
    </row>
    <row r="52" spans="1:15" ht="15" customHeight="1">
      <c r="A52" s="43"/>
      <c r="B52" s="44" t="s">
        <v>47</v>
      </c>
      <c r="C52" s="155">
        <f aca="true" t="shared" si="10" ref="C52:C57">SUM(D52,H52)</f>
        <v>1689</v>
      </c>
      <c r="D52" s="156" t="s">
        <v>184</v>
      </c>
      <c r="E52" s="156" t="s">
        <v>184</v>
      </c>
      <c r="F52" s="156" t="s">
        <v>184</v>
      </c>
      <c r="G52" s="156" t="s">
        <v>184</v>
      </c>
      <c r="H52" s="156">
        <f aca="true" t="shared" si="11" ref="H52:H57">SUM(I52,J52,O52)</f>
        <v>1689</v>
      </c>
      <c r="I52" s="156" t="s">
        <v>184</v>
      </c>
      <c r="J52" s="156">
        <f aca="true" t="shared" si="12" ref="J52:J57">SUM(K52:N52)</f>
        <v>73</v>
      </c>
      <c r="K52" s="156">
        <v>27</v>
      </c>
      <c r="L52" s="156">
        <v>24</v>
      </c>
      <c r="M52" s="156">
        <v>22</v>
      </c>
      <c r="N52" s="156" t="s">
        <v>184</v>
      </c>
      <c r="O52" s="156">
        <v>1616</v>
      </c>
    </row>
    <row r="53" spans="1:15" ht="15" customHeight="1">
      <c r="A53" s="43"/>
      <c r="B53" s="44" t="s">
        <v>48</v>
      </c>
      <c r="C53" s="155">
        <f t="shared" si="10"/>
        <v>1435</v>
      </c>
      <c r="D53" s="156" t="s">
        <v>184</v>
      </c>
      <c r="E53" s="156" t="s">
        <v>184</v>
      </c>
      <c r="F53" s="156" t="s">
        <v>184</v>
      </c>
      <c r="G53" s="156" t="s">
        <v>184</v>
      </c>
      <c r="H53" s="156">
        <f t="shared" si="11"/>
        <v>1435</v>
      </c>
      <c r="I53" s="156" t="s">
        <v>184</v>
      </c>
      <c r="J53" s="156">
        <f t="shared" si="12"/>
        <v>121</v>
      </c>
      <c r="K53" s="156">
        <v>1</v>
      </c>
      <c r="L53" s="156">
        <v>115</v>
      </c>
      <c r="M53" s="156">
        <v>5</v>
      </c>
      <c r="N53" s="156" t="s">
        <v>184</v>
      </c>
      <c r="O53" s="156">
        <v>1314</v>
      </c>
    </row>
    <row r="54" spans="1:15" ht="15" customHeight="1">
      <c r="A54" s="43"/>
      <c r="B54" s="44" t="s">
        <v>49</v>
      </c>
      <c r="C54" s="155">
        <f t="shared" si="10"/>
        <v>7534</v>
      </c>
      <c r="D54" s="156">
        <f>SUM(E54,G54)</f>
        <v>1</v>
      </c>
      <c r="E54" s="156" t="s">
        <v>184</v>
      </c>
      <c r="F54" s="156" t="s">
        <v>184</v>
      </c>
      <c r="G54" s="156">
        <v>1</v>
      </c>
      <c r="H54" s="156">
        <f t="shared" si="11"/>
        <v>7533</v>
      </c>
      <c r="I54" s="156" t="s">
        <v>184</v>
      </c>
      <c r="J54" s="156">
        <f t="shared" si="12"/>
        <v>914</v>
      </c>
      <c r="K54" s="156">
        <v>9</v>
      </c>
      <c r="L54" s="156">
        <v>876</v>
      </c>
      <c r="M54" s="156">
        <v>29</v>
      </c>
      <c r="N54" s="156" t="s">
        <v>184</v>
      </c>
      <c r="O54" s="156">
        <v>6619</v>
      </c>
    </row>
    <row r="55" spans="1:15" ht="15" customHeight="1">
      <c r="A55" s="43"/>
      <c r="B55" s="44" t="s">
        <v>50</v>
      </c>
      <c r="C55" s="155">
        <f t="shared" si="10"/>
        <v>2852</v>
      </c>
      <c r="D55" s="156" t="s">
        <v>184</v>
      </c>
      <c r="E55" s="156" t="s">
        <v>184</v>
      </c>
      <c r="F55" s="156" t="s">
        <v>184</v>
      </c>
      <c r="G55" s="156" t="s">
        <v>184</v>
      </c>
      <c r="H55" s="156">
        <f t="shared" si="11"/>
        <v>2852</v>
      </c>
      <c r="I55" s="156" t="s">
        <v>184</v>
      </c>
      <c r="J55" s="156">
        <f t="shared" si="12"/>
        <v>640</v>
      </c>
      <c r="K55" s="156">
        <v>579</v>
      </c>
      <c r="L55" s="156">
        <v>7</v>
      </c>
      <c r="M55" s="156">
        <v>54</v>
      </c>
      <c r="N55" s="156" t="s">
        <v>184</v>
      </c>
      <c r="O55" s="156">
        <v>2212</v>
      </c>
    </row>
    <row r="56" spans="1:15" ht="15" customHeight="1">
      <c r="A56" s="43"/>
      <c r="B56" s="44" t="s">
        <v>51</v>
      </c>
      <c r="C56" s="155">
        <f t="shared" si="10"/>
        <v>2876</v>
      </c>
      <c r="D56" s="156" t="s">
        <v>184</v>
      </c>
      <c r="E56" s="156" t="s">
        <v>184</v>
      </c>
      <c r="F56" s="156" t="s">
        <v>184</v>
      </c>
      <c r="G56" s="156" t="s">
        <v>184</v>
      </c>
      <c r="H56" s="156">
        <f t="shared" si="11"/>
        <v>2876</v>
      </c>
      <c r="I56" s="156" t="s">
        <v>184</v>
      </c>
      <c r="J56" s="156">
        <f t="shared" si="12"/>
        <v>94</v>
      </c>
      <c r="K56" s="156">
        <v>41</v>
      </c>
      <c r="L56" s="156" t="s">
        <v>184</v>
      </c>
      <c r="M56" s="156">
        <v>53</v>
      </c>
      <c r="N56" s="156" t="s">
        <v>184</v>
      </c>
      <c r="O56" s="156">
        <v>2782</v>
      </c>
    </row>
    <row r="57" spans="1:15" ht="15" customHeight="1">
      <c r="A57" s="43"/>
      <c r="B57" s="44" t="s">
        <v>52</v>
      </c>
      <c r="C57" s="155">
        <f t="shared" si="10"/>
        <v>745</v>
      </c>
      <c r="D57" s="156" t="s">
        <v>184</v>
      </c>
      <c r="E57" s="156" t="s">
        <v>184</v>
      </c>
      <c r="F57" s="156" t="s">
        <v>184</v>
      </c>
      <c r="G57" s="156" t="s">
        <v>184</v>
      </c>
      <c r="H57" s="156">
        <f t="shared" si="11"/>
        <v>745</v>
      </c>
      <c r="I57" s="156" t="s">
        <v>184</v>
      </c>
      <c r="J57" s="156">
        <f t="shared" si="12"/>
        <v>8</v>
      </c>
      <c r="K57" s="156">
        <v>4</v>
      </c>
      <c r="L57" s="156" t="s">
        <v>184</v>
      </c>
      <c r="M57" s="156">
        <v>4</v>
      </c>
      <c r="N57" s="156" t="s">
        <v>184</v>
      </c>
      <c r="O57" s="156">
        <v>737</v>
      </c>
    </row>
    <row r="58" spans="1:15" ht="15" customHeight="1">
      <c r="A58" s="43"/>
      <c r="B58" s="44"/>
      <c r="C58" s="157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6"/>
    </row>
    <row r="59" spans="1:15" ht="15" customHeight="1">
      <c r="A59" s="180" t="s">
        <v>53</v>
      </c>
      <c r="B59" s="181"/>
      <c r="C59" s="155">
        <f aca="true" t="shared" si="13" ref="C59:H59">SUM(C60:C63)</f>
        <v>42659</v>
      </c>
      <c r="D59" s="156">
        <f t="shared" si="13"/>
        <v>130</v>
      </c>
      <c r="E59" s="156">
        <f t="shared" si="13"/>
        <v>127</v>
      </c>
      <c r="F59" s="156">
        <f t="shared" si="13"/>
        <v>127</v>
      </c>
      <c r="G59" s="156">
        <f t="shared" si="13"/>
        <v>3</v>
      </c>
      <c r="H59" s="156">
        <f t="shared" si="13"/>
        <v>42529</v>
      </c>
      <c r="I59" s="156">
        <f aca="true" t="shared" si="14" ref="I59:O59">SUM(I60:I63)</f>
        <v>1017</v>
      </c>
      <c r="J59" s="156">
        <f t="shared" si="14"/>
        <v>4278</v>
      </c>
      <c r="K59" s="156">
        <f t="shared" si="14"/>
        <v>671</v>
      </c>
      <c r="L59" s="156">
        <f t="shared" si="14"/>
        <v>3291</v>
      </c>
      <c r="M59" s="156">
        <f t="shared" si="14"/>
        <v>278</v>
      </c>
      <c r="N59" s="156">
        <f t="shared" si="14"/>
        <v>38</v>
      </c>
      <c r="O59" s="156">
        <f t="shared" si="14"/>
        <v>37234</v>
      </c>
    </row>
    <row r="60" spans="1:15" ht="15" customHeight="1">
      <c r="A60" s="43"/>
      <c r="B60" s="44" t="s">
        <v>54</v>
      </c>
      <c r="C60" s="155">
        <f>SUM(D60,H60)</f>
        <v>13563</v>
      </c>
      <c r="D60" s="156">
        <f>SUM(E60,G60)</f>
        <v>2</v>
      </c>
      <c r="E60" s="156" t="s">
        <v>184</v>
      </c>
      <c r="F60" s="156" t="s">
        <v>184</v>
      </c>
      <c r="G60" s="156">
        <v>2</v>
      </c>
      <c r="H60" s="156">
        <f>SUM(I60,J60,O60)</f>
        <v>13561</v>
      </c>
      <c r="I60" s="156">
        <v>121</v>
      </c>
      <c r="J60" s="156">
        <f>SUM(K60:N60)</f>
        <v>1316</v>
      </c>
      <c r="K60" s="156">
        <v>260</v>
      </c>
      <c r="L60" s="156">
        <v>963</v>
      </c>
      <c r="M60" s="156">
        <v>93</v>
      </c>
      <c r="N60" s="156" t="s">
        <v>184</v>
      </c>
      <c r="O60" s="156">
        <v>12124</v>
      </c>
    </row>
    <row r="61" spans="1:15" ht="15" customHeight="1">
      <c r="A61" s="43"/>
      <c r="B61" s="44" t="s">
        <v>55</v>
      </c>
      <c r="C61" s="155">
        <f>SUM(D61,H61)</f>
        <v>11873</v>
      </c>
      <c r="D61" s="156">
        <f>SUM(E61,G61)</f>
        <v>95</v>
      </c>
      <c r="E61" s="156">
        <v>95</v>
      </c>
      <c r="F61" s="156">
        <v>95</v>
      </c>
      <c r="G61" s="156" t="s">
        <v>184</v>
      </c>
      <c r="H61" s="156">
        <f>SUM(I61,J61,O61)</f>
        <v>11778</v>
      </c>
      <c r="I61" s="156">
        <v>588</v>
      </c>
      <c r="J61" s="156">
        <f>SUM(K61:N61)</f>
        <v>1035</v>
      </c>
      <c r="K61" s="156">
        <v>208</v>
      </c>
      <c r="L61" s="156">
        <v>730</v>
      </c>
      <c r="M61" s="156">
        <v>59</v>
      </c>
      <c r="N61" s="156">
        <v>38</v>
      </c>
      <c r="O61" s="156">
        <v>10155</v>
      </c>
    </row>
    <row r="62" spans="1:15" ht="15" customHeight="1">
      <c r="A62" s="43"/>
      <c r="B62" s="44" t="s">
        <v>56</v>
      </c>
      <c r="C62" s="155">
        <f>SUM(D62,H62)</f>
        <v>9075</v>
      </c>
      <c r="D62" s="156">
        <f>SUM(E62,G62)</f>
        <v>33</v>
      </c>
      <c r="E62" s="156">
        <v>32</v>
      </c>
      <c r="F62" s="156">
        <v>32</v>
      </c>
      <c r="G62" s="156">
        <v>1</v>
      </c>
      <c r="H62" s="156">
        <f>SUM(I62,J62,O62)</f>
        <v>9042</v>
      </c>
      <c r="I62" s="156" t="s">
        <v>184</v>
      </c>
      <c r="J62" s="156">
        <f>SUM(K62:N62)</f>
        <v>1069</v>
      </c>
      <c r="K62" s="156">
        <v>112</v>
      </c>
      <c r="L62" s="156">
        <v>922</v>
      </c>
      <c r="M62" s="156">
        <v>35</v>
      </c>
      <c r="N62" s="156" t="s">
        <v>184</v>
      </c>
      <c r="O62" s="156">
        <v>7973</v>
      </c>
    </row>
    <row r="63" spans="1:15" ht="15" customHeight="1">
      <c r="A63" s="43"/>
      <c r="B63" s="44" t="s">
        <v>57</v>
      </c>
      <c r="C63" s="155">
        <f>SUM(D63,H63)</f>
        <v>8148</v>
      </c>
      <c r="D63" s="156" t="s">
        <v>184</v>
      </c>
      <c r="E63" s="156" t="s">
        <v>184</v>
      </c>
      <c r="F63" s="156" t="s">
        <v>184</v>
      </c>
      <c r="G63" s="156" t="s">
        <v>184</v>
      </c>
      <c r="H63" s="156">
        <f>SUM(I63,J63,O63)</f>
        <v>8148</v>
      </c>
      <c r="I63" s="156">
        <v>308</v>
      </c>
      <c r="J63" s="156">
        <f>SUM(K63:N63)</f>
        <v>858</v>
      </c>
      <c r="K63" s="156">
        <v>91</v>
      </c>
      <c r="L63" s="156">
        <v>676</v>
      </c>
      <c r="M63" s="156">
        <v>91</v>
      </c>
      <c r="N63" s="156" t="s">
        <v>184</v>
      </c>
      <c r="O63" s="156">
        <v>6982</v>
      </c>
    </row>
    <row r="64" spans="1:15" ht="15" customHeight="1">
      <c r="A64" s="43"/>
      <c r="B64" s="44"/>
      <c r="C64" s="157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6"/>
    </row>
    <row r="65" spans="1:15" ht="15" customHeight="1">
      <c r="A65" s="180" t="s">
        <v>58</v>
      </c>
      <c r="B65" s="181"/>
      <c r="C65" s="155">
        <f>SUM(C66)</f>
        <v>3451</v>
      </c>
      <c r="D65" s="156" t="s">
        <v>185</v>
      </c>
      <c r="E65" s="156" t="s">
        <v>185</v>
      </c>
      <c r="F65" s="156" t="s">
        <v>185</v>
      </c>
      <c r="G65" s="156" t="s">
        <v>185</v>
      </c>
      <c r="H65" s="156">
        <f>SUM(H66)</f>
        <v>3451</v>
      </c>
      <c r="I65" s="156" t="s">
        <v>185</v>
      </c>
      <c r="J65" s="156">
        <f>SUM(J66)</f>
        <v>338</v>
      </c>
      <c r="K65" s="156">
        <f>SUM(K66)</f>
        <v>79</v>
      </c>
      <c r="L65" s="156">
        <f>SUM(L66)</f>
        <v>256</v>
      </c>
      <c r="M65" s="156">
        <f>SUM(M66)</f>
        <v>3</v>
      </c>
      <c r="N65" s="156" t="s">
        <v>185</v>
      </c>
      <c r="O65" s="156">
        <f>SUM(O66)</f>
        <v>3113</v>
      </c>
    </row>
    <row r="66" spans="1:15" ht="15" customHeight="1">
      <c r="A66" s="53"/>
      <c r="B66" s="54" t="s">
        <v>59</v>
      </c>
      <c r="C66" s="159">
        <f>SUM(D66,H66)</f>
        <v>3451</v>
      </c>
      <c r="D66" s="160" t="s">
        <v>184</v>
      </c>
      <c r="E66" s="160" t="s">
        <v>184</v>
      </c>
      <c r="F66" s="160" t="s">
        <v>184</v>
      </c>
      <c r="G66" s="160" t="s">
        <v>184</v>
      </c>
      <c r="H66" s="160">
        <f>SUM(I66,J66,O66)</f>
        <v>3451</v>
      </c>
      <c r="I66" s="160" t="s">
        <v>184</v>
      </c>
      <c r="J66" s="160">
        <f>SUM(K66:N66)</f>
        <v>338</v>
      </c>
      <c r="K66" s="160">
        <v>79</v>
      </c>
      <c r="L66" s="160">
        <v>256</v>
      </c>
      <c r="M66" s="160">
        <v>3</v>
      </c>
      <c r="N66" s="160" t="s">
        <v>184</v>
      </c>
      <c r="O66" s="160">
        <v>3113</v>
      </c>
    </row>
    <row r="67" spans="1:15" ht="15" customHeight="1">
      <c r="A67" s="45" t="s">
        <v>101</v>
      </c>
      <c r="B67" s="45"/>
      <c r="C67" s="46"/>
      <c r="D67" s="46"/>
      <c r="E67" s="46"/>
      <c r="F67" s="46"/>
      <c r="G67" s="47"/>
      <c r="H67" s="33"/>
      <c r="I67" s="47"/>
      <c r="J67" s="33"/>
      <c r="K67" s="47"/>
      <c r="L67" s="47"/>
      <c r="M67" s="47"/>
      <c r="N67" s="47"/>
      <c r="O67" s="47"/>
    </row>
    <row r="68" spans="1:15" ht="14.25">
      <c r="A68" s="48"/>
      <c r="B68" s="48"/>
      <c r="C68" s="47"/>
      <c r="D68" s="47"/>
      <c r="E68" s="47"/>
      <c r="F68" s="47"/>
      <c r="G68" s="47"/>
      <c r="H68" s="47"/>
      <c r="I68" s="47"/>
      <c r="J68" s="33"/>
      <c r="K68" s="47"/>
      <c r="L68" s="47"/>
      <c r="M68" s="47"/>
      <c r="N68" s="47"/>
      <c r="O68" s="47"/>
    </row>
    <row r="69" spans="1:15" ht="14.25">
      <c r="A69" s="48"/>
      <c r="B69" s="48"/>
      <c r="C69" s="47"/>
      <c r="D69" s="47"/>
      <c r="E69" s="47"/>
      <c r="F69" s="47"/>
      <c r="G69" s="47"/>
      <c r="H69" s="47"/>
      <c r="I69" s="47"/>
      <c r="J69" s="33"/>
      <c r="K69" s="47"/>
      <c r="L69" s="47"/>
      <c r="M69" s="47"/>
      <c r="N69" s="47"/>
      <c r="O69" s="47"/>
    </row>
    <row r="70" spans="1:15" ht="14.25">
      <c r="A70" s="48"/>
      <c r="B70" s="48"/>
      <c r="C70" s="47"/>
      <c r="D70" s="47"/>
      <c r="E70" s="47"/>
      <c r="F70" s="47"/>
      <c r="G70" s="47"/>
      <c r="H70" s="47"/>
      <c r="I70" s="47"/>
      <c r="J70" s="33"/>
      <c r="K70" s="47"/>
      <c r="L70" s="47"/>
      <c r="M70" s="47"/>
      <c r="N70" s="47"/>
      <c r="O70" s="47"/>
    </row>
    <row r="71" spans="1:15" ht="14.25">
      <c r="A71" s="48"/>
      <c r="B71" s="48"/>
      <c r="C71" s="47"/>
      <c r="D71" s="47"/>
      <c r="E71" s="47"/>
      <c r="F71" s="47"/>
      <c r="G71" s="47"/>
      <c r="H71" s="47"/>
      <c r="I71" s="47"/>
      <c r="J71" s="33"/>
      <c r="K71" s="47"/>
      <c r="L71" s="47"/>
      <c r="M71" s="47"/>
      <c r="N71" s="47"/>
      <c r="O71" s="47"/>
    </row>
    <row r="72" spans="1:15" ht="14.25">
      <c r="A72" s="48"/>
      <c r="B72" s="48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</row>
    <row r="73" spans="1:15" ht="14.25">
      <c r="A73" s="48"/>
      <c r="B73" s="48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</row>
    <row r="74" spans="1:15" ht="14.25">
      <c r="A74" s="48"/>
      <c r="B74" s="48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</row>
    <row r="75" spans="1:15" ht="14.25">
      <c r="A75" s="48"/>
      <c r="B75" s="48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</row>
    <row r="76" spans="1:15" ht="14.25">
      <c r="A76" s="48"/>
      <c r="B76" s="48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</row>
    <row r="77" spans="1:15" ht="14.25">
      <c r="A77" s="48"/>
      <c r="B77" s="48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</row>
    <row r="78" spans="1:15" ht="14.25">
      <c r="A78" s="48"/>
      <c r="B78" s="48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</row>
  </sheetData>
  <sheetProtection/>
  <mergeCells count="31">
    <mergeCell ref="H6:H7"/>
    <mergeCell ref="I6:I7"/>
    <mergeCell ref="J6:N6"/>
    <mergeCell ref="O6:O7"/>
    <mergeCell ref="A8:B8"/>
    <mergeCell ref="A10:B10"/>
    <mergeCell ref="A2:O2"/>
    <mergeCell ref="A5:B7"/>
    <mergeCell ref="C5:C7"/>
    <mergeCell ref="D5:G5"/>
    <mergeCell ref="H5:O5"/>
    <mergeCell ref="D6:D7"/>
    <mergeCell ref="A3:O3"/>
    <mergeCell ref="E6:E7"/>
    <mergeCell ref="G6:G7"/>
    <mergeCell ref="A65:B65"/>
    <mergeCell ref="A19:B19"/>
    <mergeCell ref="A22:B22"/>
    <mergeCell ref="A28:B28"/>
    <mergeCell ref="A38:B38"/>
    <mergeCell ref="A13:B13"/>
    <mergeCell ref="A14:B14"/>
    <mergeCell ref="A45:B45"/>
    <mergeCell ref="A51:B51"/>
    <mergeCell ref="A59:B59"/>
    <mergeCell ref="A15:B15"/>
    <mergeCell ref="A16:B16"/>
    <mergeCell ref="A17:B17"/>
    <mergeCell ref="A18:B18"/>
    <mergeCell ref="A11:B11"/>
    <mergeCell ref="A12:B1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3" r:id="rId1"/>
  <ignoredErrors>
    <ignoredError sqref="J16 J39:J43 J49 J61" formulaRange="1"/>
    <ignoredError sqref="J8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9"/>
  <sheetViews>
    <sheetView zoomScalePageLayoutView="0" workbookViewId="0" topLeftCell="A1">
      <selection activeCell="A2" sqref="A2:L2"/>
    </sheetView>
  </sheetViews>
  <sheetFormatPr defaultColWidth="10.59765625" defaultRowHeight="15"/>
  <cols>
    <col min="1" max="1" width="2.59765625" style="37" customWidth="1"/>
    <col min="2" max="2" width="12.09765625" style="37" customWidth="1"/>
    <col min="3" max="12" width="9.59765625" style="37" customWidth="1"/>
    <col min="13" max="13" width="6.59765625" style="37" customWidth="1"/>
    <col min="14" max="14" width="2.59765625" style="37" customWidth="1"/>
    <col min="15" max="15" width="12.09765625" style="37" customWidth="1"/>
    <col min="16" max="21" width="10.3984375" style="37" customWidth="1"/>
    <col min="22" max="22" width="11.3984375" style="37" customWidth="1"/>
    <col min="23" max="23" width="10.3984375" style="37" customWidth="1"/>
    <col min="24" max="16384" width="10.59765625" style="37" customWidth="1"/>
  </cols>
  <sheetData>
    <row r="1" spans="1:24" s="4" customFormat="1" ht="19.5" customHeight="1">
      <c r="A1" s="3" t="s">
        <v>122</v>
      </c>
      <c r="X1" s="5" t="s">
        <v>123</v>
      </c>
    </row>
    <row r="2" spans="1:24" s="65" customFormat="1" ht="19.5" customHeight="1">
      <c r="A2" s="199" t="s">
        <v>161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59"/>
      <c r="N2" s="199" t="s">
        <v>186</v>
      </c>
      <c r="O2" s="199"/>
      <c r="P2" s="199"/>
      <c r="Q2" s="199"/>
      <c r="R2" s="199"/>
      <c r="S2" s="199"/>
      <c r="T2" s="199"/>
      <c r="U2" s="199"/>
      <c r="V2" s="199"/>
      <c r="W2" s="199"/>
      <c r="X2" s="199"/>
    </row>
    <row r="3" spans="2:25" s="65" customFormat="1" ht="18" customHeight="1" thickBot="1">
      <c r="B3" s="66"/>
      <c r="C3" s="66"/>
      <c r="D3" s="66"/>
      <c r="E3" s="66"/>
      <c r="F3" s="66"/>
      <c r="G3" s="66"/>
      <c r="H3" s="66"/>
      <c r="I3" s="66"/>
      <c r="J3" s="66"/>
      <c r="K3" s="66"/>
      <c r="L3" s="67" t="s">
        <v>124</v>
      </c>
      <c r="Y3" s="71"/>
    </row>
    <row r="4" spans="1:25" s="42" customFormat="1" ht="15.75" customHeight="1">
      <c r="A4" s="209" t="s">
        <v>172</v>
      </c>
      <c r="B4" s="210"/>
      <c r="C4" s="192" t="s">
        <v>60</v>
      </c>
      <c r="D4" s="192" t="s">
        <v>126</v>
      </c>
      <c r="E4" s="192" t="s">
        <v>127</v>
      </c>
      <c r="F4" s="192" t="s">
        <v>128</v>
      </c>
      <c r="G4" s="192" t="s">
        <v>129</v>
      </c>
      <c r="H4" s="192" t="s">
        <v>130</v>
      </c>
      <c r="I4" s="192" t="s">
        <v>131</v>
      </c>
      <c r="J4" s="192" t="s">
        <v>61</v>
      </c>
      <c r="K4" s="192" t="s">
        <v>132</v>
      </c>
      <c r="L4" s="221" t="s">
        <v>133</v>
      </c>
      <c r="M4" s="59"/>
      <c r="N4" s="227" t="s">
        <v>125</v>
      </c>
      <c r="O4" s="228"/>
      <c r="P4" s="192" t="s">
        <v>10</v>
      </c>
      <c r="Q4" s="192" t="s">
        <v>62</v>
      </c>
      <c r="R4" s="192" t="s">
        <v>63</v>
      </c>
      <c r="S4" s="192" t="s">
        <v>64</v>
      </c>
      <c r="T4" s="215" t="s">
        <v>65</v>
      </c>
      <c r="U4" s="218" t="s">
        <v>68</v>
      </c>
      <c r="V4" s="216" t="s">
        <v>171</v>
      </c>
      <c r="W4" s="223" t="s">
        <v>66</v>
      </c>
      <c r="X4" s="225" t="s">
        <v>67</v>
      </c>
      <c r="Y4" s="63"/>
    </row>
    <row r="5" spans="1:25" s="42" customFormat="1" ht="15.75" customHeight="1">
      <c r="A5" s="211"/>
      <c r="B5" s="212"/>
      <c r="C5" s="213"/>
      <c r="D5" s="213"/>
      <c r="E5" s="213"/>
      <c r="F5" s="213"/>
      <c r="G5" s="213"/>
      <c r="H5" s="213"/>
      <c r="I5" s="213"/>
      <c r="J5" s="213"/>
      <c r="K5" s="213"/>
      <c r="L5" s="222"/>
      <c r="M5" s="59"/>
      <c r="N5" s="229"/>
      <c r="O5" s="230"/>
      <c r="P5" s="231"/>
      <c r="Q5" s="231"/>
      <c r="R5" s="231"/>
      <c r="S5" s="231"/>
      <c r="T5" s="203"/>
      <c r="U5" s="219"/>
      <c r="V5" s="217"/>
      <c r="W5" s="224"/>
      <c r="X5" s="226"/>
      <c r="Y5" s="63"/>
    </row>
    <row r="6" spans="1:25" s="64" customFormat="1" ht="15.75" customHeight="1">
      <c r="A6" s="207" t="s">
        <v>69</v>
      </c>
      <c r="B6" s="220"/>
      <c r="C6" s="126">
        <f>SUM(C8:C15,C17,C20,C26,C36,C43,C49,C57,C63)</f>
        <v>34834</v>
      </c>
      <c r="D6" s="126">
        <f aca="true" t="shared" si="0" ref="D6:L6">SUM(D8:D15,D17,D20,D26,D36,D43,D49,D57,D63)</f>
        <v>20223</v>
      </c>
      <c r="E6" s="126">
        <f t="shared" si="0"/>
        <v>10452</v>
      </c>
      <c r="F6" s="126">
        <f t="shared" si="0"/>
        <v>2101</v>
      </c>
      <c r="G6" s="126">
        <f t="shared" si="0"/>
        <v>1224</v>
      </c>
      <c r="H6" s="126">
        <f t="shared" si="0"/>
        <v>353</v>
      </c>
      <c r="I6" s="126">
        <f t="shared" si="0"/>
        <v>246</v>
      </c>
      <c r="J6" s="126">
        <f t="shared" si="0"/>
        <v>145</v>
      </c>
      <c r="K6" s="126">
        <f t="shared" si="0"/>
        <v>83</v>
      </c>
      <c r="L6" s="126">
        <f t="shared" si="0"/>
        <v>7</v>
      </c>
      <c r="M6" s="72"/>
      <c r="N6" s="207" t="s">
        <v>69</v>
      </c>
      <c r="O6" s="220"/>
      <c r="P6" s="126">
        <f aca="true" t="shared" si="1" ref="P6:X6">SUM(P8:P15,P17,P20,P26,P36,P43,P49,P57,P63)</f>
        <v>4030</v>
      </c>
      <c r="Q6" s="126">
        <f t="shared" si="1"/>
        <v>348</v>
      </c>
      <c r="R6" s="126">
        <f t="shared" si="1"/>
        <v>311</v>
      </c>
      <c r="S6" s="126">
        <f t="shared" si="1"/>
        <v>2533</v>
      </c>
      <c r="T6" s="126">
        <f t="shared" si="1"/>
        <v>71</v>
      </c>
      <c r="U6" s="126">
        <f t="shared" si="1"/>
        <v>726</v>
      </c>
      <c r="V6" s="126">
        <f t="shared" si="1"/>
        <v>6</v>
      </c>
      <c r="W6" s="126">
        <f t="shared" si="1"/>
        <v>34</v>
      </c>
      <c r="X6" s="126">
        <f t="shared" si="1"/>
        <v>1</v>
      </c>
      <c r="Y6" s="73"/>
    </row>
    <row r="7" spans="1:24" s="1" customFormat="1" ht="15.75" customHeight="1">
      <c r="A7" s="60"/>
      <c r="B7" s="39"/>
      <c r="C7" s="167"/>
      <c r="D7" s="168"/>
      <c r="E7" s="168"/>
      <c r="F7" s="168"/>
      <c r="G7" s="168"/>
      <c r="H7" s="168"/>
      <c r="I7" s="168"/>
      <c r="J7" s="168"/>
      <c r="K7" s="168"/>
      <c r="L7" s="168"/>
      <c r="M7" s="2"/>
      <c r="N7" s="38"/>
      <c r="O7" s="39"/>
      <c r="P7" s="168"/>
      <c r="Q7" s="168"/>
      <c r="R7" s="168"/>
      <c r="S7" s="168"/>
      <c r="T7" s="168"/>
      <c r="U7" s="168"/>
      <c r="V7" s="168"/>
      <c r="W7" s="168"/>
      <c r="X7" s="168"/>
    </row>
    <row r="8" spans="1:24" s="1" customFormat="1" ht="15.75" customHeight="1">
      <c r="A8" s="182" t="s">
        <v>11</v>
      </c>
      <c r="B8" s="214"/>
      <c r="C8" s="126">
        <f>SUM(D8:L8)</f>
        <v>3734</v>
      </c>
      <c r="D8" s="169">
        <v>2283</v>
      </c>
      <c r="E8" s="169">
        <v>1069</v>
      </c>
      <c r="F8" s="169">
        <v>235</v>
      </c>
      <c r="G8" s="169">
        <v>97</v>
      </c>
      <c r="H8" s="169">
        <v>30</v>
      </c>
      <c r="I8" s="169">
        <v>8</v>
      </c>
      <c r="J8" s="169">
        <v>6</v>
      </c>
      <c r="K8" s="169">
        <v>5</v>
      </c>
      <c r="L8" s="169">
        <v>1</v>
      </c>
      <c r="M8" s="2"/>
      <c r="N8" s="182" t="s">
        <v>11</v>
      </c>
      <c r="O8" s="183"/>
      <c r="P8" s="126">
        <f>SUM(Q8:X8)</f>
        <v>688</v>
      </c>
      <c r="Q8" s="126">
        <v>161</v>
      </c>
      <c r="R8" s="126">
        <v>27</v>
      </c>
      <c r="S8" s="169">
        <v>432</v>
      </c>
      <c r="T8" s="126">
        <v>9</v>
      </c>
      <c r="U8" s="169">
        <v>58</v>
      </c>
      <c r="V8" s="169" t="s">
        <v>188</v>
      </c>
      <c r="W8" s="169">
        <v>1</v>
      </c>
      <c r="X8" s="169" t="s">
        <v>188</v>
      </c>
    </row>
    <row r="9" spans="1:24" s="1" customFormat="1" ht="15.75" customHeight="1">
      <c r="A9" s="182" t="s">
        <v>12</v>
      </c>
      <c r="B9" s="183"/>
      <c r="C9" s="126">
        <f aca="true" t="shared" si="2" ref="C9:C15">SUM(D9:L9)</f>
        <v>2158</v>
      </c>
      <c r="D9" s="169">
        <v>1397</v>
      </c>
      <c r="E9" s="169">
        <v>631</v>
      </c>
      <c r="F9" s="169">
        <v>90</v>
      </c>
      <c r="G9" s="169">
        <v>27</v>
      </c>
      <c r="H9" s="169">
        <v>6</v>
      </c>
      <c r="I9" s="169">
        <v>2</v>
      </c>
      <c r="J9" s="169">
        <v>2</v>
      </c>
      <c r="K9" s="169">
        <v>3</v>
      </c>
      <c r="L9" s="169" t="s">
        <v>188</v>
      </c>
      <c r="M9" s="2"/>
      <c r="N9" s="182" t="s">
        <v>12</v>
      </c>
      <c r="O9" s="183"/>
      <c r="P9" s="126">
        <f aca="true" t="shared" si="3" ref="P9:P15">SUM(Q9:X9)</f>
        <v>243</v>
      </c>
      <c r="Q9" s="126">
        <v>46</v>
      </c>
      <c r="R9" s="126">
        <v>17</v>
      </c>
      <c r="S9" s="169">
        <v>144</v>
      </c>
      <c r="T9" s="169">
        <v>6</v>
      </c>
      <c r="U9" s="169">
        <v>28</v>
      </c>
      <c r="V9" s="169">
        <v>1</v>
      </c>
      <c r="W9" s="169">
        <v>1</v>
      </c>
      <c r="X9" s="169" t="s">
        <v>188</v>
      </c>
    </row>
    <row r="10" spans="1:24" s="1" customFormat="1" ht="15.75" customHeight="1">
      <c r="A10" s="182" t="s">
        <v>13</v>
      </c>
      <c r="B10" s="183"/>
      <c r="C10" s="126">
        <f t="shared" si="2"/>
        <v>1551</v>
      </c>
      <c r="D10" s="169">
        <v>714</v>
      </c>
      <c r="E10" s="169">
        <v>560</v>
      </c>
      <c r="F10" s="169">
        <v>143</v>
      </c>
      <c r="G10" s="169">
        <v>83</v>
      </c>
      <c r="H10" s="169">
        <v>24</v>
      </c>
      <c r="I10" s="169">
        <v>15</v>
      </c>
      <c r="J10" s="169">
        <v>7</v>
      </c>
      <c r="K10" s="169">
        <v>5</v>
      </c>
      <c r="L10" s="169" t="s">
        <v>188</v>
      </c>
      <c r="M10" s="2"/>
      <c r="N10" s="182" t="s">
        <v>13</v>
      </c>
      <c r="O10" s="183"/>
      <c r="P10" s="126">
        <f t="shared" si="3"/>
        <v>145</v>
      </c>
      <c r="Q10" s="126">
        <v>13</v>
      </c>
      <c r="R10" s="126">
        <v>2</v>
      </c>
      <c r="S10" s="126">
        <v>87</v>
      </c>
      <c r="T10" s="126">
        <v>3</v>
      </c>
      <c r="U10" s="169">
        <v>38</v>
      </c>
      <c r="V10" s="169">
        <v>1</v>
      </c>
      <c r="W10" s="126">
        <v>1</v>
      </c>
      <c r="X10" s="169" t="s">
        <v>188</v>
      </c>
    </row>
    <row r="11" spans="1:24" s="1" customFormat="1" ht="15.75" customHeight="1">
      <c r="A11" s="182" t="s">
        <v>14</v>
      </c>
      <c r="B11" s="183"/>
      <c r="C11" s="126">
        <f t="shared" si="2"/>
        <v>2545</v>
      </c>
      <c r="D11" s="169">
        <v>1221</v>
      </c>
      <c r="E11" s="169">
        <v>937</v>
      </c>
      <c r="F11" s="169">
        <v>201</v>
      </c>
      <c r="G11" s="169">
        <v>102</v>
      </c>
      <c r="H11" s="169">
        <v>37</v>
      </c>
      <c r="I11" s="169">
        <v>26</v>
      </c>
      <c r="J11" s="169">
        <v>14</v>
      </c>
      <c r="K11" s="169">
        <v>6</v>
      </c>
      <c r="L11" s="169">
        <v>1</v>
      </c>
      <c r="M11" s="2"/>
      <c r="N11" s="182" t="s">
        <v>14</v>
      </c>
      <c r="O11" s="183"/>
      <c r="P11" s="126">
        <f t="shared" si="3"/>
        <v>313</v>
      </c>
      <c r="Q11" s="169">
        <v>4</v>
      </c>
      <c r="R11" s="126">
        <v>34</v>
      </c>
      <c r="S11" s="126">
        <v>183</v>
      </c>
      <c r="T11" s="126">
        <v>3</v>
      </c>
      <c r="U11" s="169">
        <v>88</v>
      </c>
      <c r="V11" s="169" t="s">
        <v>188</v>
      </c>
      <c r="W11" s="169">
        <v>1</v>
      </c>
      <c r="X11" s="169" t="s">
        <v>188</v>
      </c>
    </row>
    <row r="12" spans="1:24" s="1" customFormat="1" ht="15.75" customHeight="1">
      <c r="A12" s="182" t="s">
        <v>15</v>
      </c>
      <c r="B12" s="183"/>
      <c r="C12" s="126">
        <f t="shared" si="2"/>
        <v>2535</v>
      </c>
      <c r="D12" s="169">
        <v>1513</v>
      </c>
      <c r="E12" s="169">
        <v>730</v>
      </c>
      <c r="F12" s="169">
        <v>129</v>
      </c>
      <c r="G12" s="169">
        <v>94</v>
      </c>
      <c r="H12" s="169">
        <v>25</v>
      </c>
      <c r="I12" s="169">
        <v>20</v>
      </c>
      <c r="J12" s="169">
        <v>17</v>
      </c>
      <c r="K12" s="169">
        <v>7</v>
      </c>
      <c r="L12" s="169" t="s">
        <v>188</v>
      </c>
      <c r="M12" s="2"/>
      <c r="N12" s="182" t="s">
        <v>15</v>
      </c>
      <c r="O12" s="183"/>
      <c r="P12" s="126">
        <f t="shared" si="3"/>
        <v>129</v>
      </c>
      <c r="Q12" s="126">
        <v>17</v>
      </c>
      <c r="R12" s="126">
        <v>32</v>
      </c>
      <c r="S12" s="126">
        <v>33</v>
      </c>
      <c r="T12" s="126">
        <v>1</v>
      </c>
      <c r="U12" s="169">
        <v>45</v>
      </c>
      <c r="V12" s="169" t="s">
        <v>188</v>
      </c>
      <c r="W12" s="169">
        <v>1</v>
      </c>
      <c r="X12" s="169" t="s">
        <v>188</v>
      </c>
    </row>
    <row r="13" spans="1:24" s="1" customFormat="1" ht="15.75" customHeight="1">
      <c r="A13" s="182" t="s">
        <v>16</v>
      </c>
      <c r="B13" s="183"/>
      <c r="C13" s="126">
        <f t="shared" si="2"/>
        <v>1394</v>
      </c>
      <c r="D13" s="169">
        <v>873</v>
      </c>
      <c r="E13" s="169">
        <v>325</v>
      </c>
      <c r="F13" s="169">
        <v>123</v>
      </c>
      <c r="G13" s="169">
        <v>48</v>
      </c>
      <c r="H13" s="169">
        <v>10</v>
      </c>
      <c r="I13" s="169">
        <v>8</v>
      </c>
      <c r="J13" s="169">
        <v>4</v>
      </c>
      <c r="K13" s="169">
        <v>3</v>
      </c>
      <c r="L13" s="169" t="s">
        <v>188</v>
      </c>
      <c r="M13" s="2"/>
      <c r="N13" s="182" t="s">
        <v>16</v>
      </c>
      <c r="O13" s="183"/>
      <c r="P13" s="126">
        <f t="shared" si="3"/>
        <v>222</v>
      </c>
      <c r="Q13" s="126">
        <v>9</v>
      </c>
      <c r="R13" s="126">
        <v>33</v>
      </c>
      <c r="S13" s="126">
        <v>131</v>
      </c>
      <c r="T13" s="126">
        <v>9</v>
      </c>
      <c r="U13" s="169">
        <v>38</v>
      </c>
      <c r="V13" s="169">
        <v>1</v>
      </c>
      <c r="W13" s="169">
        <v>1</v>
      </c>
      <c r="X13" s="169" t="s">
        <v>188</v>
      </c>
    </row>
    <row r="14" spans="1:24" s="1" customFormat="1" ht="15.75" customHeight="1">
      <c r="A14" s="182" t="s">
        <v>17</v>
      </c>
      <c r="B14" s="183"/>
      <c r="C14" s="126">
        <f t="shared" si="2"/>
        <v>1118</v>
      </c>
      <c r="D14" s="169">
        <v>919</v>
      </c>
      <c r="E14" s="169">
        <v>182</v>
      </c>
      <c r="F14" s="169">
        <v>14</v>
      </c>
      <c r="G14" s="169">
        <v>1</v>
      </c>
      <c r="H14" s="169" t="s">
        <v>188</v>
      </c>
      <c r="I14" s="169">
        <v>1</v>
      </c>
      <c r="J14" s="169">
        <v>1</v>
      </c>
      <c r="K14" s="169" t="s">
        <v>188</v>
      </c>
      <c r="L14" s="169" t="s">
        <v>188</v>
      </c>
      <c r="M14" s="2"/>
      <c r="N14" s="182" t="s">
        <v>17</v>
      </c>
      <c r="O14" s="183"/>
      <c r="P14" s="126">
        <f t="shared" si="3"/>
        <v>71</v>
      </c>
      <c r="Q14" s="126">
        <v>7</v>
      </c>
      <c r="R14" s="126">
        <v>9</v>
      </c>
      <c r="S14" s="126">
        <v>22</v>
      </c>
      <c r="T14" s="126">
        <v>2</v>
      </c>
      <c r="U14" s="169">
        <v>29</v>
      </c>
      <c r="V14" s="126">
        <v>1</v>
      </c>
      <c r="W14" s="169">
        <v>1</v>
      </c>
      <c r="X14" s="169" t="s">
        <v>188</v>
      </c>
    </row>
    <row r="15" spans="1:24" s="1" customFormat="1" ht="15.75" customHeight="1">
      <c r="A15" s="182" t="s">
        <v>18</v>
      </c>
      <c r="B15" s="183"/>
      <c r="C15" s="126">
        <f t="shared" si="2"/>
        <v>122</v>
      </c>
      <c r="D15" s="169">
        <v>81</v>
      </c>
      <c r="E15" s="169">
        <v>34</v>
      </c>
      <c r="F15" s="169">
        <v>2</v>
      </c>
      <c r="G15" s="169">
        <v>3</v>
      </c>
      <c r="H15" s="169" t="s">
        <v>188</v>
      </c>
      <c r="I15" s="169" t="s">
        <v>188</v>
      </c>
      <c r="J15" s="169">
        <v>2</v>
      </c>
      <c r="K15" s="169" t="s">
        <v>188</v>
      </c>
      <c r="L15" s="169" t="s">
        <v>188</v>
      </c>
      <c r="M15" s="2"/>
      <c r="N15" s="182" t="s">
        <v>18</v>
      </c>
      <c r="O15" s="183"/>
      <c r="P15" s="126">
        <f t="shared" si="3"/>
        <v>5</v>
      </c>
      <c r="Q15" s="169" t="s">
        <v>188</v>
      </c>
      <c r="R15" s="169">
        <v>1</v>
      </c>
      <c r="S15" s="125">
        <v>2</v>
      </c>
      <c r="T15" s="169">
        <v>2</v>
      </c>
      <c r="U15" s="169" t="s">
        <v>188</v>
      </c>
      <c r="V15" s="169" t="s">
        <v>188</v>
      </c>
      <c r="W15" s="169" t="s">
        <v>188</v>
      </c>
      <c r="X15" s="169" t="s">
        <v>188</v>
      </c>
    </row>
    <row r="16" spans="1:24" s="1" customFormat="1" ht="15.75" customHeight="1">
      <c r="A16" s="50"/>
      <c r="B16" s="7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48"/>
      <c r="N16" s="38"/>
      <c r="O16" s="39"/>
      <c r="P16" s="168"/>
      <c r="Q16" s="168"/>
      <c r="R16" s="168"/>
      <c r="S16" s="168"/>
      <c r="T16" s="168"/>
      <c r="U16" s="168"/>
      <c r="V16" s="168"/>
      <c r="W16" s="168"/>
      <c r="X16" s="168"/>
    </row>
    <row r="17" spans="1:24" s="64" customFormat="1" ht="15.75" customHeight="1">
      <c r="A17" s="182" t="s">
        <v>19</v>
      </c>
      <c r="B17" s="183"/>
      <c r="C17" s="126">
        <f>SUM(C18)</f>
        <v>459</v>
      </c>
      <c r="D17" s="169">
        <f aca="true" t="shared" si="4" ref="D17:L17">SUM(D18)</f>
        <v>160</v>
      </c>
      <c r="E17" s="169">
        <f t="shared" si="4"/>
        <v>116</v>
      </c>
      <c r="F17" s="169">
        <f t="shared" si="4"/>
        <v>47</v>
      </c>
      <c r="G17" s="169">
        <f t="shared" si="4"/>
        <v>68</v>
      </c>
      <c r="H17" s="169">
        <f t="shared" si="4"/>
        <v>28</v>
      </c>
      <c r="I17" s="169">
        <f t="shared" si="4"/>
        <v>29</v>
      </c>
      <c r="J17" s="169">
        <f t="shared" si="4"/>
        <v>9</v>
      </c>
      <c r="K17" s="169">
        <f t="shared" si="4"/>
        <v>1</v>
      </c>
      <c r="L17" s="169">
        <f t="shared" si="4"/>
        <v>1</v>
      </c>
      <c r="M17" s="72"/>
      <c r="N17" s="182" t="s">
        <v>19</v>
      </c>
      <c r="O17" s="183"/>
      <c r="P17" s="126">
        <f aca="true" t="shared" si="5" ref="P17:U17">SUM(P18)</f>
        <v>77</v>
      </c>
      <c r="Q17" s="126">
        <f t="shared" si="5"/>
        <v>10</v>
      </c>
      <c r="R17" s="126">
        <f t="shared" si="5"/>
        <v>5</v>
      </c>
      <c r="S17" s="126">
        <f t="shared" si="5"/>
        <v>40</v>
      </c>
      <c r="T17" s="169">
        <f t="shared" si="5"/>
        <v>4</v>
      </c>
      <c r="U17" s="126">
        <f t="shared" si="5"/>
        <v>17</v>
      </c>
      <c r="V17" s="169" t="s">
        <v>188</v>
      </c>
      <c r="W17" s="169">
        <f>SUM(W18)</f>
        <v>1</v>
      </c>
      <c r="X17" s="169" t="s">
        <v>188</v>
      </c>
    </row>
    <row r="18" spans="1:24" ht="15.75" customHeight="1">
      <c r="A18" s="6"/>
      <c r="B18" s="7" t="s">
        <v>20</v>
      </c>
      <c r="C18" s="161">
        <f>SUM(D18:L18)</f>
        <v>459</v>
      </c>
      <c r="D18" s="164">
        <v>160</v>
      </c>
      <c r="E18" s="164">
        <v>116</v>
      </c>
      <c r="F18" s="164">
        <v>47</v>
      </c>
      <c r="G18" s="164">
        <v>68</v>
      </c>
      <c r="H18" s="164">
        <v>28</v>
      </c>
      <c r="I18" s="164">
        <v>29</v>
      </c>
      <c r="J18" s="164">
        <v>9</v>
      </c>
      <c r="K18" s="164">
        <v>1</v>
      </c>
      <c r="L18" s="164">
        <v>1</v>
      </c>
      <c r="M18" s="72"/>
      <c r="N18" s="6"/>
      <c r="O18" s="7" t="s">
        <v>20</v>
      </c>
      <c r="P18" s="161">
        <f>SUM(Q18:X18)</f>
        <v>77</v>
      </c>
      <c r="Q18" s="164">
        <v>10</v>
      </c>
      <c r="R18" s="164">
        <v>5</v>
      </c>
      <c r="S18" s="164">
        <v>40</v>
      </c>
      <c r="T18" s="165">
        <v>4</v>
      </c>
      <c r="U18" s="156">
        <v>17</v>
      </c>
      <c r="V18" s="165" t="s">
        <v>176</v>
      </c>
      <c r="W18" s="156">
        <v>1</v>
      </c>
      <c r="X18" s="165" t="s">
        <v>176</v>
      </c>
    </row>
    <row r="19" spans="1:24" ht="15.75" customHeight="1">
      <c r="A19" s="6"/>
      <c r="B19" s="7"/>
      <c r="C19" s="162"/>
      <c r="D19" s="163"/>
      <c r="E19" s="163"/>
      <c r="F19" s="163"/>
      <c r="G19" s="163"/>
      <c r="H19" s="163"/>
      <c r="I19" s="163"/>
      <c r="J19" s="163"/>
      <c r="K19" s="163"/>
      <c r="L19" s="163"/>
      <c r="M19" s="48"/>
      <c r="N19" s="6"/>
      <c r="O19" s="7"/>
      <c r="P19" s="163"/>
      <c r="Q19" s="163"/>
      <c r="R19" s="163"/>
      <c r="S19" s="163"/>
      <c r="T19" s="163"/>
      <c r="U19" s="163"/>
      <c r="V19" s="163"/>
      <c r="W19" s="163"/>
      <c r="X19" s="163"/>
    </row>
    <row r="20" spans="1:24" s="64" customFormat="1" ht="15.75" customHeight="1">
      <c r="A20" s="182" t="s">
        <v>21</v>
      </c>
      <c r="B20" s="183"/>
      <c r="C20" s="126">
        <f>SUM(C21:C24)</f>
        <v>578</v>
      </c>
      <c r="D20" s="169">
        <f aca="true" t="shared" si="6" ref="D20:I20">SUM(D21:D24)</f>
        <v>353</v>
      </c>
      <c r="E20" s="169">
        <f t="shared" si="6"/>
        <v>169</v>
      </c>
      <c r="F20" s="169">
        <f t="shared" si="6"/>
        <v>39</v>
      </c>
      <c r="G20" s="169">
        <f t="shared" si="6"/>
        <v>8</v>
      </c>
      <c r="H20" s="169">
        <f t="shared" si="6"/>
        <v>8</v>
      </c>
      <c r="I20" s="169">
        <f t="shared" si="6"/>
        <v>1</v>
      </c>
      <c r="J20" s="169" t="s">
        <v>188</v>
      </c>
      <c r="K20" s="169" t="s">
        <v>188</v>
      </c>
      <c r="L20" s="169" t="s">
        <v>188</v>
      </c>
      <c r="M20" s="72"/>
      <c r="N20" s="182" t="s">
        <v>21</v>
      </c>
      <c r="O20" s="183"/>
      <c r="P20" s="126">
        <f aca="true" t="shared" si="7" ref="P20:U20">SUM(P21:P24)</f>
        <v>28</v>
      </c>
      <c r="Q20" s="126">
        <f t="shared" si="7"/>
        <v>8</v>
      </c>
      <c r="R20" s="126">
        <f t="shared" si="7"/>
        <v>9</v>
      </c>
      <c r="S20" s="126">
        <f t="shared" si="7"/>
        <v>1</v>
      </c>
      <c r="T20" s="126">
        <f t="shared" si="7"/>
        <v>7</v>
      </c>
      <c r="U20" s="126">
        <f t="shared" si="7"/>
        <v>1</v>
      </c>
      <c r="V20" s="169" t="s">
        <v>188</v>
      </c>
      <c r="W20" s="126">
        <f>SUM(W21:W24)</f>
        <v>2</v>
      </c>
      <c r="X20" s="169" t="s">
        <v>188</v>
      </c>
    </row>
    <row r="21" spans="1:24" ht="15.75" customHeight="1">
      <c r="A21" s="6"/>
      <c r="B21" s="7" t="s">
        <v>22</v>
      </c>
      <c r="C21" s="161">
        <f>SUM(D21:L21)</f>
        <v>56</v>
      </c>
      <c r="D21" s="165">
        <v>46</v>
      </c>
      <c r="E21" s="165">
        <v>10</v>
      </c>
      <c r="F21" s="165" t="s">
        <v>184</v>
      </c>
      <c r="G21" s="165" t="s">
        <v>184</v>
      </c>
      <c r="H21" s="165" t="s">
        <v>184</v>
      </c>
      <c r="I21" s="165" t="s">
        <v>184</v>
      </c>
      <c r="J21" s="165" t="s">
        <v>184</v>
      </c>
      <c r="K21" s="165" t="s">
        <v>184</v>
      </c>
      <c r="L21" s="165" t="s">
        <v>184</v>
      </c>
      <c r="M21" s="72"/>
      <c r="N21" s="6"/>
      <c r="O21" s="7" t="s">
        <v>22</v>
      </c>
      <c r="P21" s="161">
        <f>SUM(Q21:X21)</f>
        <v>8</v>
      </c>
      <c r="Q21" s="165" t="s">
        <v>176</v>
      </c>
      <c r="R21" s="165" t="s">
        <v>176</v>
      </c>
      <c r="S21" s="156">
        <v>1</v>
      </c>
      <c r="T21" s="156">
        <v>6</v>
      </c>
      <c r="U21" s="165" t="s">
        <v>176</v>
      </c>
      <c r="V21" s="165" t="s">
        <v>176</v>
      </c>
      <c r="W21" s="156">
        <v>1</v>
      </c>
      <c r="X21" s="165" t="s">
        <v>176</v>
      </c>
    </row>
    <row r="22" spans="1:24" ht="15.75" customHeight="1">
      <c r="A22" s="6"/>
      <c r="B22" s="7" t="s">
        <v>23</v>
      </c>
      <c r="C22" s="161">
        <f>SUM(D22:L22)</f>
        <v>65</v>
      </c>
      <c r="D22" s="165">
        <v>51</v>
      </c>
      <c r="E22" s="165">
        <v>12</v>
      </c>
      <c r="F22" s="165" t="s">
        <v>184</v>
      </c>
      <c r="G22" s="165">
        <v>2</v>
      </c>
      <c r="H22" s="165" t="s">
        <v>184</v>
      </c>
      <c r="I22" s="165" t="s">
        <v>184</v>
      </c>
      <c r="J22" s="165" t="s">
        <v>184</v>
      </c>
      <c r="K22" s="165" t="s">
        <v>184</v>
      </c>
      <c r="L22" s="165" t="s">
        <v>184</v>
      </c>
      <c r="M22" s="72"/>
      <c r="N22" s="6"/>
      <c r="O22" s="7" t="s">
        <v>23</v>
      </c>
      <c r="P22" s="161">
        <f>SUM(Q22:X22)</f>
        <v>4</v>
      </c>
      <c r="Q22" s="156">
        <v>2</v>
      </c>
      <c r="R22" s="165" t="s">
        <v>176</v>
      </c>
      <c r="S22" s="165" t="s">
        <v>176</v>
      </c>
      <c r="T22" s="165" t="s">
        <v>176</v>
      </c>
      <c r="U22" s="156">
        <v>1</v>
      </c>
      <c r="V22" s="165" t="s">
        <v>176</v>
      </c>
      <c r="W22" s="156">
        <v>1</v>
      </c>
      <c r="X22" s="165" t="s">
        <v>176</v>
      </c>
    </row>
    <row r="23" spans="1:24" ht="15.75" customHeight="1">
      <c r="A23" s="6"/>
      <c r="B23" s="7" t="s">
        <v>24</v>
      </c>
      <c r="C23" s="161">
        <f>SUM(D23:L23)</f>
        <v>447</v>
      </c>
      <c r="D23" s="165">
        <v>251</v>
      </c>
      <c r="E23" s="165">
        <v>143</v>
      </c>
      <c r="F23" s="165">
        <v>38</v>
      </c>
      <c r="G23" s="165">
        <v>6</v>
      </c>
      <c r="H23" s="165">
        <v>8</v>
      </c>
      <c r="I23" s="165">
        <v>1</v>
      </c>
      <c r="J23" s="165" t="s">
        <v>184</v>
      </c>
      <c r="K23" s="165" t="s">
        <v>184</v>
      </c>
      <c r="L23" s="165" t="s">
        <v>184</v>
      </c>
      <c r="M23" s="72"/>
      <c r="N23" s="6"/>
      <c r="O23" s="7" t="s">
        <v>24</v>
      </c>
      <c r="P23" s="161">
        <f>SUM(Q23:X23)</f>
        <v>14</v>
      </c>
      <c r="Q23" s="165">
        <v>4</v>
      </c>
      <c r="R23" s="156">
        <v>9</v>
      </c>
      <c r="S23" s="165" t="s">
        <v>176</v>
      </c>
      <c r="T23" s="165">
        <v>1</v>
      </c>
      <c r="U23" s="165" t="s">
        <v>176</v>
      </c>
      <c r="V23" s="165" t="s">
        <v>176</v>
      </c>
      <c r="W23" s="165" t="s">
        <v>176</v>
      </c>
      <c r="X23" s="165" t="s">
        <v>176</v>
      </c>
    </row>
    <row r="24" spans="1:24" ht="15.75" customHeight="1">
      <c r="A24" s="6"/>
      <c r="B24" s="7" t="s">
        <v>25</v>
      </c>
      <c r="C24" s="161">
        <f>SUM(D24:L24)</f>
        <v>10</v>
      </c>
      <c r="D24" s="165">
        <v>5</v>
      </c>
      <c r="E24" s="165">
        <v>4</v>
      </c>
      <c r="F24" s="165">
        <v>1</v>
      </c>
      <c r="G24" s="165" t="s">
        <v>184</v>
      </c>
      <c r="H24" s="165" t="s">
        <v>184</v>
      </c>
      <c r="I24" s="165" t="s">
        <v>184</v>
      </c>
      <c r="J24" s="165" t="s">
        <v>184</v>
      </c>
      <c r="K24" s="165" t="s">
        <v>184</v>
      </c>
      <c r="L24" s="165" t="s">
        <v>184</v>
      </c>
      <c r="M24" s="72"/>
      <c r="N24" s="6"/>
      <c r="O24" s="7" t="s">
        <v>25</v>
      </c>
      <c r="P24" s="165">
        <f>SUM(Q24:X24)</f>
        <v>2</v>
      </c>
      <c r="Q24" s="165">
        <v>2</v>
      </c>
      <c r="R24" s="165" t="s">
        <v>176</v>
      </c>
      <c r="S24" s="165" t="s">
        <v>176</v>
      </c>
      <c r="T24" s="165" t="s">
        <v>176</v>
      </c>
      <c r="U24" s="165" t="s">
        <v>176</v>
      </c>
      <c r="V24" s="165" t="s">
        <v>176</v>
      </c>
      <c r="W24" s="165" t="s">
        <v>176</v>
      </c>
      <c r="X24" s="165" t="s">
        <v>176</v>
      </c>
    </row>
    <row r="25" spans="1:24" ht="15.75" customHeight="1">
      <c r="A25" s="6"/>
      <c r="B25" s="7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48"/>
      <c r="N25" s="6"/>
      <c r="O25" s="7"/>
      <c r="P25" s="163"/>
      <c r="Q25" s="163"/>
      <c r="R25" s="163"/>
      <c r="S25" s="163"/>
      <c r="T25" s="163"/>
      <c r="U25" s="163"/>
      <c r="V25" s="163"/>
      <c r="W25" s="163"/>
      <c r="X25" s="163"/>
    </row>
    <row r="26" spans="1:24" s="64" customFormat="1" ht="15.75" customHeight="1">
      <c r="A26" s="182" t="s">
        <v>26</v>
      </c>
      <c r="B26" s="214"/>
      <c r="C26" s="126">
        <f>SUM(C27:C34)</f>
        <v>2040</v>
      </c>
      <c r="D26" s="126">
        <f aca="true" t="shared" si="8" ref="D26:K26">SUM(D27:D34)</f>
        <v>806</v>
      </c>
      <c r="E26" s="126">
        <f t="shared" si="8"/>
        <v>719</v>
      </c>
      <c r="F26" s="126">
        <f t="shared" si="8"/>
        <v>222</v>
      </c>
      <c r="G26" s="126">
        <f t="shared" si="8"/>
        <v>152</v>
      </c>
      <c r="H26" s="126">
        <f t="shared" si="8"/>
        <v>46</v>
      </c>
      <c r="I26" s="126">
        <f t="shared" si="8"/>
        <v>34</v>
      </c>
      <c r="J26" s="126">
        <f t="shared" si="8"/>
        <v>31</v>
      </c>
      <c r="K26" s="126">
        <f t="shared" si="8"/>
        <v>30</v>
      </c>
      <c r="L26" s="169" t="s">
        <v>188</v>
      </c>
      <c r="M26" s="72"/>
      <c r="N26" s="182" t="s">
        <v>26</v>
      </c>
      <c r="O26" s="183"/>
      <c r="P26" s="126">
        <f aca="true" t="shared" si="9" ref="P26:U26">SUM(P27:P34)</f>
        <v>231</v>
      </c>
      <c r="Q26" s="126">
        <f t="shared" si="9"/>
        <v>15</v>
      </c>
      <c r="R26" s="126">
        <f t="shared" si="9"/>
        <v>5</v>
      </c>
      <c r="S26" s="126">
        <f t="shared" si="9"/>
        <v>140</v>
      </c>
      <c r="T26" s="126">
        <f t="shared" si="9"/>
        <v>2</v>
      </c>
      <c r="U26" s="169">
        <f t="shared" si="9"/>
        <v>64</v>
      </c>
      <c r="V26" s="169" t="s">
        <v>188</v>
      </c>
      <c r="W26" s="169">
        <f>SUM(W27:W34)</f>
        <v>5</v>
      </c>
      <c r="X26" s="169" t="s">
        <v>188</v>
      </c>
    </row>
    <row r="27" spans="1:24" ht="15.75" customHeight="1">
      <c r="A27" s="6"/>
      <c r="B27" s="7" t="s">
        <v>27</v>
      </c>
      <c r="C27" s="161">
        <f aca="true" t="shared" si="10" ref="C27:C34">SUM(D27:L27)</f>
        <v>11</v>
      </c>
      <c r="D27" s="165">
        <v>8</v>
      </c>
      <c r="E27" s="165">
        <v>1</v>
      </c>
      <c r="F27" s="165" t="s">
        <v>184</v>
      </c>
      <c r="G27" s="165">
        <v>1</v>
      </c>
      <c r="H27" s="165" t="s">
        <v>184</v>
      </c>
      <c r="I27" s="165" t="s">
        <v>184</v>
      </c>
      <c r="J27" s="165">
        <v>1</v>
      </c>
      <c r="K27" s="165" t="s">
        <v>184</v>
      </c>
      <c r="L27" s="165" t="s">
        <v>184</v>
      </c>
      <c r="M27" s="72"/>
      <c r="N27" s="6"/>
      <c r="O27" s="7" t="s">
        <v>27</v>
      </c>
      <c r="P27" s="165">
        <f aca="true" t="shared" si="11" ref="P27:P34">SUM(Q27:X27)</f>
        <v>2</v>
      </c>
      <c r="Q27" s="165" t="s">
        <v>176</v>
      </c>
      <c r="R27" s="165">
        <v>1</v>
      </c>
      <c r="S27" s="165">
        <v>1</v>
      </c>
      <c r="T27" s="165" t="s">
        <v>176</v>
      </c>
      <c r="U27" s="165" t="s">
        <v>176</v>
      </c>
      <c r="V27" s="165" t="s">
        <v>176</v>
      </c>
      <c r="W27" s="165" t="s">
        <v>176</v>
      </c>
      <c r="X27" s="165" t="s">
        <v>176</v>
      </c>
    </row>
    <row r="28" spans="1:24" ht="15.75" customHeight="1">
      <c r="A28" s="6"/>
      <c r="B28" s="7" t="s">
        <v>28</v>
      </c>
      <c r="C28" s="161">
        <f t="shared" si="10"/>
        <v>625</v>
      </c>
      <c r="D28" s="165">
        <v>377</v>
      </c>
      <c r="E28" s="165">
        <v>197</v>
      </c>
      <c r="F28" s="165">
        <v>22</v>
      </c>
      <c r="G28" s="165">
        <v>20</v>
      </c>
      <c r="H28" s="165">
        <v>4</v>
      </c>
      <c r="I28" s="165">
        <v>2</v>
      </c>
      <c r="J28" s="165" t="s">
        <v>184</v>
      </c>
      <c r="K28" s="165">
        <v>3</v>
      </c>
      <c r="L28" s="165" t="s">
        <v>184</v>
      </c>
      <c r="M28" s="72"/>
      <c r="N28" s="6"/>
      <c r="O28" s="7" t="s">
        <v>28</v>
      </c>
      <c r="P28" s="161">
        <f t="shared" si="11"/>
        <v>37</v>
      </c>
      <c r="Q28" s="156">
        <v>7</v>
      </c>
      <c r="R28" s="156">
        <v>2</v>
      </c>
      <c r="S28" s="165">
        <v>20</v>
      </c>
      <c r="T28" s="165" t="s">
        <v>176</v>
      </c>
      <c r="U28" s="156">
        <v>7</v>
      </c>
      <c r="V28" s="165" t="s">
        <v>176</v>
      </c>
      <c r="W28" s="156">
        <v>1</v>
      </c>
      <c r="X28" s="165" t="s">
        <v>176</v>
      </c>
    </row>
    <row r="29" spans="1:24" ht="15.75" customHeight="1">
      <c r="A29" s="6"/>
      <c r="B29" s="7" t="s">
        <v>29</v>
      </c>
      <c r="C29" s="161">
        <f t="shared" si="10"/>
        <v>157</v>
      </c>
      <c r="D29" s="165">
        <v>93</v>
      </c>
      <c r="E29" s="165">
        <v>44</v>
      </c>
      <c r="F29" s="165">
        <v>8</v>
      </c>
      <c r="G29" s="165">
        <v>9</v>
      </c>
      <c r="H29" s="165" t="s">
        <v>184</v>
      </c>
      <c r="I29" s="165">
        <v>1</v>
      </c>
      <c r="J29" s="165">
        <v>1</v>
      </c>
      <c r="K29" s="165">
        <v>1</v>
      </c>
      <c r="L29" s="165" t="s">
        <v>184</v>
      </c>
      <c r="M29" s="72"/>
      <c r="N29" s="6"/>
      <c r="O29" s="7" t="s">
        <v>29</v>
      </c>
      <c r="P29" s="161">
        <f t="shared" si="11"/>
        <v>8</v>
      </c>
      <c r="Q29" s="156">
        <v>5</v>
      </c>
      <c r="R29" s="156">
        <v>2</v>
      </c>
      <c r="S29" s="165" t="s">
        <v>176</v>
      </c>
      <c r="T29" s="156">
        <v>1</v>
      </c>
      <c r="U29" s="165" t="s">
        <v>176</v>
      </c>
      <c r="V29" s="165" t="s">
        <v>176</v>
      </c>
      <c r="W29" s="165" t="s">
        <v>176</v>
      </c>
      <c r="X29" s="165" t="s">
        <v>176</v>
      </c>
    </row>
    <row r="30" spans="1:24" ht="15.75" customHeight="1">
      <c r="A30" s="6"/>
      <c r="B30" s="7" t="s">
        <v>30</v>
      </c>
      <c r="C30" s="161">
        <f t="shared" si="10"/>
        <v>185</v>
      </c>
      <c r="D30" s="165">
        <v>25</v>
      </c>
      <c r="E30" s="165">
        <v>68</v>
      </c>
      <c r="F30" s="165">
        <v>26</v>
      </c>
      <c r="G30" s="165">
        <v>29</v>
      </c>
      <c r="H30" s="165">
        <v>9</v>
      </c>
      <c r="I30" s="165">
        <v>6</v>
      </c>
      <c r="J30" s="165">
        <v>8</v>
      </c>
      <c r="K30" s="165">
        <v>14</v>
      </c>
      <c r="L30" s="165" t="s">
        <v>184</v>
      </c>
      <c r="M30" s="72"/>
      <c r="N30" s="6"/>
      <c r="O30" s="7" t="s">
        <v>30</v>
      </c>
      <c r="P30" s="161">
        <f t="shared" si="11"/>
        <v>40</v>
      </c>
      <c r="Q30" s="165" t="s">
        <v>176</v>
      </c>
      <c r="R30" s="165" t="s">
        <v>176</v>
      </c>
      <c r="S30" s="164">
        <v>22</v>
      </c>
      <c r="T30" s="165" t="s">
        <v>176</v>
      </c>
      <c r="U30" s="156">
        <v>17</v>
      </c>
      <c r="V30" s="165" t="s">
        <v>176</v>
      </c>
      <c r="W30" s="156">
        <v>1</v>
      </c>
      <c r="X30" s="165" t="s">
        <v>176</v>
      </c>
    </row>
    <row r="31" spans="1:24" ht="15.75" customHeight="1">
      <c r="A31" s="6"/>
      <c r="B31" s="7" t="s">
        <v>31</v>
      </c>
      <c r="C31" s="161">
        <f t="shared" si="10"/>
        <v>227</v>
      </c>
      <c r="D31" s="165">
        <v>31</v>
      </c>
      <c r="E31" s="165">
        <v>93</v>
      </c>
      <c r="F31" s="165">
        <v>45</v>
      </c>
      <c r="G31" s="165">
        <v>36</v>
      </c>
      <c r="H31" s="165">
        <v>7</v>
      </c>
      <c r="I31" s="165">
        <v>7</v>
      </c>
      <c r="J31" s="165">
        <v>8</v>
      </c>
      <c r="K31" s="165" t="s">
        <v>187</v>
      </c>
      <c r="L31" s="165" t="s">
        <v>184</v>
      </c>
      <c r="M31" s="72"/>
      <c r="N31" s="6"/>
      <c r="O31" s="7" t="s">
        <v>31</v>
      </c>
      <c r="P31" s="161">
        <f t="shared" si="11"/>
        <v>5</v>
      </c>
      <c r="Q31" s="165" t="s">
        <v>176</v>
      </c>
      <c r="R31" s="165" t="s">
        <v>176</v>
      </c>
      <c r="S31" s="164">
        <v>3</v>
      </c>
      <c r="T31" s="165" t="s">
        <v>176</v>
      </c>
      <c r="U31" s="156">
        <v>2</v>
      </c>
      <c r="V31" s="165" t="s">
        <v>176</v>
      </c>
      <c r="W31" s="165" t="s">
        <v>176</v>
      </c>
      <c r="X31" s="165" t="s">
        <v>176</v>
      </c>
    </row>
    <row r="32" spans="1:24" ht="15.75" customHeight="1">
      <c r="A32" s="6"/>
      <c r="B32" s="7" t="s">
        <v>32</v>
      </c>
      <c r="C32" s="161">
        <f t="shared" si="10"/>
        <v>590</v>
      </c>
      <c r="D32" s="165">
        <v>201</v>
      </c>
      <c r="E32" s="165">
        <v>246</v>
      </c>
      <c r="F32" s="165">
        <v>89</v>
      </c>
      <c r="G32" s="165">
        <v>37</v>
      </c>
      <c r="H32" s="165">
        <v>11</v>
      </c>
      <c r="I32" s="165">
        <v>3</v>
      </c>
      <c r="J32" s="165">
        <v>2</v>
      </c>
      <c r="K32" s="165">
        <v>1</v>
      </c>
      <c r="L32" s="165" t="s">
        <v>184</v>
      </c>
      <c r="M32" s="72"/>
      <c r="N32" s="6"/>
      <c r="O32" s="7" t="s">
        <v>32</v>
      </c>
      <c r="P32" s="161">
        <f t="shared" si="11"/>
        <v>76</v>
      </c>
      <c r="Q32" s="165" t="s">
        <v>176</v>
      </c>
      <c r="R32" s="165" t="s">
        <v>176</v>
      </c>
      <c r="S32" s="164">
        <v>48</v>
      </c>
      <c r="T32" s="165">
        <v>1</v>
      </c>
      <c r="U32" s="156">
        <v>26</v>
      </c>
      <c r="V32" s="165" t="s">
        <v>176</v>
      </c>
      <c r="W32" s="156">
        <v>1</v>
      </c>
      <c r="X32" s="165" t="s">
        <v>176</v>
      </c>
    </row>
    <row r="33" spans="1:24" ht="15.75" customHeight="1">
      <c r="A33" s="6"/>
      <c r="B33" s="7" t="s">
        <v>33</v>
      </c>
      <c r="C33" s="161">
        <f t="shared" si="10"/>
        <v>141</v>
      </c>
      <c r="D33" s="165">
        <v>66</v>
      </c>
      <c r="E33" s="165">
        <v>45</v>
      </c>
      <c r="F33" s="165">
        <v>16</v>
      </c>
      <c r="G33" s="165">
        <v>5</v>
      </c>
      <c r="H33" s="165">
        <v>4</v>
      </c>
      <c r="I33" s="165">
        <v>2</v>
      </c>
      <c r="J33" s="165">
        <v>2</v>
      </c>
      <c r="K33" s="165">
        <v>1</v>
      </c>
      <c r="L33" s="165" t="s">
        <v>184</v>
      </c>
      <c r="M33" s="72"/>
      <c r="N33" s="6"/>
      <c r="O33" s="7" t="s">
        <v>33</v>
      </c>
      <c r="P33" s="161">
        <f t="shared" si="11"/>
        <v>50</v>
      </c>
      <c r="Q33" s="165" t="s">
        <v>176</v>
      </c>
      <c r="R33" s="165" t="s">
        <v>176</v>
      </c>
      <c r="S33" s="164">
        <v>41</v>
      </c>
      <c r="T33" s="165" t="s">
        <v>176</v>
      </c>
      <c r="U33" s="156">
        <v>8</v>
      </c>
      <c r="V33" s="165" t="s">
        <v>176</v>
      </c>
      <c r="W33" s="156">
        <v>1</v>
      </c>
      <c r="X33" s="165" t="s">
        <v>176</v>
      </c>
    </row>
    <row r="34" spans="1:24" ht="15.75" customHeight="1">
      <c r="A34" s="6"/>
      <c r="B34" s="7" t="s">
        <v>34</v>
      </c>
      <c r="C34" s="161">
        <f t="shared" si="10"/>
        <v>104</v>
      </c>
      <c r="D34" s="165">
        <v>5</v>
      </c>
      <c r="E34" s="165">
        <v>25</v>
      </c>
      <c r="F34" s="165">
        <v>16</v>
      </c>
      <c r="G34" s="165">
        <v>15</v>
      </c>
      <c r="H34" s="165">
        <v>11</v>
      </c>
      <c r="I34" s="165">
        <v>13</v>
      </c>
      <c r="J34" s="165">
        <v>9</v>
      </c>
      <c r="K34" s="165">
        <v>10</v>
      </c>
      <c r="L34" s="165" t="s">
        <v>184</v>
      </c>
      <c r="M34" s="72"/>
      <c r="N34" s="6"/>
      <c r="O34" s="7" t="s">
        <v>34</v>
      </c>
      <c r="P34" s="161">
        <f t="shared" si="11"/>
        <v>13</v>
      </c>
      <c r="Q34" s="164">
        <v>3</v>
      </c>
      <c r="R34" s="165" t="s">
        <v>176</v>
      </c>
      <c r="S34" s="164">
        <v>5</v>
      </c>
      <c r="T34" s="165" t="s">
        <v>176</v>
      </c>
      <c r="U34" s="156">
        <v>4</v>
      </c>
      <c r="V34" s="165" t="s">
        <v>176</v>
      </c>
      <c r="W34" s="156">
        <v>1</v>
      </c>
      <c r="X34" s="165" t="s">
        <v>176</v>
      </c>
    </row>
    <row r="35" spans="1:24" ht="15.75" customHeight="1">
      <c r="A35" s="6"/>
      <c r="B35" s="7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48"/>
      <c r="N35" s="6"/>
      <c r="O35" s="7"/>
      <c r="P35" s="163"/>
      <c r="Q35" s="163"/>
      <c r="R35" s="163"/>
      <c r="S35" s="163"/>
      <c r="T35" s="163"/>
      <c r="U35" s="163"/>
      <c r="V35" s="163"/>
      <c r="W35" s="163"/>
      <c r="X35" s="163"/>
    </row>
    <row r="36" spans="1:24" s="64" customFormat="1" ht="15.75" customHeight="1">
      <c r="A36" s="182" t="s">
        <v>35</v>
      </c>
      <c r="B36" s="214"/>
      <c r="C36" s="126">
        <f>SUM(C37:C41)</f>
        <v>2084</v>
      </c>
      <c r="D36" s="126">
        <f aca="true" t="shared" si="12" ref="D36:J36">SUM(D37:D41)</f>
        <v>1543</v>
      </c>
      <c r="E36" s="126">
        <f t="shared" si="12"/>
        <v>456</v>
      </c>
      <c r="F36" s="126">
        <f t="shared" si="12"/>
        <v>46</v>
      </c>
      <c r="G36" s="126">
        <f t="shared" si="12"/>
        <v>26</v>
      </c>
      <c r="H36" s="126">
        <f t="shared" si="12"/>
        <v>6</v>
      </c>
      <c r="I36" s="126">
        <f t="shared" si="12"/>
        <v>2</v>
      </c>
      <c r="J36" s="126">
        <f t="shared" si="12"/>
        <v>4</v>
      </c>
      <c r="K36" s="169" t="s">
        <v>188</v>
      </c>
      <c r="L36" s="126">
        <f>SUM(L37:L41)</f>
        <v>1</v>
      </c>
      <c r="M36" s="72"/>
      <c r="N36" s="182" t="s">
        <v>35</v>
      </c>
      <c r="O36" s="183"/>
      <c r="P36" s="126">
        <f>SUM(P37:P41)</f>
        <v>289</v>
      </c>
      <c r="Q36" s="126">
        <f aca="true" t="shared" si="13" ref="Q36:X36">SUM(Q37:Q41)</f>
        <v>13</v>
      </c>
      <c r="R36" s="126">
        <f t="shared" si="13"/>
        <v>20</v>
      </c>
      <c r="S36" s="126">
        <f t="shared" si="13"/>
        <v>240</v>
      </c>
      <c r="T36" s="126">
        <f t="shared" si="13"/>
        <v>4</v>
      </c>
      <c r="U36" s="169">
        <f t="shared" si="13"/>
        <v>5</v>
      </c>
      <c r="V36" s="126">
        <f t="shared" si="13"/>
        <v>2</v>
      </c>
      <c r="W36" s="126">
        <f t="shared" si="13"/>
        <v>4</v>
      </c>
      <c r="X36" s="126">
        <f t="shared" si="13"/>
        <v>1</v>
      </c>
    </row>
    <row r="37" spans="1:24" ht="15.75" customHeight="1">
      <c r="A37" s="6"/>
      <c r="B37" s="7" t="s">
        <v>36</v>
      </c>
      <c r="C37" s="161">
        <f>SUM(D37:L37)</f>
        <v>1296</v>
      </c>
      <c r="D37" s="165">
        <v>923</v>
      </c>
      <c r="E37" s="165">
        <v>305</v>
      </c>
      <c r="F37" s="165">
        <v>33</v>
      </c>
      <c r="G37" s="165">
        <v>23</v>
      </c>
      <c r="H37" s="165">
        <v>6</v>
      </c>
      <c r="I37" s="165">
        <v>2</v>
      </c>
      <c r="J37" s="156">
        <v>3</v>
      </c>
      <c r="K37" s="165" t="s">
        <v>184</v>
      </c>
      <c r="L37" s="156">
        <v>1</v>
      </c>
      <c r="M37" s="72"/>
      <c r="N37" s="6"/>
      <c r="O37" s="7" t="s">
        <v>36</v>
      </c>
      <c r="P37" s="161">
        <f>SUM(Q37:X37)</f>
        <v>227</v>
      </c>
      <c r="Q37" s="164">
        <v>2</v>
      </c>
      <c r="R37" s="164">
        <v>14</v>
      </c>
      <c r="S37" s="164">
        <v>206</v>
      </c>
      <c r="T37" s="164">
        <v>1</v>
      </c>
      <c r="U37" s="156">
        <v>2</v>
      </c>
      <c r="V37" s="164">
        <v>1</v>
      </c>
      <c r="W37" s="164">
        <v>1</v>
      </c>
      <c r="X37" s="165" t="s">
        <v>176</v>
      </c>
    </row>
    <row r="38" spans="1:24" ht="15.75" customHeight="1">
      <c r="A38" s="6"/>
      <c r="B38" s="7" t="s">
        <v>37</v>
      </c>
      <c r="C38" s="161">
        <f>SUM(D38:L38)</f>
        <v>353</v>
      </c>
      <c r="D38" s="165">
        <v>278</v>
      </c>
      <c r="E38" s="165">
        <v>69</v>
      </c>
      <c r="F38" s="165">
        <v>6</v>
      </c>
      <c r="G38" s="165" t="s">
        <v>184</v>
      </c>
      <c r="H38" s="165" t="s">
        <v>184</v>
      </c>
      <c r="I38" s="165" t="s">
        <v>184</v>
      </c>
      <c r="J38" s="165" t="s">
        <v>184</v>
      </c>
      <c r="K38" s="165" t="s">
        <v>184</v>
      </c>
      <c r="L38" s="165" t="s">
        <v>184</v>
      </c>
      <c r="M38" s="72"/>
      <c r="N38" s="6"/>
      <c r="O38" s="7" t="s">
        <v>37</v>
      </c>
      <c r="P38" s="161">
        <f>SUM(Q38:X38)</f>
        <v>44</v>
      </c>
      <c r="Q38" s="156">
        <v>3</v>
      </c>
      <c r="R38" s="156">
        <v>5</v>
      </c>
      <c r="S38" s="156">
        <v>34</v>
      </c>
      <c r="T38" s="165" t="s">
        <v>176</v>
      </c>
      <c r="U38" s="165" t="s">
        <v>176</v>
      </c>
      <c r="V38" s="156">
        <v>1</v>
      </c>
      <c r="W38" s="164">
        <v>1</v>
      </c>
      <c r="X38" s="165" t="s">
        <v>176</v>
      </c>
    </row>
    <row r="39" spans="1:24" ht="15.75" customHeight="1">
      <c r="A39" s="6"/>
      <c r="B39" s="7" t="s">
        <v>38</v>
      </c>
      <c r="C39" s="161">
        <f>SUM(D39:L39)</f>
        <v>84</v>
      </c>
      <c r="D39" s="165">
        <v>78</v>
      </c>
      <c r="E39" s="156">
        <v>5</v>
      </c>
      <c r="F39" s="156">
        <v>1</v>
      </c>
      <c r="G39" s="165" t="s">
        <v>184</v>
      </c>
      <c r="H39" s="165" t="s">
        <v>184</v>
      </c>
      <c r="I39" s="165" t="s">
        <v>184</v>
      </c>
      <c r="J39" s="165" t="s">
        <v>184</v>
      </c>
      <c r="K39" s="165" t="s">
        <v>184</v>
      </c>
      <c r="L39" s="165" t="s">
        <v>184</v>
      </c>
      <c r="M39" s="72"/>
      <c r="N39" s="6"/>
      <c r="O39" s="7" t="s">
        <v>38</v>
      </c>
      <c r="P39" s="161">
        <f>SUM(Q39:X39)</f>
        <v>9</v>
      </c>
      <c r="Q39" s="156">
        <v>6</v>
      </c>
      <c r="R39" s="156">
        <v>1</v>
      </c>
      <c r="S39" s="165" t="s">
        <v>176</v>
      </c>
      <c r="T39" s="165">
        <v>1</v>
      </c>
      <c r="U39" s="165" t="s">
        <v>176</v>
      </c>
      <c r="V39" s="165" t="s">
        <v>176</v>
      </c>
      <c r="W39" s="165">
        <v>1</v>
      </c>
      <c r="X39" s="165" t="s">
        <v>176</v>
      </c>
    </row>
    <row r="40" spans="1:24" ht="15.75" customHeight="1">
      <c r="A40" s="6"/>
      <c r="B40" s="7" t="s">
        <v>39</v>
      </c>
      <c r="C40" s="161">
        <f>SUM(D40:L40)</f>
        <v>280</v>
      </c>
      <c r="D40" s="165">
        <v>217</v>
      </c>
      <c r="E40" s="165">
        <v>57</v>
      </c>
      <c r="F40" s="165">
        <v>4</v>
      </c>
      <c r="G40" s="165">
        <v>2</v>
      </c>
      <c r="H40" s="165" t="s">
        <v>184</v>
      </c>
      <c r="I40" s="165" t="s">
        <v>184</v>
      </c>
      <c r="J40" s="165" t="s">
        <v>184</v>
      </c>
      <c r="K40" s="165" t="s">
        <v>184</v>
      </c>
      <c r="L40" s="165" t="s">
        <v>184</v>
      </c>
      <c r="M40" s="72"/>
      <c r="N40" s="6"/>
      <c r="O40" s="7" t="s">
        <v>39</v>
      </c>
      <c r="P40" s="161">
        <f>SUM(Q40:X40)</f>
        <v>8</v>
      </c>
      <c r="Q40" s="164">
        <v>2</v>
      </c>
      <c r="R40" s="165" t="s">
        <v>176</v>
      </c>
      <c r="S40" s="165" t="s">
        <v>176</v>
      </c>
      <c r="T40" s="165">
        <v>2</v>
      </c>
      <c r="U40" s="156">
        <v>3</v>
      </c>
      <c r="V40" s="165" t="s">
        <v>176</v>
      </c>
      <c r="W40" s="165" t="s">
        <v>176</v>
      </c>
      <c r="X40" s="156">
        <v>1</v>
      </c>
    </row>
    <row r="41" spans="1:24" ht="15.75" customHeight="1">
      <c r="A41" s="6"/>
      <c r="B41" s="7" t="s">
        <v>40</v>
      </c>
      <c r="C41" s="161">
        <f>SUM(D41:L41)</f>
        <v>71</v>
      </c>
      <c r="D41" s="165">
        <v>47</v>
      </c>
      <c r="E41" s="165">
        <v>20</v>
      </c>
      <c r="F41" s="165">
        <v>2</v>
      </c>
      <c r="G41" s="165">
        <v>1</v>
      </c>
      <c r="H41" s="165" t="s">
        <v>184</v>
      </c>
      <c r="I41" s="165" t="s">
        <v>184</v>
      </c>
      <c r="J41" s="156">
        <v>1</v>
      </c>
      <c r="K41" s="165" t="s">
        <v>184</v>
      </c>
      <c r="L41" s="165" t="s">
        <v>184</v>
      </c>
      <c r="M41" s="72"/>
      <c r="N41" s="6"/>
      <c r="O41" s="7" t="s">
        <v>40</v>
      </c>
      <c r="P41" s="165">
        <f>SUM(Q41:X41)</f>
        <v>1</v>
      </c>
      <c r="Q41" s="165" t="s">
        <v>176</v>
      </c>
      <c r="R41" s="165" t="s">
        <v>176</v>
      </c>
      <c r="S41" s="165" t="s">
        <v>176</v>
      </c>
      <c r="T41" s="165" t="s">
        <v>176</v>
      </c>
      <c r="U41" s="165" t="s">
        <v>176</v>
      </c>
      <c r="V41" s="165" t="s">
        <v>176</v>
      </c>
      <c r="W41" s="156">
        <v>1</v>
      </c>
      <c r="X41" s="165" t="s">
        <v>176</v>
      </c>
    </row>
    <row r="42" spans="1:24" ht="15.75" customHeight="1">
      <c r="A42" s="6"/>
      <c r="B42" s="7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48"/>
      <c r="N42" s="6"/>
      <c r="O42" s="7"/>
      <c r="P42" s="163"/>
      <c r="Q42" s="163"/>
      <c r="R42" s="163"/>
      <c r="S42" s="163"/>
      <c r="T42" s="163"/>
      <c r="U42" s="163"/>
      <c r="V42" s="163"/>
      <c r="W42" s="163"/>
      <c r="X42" s="163"/>
    </row>
    <row r="43" spans="1:24" s="64" customFormat="1" ht="15.75" customHeight="1">
      <c r="A43" s="182" t="s">
        <v>41</v>
      </c>
      <c r="B43" s="214"/>
      <c r="C43" s="126">
        <f>SUM(C44:C47)</f>
        <v>4092</v>
      </c>
      <c r="D43" s="126">
        <f aca="true" t="shared" si="14" ref="D43:K43">SUM(D44:D47)</f>
        <v>2468</v>
      </c>
      <c r="E43" s="126">
        <f t="shared" si="14"/>
        <v>1242</v>
      </c>
      <c r="F43" s="126">
        <f t="shared" si="14"/>
        <v>201</v>
      </c>
      <c r="G43" s="126">
        <f t="shared" si="14"/>
        <v>116</v>
      </c>
      <c r="H43" s="126">
        <f t="shared" si="14"/>
        <v>31</v>
      </c>
      <c r="I43" s="126">
        <f t="shared" si="14"/>
        <v>20</v>
      </c>
      <c r="J43" s="126">
        <f t="shared" si="14"/>
        <v>10</v>
      </c>
      <c r="K43" s="126">
        <f t="shared" si="14"/>
        <v>4</v>
      </c>
      <c r="L43" s="169" t="s">
        <v>188</v>
      </c>
      <c r="M43" s="72"/>
      <c r="N43" s="182" t="s">
        <v>41</v>
      </c>
      <c r="O43" s="183"/>
      <c r="P43" s="126">
        <f aca="true" t="shared" si="15" ref="P43:U43">SUM(P44:P47)</f>
        <v>515</v>
      </c>
      <c r="Q43" s="126">
        <f t="shared" si="15"/>
        <v>18</v>
      </c>
      <c r="R43" s="126">
        <f t="shared" si="15"/>
        <v>23</v>
      </c>
      <c r="S43" s="126">
        <f t="shared" si="15"/>
        <v>343</v>
      </c>
      <c r="T43" s="126">
        <f t="shared" si="15"/>
        <v>8</v>
      </c>
      <c r="U43" s="169">
        <f t="shared" si="15"/>
        <v>119</v>
      </c>
      <c r="V43" s="169" t="s">
        <v>188</v>
      </c>
      <c r="W43" s="169">
        <f>SUM(W44:W47)</f>
        <v>4</v>
      </c>
      <c r="X43" s="169" t="s">
        <v>188</v>
      </c>
    </row>
    <row r="44" spans="1:24" ht="15.75" customHeight="1">
      <c r="A44" s="72"/>
      <c r="B44" s="74" t="s">
        <v>42</v>
      </c>
      <c r="C44" s="161">
        <f>SUM(D44:L44)</f>
        <v>1384</v>
      </c>
      <c r="D44" s="165">
        <v>695</v>
      </c>
      <c r="E44" s="165">
        <v>468</v>
      </c>
      <c r="F44" s="165">
        <v>112</v>
      </c>
      <c r="G44" s="165">
        <v>77</v>
      </c>
      <c r="H44" s="165">
        <v>14</v>
      </c>
      <c r="I44" s="165">
        <v>10</v>
      </c>
      <c r="J44" s="165">
        <v>6</v>
      </c>
      <c r="K44" s="165">
        <v>2</v>
      </c>
      <c r="L44" s="165" t="s">
        <v>184</v>
      </c>
      <c r="M44" s="72"/>
      <c r="N44" s="72"/>
      <c r="O44" s="74" t="s">
        <v>42</v>
      </c>
      <c r="P44" s="161">
        <f>SUM(Q44:X44)</f>
        <v>213</v>
      </c>
      <c r="Q44" s="164">
        <v>1</v>
      </c>
      <c r="R44" s="164">
        <v>5</v>
      </c>
      <c r="S44" s="164">
        <v>176</v>
      </c>
      <c r="T44" s="164">
        <v>5</v>
      </c>
      <c r="U44" s="156">
        <v>25</v>
      </c>
      <c r="V44" s="165" t="s">
        <v>176</v>
      </c>
      <c r="W44" s="156">
        <v>1</v>
      </c>
      <c r="X44" s="165" t="s">
        <v>176</v>
      </c>
    </row>
    <row r="45" spans="1:24" ht="15.75" customHeight="1">
      <c r="A45" s="48"/>
      <c r="B45" s="44" t="s">
        <v>43</v>
      </c>
      <c r="C45" s="161">
        <f>SUM(D45:L45)</f>
        <v>659</v>
      </c>
      <c r="D45" s="165">
        <v>483</v>
      </c>
      <c r="E45" s="165">
        <v>137</v>
      </c>
      <c r="F45" s="165">
        <v>25</v>
      </c>
      <c r="G45" s="165">
        <v>7</v>
      </c>
      <c r="H45" s="165">
        <v>3</v>
      </c>
      <c r="I45" s="165">
        <v>4</v>
      </c>
      <c r="J45" s="165" t="s">
        <v>184</v>
      </c>
      <c r="K45" s="165" t="s">
        <v>184</v>
      </c>
      <c r="L45" s="165" t="s">
        <v>184</v>
      </c>
      <c r="M45" s="72"/>
      <c r="N45" s="72"/>
      <c r="O45" s="74" t="s">
        <v>43</v>
      </c>
      <c r="P45" s="161">
        <f>SUM(Q45:X45)</f>
        <v>117</v>
      </c>
      <c r="Q45" s="165">
        <v>5</v>
      </c>
      <c r="R45" s="164">
        <v>7</v>
      </c>
      <c r="S45" s="164">
        <v>80</v>
      </c>
      <c r="T45" s="165">
        <v>1</v>
      </c>
      <c r="U45" s="156">
        <v>23</v>
      </c>
      <c r="V45" s="165" t="s">
        <v>176</v>
      </c>
      <c r="W45" s="156">
        <v>1</v>
      </c>
      <c r="X45" s="165" t="s">
        <v>176</v>
      </c>
    </row>
    <row r="46" spans="1:24" ht="15.75" customHeight="1">
      <c r="A46" s="48"/>
      <c r="B46" s="44" t="s">
        <v>44</v>
      </c>
      <c r="C46" s="161">
        <f>SUM(D46:L46)</f>
        <v>1512</v>
      </c>
      <c r="D46" s="165">
        <v>884</v>
      </c>
      <c r="E46" s="165">
        <v>525</v>
      </c>
      <c r="F46" s="165">
        <v>52</v>
      </c>
      <c r="G46" s="165">
        <v>30</v>
      </c>
      <c r="H46" s="165">
        <v>11</v>
      </c>
      <c r="I46" s="165">
        <v>6</v>
      </c>
      <c r="J46" s="165">
        <v>3</v>
      </c>
      <c r="K46" s="165">
        <v>1</v>
      </c>
      <c r="L46" s="165" t="s">
        <v>184</v>
      </c>
      <c r="M46" s="72"/>
      <c r="N46" s="72"/>
      <c r="O46" s="74" t="s">
        <v>44</v>
      </c>
      <c r="P46" s="161">
        <f>SUM(Q46:X46)</f>
        <v>71</v>
      </c>
      <c r="Q46" s="164">
        <v>11</v>
      </c>
      <c r="R46" s="164">
        <v>7</v>
      </c>
      <c r="S46" s="164">
        <v>22</v>
      </c>
      <c r="T46" s="164">
        <v>1</v>
      </c>
      <c r="U46" s="156">
        <v>29</v>
      </c>
      <c r="V46" s="165" t="s">
        <v>176</v>
      </c>
      <c r="W46" s="156">
        <v>1</v>
      </c>
      <c r="X46" s="165" t="s">
        <v>176</v>
      </c>
    </row>
    <row r="47" spans="1:24" ht="15.75" customHeight="1">
      <c r="A47" s="48"/>
      <c r="B47" s="44" t="s">
        <v>45</v>
      </c>
      <c r="C47" s="161">
        <f>SUM(D47:L47)</f>
        <v>537</v>
      </c>
      <c r="D47" s="165">
        <v>406</v>
      </c>
      <c r="E47" s="165">
        <v>112</v>
      </c>
      <c r="F47" s="165">
        <v>12</v>
      </c>
      <c r="G47" s="165">
        <v>2</v>
      </c>
      <c r="H47" s="165">
        <v>3</v>
      </c>
      <c r="I47" s="165" t="s">
        <v>184</v>
      </c>
      <c r="J47" s="165">
        <v>1</v>
      </c>
      <c r="K47" s="165">
        <v>1</v>
      </c>
      <c r="L47" s="165" t="s">
        <v>184</v>
      </c>
      <c r="M47" s="72"/>
      <c r="N47" s="72"/>
      <c r="O47" s="74" t="s">
        <v>45</v>
      </c>
      <c r="P47" s="161">
        <f>SUM(Q47:X47)</f>
        <v>114</v>
      </c>
      <c r="Q47" s="164">
        <v>1</v>
      </c>
      <c r="R47" s="164">
        <v>4</v>
      </c>
      <c r="S47" s="164">
        <v>65</v>
      </c>
      <c r="T47" s="164">
        <v>1</v>
      </c>
      <c r="U47" s="156">
        <v>42</v>
      </c>
      <c r="V47" s="165" t="s">
        <v>176</v>
      </c>
      <c r="W47" s="156">
        <v>1</v>
      </c>
      <c r="X47" s="165" t="s">
        <v>176</v>
      </c>
    </row>
    <row r="48" spans="1:24" ht="15.75" customHeight="1">
      <c r="A48" s="48"/>
      <c r="B48" s="44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48"/>
      <c r="N48" s="48"/>
      <c r="O48" s="44"/>
      <c r="P48" s="163"/>
      <c r="Q48" s="163"/>
      <c r="R48" s="163"/>
      <c r="S48" s="163"/>
      <c r="T48" s="163"/>
      <c r="U48" s="163"/>
      <c r="V48" s="163"/>
      <c r="W48" s="163"/>
      <c r="X48" s="163"/>
    </row>
    <row r="49" spans="1:24" s="64" customFormat="1" ht="15.75" customHeight="1">
      <c r="A49" s="182" t="s">
        <v>46</v>
      </c>
      <c r="B49" s="214"/>
      <c r="C49" s="126">
        <f>SUM(C50:C55)</f>
        <v>4173</v>
      </c>
      <c r="D49" s="126">
        <f aca="true" t="shared" si="16" ref="D49:L49">SUM(D50:D55)</f>
        <v>2535</v>
      </c>
      <c r="E49" s="126">
        <f t="shared" si="16"/>
        <v>1258</v>
      </c>
      <c r="F49" s="126">
        <f t="shared" si="16"/>
        <v>200</v>
      </c>
      <c r="G49" s="126">
        <f t="shared" si="16"/>
        <v>121</v>
      </c>
      <c r="H49" s="126">
        <f t="shared" si="16"/>
        <v>30</v>
      </c>
      <c r="I49" s="126">
        <f t="shared" si="16"/>
        <v>17</v>
      </c>
      <c r="J49" s="126">
        <f t="shared" si="16"/>
        <v>10</v>
      </c>
      <c r="K49" s="126">
        <f t="shared" si="16"/>
        <v>1</v>
      </c>
      <c r="L49" s="126">
        <f t="shared" si="16"/>
        <v>1</v>
      </c>
      <c r="M49" s="72"/>
      <c r="N49" s="182" t="s">
        <v>46</v>
      </c>
      <c r="O49" s="183"/>
      <c r="P49" s="126">
        <f aca="true" t="shared" si="17" ref="P49:U49">SUM(P50:P55)</f>
        <v>251</v>
      </c>
      <c r="Q49" s="126">
        <f t="shared" si="17"/>
        <v>11</v>
      </c>
      <c r="R49" s="126">
        <f t="shared" si="17"/>
        <v>25</v>
      </c>
      <c r="S49" s="126">
        <f t="shared" si="17"/>
        <v>137</v>
      </c>
      <c r="T49" s="126">
        <f t="shared" si="17"/>
        <v>4</v>
      </c>
      <c r="U49" s="169">
        <f t="shared" si="17"/>
        <v>68</v>
      </c>
      <c r="V49" s="169" t="s">
        <v>188</v>
      </c>
      <c r="W49" s="169">
        <f>SUM(W50:W55)</f>
        <v>6</v>
      </c>
      <c r="X49" s="169" t="s">
        <v>188</v>
      </c>
    </row>
    <row r="50" spans="1:24" ht="15.75" customHeight="1">
      <c r="A50" s="6"/>
      <c r="B50" s="7" t="s">
        <v>47</v>
      </c>
      <c r="C50" s="161">
        <f aca="true" t="shared" si="18" ref="C50:C55">SUM(D50:L50)</f>
        <v>477</v>
      </c>
      <c r="D50" s="165">
        <v>298</v>
      </c>
      <c r="E50" s="165">
        <v>139</v>
      </c>
      <c r="F50" s="165">
        <v>15</v>
      </c>
      <c r="G50" s="165">
        <v>16</v>
      </c>
      <c r="H50" s="165">
        <v>6</v>
      </c>
      <c r="I50" s="165" t="s">
        <v>184</v>
      </c>
      <c r="J50" s="165">
        <v>2</v>
      </c>
      <c r="K50" s="165" t="s">
        <v>184</v>
      </c>
      <c r="L50" s="165">
        <v>1</v>
      </c>
      <c r="M50" s="72"/>
      <c r="N50" s="6"/>
      <c r="O50" s="7" t="s">
        <v>47</v>
      </c>
      <c r="P50" s="161">
        <f aca="true" t="shared" si="19" ref="P50:P55">SUM(Q50:X50)</f>
        <v>44</v>
      </c>
      <c r="Q50" s="165">
        <v>2</v>
      </c>
      <c r="R50" s="164">
        <v>4</v>
      </c>
      <c r="S50" s="164">
        <v>27</v>
      </c>
      <c r="T50" s="165">
        <v>1</v>
      </c>
      <c r="U50" s="156">
        <v>9</v>
      </c>
      <c r="V50" s="165" t="s">
        <v>176</v>
      </c>
      <c r="W50" s="156">
        <v>1</v>
      </c>
      <c r="X50" s="165" t="s">
        <v>176</v>
      </c>
    </row>
    <row r="51" spans="1:24" ht="15.75" customHeight="1">
      <c r="A51" s="6"/>
      <c r="B51" s="7" t="s">
        <v>48</v>
      </c>
      <c r="C51" s="161">
        <f t="shared" si="18"/>
        <v>441</v>
      </c>
      <c r="D51" s="165">
        <v>331</v>
      </c>
      <c r="E51" s="165">
        <v>89</v>
      </c>
      <c r="F51" s="165">
        <v>11</v>
      </c>
      <c r="G51" s="165">
        <v>6</v>
      </c>
      <c r="H51" s="165">
        <v>1</v>
      </c>
      <c r="I51" s="165">
        <v>1</v>
      </c>
      <c r="J51" s="165">
        <v>2</v>
      </c>
      <c r="K51" s="165" t="s">
        <v>184</v>
      </c>
      <c r="L51" s="165" t="s">
        <v>184</v>
      </c>
      <c r="M51" s="72"/>
      <c r="N51" s="6"/>
      <c r="O51" s="7" t="s">
        <v>48</v>
      </c>
      <c r="P51" s="161">
        <f t="shared" si="19"/>
        <v>60</v>
      </c>
      <c r="Q51" s="164">
        <v>6</v>
      </c>
      <c r="R51" s="165">
        <v>1</v>
      </c>
      <c r="S51" s="164">
        <v>43</v>
      </c>
      <c r="T51" s="165" t="s">
        <v>176</v>
      </c>
      <c r="U51" s="156">
        <v>9</v>
      </c>
      <c r="V51" s="165" t="s">
        <v>176</v>
      </c>
      <c r="W51" s="156">
        <v>1</v>
      </c>
      <c r="X51" s="165" t="s">
        <v>176</v>
      </c>
    </row>
    <row r="52" spans="1:24" ht="15.75" customHeight="1">
      <c r="A52" s="6"/>
      <c r="B52" s="7" t="s">
        <v>49</v>
      </c>
      <c r="C52" s="161">
        <f t="shared" si="18"/>
        <v>1305</v>
      </c>
      <c r="D52" s="165">
        <v>572</v>
      </c>
      <c r="E52" s="165">
        <v>504</v>
      </c>
      <c r="F52" s="165">
        <v>104</v>
      </c>
      <c r="G52" s="165">
        <v>82</v>
      </c>
      <c r="H52" s="165">
        <v>22</v>
      </c>
      <c r="I52" s="165">
        <v>14</v>
      </c>
      <c r="J52" s="165">
        <v>6</v>
      </c>
      <c r="K52" s="165">
        <v>1</v>
      </c>
      <c r="L52" s="165" t="s">
        <v>184</v>
      </c>
      <c r="M52" s="72"/>
      <c r="N52" s="6"/>
      <c r="O52" s="7" t="s">
        <v>49</v>
      </c>
      <c r="P52" s="161">
        <f t="shared" si="19"/>
        <v>64</v>
      </c>
      <c r="Q52" s="165" t="s">
        <v>176</v>
      </c>
      <c r="R52" s="164">
        <v>5</v>
      </c>
      <c r="S52" s="164">
        <v>45</v>
      </c>
      <c r="T52" s="164">
        <v>1</v>
      </c>
      <c r="U52" s="156">
        <v>12</v>
      </c>
      <c r="V52" s="165" t="s">
        <v>176</v>
      </c>
      <c r="W52" s="156">
        <v>1</v>
      </c>
      <c r="X52" s="165" t="s">
        <v>176</v>
      </c>
    </row>
    <row r="53" spans="1:24" ht="15.75" customHeight="1">
      <c r="A53" s="6"/>
      <c r="B53" s="7" t="s">
        <v>50</v>
      </c>
      <c r="C53" s="161">
        <f t="shared" si="18"/>
        <v>790</v>
      </c>
      <c r="D53" s="165">
        <v>558</v>
      </c>
      <c r="E53" s="165">
        <v>198</v>
      </c>
      <c r="F53" s="165">
        <v>24</v>
      </c>
      <c r="G53" s="165">
        <v>8</v>
      </c>
      <c r="H53" s="165" t="s">
        <v>187</v>
      </c>
      <c r="I53" s="165">
        <v>2</v>
      </c>
      <c r="J53" s="165" t="s">
        <v>184</v>
      </c>
      <c r="K53" s="165" t="s">
        <v>184</v>
      </c>
      <c r="L53" s="165" t="s">
        <v>184</v>
      </c>
      <c r="M53" s="72"/>
      <c r="N53" s="6"/>
      <c r="O53" s="7" t="s">
        <v>50</v>
      </c>
      <c r="P53" s="161">
        <f t="shared" si="19"/>
        <v>52</v>
      </c>
      <c r="Q53" s="164">
        <v>2</v>
      </c>
      <c r="R53" s="165">
        <v>3</v>
      </c>
      <c r="S53" s="165">
        <v>18</v>
      </c>
      <c r="T53" s="165">
        <v>1</v>
      </c>
      <c r="U53" s="156">
        <v>27</v>
      </c>
      <c r="V53" s="165" t="s">
        <v>176</v>
      </c>
      <c r="W53" s="156">
        <v>1</v>
      </c>
      <c r="X53" s="165" t="s">
        <v>176</v>
      </c>
    </row>
    <row r="54" spans="1:24" ht="15.75" customHeight="1">
      <c r="A54" s="6"/>
      <c r="B54" s="7" t="s">
        <v>51</v>
      </c>
      <c r="C54" s="161">
        <f t="shared" si="18"/>
        <v>673</v>
      </c>
      <c r="D54" s="165">
        <v>432</v>
      </c>
      <c r="E54" s="165">
        <v>204</v>
      </c>
      <c r="F54" s="165">
        <v>28</v>
      </c>
      <c r="G54" s="165">
        <v>8</v>
      </c>
      <c r="H54" s="165">
        <v>1</v>
      </c>
      <c r="I54" s="165" t="s">
        <v>184</v>
      </c>
      <c r="J54" s="165" t="s">
        <v>184</v>
      </c>
      <c r="K54" s="165" t="s">
        <v>184</v>
      </c>
      <c r="L54" s="165" t="s">
        <v>184</v>
      </c>
      <c r="M54" s="72"/>
      <c r="N54" s="6"/>
      <c r="O54" s="7" t="s">
        <v>51</v>
      </c>
      <c r="P54" s="161">
        <f t="shared" si="19"/>
        <v>12</v>
      </c>
      <c r="Q54" s="165" t="s">
        <v>176</v>
      </c>
      <c r="R54" s="165" t="s">
        <v>176</v>
      </c>
      <c r="S54" s="165" t="s">
        <v>176</v>
      </c>
      <c r="T54" s="165" t="s">
        <v>176</v>
      </c>
      <c r="U54" s="156">
        <v>11</v>
      </c>
      <c r="V54" s="165" t="s">
        <v>176</v>
      </c>
      <c r="W54" s="156">
        <v>1</v>
      </c>
      <c r="X54" s="165" t="s">
        <v>176</v>
      </c>
    </row>
    <row r="55" spans="1:24" ht="15.75" customHeight="1">
      <c r="A55" s="6"/>
      <c r="B55" s="7" t="s">
        <v>52</v>
      </c>
      <c r="C55" s="161">
        <f t="shared" si="18"/>
        <v>487</v>
      </c>
      <c r="D55" s="165">
        <v>344</v>
      </c>
      <c r="E55" s="165">
        <v>124</v>
      </c>
      <c r="F55" s="165">
        <v>18</v>
      </c>
      <c r="G55" s="165">
        <v>1</v>
      </c>
      <c r="H55" s="165" t="s">
        <v>184</v>
      </c>
      <c r="I55" s="165" t="s">
        <v>184</v>
      </c>
      <c r="J55" s="165" t="s">
        <v>184</v>
      </c>
      <c r="K55" s="165" t="s">
        <v>184</v>
      </c>
      <c r="L55" s="165" t="s">
        <v>184</v>
      </c>
      <c r="M55" s="72"/>
      <c r="N55" s="6"/>
      <c r="O55" s="7" t="s">
        <v>52</v>
      </c>
      <c r="P55" s="161">
        <f t="shared" si="19"/>
        <v>19</v>
      </c>
      <c r="Q55" s="165">
        <v>1</v>
      </c>
      <c r="R55" s="164">
        <v>12</v>
      </c>
      <c r="S55" s="165">
        <v>4</v>
      </c>
      <c r="T55" s="164">
        <v>1</v>
      </c>
      <c r="U55" s="165" t="s">
        <v>176</v>
      </c>
      <c r="V55" s="165" t="s">
        <v>176</v>
      </c>
      <c r="W55" s="156">
        <v>1</v>
      </c>
      <c r="X55" s="165" t="s">
        <v>176</v>
      </c>
    </row>
    <row r="56" spans="1:24" ht="15.75" customHeight="1">
      <c r="A56" s="6"/>
      <c r="B56" s="7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48"/>
      <c r="N56" s="6"/>
      <c r="O56" s="7"/>
      <c r="P56" s="163"/>
      <c r="Q56" s="163"/>
      <c r="R56" s="163"/>
      <c r="S56" s="163"/>
      <c r="T56" s="163"/>
      <c r="U56" s="163"/>
      <c r="V56" s="163"/>
      <c r="W56" s="163"/>
      <c r="X56" s="163"/>
    </row>
    <row r="57" spans="1:24" s="64" customFormat="1" ht="15.75" customHeight="1">
      <c r="A57" s="182" t="s">
        <v>53</v>
      </c>
      <c r="B57" s="214"/>
      <c r="C57" s="126">
        <f>SUM(C58:C61)</f>
        <v>5280</v>
      </c>
      <c r="D57" s="126">
        <f aca="true" t="shared" si="20" ref="D57:L57">SUM(D58:D61)</f>
        <v>2702</v>
      </c>
      <c r="E57" s="126">
        <f t="shared" si="20"/>
        <v>1774</v>
      </c>
      <c r="F57" s="126">
        <f t="shared" si="20"/>
        <v>378</v>
      </c>
      <c r="G57" s="126">
        <f t="shared" si="20"/>
        <v>255</v>
      </c>
      <c r="H57" s="126">
        <f t="shared" si="20"/>
        <v>69</v>
      </c>
      <c r="I57" s="126">
        <f t="shared" si="20"/>
        <v>57</v>
      </c>
      <c r="J57" s="126">
        <f t="shared" si="20"/>
        <v>26</v>
      </c>
      <c r="K57" s="126">
        <f t="shared" si="20"/>
        <v>17</v>
      </c>
      <c r="L57" s="126">
        <f t="shared" si="20"/>
        <v>2</v>
      </c>
      <c r="M57" s="72"/>
      <c r="N57" s="182" t="s">
        <v>53</v>
      </c>
      <c r="O57" s="183"/>
      <c r="P57" s="126">
        <f aca="true" t="shared" si="21" ref="P57:U57">SUM(P58:P61)</f>
        <v>771</v>
      </c>
      <c r="Q57" s="125">
        <f t="shared" si="21"/>
        <v>9</v>
      </c>
      <c r="R57" s="125">
        <f t="shared" si="21"/>
        <v>50</v>
      </c>
      <c r="S57" s="125">
        <f t="shared" si="21"/>
        <v>576</v>
      </c>
      <c r="T57" s="125">
        <f t="shared" si="21"/>
        <v>6</v>
      </c>
      <c r="U57" s="169">
        <f t="shared" si="21"/>
        <v>126</v>
      </c>
      <c r="V57" s="169" t="s">
        <v>188</v>
      </c>
      <c r="W57" s="169">
        <f>SUM(W58:W61)</f>
        <v>4</v>
      </c>
      <c r="X57" s="169" t="s">
        <v>188</v>
      </c>
    </row>
    <row r="58" spans="1:24" ht="15.75" customHeight="1">
      <c r="A58" s="6"/>
      <c r="B58" s="7" t="s">
        <v>54</v>
      </c>
      <c r="C58" s="161">
        <f>SUM(D58:L58)</f>
        <v>1547</v>
      </c>
      <c r="D58" s="165">
        <v>841</v>
      </c>
      <c r="E58" s="165">
        <v>489</v>
      </c>
      <c r="F58" s="165">
        <v>79</v>
      </c>
      <c r="G58" s="165">
        <v>68</v>
      </c>
      <c r="H58" s="165">
        <v>29</v>
      </c>
      <c r="I58" s="165">
        <v>17</v>
      </c>
      <c r="J58" s="165">
        <v>12</v>
      </c>
      <c r="K58" s="165">
        <v>10</v>
      </c>
      <c r="L58" s="165">
        <v>2</v>
      </c>
      <c r="M58" s="72"/>
      <c r="N58" s="6"/>
      <c r="O58" s="7" t="s">
        <v>54</v>
      </c>
      <c r="P58" s="161">
        <f>SUM(Q58:X58)</f>
        <v>208</v>
      </c>
      <c r="Q58" s="171">
        <v>1</v>
      </c>
      <c r="R58" s="171">
        <v>13</v>
      </c>
      <c r="S58" s="171">
        <v>175</v>
      </c>
      <c r="T58" s="171">
        <v>2</v>
      </c>
      <c r="U58" s="156">
        <v>16</v>
      </c>
      <c r="V58" s="165" t="s">
        <v>176</v>
      </c>
      <c r="W58" s="156">
        <v>1</v>
      </c>
      <c r="X58" s="165" t="s">
        <v>176</v>
      </c>
    </row>
    <row r="59" spans="1:24" ht="15.75" customHeight="1">
      <c r="A59" s="6"/>
      <c r="B59" s="7" t="s">
        <v>55</v>
      </c>
      <c r="C59" s="161">
        <f>SUM(D59:L59)</f>
        <v>1766</v>
      </c>
      <c r="D59" s="165">
        <v>969</v>
      </c>
      <c r="E59" s="165">
        <v>582</v>
      </c>
      <c r="F59" s="165">
        <v>131</v>
      </c>
      <c r="G59" s="165">
        <v>58</v>
      </c>
      <c r="H59" s="165">
        <v>9</v>
      </c>
      <c r="I59" s="165">
        <v>9</v>
      </c>
      <c r="J59" s="165">
        <v>7</v>
      </c>
      <c r="K59" s="165">
        <v>1</v>
      </c>
      <c r="L59" s="165" t="s">
        <v>184</v>
      </c>
      <c r="M59" s="72"/>
      <c r="N59" s="6"/>
      <c r="O59" s="7" t="s">
        <v>55</v>
      </c>
      <c r="P59" s="161">
        <f>SUM(Q59:X59)</f>
        <v>311</v>
      </c>
      <c r="Q59" s="171">
        <v>4</v>
      </c>
      <c r="R59" s="171">
        <v>10</v>
      </c>
      <c r="S59" s="171">
        <v>233</v>
      </c>
      <c r="T59" s="171">
        <v>4</v>
      </c>
      <c r="U59" s="156">
        <v>59</v>
      </c>
      <c r="V59" s="165" t="s">
        <v>176</v>
      </c>
      <c r="W59" s="156">
        <v>1</v>
      </c>
      <c r="X59" s="165" t="s">
        <v>176</v>
      </c>
    </row>
    <row r="60" spans="1:24" ht="15.75" customHeight="1">
      <c r="A60" s="6"/>
      <c r="B60" s="7" t="s">
        <v>56</v>
      </c>
      <c r="C60" s="161">
        <f>SUM(D60:L60)</f>
        <v>1107</v>
      </c>
      <c r="D60" s="165">
        <v>592</v>
      </c>
      <c r="E60" s="165">
        <v>362</v>
      </c>
      <c r="F60" s="165">
        <v>70</v>
      </c>
      <c r="G60" s="165">
        <v>51</v>
      </c>
      <c r="H60" s="165">
        <v>10</v>
      </c>
      <c r="I60" s="165">
        <v>13</v>
      </c>
      <c r="J60" s="165">
        <v>5</v>
      </c>
      <c r="K60" s="165">
        <v>4</v>
      </c>
      <c r="L60" s="165" t="s">
        <v>184</v>
      </c>
      <c r="M60" s="72"/>
      <c r="N60" s="6"/>
      <c r="O60" s="7" t="s">
        <v>56</v>
      </c>
      <c r="P60" s="161">
        <f>SUM(Q60:X60)</f>
        <v>125</v>
      </c>
      <c r="Q60" s="171">
        <v>3</v>
      </c>
      <c r="R60" s="171">
        <v>19</v>
      </c>
      <c r="S60" s="171">
        <v>100</v>
      </c>
      <c r="T60" s="165" t="s">
        <v>176</v>
      </c>
      <c r="U60" s="156">
        <v>2</v>
      </c>
      <c r="V60" s="165" t="s">
        <v>176</v>
      </c>
      <c r="W60" s="165">
        <v>1</v>
      </c>
      <c r="X60" s="165" t="s">
        <v>176</v>
      </c>
    </row>
    <row r="61" spans="1:24" ht="15.75" customHeight="1">
      <c r="A61" s="6"/>
      <c r="B61" s="7" t="s">
        <v>57</v>
      </c>
      <c r="C61" s="161">
        <f>SUM(D61:L61)</f>
        <v>860</v>
      </c>
      <c r="D61" s="165">
        <v>300</v>
      </c>
      <c r="E61" s="165">
        <v>341</v>
      </c>
      <c r="F61" s="165">
        <v>98</v>
      </c>
      <c r="G61" s="165">
        <v>78</v>
      </c>
      <c r="H61" s="165">
        <v>21</v>
      </c>
      <c r="I61" s="165">
        <v>18</v>
      </c>
      <c r="J61" s="165">
        <v>2</v>
      </c>
      <c r="K61" s="165">
        <v>2</v>
      </c>
      <c r="L61" s="165" t="s">
        <v>184</v>
      </c>
      <c r="M61" s="72"/>
      <c r="N61" s="6"/>
      <c r="O61" s="7" t="s">
        <v>57</v>
      </c>
      <c r="P61" s="161">
        <f>SUM(Q61:X61)</f>
        <v>127</v>
      </c>
      <c r="Q61" s="165">
        <v>1</v>
      </c>
      <c r="R61" s="171">
        <v>8</v>
      </c>
      <c r="S61" s="171">
        <v>68</v>
      </c>
      <c r="T61" s="165" t="s">
        <v>176</v>
      </c>
      <c r="U61" s="156">
        <v>49</v>
      </c>
      <c r="V61" s="165" t="s">
        <v>176</v>
      </c>
      <c r="W61" s="156">
        <v>1</v>
      </c>
      <c r="X61" s="165" t="s">
        <v>176</v>
      </c>
    </row>
    <row r="62" spans="1:24" ht="15.75" customHeight="1">
      <c r="A62" s="6"/>
      <c r="B62" s="7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48"/>
      <c r="N62" s="6"/>
      <c r="O62" s="7"/>
      <c r="P62" s="163"/>
      <c r="Q62" s="163"/>
      <c r="R62" s="163"/>
      <c r="S62" s="163"/>
      <c r="T62" s="163"/>
      <c r="U62" s="163"/>
      <c r="V62" s="163"/>
      <c r="W62" s="163"/>
      <c r="X62" s="163"/>
    </row>
    <row r="63" spans="1:24" s="64" customFormat="1" ht="15.75" customHeight="1">
      <c r="A63" s="182" t="s">
        <v>58</v>
      </c>
      <c r="B63" s="214"/>
      <c r="C63" s="126">
        <f>SUM(C64)</f>
        <v>971</v>
      </c>
      <c r="D63" s="126">
        <f aca="true" t="shared" si="22" ref="D63:K63">SUM(D64)</f>
        <v>655</v>
      </c>
      <c r="E63" s="126">
        <f t="shared" si="22"/>
        <v>250</v>
      </c>
      <c r="F63" s="126">
        <f t="shared" si="22"/>
        <v>31</v>
      </c>
      <c r="G63" s="126">
        <f t="shared" si="22"/>
        <v>23</v>
      </c>
      <c r="H63" s="126">
        <f t="shared" si="22"/>
        <v>3</v>
      </c>
      <c r="I63" s="126">
        <f t="shared" si="22"/>
        <v>6</v>
      </c>
      <c r="J63" s="126">
        <f t="shared" si="22"/>
        <v>2</v>
      </c>
      <c r="K63" s="126">
        <f t="shared" si="22"/>
        <v>1</v>
      </c>
      <c r="L63" s="169" t="s">
        <v>188</v>
      </c>
      <c r="M63" s="72"/>
      <c r="N63" s="182" t="s">
        <v>58</v>
      </c>
      <c r="O63" s="183"/>
      <c r="P63" s="126">
        <f aca="true" t="shared" si="23" ref="P63:U63">SUM(P64)</f>
        <v>52</v>
      </c>
      <c r="Q63" s="125">
        <f t="shared" si="23"/>
        <v>7</v>
      </c>
      <c r="R63" s="125">
        <f t="shared" si="23"/>
        <v>19</v>
      </c>
      <c r="S63" s="125">
        <f t="shared" si="23"/>
        <v>22</v>
      </c>
      <c r="T63" s="125">
        <f t="shared" si="23"/>
        <v>1</v>
      </c>
      <c r="U63" s="125">
        <f t="shared" si="23"/>
        <v>2</v>
      </c>
      <c r="V63" s="169" t="s">
        <v>188</v>
      </c>
      <c r="W63" s="125">
        <f>SUM(W64)</f>
        <v>1</v>
      </c>
      <c r="X63" s="169" t="s">
        <v>188</v>
      </c>
    </row>
    <row r="64" spans="1:24" ht="15.75" customHeight="1">
      <c r="A64" s="9"/>
      <c r="B64" s="10" t="s">
        <v>59</v>
      </c>
      <c r="C64" s="161">
        <f>SUM(D64:L64)</f>
        <v>971</v>
      </c>
      <c r="D64" s="166">
        <v>655</v>
      </c>
      <c r="E64" s="166">
        <v>250</v>
      </c>
      <c r="F64" s="166">
        <v>31</v>
      </c>
      <c r="G64" s="166">
        <v>23</v>
      </c>
      <c r="H64" s="166">
        <v>3</v>
      </c>
      <c r="I64" s="166">
        <v>6</v>
      </c>
      <c r="J64" s="166">
        <v>2</v>
      </c>
      <c r="K64" s="166">
        <v>1</v>
      </c>
      <c r="L64" s="165" t="s">
        <v>184</v>
      </c>
      <c r="M64" s="72"/>
      <c r="N64" s="9"/>
      <c r="O64" s="10" t="s">
        <v>59</v>
      </c>
      <c r="P64" s="166">
        <f>SUM(Q64:X64)</f>
        <v>52</v>
      </c>
      <c r="Q64" s="172">
        <v>7</v>
      </c>
      <c r="R64" s="172">
        <v>19</v>
      </c>
      <c r="S64" s="172">
        <v>22</v>
      </c>
      <c r="T64" s="173">
        <v>1</v>
      </c>
      <c r="U64" s="160">
        <v>2</v>
      </c>
      <c r="V64" s="173" t="s">
        <v>176</v>
      </c>
      <c r="W64" s="160">
        <v>1</v>
      </c>
      <c r="X64" s="160" t="s">
        <v>176</v>
      </c>
    </row>
    <row r="65" spans="1:23" ht="15" customHeight="1">
      <c r="A65" s="45" t="s">
        <v>101</v>
      </c>
      <c r="B65" s="48"/>
      <c r="C65" s="75"/>
      <c r="D65" s="47"/>
      <c r="E65" s="47"/>
      <c r="F65" s="47"/>
      <c r="G65" s="47"/>
      <c r="H65" s="47"/>
      <c r="I65" s="47"/>
      <c r="J65" s="47"/>
      <c r="K65" s="47"/>
      <c r="L65" s="47"/>
      <c r="M65" s="48"/>
      <c r="N65" s="45" t="s">
        <v>101</v>
      </c>
      <c r="O65" s="48"/>
      <c r="P65" s="48"/>
      <c r="Q65" s="48"/>
      <c r="R65" s="48"/>
      <c r="S65" s="48"/>
      <c r="T65" s="48"/>
      <c r="U65" s="48"/>
      <c r="V65" s="48"/>
      <c r="W65" s="47"/>
    </row>
    <row r="66" ht="14.25">
      <c r="M66" s="48"/>
    </row>
    <row r="67" ht="14.25">
      <c r="M67" s="48"/>
    </row>
    <row r="68" spans="1:23" ht="14.25">
      <c r="A68" s="48"/>
      <c r="B68" s="48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7"/>
    </row>
    <row r="69" spans="1:12" ht="14.25">
      <c r="A69" s="48"/>
      <c r="B69" s="48"/>
      <c r="C69" s="47"/>
      <c r="D69" s="47"/>
      <c r="E69" s="47"/>
      <c r="F69" s="47"/>
      <c r="G69" s="47"/>
      <c r="H69" s="47"/>
      <c r="I69" s="47"/>
      <c r="J69" s="47"/>
      <c r="K69" s="47"/>
      <c r="L69" s="47"/>
    </row>
    <row r="70" spans="1:12" ht="14.25">
      <c r="A70" s="48"/>
      <c r="B70" s="48"/>
      <c r="C70" s="47"/>
      <c r="D70" s="47"/>
      <c r="E70" s="47"/>
      <c r="F70" s="47"/>
      <c r="G70" s="47"/>
      <c r="H70" s="47"/>
      <c r="I70" s="47"/>
      <c r="J70" s="47"/>
      <c r="K70" s="47"/>
      <c r="L70" s="47"/>
    </row>
    <row r="71" spans="1:12" ht="14.25">
      <c r="A71" s="48"/>
      <c r="B71" s="48"/>
      <c r="C71" s="47"/>
      <c r="D71" s="47"/>
      <c r="E71" s="47"/>
      <c r="F71" s="47"/>
      <c r="G71" s="47"/>
      <c r="H71" s="47"/>
      <c r="I71" s="47"/>
      <c r="J71" s="47"/>
      <c r="K71" s="47"/>
      <c r="L71" s="47"/>
    </row>
    <row r="72" spans="1:12" ht="14.25">
      <c r="A72" s="48"/>
      <c r="B72" s="48"/>
      <c r="C72" s="47"/>
      <c r="D72" s="47"/>
      <c r="E72" s="47"/>
      <c r="F72" s="47"/>
      <c r="G72" s="47"/>
      <c r="H72" s="47"/>
      <c r="I72" s="47"/>
      <c r="J72" s="47"/>
      <c r="K72" s="47"/>
      <c r="L72" s="47"/>
    </row>
    <row r="73" spans="1:12" ht="14.25">
      <c r="A73" s="48"/>
      <c r="B73" s="48"/>
      <c r="C73" s="47"/>
      <c r="D73" s="47"/>
      <c r="E73" s="47"/>
      <c r="F73" s="47"/>
      <c r="G73" s="47"/>
      <c r="H73" s="47"/>
      <c r="I73" s="47"/>
      <c r="J73" s="47"/>
      <c r="K73" s="47"/>
      <c r="L73" s="47"/>
    </row>
    <row r="74" spans="1:12" ht="14.25">
      <c r="A74" s="48"/>
      <c r="B74" s="48"/>
      <c r="C74" s="47"/>
      <c r="D74" s="47"/>
      <c r="E74" s="47"/>
      <c r="F74" s="47"/>
      <c r="G74" s="47"/>
      <c r="H74" s="47"/>
      <c r="I74" s="47"/>
      <c r="J74" s="47"/>
      <c r="K74" s="47"/>
      <c r="L74" s="47"/>
    </row>
    <row r="75" spans="1:12" ht="14.25">
      <c r="A75" s="48"/>
      <c r="B75" s="48"/>
      <c r="C75" s="47"/>
      <c r="D75" s="47"/>
      <c r="E75" s="47"/>
      <c r="F75" s="47"/>
      <c r="G75" s="47"/>
      <c r="H75" s="47"/>
      <c r="I75" s="47"/>
      <c r="J75" s="47"/>
      <c r="K75" s="47"/>
      <c r="L75" s="47"/>
    </row>
    <row r="76" spans="1:12" ht="14.25">
      <c r="A76" s="48"/>
      <c r="B76" s="48"/>
      <c r="C76" s="47"/>
      <c r="D76" s="47"/>
      <c r="E76" s="47"/>
      <c r="F76" s="47"/>
      <c r="G76" s="47"/>
      <c r="H76" s="47"/>
      <c r="I76" s="47"/>
      <c r="J76" s="47"/>
      <c r="K76" s="47"/>
      <c r="L76" s="47"/>
    </row>
    <row r="77" spans="1:12" ht="14.25">
      <c r="A77" s="48"/>
      <c r="B77" s="48"/>
      <c r="C77" s="47"/>
      <c r="D77" s="47"/>
      <c r="E77" s="47"/>
      <c r="F77" s="47"/>
      <c r="G77" s="47"/>
      <c r="H77" s="47"/>
      <c r="I77" s="47"/>
      <c r="J77" s="47"/>
      <c r="K77" s="47"/>
      <c r="L77" s="47"/>
    </row>
    <row r="78" spans="1:12" ht="14.25">
      <c r="A78" s="48"/>
      <c r="B78" s="48"/>
      <c r="C78" s="47"/>
      <c r="D78" s="47"/>
      <c r="E78" s="47"/>
      <c r="F78" s="47"/>
      <c r="G78" s="47"/>
      <c r="H78" s="47"/>
      <c r="I78" s="47"/>
      <c r="J78" s="47"/>
      <c r="K78" s="47"/>
      <c r="L78" s="47"/>
    </row>
    <row r="79" spans="1:12" ht="14.25">
      <c r="A79" s="48"/>
      <c r="B79" s="48"/>
      <c r="C79" s="47"/>
      <c r="D79" s="47"/>
      <c r="E79" s="47"/>
      <c r="F79" s="47"/>
      <c r="G79" s="47"/>
      <c r="H79" s="47"/>
      <c r="I79" s="47"/>
      <c r="J79" s="47"/>
      <c r="K79" s="47"/>
      <c r="L79" s="47"/>
    </row>
  </sheetData>
  <sheetProtection/>
  <mergeCells count="57">
    <mergeCell ref="J4:J5"/>
    <mergeCell ref="K4:K5"/>
    <mergeCell ref="L4:L5"/>
    <mergeCell ref="W4:W5"/>
    <mergeCell ref="X4:X5"/>
    <mergeCell ref="N4:O5"/>
    <mergeCell ref="P4:P5"/>
    <mergeCell ref="Q4:Q5"/>
    <mergeCell ref="R4:R5"/>
    <mergeCell ref="S4:S5"/>
    <mergeCell ref="T4:T5"/>
    <mergeCell ref="V4:V5"/>
    <mergeCell ref="U4:U5"/>
    <mergeCell ref="A9:B9"/>
    <mergeCell ref="N8:O8"/>
    <mergeCell ref="A10:B10"/>
    <mergeCell ref="N9:O9"/>
    <mergeCell ref="N6:O6"/>
    <mergeCell ref="A8:B8"/>
    <mergeCell ref="A6:B6"/>
    <mergeCell ref="N12:O12"/>
    <mergeCell ref="A14:B14"/>
    <mergeCell ref="N13:O13"/>
    <mergeCell ref="A11:B11"/>
    <mergeCell ref="N10:O10"/>
    <mergeCell ref="A12:B12"/>
    <mergeCell ref="N11:O11"/>
    <mergeCell ref="A15:B15"/>
    <mergeCell ref="N14:O14"/>
    <mergeCell ref="N15:O15"/>
    <mergeCell ref="A17:B17"/>
    <mergeCell ref="N17:O17"/>
    <mergeCell ref="A13:B13"/>
    <mergeCell ref="A36:B36"/>
    <mergeCell ref="N36:O36"/>
    <mergeCell ref="A43:B43"/>
    <mergeCell ref="N43:O43"/>
    <mergeCell ref="A20:B20"/>
    <mergeCell ref="N20:O20"/>
    <mergeCell ref="A26:B26"/>
    <mergeCell ref="N26:O26"/>
    <mergeCell ref="A49:B49"/>
    <mergeCell ref="N63:O63"/>
    <mergeCell ref="N49:O49"/>
    <mergeCell ref="A57:B57"/>
    <mergeCell ref="N57:O57"/>
    <mergeCell ref="A63:B63"/>
    <mergeCell ref="N2:X2"/>
    <mergeCell ref="A2:L2"/>
    <mergeCell ref="A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3"/>
  <sheetViews>
    <sheetView zoomScale="75" zoomScaleNormal="75" zoomScalePageLayoutView="0" workbookViewId="0" topLeftCell="A1">
      <selection activeCell="A2" sqref="A2:AD2"/>
    </sheetView>
  </sheetViews>
  <sheetFormatPr defaultColWidth="10.59765625" defaultRowHeight="15"/>
  <cols>
    <col min="1" max="1" width="2.59765625" style="42" customWidth="1"/>
    <col min="2" max="2" width="13.3984375" style="42" customWidth="1"/>
    <col min="3" max="3" width="11.69921875" style="42" customWidth="1"/>
    <col min="4" max="4" width="13.69921875" style="42" customWidth="1"/>
    <col min="5" max="5" width="11.5" style="42" customWidth="1"/>
    <col min="6" max="6" width="14.19921875" style="42" customWidth="1"/>
    <col min="7" max="7" width="10.59765625" style="42" customWidth="1"/>
    <col min="8" max="8" width="12.69921875" style="42" customWidth="1"/>
    <col min="9" max="10" width="8.09765625" style="42" customWidth="1"/>
    <col min="11" max="11" width="10.8984375" style="42" customWidth="1"/>
    <col min="12" max="12" width="10.5" style="42" customWidth="1"/>
    <col min="13" max="13" width="8.19921875" style="42" customWidth="1"/>
    <col min="14" max="14" width="10.5" style="42" customWidth="1"/>
    <col min="15" max="15" width="9.09765625" style="42" customWidth="1"/>
    <col min="16" max="16" width="7.09765625" style="42" customWidth="1"/>
    <col min="17" max="17" width="9.19921875" style="42" customWidth="1"/>
    <col min="18" max="18" width="8.09765625" style="42" customWidth="1"/>
    <col min="19" max="19" width="9.5" style="42" customWidth="1"/>
    <col min="20" max="20" width="8.69921875" style="42" customWidth="1"/>
    <col min="21" max="21" width="9.19921875" style="42" customWidth="1"/>
    <col min="22" max="23" width="9.59765625" style="42" customWidth="1"/>
    <col min="24" max="24" width="7.19921875" style="42" customWidth="1"/>
    <col min="25" max="25" width="8.09765625" style="42" customWidth="1"/>
    <col min="26" max="26" width="7.59765625" style="42" customWidth="1"/>
    <col min="27" max="27" width="9.09765625" style="42" customWidth="1"/>
    <col min="28" max="28" width="10.69921875" style="42" customWidth="1"/>
    <col min="29" max="29" width="14" style="42" customWidth="1"/>
    <col min="30" max="30" width="8.59765625" style="42" customWidth="1"/>
    <col min="31" max="16384" width="10.59765625" style="42" customWidth="1"/>
  </cols>
  <sheetData>
    <row r="1" spans="1:30" s="4" customFormat="1" ht="19.5" customHeight="1">
      <c r="A1" s="3" t="s">
        <v>134</v>
      </c>
      <c r="AD1" s="5" t="s">
        <v>135</v>
      </c>
    </row>
    <row r="2" spans="1:30" s="65" customFormat="1" ht="19.5" customHeight="1">
      <c r="A2" s="199" t="s">
        <v>180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</row>
    <row r="3" spans="2:30" s="65" customFormat="1" ht="18" customHeight="1" thickBot="1"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7" t="s">
        <v>136</v>
      </c>
    </row>
    <row r="4" spans="1:30" s="65" customFormat="1" ht="17.25" customHeight="1">
      <c r="A4" s="227" t="s">
        <v>137</v>
      </c>
      <c r="B4" s="228"/>
      <c r="C4" s="218" t="s">
        <v>70</v>
      </c>
      <c r="D4" s="244"/>
      <c r="E4" s="236" t="s">
        <v>107</v>
      </c>
      <c r="F4" s="237"/>
      <c r="G4" s="236" t="s">
        <v>71</v>
      </c>
      <c r="H4" s="237"/>
      <c r="I4" s="236" t="s">
        <v>72</v>
      </c>
      <c r="J4" s="237"/>
      <c r="K4" s="247" t="s">
        <v>108</v>
      </c>
      <c r="L4" s="248"/>
      <c r="M4" s="218" t="s">
        <v>73</v>
      </c>
      <c r="N4" s="240"/>
      <c r="O4" s="236" t="s">
        <v>74</v>
      </c>
      <c r="P4" s="236" t="s">
        <v>109</v>
      </c>
      <c r="Q4" s="237"/>
      <c r="R4" s="236" t="s">
        <v>110</v>
      </c>
      <c r="S4" s="237"/>
      <c r="T4" s="236" t="s">
        <v>111</v>
      </c>
      <c r="U4" s="237"/>
      <c r="V4" s="236" t="s">
        <v>112</v>
      </c>
      <c r="W4" s="251"/>
      <c r="X4" s="236" t="s">
        <v>75</v>
      </c>
      <c r="Y4" s="237"/>
      <c r="Z4" s="236" t="s">
        <v>113</v>
      </c>
      <c r="AA4" s="237"/>
      <c r="AB4" s="218" t="s">
        <v>76</v>
      </c>
      <c r="AC4" s="240"/>
      <c r="AD4" s="236" t="s">
        <v>77</v>
      </c>
    </row>
    <row r="5" spans="1:30" s="65" customFormat="1" ht="17.25" customHeight="1">
      <c r="A5" s="229"/>
      <c r="B5" s="230"/>
      <c r="C5" s="245"/>
      <c r="D5" s="246"/>
      <c r="E5" s="238"/>
      <c r="F5" s="239"/>
      <c r="G5" s="238"/>
      <c r="H5" s="239"/>
      <c r="I5" s="238"/>
      <c r="J5" s="239"/>
      <c r="K5" s="249"/>
      <c r="L5" s="250"/>
      <c r="M5" s="219"/>
      <c r="N5" s="241"/>
      <c r="O5" s="238"/>
      <c r="P5" s="238"/>
      <c r="Q5" s="239"/>
      <c r="R5" s="238"/>
      <c r="S5" s="239"/>
      <c r="T5" s="238"/>
      <c r="U5" s="239"/>
      <c r="V5" s="252"/>
      <c r="W5" s="253"/>
      <c r="X5" s="238"/>
      <c r="Y5" s="239"/>
      <c r="Z5" s="238"/>
      <c r="AA5" s="239"/>
      <c r="AB5" s="219"/>
      <c r="AC5" s="241"/>
      <c r="AD5" s="238"/>
    </row>
    <row r="6" spans="1:30" s="129" customFormat="1" ht="17.25" customHeight="1">
      <c r="A6" s="242" t="s">
        <v>10</v>
      </c>
      <c r="B6" s="243"/>
      <c r="C6" s="147">
        <f>SUM(C8:C15,C17,C20,C26,C36,C43,C49,C57,C63)</f>
        <v>75717.45</v>
      </c>
      <c r="D6" s="131">
        <f>SUM(D8:D15,D17,D20,D26,D36,D43,D49,D57,D63)</f>
        <v>15935.88</v>
      </c>
      <c r="E6" s="148">
        <f aca="true" t="shared" si="0" ref="E6:AD6">SUM(E8:E15,E17,E20,E26,E36,E43,E49,E57,E63)</f>
        <v>62336.01</v>
      </c>
      <c r="F6" s="131">
        <f t="shared" si="0"/>
        <v>12784.599999999999</v>
      </c>
      <c r="G6" s="148">
        <f t="shared" si="0"/>
        <v>7023.8099999999995</v>
      </c>
      <c r="H6" s="131">
        <f t="shared" si="0"/>
        <v>2100.38</v>
      </c>
      <c r="I6" s="148">
        <f t="shared" si="0"/>
        <v>121.16</v>
      </c>
      <c r="J6" s="131">
        <f t="shared" si="0"/>
        <v>5.24</v>
      </c>
      <c r="K6" s="148">
        <f t="shared" si="0"/>
        <v>1171.0399999999997</v>
      </c>
      <c r="L6" s="131">
        <f t="shared" si="0"/>
        <v>377.65</v>
      </c>
      <c r="M6" s="148">
        <f t="shared" si="0"/>
        <v>728.1400000000001</v>
      </c>
      <c r="N6" s="131">
        <f t="shared" si="0"/>
        <v>496.97</v>
      </c>
      <c r="O6" s="148">
        <f t="shared" si="0"/>
        <v>0.78</v>
      </c>
      <c r="P6" s="148">
        <f t="shared" si="0"/>
        <v>73.19</v>
      </c>
      <c r="Q6" s="131">
        <f t="shared" si="0"/>
        <v>65.98</v>
      </c>
      <c r="R6" s="148">
        <f t="shared" si="0"/>
        <v>106.27999999999999</v>
      </c>
      <c r="S6" s="131">
        <f t="shared" si="0"/>
        <v>57.34</v>
      </c>
      <c r="T6" s="148">
        <f t="shared" si="0"/>
        <v>729.72</v>
      </c>
      <c r="U6" s="131">
        <f t="shared" si="0"/>
        <v>11.18</v>
      </c>
      <c r="V6" s="148">
        <f t="shared" si="0"/>
        <v>1.12</v>
      </c>
      <c r="W6" s="148">
        <f t="shared" si="0"/>
        <v>0</v>
      </c>
      <c r="X6" s="148">
        <f t="shared" si="0"/>
        <v>60.18999999999999</v>
      </c>
      <c r="Y6" s="131">
        <f t="shared" si="0"/>
        <v>5</v>
      </c>
      <c r="Z6" s="148">
        <f t="shared" si="0"/>
        <v>59.37</v>
      </c>
      <c r="AA6" s="131">
        <f t="shared" si="0"/>
        <v>20.91</v>
      </c>
      <c r="AB6" s="148">
        <f t="shared" si="0"/>
        <v>3236.02</v>
      </c>
      <c r="AC6" s="131">
        <f t="shared" si="0"/>
        <v>15935.88</v>
      </c>
      <c r="AD6" s="148">
        <f t="shared" si="0"/>
        <v>70.62</v>
      </c>
    </row>
    <row r="7" spans="1:30" ht="17.25" customHeight="1">
      <c r="A7" s="234"/>
      <c r="B7" s="235"/>
      <c r="C7" s="149"/>
      <c r="D7" s="131"/>
      <c r="E7" s="150"/>
      <c r="F7" s="130"/>
      <c r="G7" s="150"/>
      <c r="H7" s="131"/>
      <c r="I7" s="150"/>
      <c r="J7" s="131"/>
      <c r="K7" s="150"/>
      <c r="L7" s="131"/>
      <c r="M7" s="150"/>
      <c r="N7" s="131"/>
      <c r="O7" s="150"/>
      <c r="P7" s="150"/>
      <c r="Q7" s="131"/>
      <c r="R7" s="150"/>
      <c r="S7" s="131"/>
      <c r="T7" s="150"/>
      <c r="U7" s="131"/>
      <c r="V7" s="150"/>
      <c r="W7" s="150"/>
      <c r="X7" s="150"/>
      <c r="Y7" s="131"/>
      <c r="Z7" s="150"/>
      <c r="AA7" s="131"/>
      <c r="AB7" s="150"/>
      <c r="AC7" s="131"/>
      <c r="AD7" s="150"/>
    </row>
    <row r="8" spans="1:30" s="129" customFormat="1" ht="17.25" customHeight="1">
      <c r="A8" s="232" t="s">
        <v>11</v>
      </c>
      <c r="B8" s="233"/>
      <c r="C8" s="151">
        <f>SUM(E8,G8,I8,K8,M8,O8,P8,R8,T8,V8,X8,Z8,AB8,AD8)</f>
        <v>10904.16</v>
      </c>
      <c r="D8" s="131">
        <f>SUM(AC8)</f>
        <v>743.23</v>
      </c>
      <c r="E8" s="130">
        <v>10328.88</v>
      </c>
      <c r="F8" s="131">
        <v>702.87</v>
      </c>
      <c r="G8" s="132">
        <v>165.08</v>
      </c>
      <c r="H8" s="130"/>
      <c r="I8" s="132">
        <v>9.61</v>
      </c>
      <c r="J8" s="130"/>
      <c r="K8" s="130">
        <v>125.75</v>
      </c>
      <c r="L8" s="131">
        <v>19.61</v>
      </c>
      <c r="M8" s="130">
        <v>47.19</v>
      </c>
      <c r="N8" s="131">
        <v>5.93</v>
      </c>
      <c r="O8" s="130" t="s">
        <v>181</v>
      </c>
      <c r="P8" s="130"/>
      <c r="Q8" s="130" t="s">
        <v>181</v>
      </c>
      <c r="R8" s="130">
        <v>43.21</v>
      </c>
      <c r="S8" s="131">
        <v>14.82</v>
      </c>
      <c r="T8" s="132">
        <v>28.18</v>
      </c>
      <c r="U8" s="130"/>
      <c r="V8" s="130">
        <v>0.33</v>
      </c>
      <c r="W8" s="130"/>
      <c r="X8" s="130"/>
      <c r="Y8" s="130" t="s">
        <v>181</v>
      </c>
      <c r="Z8" s="130"/>
      <c r="AA8" s="130" t="s">
        <v>181</v>
      </c>
      <c r="AB8" s="130">
        <v>155.93</v>
      </c>
      <c r="AC8" s="131">
        <v>743.23</v>
      </c>
      <c r="AD8" s="130" t="s">
        <v>181</v>
      </c>
    </row>
    <row r="9" spans="1:30" s="129" customFormat="1" ht="17.25" customHeight="1">
      <c r="A9" s="232" t="s">
        <v>12</v>
      </c>
      <c r="B9" s="233"/>
      <c r="C9" s="151">
        <f aca="true" t="shared" si="1" ref="C9:C15">SUM(E9,G9,I9,K9,M9,O9,P9,R9,T9,V9,X9,Z9,AB9,AD9)</f>
        <v>357.78999999999996</v>
      </c>
      <c r="D9" s="131">
        <f aca="true" t="shared" si="2" ref="D9:D14">SUM(AC9)</f>
        <v>106.79</v>
      </c>
      <c r="E9" s="130">
        <v>272.34</v>
      </c>
      <c r="F9" s="131">
        <v>99.89</v>
      </c>
      <c r="G9" s="130">
        <v>34.15</v>
      </c>
      <c r="H9" s="131">
        <v>1.66</v>
      </c>
      <c r="I9" s="130">
        <v>10.29</v>
      </c>
      <c r="J9" s="131">
        <v>5.24</v>
      </c>
      <c r="K9" s="130"/>
      <c r="L9" s="130" t="s">
        <v>181</v>
      </c>
      <c r="M9" s="130"/>
      <c r="N9" s="130" t="s">
        <v>181</v>
      </c>
      <c r="O9" s="130" t="s">
        <v>181</v>
      </c>
      <c r="P9" s="130"/>
      <c r="Q9" s="130" t="s">
        <v>181</v>
      </c>
      <c r="R9" s="130"/>
      <c r="S9" s="130" t="s">
        <v>181</v>
      </c>
      <c r="T9" s="130"/>
      <c r="U9" s="130" t="s">
        <v>181</v>
      </c>
      <c r="W9" s="130" t="s">
        <v>181</v>
      </c>
      <c r="X9" s="132">
        <v>17.58</v>
      </c>
      <c r="Y9" s="130" t="s">
        <v>181</v>
      </c>
      <c r="Z9" s="130"/>
      <c r="AA9" s="130" t="s">
        <v>181</v>
      </c>
      <c r="AB9" s="130">
        <v>23.43</v>
      </c>
      <c r="AC9" s="131">
        <v>106.79</v>
      </c>
      <c r="AD9" s="130" t="s">
        <v>181</v>
      </c>
    </row>
    <row r="10" spans="1:30" s="129" customFormat="1" ht="17.25" customHeight="1">
      <c r="A10" s="232" t="s">
        <v>13</v>
      </c>
      <c r="B10" s="233"/>
      <c r="C10" s="151">
        <f t="shared" si="1"/>
        <v>8253.539999999999</v>
      </c>
      <c r="D10" s="131">
        <f t="shared" si="2"/>
        <v>1302.86</v>
      </c>
      <c r="E10" s="130">
        <v>7503.78</v>
      </c>
      <c r="F10" s="131">
        <v>1244.81</v>
      </c>
      <c r="G10" s="132">
        <v>531.95</v>
      </c>
      <c r="H10" s="130"/>
      <c r="I10" s="132">
        <v>0.16</v>
      </c>
      <c r="J10" s="130"/>
      <c r="K10" s="130">
        <v>59.03</v>
      </c>
      <c r="L10" s="131">
        <v>41.43</v>
      </c>
      <c r="M10" s="130">
        <v>68.28</v>
      </c>
      <c r="N10" s="130"/>
      <c r="O10" s="130" t="s">
        <v>181</v>
      </c>
      <c r="P10" s="130"/>
      <c r="Q10" s="130" t="s">
        <v>181</v>
      </c>
      <c r="R10" s="130">
        <v>16.62</v>
      </c>
      <c r="S10" s="131">
        <v>16.62</v>
      </c>
      <c r="T10" s="132">
        <v>49.06</v>
      </c>
      <c r="U10" s="130"/>
      <c r="W10" s="130" t="s">
        <v>181</v>
      </c>
      <c r="X10" s="130"/>
      <c r="Y10" s="130" t="s">
        <v>181</v>
      </c>
      <c r="Z10" s="130"/>
      <c r="AA10" s="130" t="s">
        <v>181</v>
      </c>
      <c r="AB10" s="130">
        <v>24.66</v>
      </c>
      <c r="AC10" s="131">
        <v>1302.86</v>
      </c>
      <c r="AD10" s="130" t="s">
        <v>181</v>
      </c>
    </row>
    <row r="11" spans="1:30" s="129" customFormat="1" ht="17.25" customHeight="1">
      <c r="A11" s="232" t="s">
        <v>14</v>
      </c>
      <c r="B11" s="233"/>
      <c r="C11" s="151">
        <f t="shared" si="1"/>
        <v>2425.08</v>
      </c>
      <c r="D11" s="131">
        <f t="shared" si="2"/>
        <v>456.91</v>
      </c>
      <c r="E11" s="130">
        <v>1661.92</v>
      </c>
      <c r="F11" s="131">
        <v>273.16</v>
      </c>
      <c r="G11" s="130">
        <v>277.09</v>
      </c>
      <c r="H11" s="131">
        <v>156.92</v>
      </c>
      <c r="I11" s="132">
        <v>12.06</v>
      </c>
      <c r="J11" s="130"/>
      <c r="K11" s="130">
        <v>11.33</v>
      </c>
      <c r="L11" s="131">
        <v>11.33</v>
      </c>
      <c r="M11" s="130">
        <v>15.65</v>
      </c>
      <c r="N11" s="131">
        <v>15.5</v>
      </c>
      <c r="O11" s="130" t="s">
        <v>181</v>
      </c>
      <c r="P11" s="130"/>
      <c r="Q11" s="130" t="s">
        <v>181</v>
      </c>
      <c r="R11" s="130"/>
      <c r="S11" s="130" t="s">
        <v>181</v>
      </c>
      <c r="T11" s="130"/>
      <c r="U11" s="130" t="s">
        <v>181</v>
      </c>
      <c r="V11" s="130">
        <v>0.76</v>
      </c>
      <c r="W11" s="130"/>
      <c r="X11" s="132">
        <v>1.22</v>
      </c>
      <c r="Y11" s="130" t="s">
        <v>181</v>
      </c>
      <c r="Z11" s="132">
        <v>1.89</v>
      </c>
      <c r="AA11" s="130"/>
      <c r="AB11" s="130">
        <v>443.16</v>
      </c>
      <c r="AC11" s="131">
        <v>456.91</v>
      </c>
      <c r="AD11" s="130" t="s">
        <v>181</v>
      </c>
    </row>
    <row r="12" spans="1:30" s="129" customFormat="1" ht="17.25" customHeight="1">
      <c r="A12" s="232" t="s">
        <v>15</v>
      </c>
      <c r="B12" s="233"/>
      <c r="C12" s="151">
        <f t="shared" si="1"/>
        <v>1270.11</v>
      </c>
      <c r="D12" s="131">
        <f t="shared" si="2"/>
        <v>402.92</v>
      </c>
      <c r="E12" s="130">
        <v>645.6</v>
      </c>
      <c r="F12" s="131">
        <v>351.42</v>
      </c>
      <c r="G12" s="130">
        <v>358.26</v>
      </c>
      <c r="H12" s="131">
        <v>17.39</v>
      </c>
      <c r="I12" s="132">
        <v>9.31</v>
      </c>
      <c r="J12" s="130"/>
      <c r="K12" s="130">
        <v>31.86</v>
      </c>
      <c r="L12" s="131">
        <v>27.63</v>
      </c>
      <c r="M12" s="130"/>
      <c r="N12" s="130" t="s">
        <v>181</v>
      </c>
      <c r="O12" s="130" t="s">
        <v>181</v>
      </c>
      <c r="P12" s="130"/>
      <c r="Q12" s="130" t="s">
        <v>181</v>
      </c>
      <c r="R12" s="130"/>
      <c r="S12" s="130" t="s">
        <v>181</v>
      </c>
      <c r="T12" s="130"/>
      <c r="U12" s="130" t="s">
        <v>181</v>
      </c>
      <c r="W12" s="130" t="s">
        <v>181</v>
      </c>
      <c r="X12" s="132">
        <v>6.95</v>
      </c>
      <c r="Y12" s="130" t="s">
        <v>181</v>
      </c>
      <c r="Z12" s="130">
        <v>7.83</v>
      </c>
      <c r="AA12" s="131">
        <v>6.48</v>
      </c>
      <c r="AB12" s="130">
        <v>210.3</v>
      </c>
      <c r="AC12" s="131">
        <v>402.92</v>
      </c>
      <c r="AD12" s="130" t="s">
        <v>181</v>
      </c>
    </row>
    <row r="13" spans="1:30" s="129" customFormat="1" ht="17.25" customHeight="1">
      <c r="A13" s="232" t="s">
        <v>16</v>
      </c>
      <c r="B13" s="233"/>
      <c r="C13" s="151">
        <f t="shared" si="1"/>
        <v>981.2199999999999</v>
      </c>
      <c r="D13" s="131">
        <f t="shared" si="2"/>
        <v>740.19</v>
      </c>
      <c r="E13" s="130">
        <v>301.84</v>
      </c>
      <c r="F13" s="131">
        <v>236.18</v>
      </c>
      <c r="G13" s="132">
        <v>19</v>
      </c>
      <c r="H13" s="130"/>
      <c r="I13" s="132">
        <v>8.22</v>
      </c>
      <c r="J13" s="130"/>
      <c r="K13" s="130">
        <v>85.02</v>
      </c>
      <c r="L13" s="131">
        <v>48.02</v>
      </c>
      <c r="M13" s="130">
        <v>461.82</v>
      </c>
      <c r="N13" s="131">
        <v>428</v>
      </c>
      <c r="O13" s="130" t="s">
        <v>181</v>
      </c>
      <c r="P13" s="130">
        <v>9.3</v>
      </c>
      <c r="Q13" s="131">
        <v>2.09</v>
      </c>
      <c r="R13" s="130">
        <v>25.9</v>
      </c>
      <c r="S13" s="131">
        <v>25.9</v>
      </c>
      <c r="T13" s="130"/>
      <c r="U13" s="130" t="s">
        <v>181</v>
      </c>
      <c r="W13" s="130" t="s">
        <v>181</v>
      </c>
      <c r="X13" s="130"/>
      <c r="Y13" s="130" t="s">
        <v>181</v>
      </c>
      <c r="Z13" s="130"/>
      <c r="AA13" s="130" t="s">
        <v>181</v>
      </c>
      <c r="AB13" s="130">
        <v>60.45</v>
      </c>
      <c r="AC13" s="131">
        <v>740.19</v>
      </c>
      <c r="AD13" s="130">
        <v>9.67</v>
      </c>
    </row>
    <row r="14" spans="1:30" s="129" customFormat="1" ht="17.25" customHeight="1">
      <c r="A14" s="232" t="s">
        <v>17</v>
      </c>
      <c r="B14" s="233"/>
      <c r="C14" s="151">
        <f t="shared" si="1"/>
        <v>373.74</v>
      </c>
      <c r="D14" s="131">
        <f t="shared" si="2"/>
        <v>100.11</v>
      </c>
      <c r="E14" s="132">
        <v>45.15</v>
      </c>
      <c r="F14" s="130"/>
      <c r="G14" s="130">
        <v>221.97</v>
      </c>
      <c r="H14" s="131">
        <v>45.21</v>
      </c>
      <c r="I14" s="132">
        <v>3.07</v>
      </c>
      <c r="J14" s="130"/>
      <c r="K14" s="130">
        <v>72.9</v>
      </c>
      <c r="L14" s="131">
        <v>49.91</v>
      </c>
      <c r="M14" s="130">
        <v>20.25</v>
      </c>
      <c r="N14" s="131">
        <v>2.11</v>
      </c>
      <c r="O14" s="130" t="s">
        <v>181</v>
      </c>
      <c r="P14" s="130">
        <v>2</v>
      </c>
      <c r="Q14" s="131">
        <v>2</v>
      </c>
      <c r="R14" s="130"/>
      <c r="S14" s="130"/>
      <c r="T14" s="130"/>
      <c r="U14" s="130" t="s">
        <v>181</v>
      </c>
      <c r="W14" s="130" t="s">
        <v>181</v>
      </c>
      <c r="X14" s="132">
        <v>0.88</v>
      </c>
      <c r="Y14" s="131">
        <v>0.88</v>
      </c>
      <c r="Z14" s="130"/>
      <c r="AA14" s="130" t="s">
        <v>181</v>
      </c>
      <c r="AB14" s="130">
        <v>5.09</v>
      </c>
      <c r="AC14" s="131">
        <v>100.11</v>
      </c>
      <c r="AD14" s="130">
        <v>2.43</v>
      </c>
    </row>
    <row r="15" spans="1:30" s="129" customFormat="1" ht="17.25" customHeight="1">
      <c r="A15" s="232" t="s">
        <v>18</v>
      </c>
      <c r="B15" s="233"/>
      <c r="C15" s="152">
        <f t="shared" si="1"/>
        <v>27.78</v>
      </c>
      <c r="D15" s="131"/>
      <c r="E15" s="130"/>
      <c r="F15" s="130" t="s">
        <v>181</v>
      </c>
      <c r="G15" s="130"/>
      <c r="H15" s="130" t="s">
        <v>181</v>
      </c>
      <c r="I15" s="130"/>
      <c r="J15" s="130" t="s">
        <v>181</v>
      </c>
      <c r="K15" s="132">
        <v>24.53</v>
      </c>
      <c r="L15" s="131"/>
      <c r="M15" s="132">
        <v>3.25</v>
      </c>
      <c r="N15" s="130"/>
      <c r="O15" s="130" t="s">
        <v>181</v>
      </c>
      <c r="P15" s="130"/>
      <c r="Q15" s="130" t="s">
        <v>181</v>
      </c>
      <c r="R15" s="130"/>
      <c r="S15" s="130" t="s">
        <v>181</v>
      </c>
      <c r="T15" s="130"/>
      <c r="U15" s="130" t="s">
        <v>181</v>
      </c>
      <c r="V15" s="130" t="s">
        <v>181</v>
      </c>
      <c r="W15" s="130" t="s">
        <v>181</v>
      </c>
      <c r="X15" s="130"/>
      <c r="Y15" s="130" t="s">
        <v>181</v>
      </c>
      <c r="Z15" s="130" t="s">
        <v>181</v>
      </c>
      <c r="AA15" s="130" t="s">
        <v>181</v>
      </c>
      <c r="AB15" s="130"/>
      <c r="AC15" s="131"/>
      <c r="AD15" s="130" t="s">
        <v>181</v>
      </c>
    </row>
    <row r="16" spans="1:30" ht="17.25" customHeight="1">
      <c r="A16" s="234"/>
      <c r="B16" s="235"/>
      <c r="C16" s="149"/>
      <c r="D16" s="131"/>
      <c r="E16" s="150"/>
      <c r="F16" s="131"/>
      <c r="G16" s="150"/>
      <c r="H16" s="131"/>
      <c r="I16" s="150"/>
      <c r="J16" s="131"/>
      <c r="K16" s="150"/>
      <c r="L16" s="131"/>
      <c r="M16" s="150"/>
      <c r="N16" s="131"/>
      <c r="O16" s="150"/>
      <c r="P16" s="150"/>
      <c r="Q16" s="131"/>
      <c r="R16" s="150"/>
      <c r="S16" s="131"/>
      <c r="T16" s="150"/>
      <c r="U16" s="131"/>
      <c r="V16" s="129"/>
      <c r="W16" s="150"/>
      <c r="X16" s="150"/>
      <c r="Y16" s="131"/>
      <c r="Z16" s="150"/>
      <c r="AA16" s="131"/>
      <c r="AB16" s="150"/>
      <c r="AC16" s="131"/>
      <c r="AD16" s="150"/>
    </row>
    <row r="17" spans="1:30" s="129" customFormat="1" ht="17.25" customHeight="1">
      <c r="A17" s="232" t="s">
        <v>19</v>
      </c>
      <c r="B17" s="233"/>
      <c r="C17" s="151">
        <f aca="true" t="shared" si="3" ref="C17:I17">SUM(C18)</f>
        <v>6597.93</v>
      </c>
      <c r="D17" s="131">
        <f t="shared" si="3"/>
        <v>2799.41</v>
      </c>
      <c r="E17" s="130">
        <f t="shared" si="3"/>
        <v>6150.3</v>
      </c>
      <c r="F17" s="131">
        <f t="shared" si="3"/>
        <v>2799.41</v>
      </c>
      <c r="G17" s="132">
        <f t="shared" si="3"/>
        <v>42.74</v>
      </c>
      <c r="H17" s="130"/>
      <c r="I17" s="132">
        <f t="shared" si="3"/>
        <v>0.05</v>
      </c>
      <c r="J17" s="130"/>
      <c r="K17" s="130"/>
      <c r="L17" s="130" t="s">
        <v>181</v>
      </c>
      <c r="M17" s="130"/>
      <c r="N17" s="130" t="s">
        <v>181</v>
      </c>
      <c r="O17" s="130" t="s">
        <v>181</v>
      </c>
      <c r="P17" s="130"/>
      <c r="Q17" s="130" t="s">
        <v>181</v>
      </c>
      <c r="R17" s="130"/>
      <c r="S17" s="130" t="s">
        <v>181</v>
      </c>
      <c r="T17" s="132">
        <f>SUM(T18)</f>
        <v>30.64</v>
      </c>
      <c r="U17" s="130"/>
      <c r="W17" s="130" t="s">
        <v>181</v>
      </c>
      <c r="X17" s="130"/>
      <c r="Y17" s="130" t="s">
        <v>181</v>
      </c>
      <c r="Z17" s="130"/>
      <c r="AA17" s="130" t="s">
        <v>181</v>
      </c>
      <c r="AB17" s="130">
        <f>SUM(AB18)</f>
        <v>332.33</v>
      </c>
      <c r="AC17" s="131">
        <f>SUM(AC18)</f>
        <v>2799.41</v>
      </c>
      <c r="AD17" s="130">
        <f>SUM(AD18)</f>
        <v>41.87</v>
      </c>
    </row>
    <row r="18" spans="1:30" ht="17.25" customHeight="1">
      <c r="A18" s="6"/>
      <c r="B18" s="7" t="s">
        <v>20</v>
      </c>
      <c r="C18" s="137">
        <f>SUM(E18,G18,I18,K18,M18,O18,P18,R18,T18,V18,X18,Z18,AB18,AD18)</f>
        <v>6597.93</v>
      </c>
      <c r="D18" s="133">
        <f>SUM(AC18)</f>
        <v>2799.41</v>
      </c>
      <c r="E18" s="136">
        <v>6150.3</v>
      </c>
      <c r="F18" s="133">
        <v>2799.41</v>
      </c>
      <c r="G18" s="138">
        <v>42.74</v>
      </c>
      <c r="H18" s="136"/>
      <c r="I18" s="138">
        <v>0.05</v>
      </c>
      <c r="J18" s="136"/>
      <c r="K18" s="136"/>
      <c r="L18" s="136" t="s">
        <v>179</v>
      </c>
      <c r="M18" s="136"/>
      <c r="N18" s="136" t="s">
        <v>179</v>
      </c>
      <c r="O18" s="136" t="s">
        <v>179</v>
      </c>
      <c r="P18" s="136"/>
      <c r="Q18" s="136" t="s">
        <v>179</v>
      </c>
      <c r="R18" s="136"/>
      <c r="S18" s="136" t="s">
        <v>179</v>
      </c>
      <c r="T18" s="138">
        <v>30.64</v>
      </c>
      <c r="U18" s="136"/>
      <c r="V18" s="139"/>
      <c r="W18" s="136" t="s">
        <v>179</v>
      </c>
      <c r="X18" s="136"/>
      <c r="Y18" s="136" t="s">
        <v>179</v>
      </c>
      <c r="Z18" s="136"/>
      <c r="AA18" s="136" t="s">
        <v>179</v>
      </c>
      <c r="AB18" s="136">
        <v>332.33</v>
      </c>
      <c r="AC18" s="133">
        <v>2799.41</v>
      </c>
      <c r="AD18" s="136">
        <v>41.87</v>
      </c>
    </row>
    <row r="19" spans="1:30" ht="17.25" customHeight="1">
      <c r="A19" s="6"/>
      <c r="B19" s="7"/>
      <c r="C19" s="134"/>
      <c r="D19" s="133"/>
      <c r="E19" s="135"/>
      <c r="F19" s="133"/>
      <c r="G19" s="135"/>
      <c r="H19" s="133"/>
      <c r="I19" s="135"/>
      <c r="J19" s="133"/>
      <c r="K19" s="135"/>
      <c r="L19" s="133"/>
      <c r="M19" s="135"/>
      <c r="N19" s="133"/>
      <c r="O19" s="135"/>
      <c r="P19" s="135"/>
      <c r="Q19" s="133"/>
      <c r="R19" s="135"/>
      <c r="S19" s="133"/>
      <c r="T19" s="135"/>
      <c r="U19" s="133"/>
      <c r="V19" s="139"/>
      <c r="W19" s="135"/>
      <c r="X19" s="135"/>
      <c r="Y19" s="133"/>
      <c r="Z19" s="135"/>
      <c r="AA19" s="133"/>
      <c r="AB19" s="135"/>
      <c r="AC19" s="133"/>
      <c r="AD19" s="135"/>
    </row>
    <row r="20" spans="1:30" s="129" customFormat="1" ht="17.25" customHeight="1">
      <c r="A20" s="232" t="s">
        <v>21</v>
      </c>
      <c r="B20" s="233"/>
      <c r="C20" s="151">
        <f>SUM(C21:C24)</f>
        <v>51.089999999999996</v>
      </c>
      <c r="D20" s="131">
        <f>SUM(D21:D24)</f>
        <v>18.91</v>
      </c>
      <c r="E20" s="130"/>
      <c r="F20" s="130" t="s">
        <v>181</v>
      </c>
      <c r="G20" s="132">
        <f>SUM(G21:G24)</f>
        <v>1.75</v>
      </c>
      <c r="H20" s="130"/>
      <c r="I20" s="132">
        <f>SUM(I21:I24)</f>
        <v>0.16</v>
      </c>
      <c r="J20" s="130"/>
      <c r="K20" s="130">
        <f>SUM(K21:K24)</f>
        <v>40.08</v>
      </c>
      <c r="L20" s="131">
        <f>SUM(L21:L24)</f>
        <v>18.91</v>
      </c>
      <c r="M20" s="130"/>
      <c r="N20" s="130" t="s">
        <v>181</v>
      </c>
      <c r="O20" s="130" t="s">
        <v>181</v>
      </c>
      <c r="P20" s="130"/>
      <c r="Q20" s="130" t="s">
        <v>181</v>
      </c>
      <c r="R20" s="130"/>
      <c r="S20" s="130" t="s">
        <v>181</v>
      </c>
      <c r="T20" s="130"/>
      <c r="U20" s="130" t="s">
        <v>181</v>
      </c>
      <c r="W20" s="130" t="s">
        <v>181</v>
      </c>
      <c r="X20" s="130"/>
      <c r="Y20" s="130" t="s">
        <v>181</v>
      </c>
      <c r="Z20" s="130"/>
      <c r="AA20" s="130" t="s">
        <v>181</v>
      </c>
      <c r="AB20" s="130">
        <f>SUM(AB21:AB24)</f>
        <v>7.6</v>
      </c>
      <c r="AC20" s="131">
        <f>SUM(AC21:AC24)</f>
        <v>18.91</v>
      </c>
      <c r="AD20" s="130">
        <f>SUM(AD21:AD24)</f>
        <v>1.5</v>
      </c>
    </row>
    <row r="21" spans="1:30" ht="17.25" customHeight="1">
      <c r="A21" s="6"/>
      <c r="B21" s="7" t="s">
        <v>22</v>
      </c>
      <c r="C21" s="137">
        <f>SUM(E21,G21,I21,K21,M21,O21,P21,R21,T21,V21,X21,Z21,AB21,AD21)</f>
        <v>49.18</v>
      </c>
      <c r="D21" s="133">
        <f>SUM(AC21)</f>
        <v>18.91</v>
      </c>
      <c r="E21" s="136"/>
      <c r="F21" s="136" t="s">
        <v>179</v>
      </c>
      <c r="G21" s="136"/>
      <c r="H21" s="136" t="s">
        <v>179</v>
      </c>
      <c r="I21" s="136"/>
      <c r="J21" s="136" t="s">
        <v>179</v>
      </c>
      <c r="K21" s="136">
        <v>40.08</v>
      </c>
      <c r="L21" s="133">
        <v>18.91</v>
      </c>
      <c r="M21" s="136"/>
      <c r="N21" s="136" t="s">
        <v>179</v>
      </c>
      <c r="O21" s="136" t="s">
        <v>179</v>
      </c>
      <c r="P21" s="136"/>
      <c r="Q21" s="136" t="s">
        <v>179</v>
      </c>
      <c r="R21" s="136"/>
      <c r="S21" s="136" t="s">
        <v>179</v>
      </c>
      <c r="T21" s="136"/>
      <c r="U21" s="136" t="s">
        <v>179</v>
      </c>
      <c r="V21" s="139"/>
      <c r="W21" s="136" t="s">
        <v>179</v>
      </c>
      <c r="X21" s="136"/>
      <c r="Y21" s="136" t="s">
        <v>179</v>
      </c>
      <c r="Z21" s="136"/>
      <c r="AA21" s="136" t="s">
        <v>179</v>
      </c>
      <c r="AB21" s="136">
        <v>7.6</v>
      </c>
      <c r="AC21" s="133">
        <v>18.91</v>
      </c>
      <c r="AD21" s="136">
        <v>1.5</v>
      </c>
    </row>
    <row r="22" spans="1:30" ht="17.25" customHeight="1">
      <c r="A22" s="6"/>
      <c r="B22" s="7" t="s">
        <v>23</v>
      </c>
      <c r="C22" s="136"/>
      <c r="D22" s="136" t="s">
        <v>179</v>
      </c>
      <c r="E22" s="136"/>
      <c r="F22" s="136" t="s">
        <v>179</v>
      </c>
      <c r="G22" s="136"/>
      <c r="H22" s="136" t="s">
        <v>179</v>
      </c>
      <c r="I22" s="136"/>
      <c r="J22" s="136" t="s">
        <v>179</v>
      </c>
      <c r="K22" s="136"/>
      <c r="L22" s="136" t="s">
        <v>179</v>
      </c>
      <c r="M22" s="136"/>
      <c r="N22" s="136" t="s">
        <v>179</v>
      </c>
      <c r="O22" s="136" t="s">
        <v>179</v>
      </c>
      <c r="P22" s="136"/>
      <c r="Q22" s="136" t="s">
        <v>179</v>
      </c>
      <c r="R22" s="136"/>
      <c r="S22" s="136" t="s">
        <v>179</v>
      </c>
      <c r="T22" s="136"/>
      <c r="U22" s="136" t="s">
        <v>179</v>
      </c>
      <c r="V22" s="139"/>
      <c r="W22" s="136" t="s">
        <v>179</v>
      </c>
      <c r="X22" s="136"/>
      <c r="Y22" s="136" t="s">
        <v>179</v>
      </c>
      <c r="Z22" s="136"/>
      <c r="AA22" s="136" t="s">
        <v>179</v>
      </c>
      <c r="AB22" s="136"/>
      <c r="AC22" s="136" t="s">
        <v>179</v>
      </c>
      <c r="AD22" s="136" t="s">
        <v>179</v>
      </c>
    </row>
    <row r="23" spans="1:30" ht="17.25" customHeight="1">
      <c r="A23" s="6"/>
      <c r="B23" s="7" t="s">
        <v>24</v>
      </c>
      <c r="C23" s="137">
        <f>SUM(E23,G23,I23,K23,M23,O23,P23,R23,T23,V23,X23,Z23,AB23,AD23)</f>
        <v>1.91</v>
      </c>
      <c r="D23" s="136"/>
      <c r="E23" s="136"/>
      <c r="F23" s="136" t="s">
        <v>179</v>
      </c>
      <c r="G23" s="138">
        <v>1.75</v>
      </c>
      <c r="H23" s="136"/>
      <c r="I23" s="138">
        <v>0.16</v>
      </c>
      <c r="J23" s="136"/>
      <c r="K23" s="136"/>
      <c r="L23" s="136" t="s">
        <v>179</v>
      </c>
      <c r="M23" s="136"/>
      <c r="N23" s="136" t="s">
        <v>179</v>
      </c>
      <c r="O23" s="136" t="s">
        <v>179</v>
      </c>
      <c r="P23" s="136"/>
      <c r="Q23" s="136" t="s">
        <v>179</v>
      </c>
      <c r="R23" s="136"/>
      <c r="S23" s="136" t="s">
        <v>179</v>
      </c>
      <c r="T23" s="136"/>
      <c r="U23" s="136" t="s">
        <v>179</v>
      </c>
      <c r="V23" s="139"/>
      <c r="W23" s="136" t="s">
        <v>179</v>
      </c>
      <c r="X23" s="136"/>
      <c r="Y23" s="136" t="s">
        <v>179</v>
      </c>
      <c r="Z23" s="136"/>
      <c r="AA23" s="136" t="s">
        <v>179</v>
      </c>
      <c r="AB23" s="136"/>
      <c r="AC23" s="136" t="s">
        <v>179</v>
      </c>
      <c r="AD23" s="136" t="s">
        <v>179</v>
      </c>
    </row>
    <row r="24" spans="1:30" ht="17.25" customHeight="1">
      <c r="A24" s="6"/>
      <c r="B24" s="7" t="s">
        <v>25</v>
      </c>
      <c r="C24" s="136"/>
      <c r="D24" s="136" t="s">
        <v>179</v>
      </c>
      <c r="E24" s="136"/>
      <c r="F24" s="136" t="s">
        <v>179</v>
      </c>
      <c r="G24" s="136"/>
      <c r="H24" s="136" t="s">
        <v>179</v>
      </c>
      <c r="I24" s="136"/>
      <c r="J24" s="136" t="s">
        <v>179</v>
      </c>
      <c r="K24" s="136"/>
      <c r="L24" s="136" t="s">
        <v>179</v>
      </c>
      <c r="M24" s="136"/>
      <c r="N24" s="136" t="s">
        <v>179</v>
      </c>
      <c r="O24" s="136" t="s">
        <v>179</v>
      </c>
      <c r="P24" s="136"/>
      <c r="Q24" s="136" t="s">
        <v>179</v>
      </c>
      <c r="R24" s="136"/>
      <c r="S24" s="136" t="s">
        <v>179</v>
      </c>
      <c r="T24" s="136"/>
      <c r="U24" s="136" t="s">
        <v>179</v>
      </c>
      <c r="V24" s="139"/>
      <c r="W24" s="136" t="s">
        <v>179</v>
      </c>
      <c r="X24" s="136"/>
      <c r="Y24" s="136" t="s">
        <v>179</v>
      </c>
      <c r="Z24" s="136"/>
      <c r="AA24" s="136" t="s">
        <v>179</v>
      </c>
      <c r="AB24" s="136"/>
      <c r="AC24" s="136" t="s">
        <v>179</v>
      </c>
      <c r="AD24" s="136" t="s">
        <v>179</v>
      </c>
    </row>
    <row r="25" spans="1:30" ht="17.25" customHeight="1">
      <c r="A25" s="6"/>
      <c r="B25" s="7"/>
      <c r="C25" s="134"/>
      <c r="D25" s="133"/>
      <c r="E25" s="135"/>
      <c r="F25" s="133"/>
      <c r="G25" s="135"/>
      <c r="H25" s="133"/>
      <c r="I25" s="135"/>
      <c r="J25" s="133"/>
      <c r="K25" s="135"/>
      <c r="L25" s="133"/>
      <c r="M25" s="135"/>
      <c r="N25" s="133"/>
      <c r="O25" s="135"/>
      <c r="P25" s="135"/>
      <c r="Q25" s="133"/>
      <c r="R25" s="135"/>
      <c r="S25" s="133"/>
      <c r="T25" s="135"/>
      <c r="U25" s="133"/>
      <c r="V25" s="139"/>
      <c r="W25" s="135"/>
      <c r="X25" s="135"/>
      <c r="Y25" s="133"/>
      <c r="Z25" s="135"/>
      <c r="AA25" s="133"/>
      <c r="AB25" s="135"/>
      <c r="AC25" s="133"/>
      <c r="AD25" s="135"/>
    </row>
    <row r="26" spans="1:30" s="129" customFormat="1" ht="17.25" customHeight="1">
      <c r="A26" s="232" t="s">
        <v>26</v>
      </c>
      <c r="B26" s="233"/>
      <c r="C26" s="151">
        <f>SUM(C27:C34)</f>
        <v>37636.37</v>
      </c>
      <c r="D26" s="131">
        <f aca="true" t="shared" si="4" ref="D26:I26">SUM(D27:D34)</f>
        <v>7092.08</v>
      </c>
      <c r="E26" s="130">
        <f t="shared" si="4"/>
        <v>31279.65</v>
      </c>
      <c r="F26" s="131">
        <f t="shared" si="4"/>
        <v>5323.889999999999</v>
      </c>
      <c r="G26" s="130">
        <f t="shared" si="4"/>
        <v>4139.25</v>
      </c>
      <c r="H26" s="131">
        <f t="shared" si="4"/>
        <v>1706.8700000000001</v>
      </c>
      <c r="I26" s="132">
        <f t="shared" si="4"/>
        <v>0.7</v>
      </c>
      <c r="J26" s="130"/>
      <c r="K26" s="130">
        <f>SUM(K27:K34)</f>
        <v>29.21</v>
      </c>
      <c r="L26" s="131">
        <f>SUM(L27:L34)</f>
        <v>28.85</v>
      </c>
      <c r="M26" s="130">
        <f>SUM(M27:M34)</f>
        <v>21.29</v>
      </c>
      <c r="N26" s="131">
        <f>SUM(N27:N34)</f>
        <v>21.29</v>
      </c>
      <c r="O26" s="130">
        <f>SUM(O27:O34)</f>
        <v>0.78</v>
      </c>
      <c r="P26" s="130"/>
      <c r="Q26" s="130" t="s">
        <v>181</v>
      </c>
      <c r="R26" s="130"/>
      <c r="S26" s="130" t="s">
        <v>181</v>
      </c>
      <c r="T26" s="130">
        <f>SUM(T27:T34)</f>
        <v>613.89</v>
      </c>
      <c r="U26" s="131">
        <f>SUM(U27:U34)</f>
        <v>11.18</v>
      </c>
      <c r="W26" s="130" t="s">
        <v>181</v>
      </c>
      <c r="X26" s="130"/>
      <c r="Y26" s="130" t="s">
        <v>181</v>
      </c>
      <c r="Z26" s="130"/>
      <c r="AA26" s="130" t="s">
        <v>181</v>
      </c>
      <c r="AB26" s="130">
        <f>SUM(AB27:AB34)</f>
        <v>1551.6</v>
      </c>
      <c r="AC26" s="131">
        <f>SUM(AC27:AC34)</f>
        <v>7092.08</v>
      </c>
      <c r="AD26" s="130" t="s">
        <v>181</v>
      </c>
    </row>
    <row r="27" spans="1:30" ht="17.25" customHeight="1">
      <c r="A27" s="6"/>
      <c r="B27" s="7" t="s">
        <v>27</v>
      </c>
      <c r="C27" s="137">
        <f>SUM(E27,G27,I27,K27,M27,O27,P27,R27,T27,V27,X27,Z27,AB27,AD27)</f>
        <v>29.21</v>
      </c>
      <c r="D27" s="133">
        <f>SUM(AC27)</f>
        <v>28.85</v>
      </c>
      <c r="E27" s="136"/>
      <c r="F27" s="136" t="s">
        <v>179</v>
      </c>
      <c r="G27" s="136"/>
      <c r="H27" s="136" t="s">
        <v>179</v>
      </c>
      <c r="I27" s="136"/>
      <c r="J27" s="136" t="s">
        <v>179</v>
      </c>
      <c r="K27" s="136">
        <v>29.21</v>
      </c>
      <c r="L27" s="133">
        <v>28.85</v>
      </c>
      <c r="M27" s="136"/>
      <c r="N27" s="136" t="s">
        <v>179</v>
      </c>
      <c r="O27" s="136" t="s">
        <v>179</v>
      </c>
      <c r="P27" s="136"/>
      <c r="Q27" s="136" t="s">
        <v>179</v>
      </c>
      <c r="R27" s="136"/>
      <c r="S27" s="136" t="s">
        <v>179</v>
      </c>
      <c r="T27" s="136"/>
      <c r="U27" s="136" t="s">
        <v>179</v>
      </c>
      <c r="V27" s="139"/>
      <c r="W27" s="136" t="s">
        <v>179</v>
      </c>
      <c r="X27" s="136"/>
      <c r="Y27" s="136" t="s">
        <v>179</v>
      </c>
      <c r="Z27" s="136"/>
      <c r="AA27" s="136" t="s">
        <v>179</v>
      </c>
      <c r="AB27" s="136" t="s">
        <v>179</v>
      </c>
      <c r="AC27" s="133">
        <v>28.85</v>
      </c>
      <c r="AD27" s="136" t="s">
        <v>179</v>
      </c>
    </row>
    <row r="28" spans="1:30" ht="17.25" customHeight="1">
      <c r="A28" s="6"/>
      <c r="B28" s="7" t="s">
        <v>28</v>
      </c>
      <c r="C28" s="137">
        <f>SUM(E28,G28,I28,K28,M28,O28,P28,R28,T28,V28,X28,Z28,AB28,AD28)</f>
        <v>74.92</v>
      </c>
      <c r="D28" s="133">
        <f>SUM(AC28)</f>
        <v>21.29</v>
      </c>
      <c r="E28" s="136"/>
      <c r="F28" s="136" t="s">
        <v>179</v>
      </c>
      <c r="G28" s="138">
        <v>0.85</v>
      </c>
      <c r="H28" s="136"/>
      <c r="I28" s="138"/>
      <c r="J28" s="136" t="s">
        <v>179</v>
      </c>
      <c r="K28" s="136"/>
      <c r="L28" s="136" t="s">
        <v>179</v>
      </c>
      <c r="M28" s="136">
        <v>21.29</v>
      </c>
      <c r="N28" s="133">
        <v>21.29</v>
      </c>
      <c r="O28" s="136" t="s">
        <v>179</v>
      </c>
      <c r="P28" s="136"/>
      <c r="Q28" s="136" t="s">
        <v>179</v>
      </c>
      <c r="R28" s="136"/>
      <c r="S28" s="136" t="s">
        <v>179</v>
      </c>
      <c r="T28" s="138">
        <v>14.08</v>
      </c>
      <c r="U28" s="136" t="s">
        <v>179</v>
      </c>
      <c r="V28" s="139"/>
      <c r="W28" s="136" t="s">
        <v>179</v>
      </c>
      <c r="X28" s="136"/>
      <c r="Y28" s="136" t="s">
        <v>179</v>
      </c>
      <c r="Z28" s="136"/>
      <c r="AA28" s="136" t="s">
        <v>179</v>
      </c>
      <c r="AB28" s="136">
        <v>38.7</v>
      </c>
      <c r="AC28" s="133">
        <v>21.29</v>
      </c>
      <c r="AD28" s="136" t="s">
        <v>179</v>
      </c>
    </row>
    <row r="29" spans="1:30" ht="17.25" customHeight="1">
      <c r="A29" s="6"/>
      <c r="B29" s="7" t="s">
        <v>29</v>
      </c>
      <c r="C29" s="136"/>
      <c r="D29" s="136" t="s">
        <v>179</v>
      </c>
      <c r="E29" s="136"/>
      <c r="F29" s="136" t="s">
        <v>179</v>
      </c>
      <c r="G29" s="136"/>
      <c r="H29" s="136" t="s">
        <v>179</v>
      </c>
      <c r="I29" s="136"/>
      <c r="J29" s="136" t="s">
        <v>179</v>
      </c>
      <c r="K29" s="136"/>
      <c r="L29" s="136" t="s">
        <v>179</v>
      </c>
      <c r="M29" s="136"/>
      <c r="N29" s="136" t="s">
        <v>179</v>
      </c>
      <c r="O29" s="136" t="s">
        <v>179</v>
      </c>
      <c r="P29" s="136"/>
      <c r="Q29" s="136" t="s">
        <v>179</v>
      </c>
      <c r="R29" s="136"/>
      <c r="S29" s="136" t="s">
        <v>179</v>
      </c>
      <c r="T29" s="136"/>
      <c r="U29" s="136" t="s">
        <v>179</v>
      </c>
      <c r="V29" s="139"/>
      <c r="W29" s="136" t="s">
        <v>179</v>
      </c>
      <c r="X29" s="136"/>
      <c r="Y29" s="136" t="s">
        <v>179</v>
      </c>
      <c r="Z29" s="136"/>
      <c r="AA29" s="136" t="s">
        <v>179</v>
      </c>
      <c r="AB29" s="136"/>
      <c r="AC29" s="136" t="s">
        <v>179</v>
      </c>
      <c r="AD29" s="136" t="s">
        <v>179</v>
      </c>
    </row>
    <row r="30" spans="1:30" ht="17.25" customHeight="1">
      <c r="A30" s="6"/>
      <c r="B30" s="7" t="s">
        <v>30</v>
      </c>
      <c r="C30" s="141">
        <f>SUM(E30,G30,I30,K30,M30,O30,P30,R30,T30,V30,X30,Z30,AB30,AD30)</f>
        <v>2662.56</v>
      </c>
      <c r="D30" s="136"/>
      <c r="E30" s="138">
        <v>1926.45</v>
      </c>
      <c r="F30" s="136"/>
      <c r="G30" s="138">
        <v>649.41</v>
      </c>
      <c r="H30" s="136" t="s">
        <v>179</v>
      </c>
      <c r="I30" s="136"/>
      <c r="J30" s="136" t="s">
        <v>179</v>
      </c>
      <c r="K30" s="136"/>
      <c r="L30" s="136" t="s">
        <v>179</v>
      </c>
      <c r="M30" s="136"/>
      <c r="N30" s="136" t="s">
        <v>179</v>
      </c>
      <c r="O30" s="136" t="s">
        <v>179</v>
      </c>
      <c r="P30" s="136"/>
      <c r="Q30" s="136" t="s">
        <v>179</v>
      </c>
      <c r="R30" s="136"/>
      <c r="S30" s="136" t="s">
        <v>179</v>
      </c>
      <c r="T30" s="138">
        <v>86.7</v>
      </c>
      <c r="U30" s="136" t="s">
        <v>179</v>
      </c>
      <c r="V30" s="139"/>
      <c r="W30" s="136" t="s">
        <v>179</v>
      </c>
      <c r="X30" s="136"/>
      <c r="Y30" s="136" t="s">
        <v>179</v>
      </c>
      <c r="Z30" s="136"/>
      <c r="AA30" s="136" t="s">
        <v>179</v>
      </c>
      <c r="AB30" s="136"/>
      <c r="AC30" s="136" t="s">
        <v>179</v>
      </c>
      <c r="AD30" s="136" t="s">
        <v>179</v>
      </c>
    </row>
    <row r="31" spans="1:30" ht="17.25" customHeight="1">
      <c r="A31" s="6"/>
      <c r="B31" s="7" t="s">
        <v>31</v>
      </c>
      <c r="C31" s="137">
        <f>SUM(E31,G31,I31,K31,M31,O31,P31,R31,T31,V31,X31,Z31,AB31,AD31)</f>
        <v>9743.72</v>
      </c>
      <c r="D31" s="133">
        <f>SUM(AC31)</f>
        <v>3001.33</v>
      </c>
      <c r="E31" s="136">
        <v>8972.4</v>
      </c>
      <c r="F31" s="133">
        <v>3001.33</v>
      </c>
      <c r="G31" s="138">
        <v>709.78</v>
      </c>
      <c r="H31" s="136" t="s">
        <v>179</v>
      </c>
      <c r="I31" s="136"/>
      <c r="J31" s="136" t="s">
        <v>179</v>
      </c>
      <c r="K31" s="136"/>
      <c r="L31" s="136" t="s">
        <v>179</v>
      </c>
      <c r="M31" s="136"/>
      <c r="N31" s="136" t="s">
        <v>179</v>
      </c>
      <c r="O31" s="136" t="s">
        <v>179</v>
      </c>
      <c r="P31" s="136"/>
      <c r="Q31" s="136" t="s">
        <v>179</v>
      </c>
      <c r="R31" s="136"/>
      <c r="S31" s="136" t="s">
        <v>179</v>
      </c>
      <c r="T31" s="138">
        <v>28.82</v>
      </c>
      <c r="U31" s="136" t="s">
        <v>179</v>
      </c>
      <c r="V31" s="139"/>
      <c r="W31" s="136" t="s">
        <v>179</v>
      </c>
      <c r="X31" s="136"/>
      <c r="Y31" s="136" t="s">
        <v>179</v>
      </c>
      <c r="Z31" s="136"/>
      <c r="AA31" s="136" t="s">
        <v>179</v>
      </c>
      <c r="AB31" s="136">
        <v>32.72</v>
      </c>
      <c r="AC31" s="133">
        <v>3001.33</v>
      </c>
      <c r="AD31" s="136" t="s">
        <v>179</v>
      </c>
    </row>
    <row r="32" spans="1:30" ht="17.25" customHeight="1">
      <c r="A32" s="6"/>
      <c r="B32" s="7" t="s">
        <v>32</v>
      </c>
      <c r="C32" s="137">
        <f>SUM(E32,G32,I32,K32,M32,O32,P32,R32,T32,V32,X32,Z32,AB32,AD32)</f>
        <v>888.6700000000001</v>
      </c>
      <c r="D32" s="133">
        <f>SUM(AC32)</f>
        <v>11.18</v>
      </c>
      <c r="E32" s="138">
        <v>716.45</v>
      </c>
      <c r="F32" s="136"/>
      <c r="G32" s="138">
        <v>19.76</v>
      </c>
      <c r="H32" s="136" t="s">
        <v>179</v>
      </c>
      <c r="I32" s="136"/>
      <c r="J32" s="136" t="s">
        <v>179</v>
      </c>
      <c r="K32" s="136"/>
      <c r="L32" s="136" t="s">
        <v>179</v>
      </c>
      <c r="M32" s="136"/>
      <c r="N32" s="136" t="s">
        <v>179</v>
      </c>
      <c r="O32" s="136" t="s">
        <v>179</v>
      </c>
      <c r="P32" s="136"/>
      <c r="Q32" s="136" t="s">
        <v>179</v>
      </c>
      <c r="R32" s="136"/>
      <c r="S32" s="136" t="s">
        <v>179</v>
      </c>
      <c r="T32" s="136">
        <v>152.46</v>
      </c>
      <c r="U32" s="133">
        <v>11.18</v>
      </c>
      <c r="V32" s="139"/>
      <c r="W32" s="136" t="s">
        <v>179</v>
      </c>
      <c r="X32" s="136"/>
      <c r="Y32" s="136" t="s">
        <v>179</v>
      </c>
      <c r="Z32" s="136"/>
      <c r="AA32" s="136" t="s">
        <v>179</v>
      </c>
      <c r="AB32" s="136" t="s">
        <v>179</v>
      </c>
      <c r="AC32" s="133">
        <v>11.18</v>
      </c>
      <c r="AD32" s="136" t="s">
        <v>179</v>
      </c>
    </row>
    <row r="33" spans="1:30" ht="17.25" customHeight="1">
      <c r="A33" s="6"/>
      <c r="B33" s="7" t="s">
        <v>33</v>
      </c>
      <c r="C33" s="137">
        <f>SUM(E33,G33,I33,K33,M33,O33,P33,R33,T33,V33,X33,Z33,AB33,AD33)</f>
        <v>9037.84</v>
      </c>
      <c r="D33" s="133">
        <f>SUM(AC33)</f>
        <v>1777.35</v>
      </c>
      <c r="E33" s="136">
        <v>8495.24</v>
      </c>
      <c r="F33" s="133">
        <v>1776.95</v>
      </c>
      <c r="G33" s="136">
        <v>107.09</v>
      </c>
      <c r="H33" s="133">
        <v>0.4</v>
      </c>
      <c r="I33" s="136"/>
      <c r="J33" s="136" t="s">
        <v>179</v>
      </c>
      <c r="K33" s="136"/>
      <c r="L33" s="136" t="s">
        <v>179</v>
      </c>
      <c r="M33" s="136"/>
      <c r="N33" s="136" t="s">
        <v>179</v>
      </c>
      <c r="O33" s="136" t="s">
        <v>179</v>
      </c>
      <c r="P33" s="136"/>
      <c r="Q33" s="136" t="s">
        <v>179</v>
      </c>
      <c r="R33" s="136"/>
      <c r="S33" s="136" t="s">
        <v>179</v>
      </c>
      <c r="T33" s="138">
        <v>130.17</v>
      </c>
      <c r="U33" s="136" t="s">
        <v>179</v>
      </c>
      <c r="V33" s="139"/>
      <c r="W33" s="136" t="s">
        <v>179</v>
      </c>
      <c r="X33" s="136"/>
      <c r="Y33" s="136" t="s">
        <v>179</v>
      </c>
      <c r="Z33" s="136"/>
      <c r="AA33" s="136" t="s">
        <v>179</v>
      </c>
      <c r="AB33" s="136">
        <v>305.34</v>
      </c>
      <c r="AC33" s="133">
        <v>1777.35</v>
      </c>
      <c r="AD33" s="136" t="s">
        <v>179</v>
      </c>
    </row>
    <row r="34" spans="1:30" ht="17.25" customHeight="1">
      <c r="A34" s="6"/>
      <c r="B34" s="7" t="s">
        <v>34</v>
      </c>
      <c r="C34" s="137">
        <f>SUM(E34,G34,I34,K34,M34,O34,P34,R34,T34,V34,X34,Z34,AB34,AD34)</f>
        <v>15199.450000000003</v>
      </c>
      <c r="D34" s="133">
        <f>SUM(AC34)</f>
        <v>2252.08</v>
      </c>
      <c r="E34" s="136">
        <v>11169.11</v>
      </c>
      <c r="F34" s="133">
        <v>545.61</v>
      </c>
      <c r="G34" s="136">
        <v>2652.36</v>
      </c>
      <c r="H34" s="133">
        <v>1706.47</v>
      </c>
      <c r="I34" s="136">
        <v>0.7</v>
      </c>
      <c r="J34" s="136"/>
      <c r="K34" s="136"/>
      <c r="L34" s="136" t="s">
        <v>179</v>
      </c>
      <c r="M34" s="136"/>
      <c r="N34" s="136" t="s">
        <v>179</v>
      </c>
      <c r="O34" s="136">
        <v>0.78</v>
      </c>
      <c r="P34" s="136"/>
      <c r="Q34" s="136" t="s">
        <v>179</v>
      </c>
      <c r="R34" s="136"/>
      <c r="S34" s="136" t="s">
        <v>179</v>
      </c>
      <c r="T34" s="136">
        <v>201.66</v>
      </c>
      <c r="U34" s="133"/>
      <c r="V34" s="139"/>
      <c r="W34" s="136" t="s">
        <v>179</v>
      </c>
      <c r="X34" s="136"/>
      <c r="Y34" s="136" t="s">
        <v>179</v>
      </c>
      <c r="Z34" s="136"/>
      <c r="AA34" s="136" t="s">
        <v>179</v>
      </c>
      <c r="AB34" s="136">
        <v>1174.84</v>
      </c>
      <c r="AC34" s="133">
        <v>2252.08</v>
      </c>
      <c r="AD34" s="136" t="s">
        <v>179</v>
      </c>
    </row>
    <row r="35" spans="1:30" ht="17.25" customHeight="1">
      <c r="A35" s="6"/>
      <c r="B35" s="7"/>
      <c r="C35" s="134"/>
      <c r="D35" s="133"/>
      <c r="E35" s="135"/>
      <c r="F35" s="133"/>
      <c r="G35" s="135"/>
      <c r="H35" s="133"/>
      <c r="I35" s="135"/>
      <c r="J35" s="133"/>
      <c r="K35" s="135"/>
      <c r="L35" s="133"/>
      <c r="M35" s="135"/>
      <c r="N35" s="133"/>
      <c r="O35" s="135"/>
      <c r="P35" s="135"/>
      <c r="Q35" s="133"/>
      <c r="R35" s="135"/>
      <c r="S35" s="133"/>
      <c r="T35" s="135"/>
      <c r="U35" s="133"/>
      <c r="V35" s="139"/>
      <c r="W35" s="135"/>
      <c r="X35" s="135"/>
      <c r="Y35" s="133"/>
      <c r="Z35" s="135"/>
      <c r="AA35" s="133"/>
      <c r="AB35" s="135"/>
      <c r="AC35" s="133"/>
      <c r="AD35" s="135"/>
    </row>
    <row r="36" spans="1:30" s="129" customFormat="1" ht="17.25" customHeight="1">
      <c r="A36" s="232" t="s">
        <v>35</v>
      </c>
      <c r="B36" s="233"/>
      <c r="C36" s="151">
        <f>SUM(C37:C41)</f>
        <v>1027.9099999999999</v>
      </c>
      <c r="D36" s="131">
        <f>SUM(D37:D41)</f>
        <v>321.69</v>
      </c>
      <c r="E36" s="130">
        <f>SUM(E37:E41)</f>
        <v>447.96</v>
      </c>
      <c r="F36" s="131">
        <f>SUM(F37:F41)</f>
        <v>256.7</v>
      </c>
      <c r="G36" s="132">
        <f>SUM(G37:G41)</f>
        <v>63.16</v>
      </c>
      <c r="H36" s="131"/>
      <c r="I36" s="132">
        <f>SUM(I37:I41)</f>
        <v>1.6700000000000002</v>
      </c>
      <c r="J36" s="130"/>
      <c r="K36" s="130">
        <f>SUM(K37:K41)</f>
        <v>452.02</v>
      </c>
      <c r="L36" s="131">
        <f>SUM(L37:L41)</f>
        <v>64.99000000000001</v>
      </c>
      <c r="M36" s="130"/>
      <c r="N36" s="130" t="s">
        <v>181</v>
      </c>
      <c r="O36" s="130" t="s">
        <v>181</v>
      </c>
      <c r="P36" s="130"/>
      <c r="Q36" s="130" t="s">
        <v>181</v>
      </c>
      <c r="R36" s="130"/>
      <c r="S36" s="130" t="s">
        <v>181</v>
      </c>
      <c r="T36" s="130"/>
      <c r="U36" s="130" t="s">
        <v>181</v>
      </c>
      <c r="W36" s="130" t="s">
        <v>181</v>
      </c>
      <c r="X36" s="130"/>
      <c r="Y36" s="130" t="s">
        <v>181</v>
      </c>
      <c r="Z36" s="130"/>
      <c r="AA36" s="130" t="s">
        <v>181</v>
      </c>
      <c r="AB36" s="130">
        <f>SUM(AB37:AB41)</f>
        <v>63.1</v>
      </c>
      <c r="AC36" s="131">
        <f>SUM(AC37:AC41)</f>
        <v>321.69</v>
      </c>
      <c r="AD36" s="130" t="s">
        <v>181</v>
      </c>
    </row>
    <row r="37" spans="1:30" ht="17.25" customHeight="1">
      <c r="A37" s="6"/>
      <c r="B37" s="7" t="s">
        <v>36</v>
      </c>
      <c r="C37" s="137">
        <f>SUM(E37,G37,I37,K37,M37,O37,P37,R37,T37,V37,X37,Z37,AB37,AD37)</f>
        <v>538.39</v>
      </c>
      <c r="D37" s="133">
        <f>SUM(AC37)</f>
        <v>256.7</v>
      </c>
      <c r="E37" s="136">
        <v>434.53</v>
      </c>
      <c r="F37" s="133">
        <v>256.7</v>
      </c>
      <c r="G37" s="138">
        <v>40.97</v>
      </c>
      <c r="H37" s="136"/>
      <c r="I37" s="138">
        <v>1.35</v>
      </c>
      <c r="J37" s="136"/>
      <c r="K37" s="136"/>
      <c r="L37" s="136" t="s">
        <v>179</v>
      </c>
      <c r="M37" s="136"/>
      <c r="N37" s="136" t="s">
        <v>179</v>
      </c>
      <c r="O37" s="136" t="s">
        <v>179</v>
      </c>
      <c r="P37" s="136"/>
      <c r="Q37" s="136" t="s">
        <v>179</v>
      </c>
      <c r="R37" s="136"/>
      <c r="S37" s="136" t="s">
        <v>179</v>
      </c>
      <c r="T37" s="136"/>
      <c r="U37" s="136" t="s">
        <v>179</v>
      </c>
      <c r="V37" s="139"/>
      <c r="W37" s="136" t="s">
        <v>179</v>
      </c>
      <c r="X37" s="136"/>
      <c r="Y37" s="136" t="s">
        <v>179</v>
      </c>
      <c r="Z37" s="136"/>
      <c r="AA37" s="136" t="s">
        <v>179</v>
      </c>
      <c r="AB37" s="136">
        <v>61.54</v>
      </c>
      <c r="AC37" s="133">
        <v>256.7</v>
      </c>
      <c r="AD37" s="136" t="s">
        <v>179</v>
      </c>
    </row>
    <row r="38" spans="1:30" ht="17.25" customHeight="1">
      <c r="A38" s="6"/>
      <c r="B38" s="7" t="s">
        <v>37</v>
      </c>
      <c r="C38" s="137">
        <f>SUM(E38,G38,I38,K38,M38,O38,P38,R38,T38,V38,X38,Z38,AB38,AD38)</f>
        <v>54.620000000000005</v>
      </c>
      <c r="D38" s="133">
        <f>SUM(AC38)</f>
        <v>0.27</v>
      </c>
      <c r="E38" s="138">
        <v>13.43</v>
      </c>
      <c r="F38" s="136"/>
      <c r="G38" s="138">
        <v>22.19</v>
      </c>
      <c r="H38" s="133"/>
      <c r="I38" s="138">
        <v>0.32</v>
      </c>
      <c r="J38" s="136"/>
      <c r="K38" s="136">
        <v>17.12</v>
      </c>
      <c r="L38" s="133">
        <v>0.27</v>
      </c>
      <c r="M38" s="136"/>
      <c r="N38" s="136" t="s">
        <v>179</v>
      </c>
      <c r="O38" s="136" t="s">
        <v>179</v>
      </c>
      <c r="P38" s="136"/>
      <c r="Q38" s="136" t="s">
        <v>179</v>
      </c>
      <c r="R38" s="136"/>
      <c r="S38" s="136" t="s">
        <v>179</v>
      </c>
      <c r="T38" s="136"/>
      <c r="U38" s="136" t="s">
        <v>179</v>
      </c>
      <c r="V38" s="139"/>
      <c r="W38" s="136" t="s">
        <v>179</v>
      </c>
      <c r="X38" s="136"/>
      <c r="Y38" s="136" t="s">
        <v>179</v>
      </c>
      <c r="Z38" s="136"/>
      <c r="AA38" s="136" t="s">
        <v>179</v>
      </c>
      <c r="AB38" s="136">
        <v>1.56</v>
      </c>
      <c r="AC38" s="133">
        <v>0.27</v>
      </c>
      <c r="AD38" s="136" t="s">
        <v>179</v>
      </c>
    </row>
    <row r="39" spans="1:30" ht="17.25" customHeight="1">
      <c r="A39" s="6"/>
      <c r="B39" s="7" t="s">
        <v>38</v>
      </c>
      <c r="C39" s="137">
        <f>SUM(E39,G39,I39,K39,M39,O39,P39,R39,T39,V39,X39,Z39,AB39,AD39)</f>
        <v>48.79</v>
      </c>
      <c r="D39" s="133">
        <f>SUM(AC39)</f>
        <v>0.16</v>
      </c>
      <c r="E39" s="136"/>
      <c r="F39" s="136" t="s">
        <v>179</v>
      </c>
      <c r="G39" s="136"/>
      <c r="H39" s="136" t="s">
        <v>179</v>
      </c>
      <c r="I39" s="136"/>
      <c r="J39" s="136" t="s">
        <v>179</v>
      </c>
      <c r="K39" s="136">
        <v>48.79</v>
      </c>
      <c r="L39" s="133">
        <v>0.16</v>
      </c>
      <c r="M39" s="136"/>
      <c r="N39" s="136" t="s">
        <v>179</v>
      </c>
      <c r="O39" s="136" t="s">
        <v>179</v>
      </c>
      <c r="P39" s="136"/>
      <c r="Q39" s="136" t="s">
        <v>179</v>
      </c>
      <c r="R39" s="136"/>
      <c r="S39" s="136" t="s">
        <v>179</v>
      </c>
      <c r="T39" s="136"/>
      <c r="U39" s="136" t="s">
        <v>179</v>
      </c>
      <c r="V39" s="139"/>
      <c r="W39" s="136" t="s">
        <v>179</v>
      </c>
      <c r="X39" s="136"/>
      <c r="Y39" s="136" t="s">
        <v>179</v>
      </c>
      <c r="Z39" s="136"/>
      <c r="AA39" s="136" t="s">
        <v>179</v>
      </c>
      <c r="AB39" s="136" t="s">
        <v>179</v>
      </c>
      <c r="AC39" s="133">
        <v>0.16</v>
      </c>
      <c r="AD39" s="136" t="s">
        <v>179</v>
      </c>
    </row>
    <row r="40" spans="1:30" ht="17.25" customHeight="1">
      <c r="A40" s="6"/>
      <c r="B40" s="7" t="s">
        <v>39</v>
      </c>
      <c r="C40" s="137">
        <f>SUM(E40,G40,I40,K40,M40,O40,P40,R40,T40,V40,X40,Z40,AB40,AD40)</f>
        <v>75.42</v>
      </c>
      <c r="D40" s="133">
        <f>SUM(AC40)</f>
        <v>64.56</v>
      </c>
      <c r="E40" s="136"/>
      <c r="F40" s="136" t="s">
        <v>179</v>
      </c>
      <c r="G40" s="136"/>
      <c r="H40" s="136" t="s">
        <v>179</v>
      </c>
      <c r="I40" s="136"/>
      <c r="J40" s="136" t="s">
        <v>179</v>
      </c>
      <c r="K40" s="136">
        <v>75.42</v>
      </c>
      <c r="L40" s="133">
        <v>64.56</v>
      </c>
      <c r="M40" s="136"/>
      <c r="N40" s="136" t="s">
        <v>179</v>
      </c>
      <c r="O40" s="136" t="s">
        <v>179</v>
      </c>
      <c r="P40" s="136"/>
      <c r="Q40" s="136" t="s">
        <v>179</v>
      </c>
      <c r="R40" s="136"/>
      <c r="S40" s="136" t="s">
        <v>179</v>
      </c>
      <c r="T40" s="136"/>
      <c r="U40" s="136" t="s">
        <v>179</v>
      </c>
      <c r="V40" s="139"/>
      <c r="W40" s="136" t="s">
        <v>179</v>
      </c>
      <c r="X40" s="136"/>
      <c r="Y40" s="136" t="s">
        <v>179</v>
      </c>
      <c r="Z40" s="136"/>
      <c r="AA40" s="136" t="s">
        <v>179</v>
      </c>
      <c r="AB40" s="136" t="s">
        <v>179</v>
      </c>
      <c r="AC40" s="133">
        <v>64.56</v>
      </c>
      <c r="AD40" s="136" t="s">
        <v>179</v>
      </c>
    </row>
    <row r="41" spans="1:30" ht="17.25" customHeight="1">
      <c r="A41" s="6"/>
      <c r="B41" s="7" t="s">
        <v>40</v>
      </c>
      <c r="C41" s="140">
        <f>SUM(E41,G41,I41,K41,M41,O41,P41,R41,T41,V41,X41,Z41,AB41,AD41)</f>
        <v>310.69</v>
      </c>
      <c r="D41" s="136"/>
      <c r="E41" s="136"/>
      <c r="F41" s="136" t="s">
        <v>179</v>
      </c>
      <c r="G41" s="136"/>
      <c r="H41" s="136" t="s">
        <v>179</v>
      </c>
      <c r="I41" s="136"/>
      <c r="J41" s="136" t="s">
        <v>179</v>
      </c>
      <c r="K41" s="138">
        <v>310.69</v>
      </c>
      <c r="L41" s="136"/>
      <c r="M41" s="136"/>
      <c r="N41" s="136" t="s">
        <v>179</v>
      </c>
      <c r="O41" s="136" t="s">
        <v>179</v>
      </c>
      <c r="P41" s="136"/>
      <c r="Q41" s="136" t="s">
        <v>179</v>
      </c>
      <c r="R41" s="136"/>
      <c r="S41" s="136" t="s">
        <v>179</v>
      </c>
      <c r="T41" s="136"/>
      <c r="U41" s="136" t="s">
        <v>179</v>
      </c>
      <c r="V41" s="139"/>
      <c r="W41" s="136" t="s">
        <v>179</v>
      </c>
      <c r="X41" s="136"/>
      <c r="Y41" s="136" t="s">
        <v>179</v>
      </c>
      <c r="Z41" s="136"/>
      <c r="AA41" s="136" t="s">
        <v>179</v>
      </c>
      <c r="AB41" s="136"/>
      <c r="AC41" s="136" t="s">
        <v>179</v>
      </c>
      <c r="AD41" s="136" t="s">
        <v>179</v>
      </c>
    </row>
    <row r="42" spans="1:30" ht="17.25" customHeight="1">
      <c r="A42" s="6"/>
      <c r="B42" s="7"/>
      <c r="C42" s="134"/>
      <c r="D42" s="133"/>
      <c r="E42" s="135"/>
      <c r="F42" s="133"/>
      <c r="G42" s="135"/>
      <c r="H42" s="133"/>
      <c r="I42" s="135"/>
      <c r="J42" s="133"/>
      <c r="K42" s="135"/>
      <c r="L42" s="133"/>
      <c r="M42" s="135"/>
      <c r="N42" s="133"/>
      <c r="O42" s="135"/>
      <c r="P42" s="135"/>
      <c r="Q42" s="133"/>
      <c r="R42" s="135"/>
      <c r="S42" s="133"/>
      <c r="T42" s="135"/>
      <c r="U42" s="133"/>
      <c r="V42" s="139"/>
      <c r="W42" s="135"/>
      <c r="X42" s="135"/>
      <c r="Y42" s="133"/>
      <c r="Z42" s="135"/>
      <c r="AA42" s="133"/>
      <c r="AB42" s="135"/>
      <c r="AC42" s="133"/>
      <c r="AD42" s="135"/>
    </row>
    <row r="43" spans="1:30" s="129" customFormat="1" ht="17.25" customHeight="1">
      <c r="A43" s="232" t="s">
        <v>41</v>
      </c>
      <c r="B43" s="233"/>
      <c r="C43" s="151">
        <f>SUM(C44:C47)</f>
        <v>1741.3</v>
      </c>
      <c r="D43" s="131">
        <f>SUM(D44:D47)</f>
        <v>666.14</v>
      </c>
      <c r="E43" s="130">
        <f>SUM(E44:E47)</f>
        <v>1150.5</v>
      </c>
      <c r="F43" s="131">
        <f>SUM(F44:F47)</f>
        <v>549.97</v>
      </c>
      <c r="G43" s="132">
        <f>SUM(G44:G47)</f>
        <v>196.91</v>
      </c>
      <c r="H43" s="130"/>
      <c r="I43" s="132">
        <f>SUM(I44:I47)</f>
        <v>20.389999999999997</v>
      </c>
      <c r="J43" s="130"/>
      <c r="K43" s="130">
        <f>SUM(K44:K47)</f>
        <v>221.01</v>
      </c>
      <c r="L43" s="131">
        <f>SUM(L44:L47)</f>
        <v>66.97</v>
      </c>
      <c r="M43" s="130">
        <f>SUM(M44:M47)</f>
        <v>89.47000000000001</v>
      </c>
      <c r="N43" s="131">
        <f>SUM(N44:N47)</f>
        <v>24.14</v>
      </c>
      <c r="O43" s="130" t="s">
        <v>181</v>
      </c>
      <c r="P43" s="130"/>
      <c r="Q43" s="130" t="s">
        <v>181</v>
      </c>
      <c r="R43" s="130"/>
      <c r="S43" s="130" t="s">
        <v>181</v>
      </c>
      <c r="T43" s="130"/>
      <c r="U43" s="130" t="s">
        <v>181</v>
      </c>
      <c r="W43" s="130" t="s">
        <v>181</v>
      </c>
      <c r="X43" s="132">
        <f>SUM(X44:X47)</f>
        <v>13.52</v>
      </c>
      <c r="Y43" s="130" t="s">
        <v>181</v>
      </c>
      <c r="Z43" s="130">
        <f>SUM(Z44:Z47)</f>
        <v>14.43</v>
      </c>
      <c r="AA43" s="131">
        <f>SUM(AA44:AA47)</f>
        <v>14.43</v>
      </c>
      <c r="AB43" s="130">
        <f>SUM(AB44:AB47)</f>
        <v>35.07</v>
      </c>
      <c r="AC43" s="131">
        <f>SUM(AC44:AC47)</f>
        <v>666.14</v>
      </c>
      <c r="AD43" s="130" t="s">
        <v>181</v>
      </c>
    </row>
    <row r="44" spans="1:30" ht="17.25" customHeight="1">
      <c r="A44" s="51"/>
      <c r="B44" s="52" t="s">
        <v>42</v>
      </c>
      <c r="C44" s="137">
        <f>SUM(E44,G44,I44,K44,M44,O44,P44,R44,T44,V44,X44,Z44,AB44,AD44)</f>
        <v>251.42000000000002</v>
      </c>
      <c r="D44" s="133">
        <f>SUM(AC44)</f>
        <v>25.52</v>
      </c>
      <c r="E44" s="138">
        <v>60.38</v>
      </c>
      <c r="F44" s="136"/>
      <c r="G44" s="138">
        <v>30.31</v>
      </c>
      <c r="H44" s="136"/>
      <c r="I44" s="138">
        <v>0.15</v>
      </c>
      <c r="J44" s="136"/>
      <c r="K44" s="136">
        <v>37.27</v>
      </c>
      <c r="L44" s="133"/>
      <c r="M44" s="136">
        <v>64.67</v>
      </c>
      <c r="N44" s="133">
        <v>0.46</v>
      </c>
      <c r="O44" s="136" t="s">
        <v>179</v>
      </c>
      <c r="P44" s="136"/>
      <c r="Q44" s="136" t="s">
        <v>179</v>
      </c>
      <c r="R44" s="136"/>
      <c r="S44" s="136" t="s">
        <v>179</v>
      </c>
      <c r="T44" s="136"/>
      <c r="U44" s="136" t="s">
        <v>179</v>
      </c>
      <c r="V44" s="139"/>
      <c r="W44" s="136" t="s">
        <v>179</v>
      </c>
      <c r="X44" s="138">
        <v>12.51</v>
      </c>
      <c r="Y44" s="136" t="s">
        <v>114</v>
      </c>
      <c r="Z44" s="138">
        <v>14.43</v>
      </c>
      <c r="AA44" s="133">
        <v>14.43</v>
      </c>
      <c r="AB44" s="136">
        <v>31.7</v>
      </c>
      <c r="AC44" s="133">
        <v>25.52</v>
      </c>
      <c r="AD44" s="136" t="s">
        <v>179</v>
      </c>
    </row>
    <row r="45" spans="1:30" ht="17.25" customHeight="1">
      <c r="A45" s="51"/>
      <c r="B45" s="52" t="s">
        <v>43</v>
      </c>
      <c r="C45" s="137">
        <f>SUM(E45,G45,I45,K45,M45,O45,P45,R45,T45,V45,X45,Z45,AB45,AD45)</f>
        <v>247.81999999999996</v>
      </c>
      <c r="D45" s="133">
        <f>SUM(AC45)</f>
        <v>116.37</v>
      </c>
      <c r="E45" s="136">
        <v>145.48</v>
      </c>
      <c r="F45" s="133">
        <v>100.93</v>
      </c>
      <c r="G45" s="138">
        <v>62.35</v>
      </c>
      <c r="H45" s="136"/>
      <c r="I45" s="138">
        <v>17.95</v>
      </c>
      <c r="J45" s="136"/>
      <c r="K45" s="136">
        <v>22.04</v>
      </c>
      <c r="L45" s="133">
        <v>15.44</v>
      </c>
      <c r="M45" s="136"/>
      <c r="N45" s="136" t="s">
        <v>179</v>
      </c>
      <c r="O45" s="136" t="s">
        <v>179</v>
      </c>
      <c r="P45" s="136"/>
      <c r="Q45" s="136" t="s">
        <v>179</v>
      </c>
      <c r="R45" s="136"/>
      <c r="S45" s="136" t="s">
        <v>179</v>
      </c>
      <c r="T45" s="136"/>
      <c r="U45" s="136" t="s">
        <v>179</v>
      </c>
      <c r="V45" s="139"/>
      <c r="W45" s="136" t="s">
        <v>179</v>
      </c>
      <c r="X45" s="136"/>
      <c r="Y45" s="136" t="s">
        <v>179</v>
      </c>
      <c r="Z45" s="136"/>
      <c r="AA45" s="136" t="s">
        <v>179</v>
      </c>
      <c r="AB45" s="136" t="s">
        <v>179</v>
      </c>
      <c r="AC45" s="133">
        <v>116.37</v>
      </c>
      <c r="AD45" s="136" t="s">
        <v>179</v>
      </c>
    </row>
    <row r="46" spans="1:30" ht="17.25" customHeight="1">
      <c r="A46" s="51"/>
      <c r="B46" s="52" t="s">
        <v>44</v>
      </c>
      <c r="C46" s="137">
        <f>SUM(E46,G46,I46,K46,M46,O46,P46,R46,T46,V46,X46,Z46,AB46,AD46)</f>
        <v>106.69999999999999</v>
      </c>
      <c r="D46" s="133">
        <f>SUM(AC46)</f>
        <v>65.8</v>
      </c>
      <c r="E46" s="136"/>
      <c r="F46" s="136"/>
      <c r="G46" s="138">
        <v>15.05</v>
      </c>
      <c r="H46" s="136"/>
      <c r="I46" s="138">
        <v>1.49</v>
      </c>
      <c r="J46" s="136"/>
      <c r="K46" s="136">
        <v>64.09</v>
      </c>
      <c r="L46" s="133">
        <v>42.12</v>
      </c>
      <c r="M46" s="136">
        <v>24.57</v>
      </c>
      <c r="N46" s="133">
        <v>23.68</v>
      </c>
      <c r="O46" s="136" t="s">
        <v>179</v>
      </c>
      <c r="P46" s="136"/>
      <c r="Q46" s="136" t="s">
        <v>179</v>
      </c>
      <c r="R46" s="136"/>
      <c r="S46" s="136" t="s">
        <v>179</v>
      </c>
      <c r="T46" s="136"/>
      <c r="U46" s="136" t="s">
        <v>179</v>
      </c>
      <c r="V46" s="139"/>
      <c r="W46" s="136" t="s">
        <v>179</v>
      </c>
      <c r="X46" s="138">
        <v>1.01</v>
      </c>
      <c r="Y46" s="136" t="s">
        <v>179</v>
      </c>
      <c r="Z46" s="136"/>
      <c r="AA46" s="136" t="s">
        <v>179</v>
      </c>
      <c r="AB46" s="136">
        <v>0.49</v>
      </c>
      <c r="AC46" s="133">
        <v>65.8</v>
      </c>
      <c r="AD46" s="136" t="s">
        <v>179</v>
      </c>
    </row>
    <row r="47" spans="1:30" ht="17.25" customHeight="1">
      <c r="A47" s="51"/>
      <c r="B47" s="52" t="s">
        <v>45</v>
      </c>
      <c r="C47" s="137">
        <f>SUM(E47,G47,I47,K47,M47,O47,P47,R47,T47,V47,X47,Z47,AB47,AD47)</f>
        <v>1135.36</v>
      </c>
      <c r="D47" s="133">
        <f>SUM(AC47)</f>
        <v>458.45</v>
      </c>
      <c r="E47" s="136">
        <v>944.64</v>
      </c>
      <c r="F47" s="133">
        <v>449.04</v>
      </c>
      <c r="G47" s="138">
        <v>89.2</v>
      </c>
      <c r="H47" s="136"/>
      <c r="I47" s="138">
        <v>0.8</v>
      </c>
      <c r="J47" s="136"/>
      <c r="K47" s="136">
        <v>97.61</v>
      </c>
      <c r="L47" s="133">
        <v>9.41</v>
      </c>
      <c r="M47" s="138">
        <v>0.23</v>
      </c>
      <c r="N47" s="136"/>
      <c r="O47" s="136" t="s">
        <v>179</v>
      </c>
      <c r="P47" s="136"/>
      <c r="Q47" s="136" t="s">
        <v>179</v>
      </c>
      <c r="R47" s="136"/>
      <c r="S47" s="136" t="s">
        <v>179</v>
      </c>
      <c r="T47" s="136"/>
      <c r="U47" s="136" t="s">
        <v>179</v>
      </c>
      <c r="V47" s="139"/>
      <c r="W47" s="136" t="s">
        <v>179</v>
      </c>
      <c r="X47" s="136"/>
      <c r="Y47" s="136" t="s">
        <v>179</v>
      </c>
      <c r="Z47" s="136"/>
      <c r="AA47" s="136" t="s">
        <v>179</v>
      </c>
      <c r="AB47" s="136">
        <v>2.88</v>
      </c>
      <c r="AC47" s="133">
        <v>458.45</v>
      </c>
      <c r="AD47" s="136" t="s">
        <v>179</v>
      </c>
    </row>
    <row r="48" spans="1:30" ht="17.25" customHeight="1">
      <c r="A48" s="51"/>
      <c r="B48" s="52"/>
      <c r="C48" s="134"/>
      <c r="D48" s="133"/>
      <c r="E48" s="135"/>
      <c r="F48" s="133"/>
      <c r="G48" s="135"/>
      <c r="H48" s="133"/>
      <c r="I48" s="135"/>
      <c r="J48" s="133"/>
      <c r="K48" s="135"/>
      <c r="L48" s="133"/>
      <c r="M48" s="135"/>
      <c r="N48" s="133"/>
      <c r="O48" s="135"/>
      <c r="P48" s="135"/>
      <c r="Q48" s="133"/>
      <c r="R48" s="135"/>
      <c r="S48" s="133"/>
      <c r="T48" s="135"/>
      <c r="U48" s="133"/>
      <c r="V48" s="139"/>
      <c r="W48" s="135"/>
      <c r="X48" s="135"/>
      <c r="Y48" s="133"/>
      <c r="Z48" s="135"/>
      <c r="AA48" s="133"/>
      <c r="AB48" s="135"/>
      <c r="AC48" s="133"/>
      <c r="AD48" s="135"/>
    </row>
    <row r="49" spans="1:30" s="129" customFormat="1" ht="17.25" customHeight="1">
      <c r="A49" s="232" t="s">
        <v>46</v>
      </c>
      <c r="B49" s="233"/>
      <c r="C49" s="151">
        <f>SUM(C50:C55)</f>
        <v>1538.5699999999997</v>
      </c>
      <c r="D49" s="131">
        <f aca="true" t="shared" si="5" ref="D49:I49">SUM(D50:D55)</f>
        <v>747.99</v>
      </c>
      <c r="E49" s="130">
        <f t="shared" si="5"/>
        <v>745.2900000000001</v>
      </c>
      <c r="F49" s="131">
        <f t="shared" si="5"/>
        <v>595.15</v>
      </c>
      <c r="G49" s="130">
        <f t="shared" si="5"/>
        <v>698.78</v>
      </c>
      <c r="H49" s="131">
        <f t="shared" si="5"/>
        <v>152.84</v>
      </c>
      <c r="I49" s="132">
        <f t="shared" si="5"/>
        <v>14.91</v>
      </c>
      <c r="J49" s="130"/>
      <c r="K49" s="130"/>
      <c r="L49" s="130" t="s">
        <v>181</v>
      </c>
      <c r="M49" s="132">
        <f>SUM(M50:M55)</f>
        <v>0.73</v>
      </c>
      <c r="N49" s="130"/>
      <c r="O49" s="130" t="s">
        <v>181</v>
      </c>
      <c r="P49" s="130"/>
      <c r="Q49" s="130" t="s">
        <v>181</v>
      </c>
      <c r="R49" s="130"/>
      <c r="S49" s="130" t="s">
        <v>181</v>
      </c>
      <c r="T49" s="130"/>
      <c r="U49" s="130" t="s">
        <v>181</v>
      </c>
      <c r="V49" s="132">
        <f>SUM(V50:V55)</f>
        <v>0.03</v>
      </c>
      <c r="W49" s="130" t="s">
        <v>181</v>
      </c>
      <c r="X49" s="130"/>
      <c r="Y49" s="130" t="s">
        <v>181</v>
      </c>
      <c r="Z49" s="130"/>
      <c r="AA49" s="130" t="s">
        <v>181</v>
      </c>
      <c r="AB49" s="130">
        <f>SUM(AB50:AB55)</f>
        <v>77.94</v>
      </c>
      <c r="AC49" s="131">
        <f>SUM(AC50:AC55)</f>
        <v>747.99</v>
      </c>
      <c r="AD49" s="130">
        <f>SUM(AD50:AD55)</f>
        <v>0.89</v>
      </c>
    </row>
    <row r="50" spans="1:30" ht="17.25" customHeight="1">
      <c r="A50" s="6"/>
      <c r="B50" s="7" t="s">
        <v>47</v>
      </c>
      <c r="C50" s="140">
        <f aca="true" t="shared" si="6" ref="C50:C55">SUM(E50,G50,I50,K50,M50,O50,P50,R50,T50,V50,X50,Z50,AB50,AD50)</f>
        <v>7.43</v>
      </c>
      <c r="D50" s="136"/>
      <c r="E50" s="136"/>
      <c r="F50" s="136" t="s">
        <v>179</v>
      </c>
      <c r="G50" s="136"/>
      <c r="H50" s="136" t="s">
        <v>179</v>
      </c>
      <c r="I50" s="136"/>
      <c r="J50" s="136" t="s">
        <v>179</v>
      </c>
      <c r="K50" s="136"/>
      <c r="L50" s="136" t="s">
        <v>179</v>
      </c>
      <c r="M50" s="136"/>
      <c r="N50" s="136" t="s">
        <v>179</v>
      </c>
      <c r="O50" s="136" t="s">
        <v>179</v>
      </c>
      <c r="P50" s="136"/>
      <c r="Q50" s="136" t="s">
        <v>179</v>
      </c>
      <c r="R50" s="136"/>
      <c r="S50" s="136" t="s">
        <v>179</v>
      </c>
      <c r="T50" s="136"/>
      <c r="U50" s="136" t="s">
        <v>179</v>
      </c>
      <c r="V50" s="139"/>
      <c r="W50" s="136" t="s">
        <v>179</v>
      </c>
      <c r="X50" s="136"/>
      <c r="Y50" s="136" t="s">
        <v>179</v>
      </c>
      <c r="Z50" s="136"/>
      <c r="AA50" s="136" t="s">
        <v>179</v>
      </c>
      <c r="AB50" s="138">
        <v>7.43</v>
      </c>
      <c r="AC50" s="136" t="s">
        <v>179</v>
      </c>
      <c r="AD50" s="136" t="s">
        <v>179</v>
      </c>
    </row>
    <row r="51" spans="1:30" ht="17.25" customHeight="1">
      <c r="A51" s="6"/>
      <c r="B51" s="7" t="s">
        <v>48</v>
      </c>
      <c r="C51" s="140">
        <f t="shared" si="6"/>
        <v>15.85</v>
      </c>
      <c r="D51" s="136"/>
      <c r="E51" s="136"/>
      <c r="F51" s="136" t="s">
        <v>179</v>
      </c>
      <c r="G51" s="138">
        <v>13.86</v>
      </c>
      <c r="H51" s="136"/>
      <c r="I51" s="138">
        <v>1.99</v>
      </c>
      <c r="J51" s="136"/>
      <c r="K51" s="136"/>
      <c r="L51" s="136" t="s">
        <v>179</v>
      </c>
      <c r="M51" s="136"/>
      <c r="N51" s="136" t="s">
        <v>179</v>
      </c>
      <c r="O51" s="136" t="s">
        <v>179</v>
      </c>
      <c r="P51" s="136"/>
      <c r="Q51" s="136" t="s">
        <v>179</v>
      </c>
      <c r="R51" s="136"/>
      <c r="S51" s="136" t="s">
        <v>179</v>
      </c>
      <c r="T51" s="136"/>
      <c r="U51" s="136" t="s">
        <v>179</v>
      </c>
      <c r="V51" s="139"/>
      <c r="W51" s="136" t="s">
        <v>179</v>
      </c>
      <c r="X51" s="136"/>
      <c r="Y51" s="136" t="s">
        <v>179</v>
      </c>
      <c r="Z51" s="136"/>
      <c r="AA51" s="136" t="s">
        <v>179</v>
      </c>
      <c r="AB51" s="136"/>
      <c r="AC51" s="136" t="s">
        <v>179</v>
      </c>
      <c r="AD51" s="136" t="s">
        <v>179</v>
      </c>
    </row>
    <row r="52" spans="1:30" ht="17.25" customHeight="1">
      <c r="A52" s="6"/>
      <c r="B52" s="7" t="s">
        <v>49</v>
      </c>
      <c r="C52" s="137">
        <f t="shared" si="6"/>
        <v>100.07000000000001</v>
      </c>
      <c r="D52" s="133">
        <f>SUM(AC52)</f>
        <v>30.51</v>
      </c>
      <c r="E52" s="138">
        <v>16.82</v>
      </c>
      <c r="F52" s="136"/>
      <c r="G52" s="136">
        <v>30.89</v>
      </c>
      <c r="H52" s="133">
        <v>30.51</v>
      </c>
      <c r="I52" s="138">
        <v>8.25</v>
      </c>
      <c r="J52" s="136"/>
      <c r="K52" s="136"/>
      <c r="L52" s="136" t="s">
        <v>179</v>
      </c>
      <c r="M52" s="136"/>
      <c r="N52" s="136" t="s">
        <v>179</v>
      </c>
      <c r="O52" s="136" t="s">
        <v>179</v>
      </c>
      <c r="P52" s="136"/>
      <c r="Q52" s="136" t="s">
        <v>179</v>
      </c>
      <c r="R52" s="136"/>
      <c r="S52" s="136" t="s">
        <v>179</v>
      </c>
      <c r="T52" s="136"/>
      <c r="U52" s="136" t="s">
        <v>179</v>
      </c>
      <c r="V52" s="136">
        <v>0.03</v>
      </c>
      <c r="W52" s="136"/>
      <c r="X52" s="136"/>
      <c r="Y52" s="136" t="s">
        <v>179</v>
      </c>
      <c r="Z52" s="136"/>
      <c r="AA52" s="136" t="s">
        <v>179</v>
      </c>
      <c r="AB52" s="136">
        <v>43.19</v>
      </c>
      <c r="AC52" s="133">
        <v>30.51</v>
      </c>
      <c r="AD52" s="136">
        <v>0.89</v>
      </c>
    </row>
    <row r="53" spans="1:30" ht="17.25" customHeight="1">
      <c r="A53" s="6"/>
      <c r="B53" s="7" t="s">
        <v>50</v>
      </c>
      <c r="C53" s="137">
        <f t="shared" si="6"/>
        <v>1298.8999999999999</v>
      </c>
      <c r="D53" s="133">
        <f>SUM(AC53)</f>
        <v>695.58</v>
      </c>
      <c r="E53" s="136">
        <v>728.47</v>
      </c>
      <c r="F53" s="133">
        <v>595.15</v>
      </c>
      <c r="G53" s="136">
        <v>542.25</v>
      </c>
      <c r="H53" s="133">
        <v>100.43</v>
      </c>
      <c r="I53" s="138">
        <v>0.86</v>
      </c>
      <c r="J53" s="136"/>
      <c r="K53" s="136"/>
      <c r="L53" s="136" t="s">
        <v>179</v>
      </c>
      <c r="M53" s="136"/>
      <c r="N53" s="136" t="s">
        <v>179</v>
      </c>
      <c r="O53" s="136" t="s">
        <v>179</v>
      </c>
      <c r="P53" s="136"/>
      <c r="Q53" s="136" t="s">
        <v>179</v>
      </c>
      <c r="R53" s="136"/>
      <c r="S53" s="136" t="s">
        <v>179</v>
      </c>
      <c r="T53" s="136"/>
      <c r="U53" s="136" t="s">
        <v>179</v>
      </c>
      <c r="V53" s="139"/>
      <c r="W53" s="136" t="s">
        <v>179</v>
      </c>
      <c r="X53" s="136"/>
      <c r="Y53" s="136" t="s">
        <v>179</v>
      </c>
      <c r="Z53" s="136"/>
      <c r="AA53" s="136" t="s">
        <v>179</v>
      </c>
      <c r="AB53" s="136">
        <v>27.32</v>
      </c>
      <c r="AC53" s="133">
        <v>695.58</v>
      </c>
      <c r="AD53" s="136" t="s">
        <v>179</v>
      </c>
    </row>
    <row r="54" spans="1:30" ht="17.25" customHeight="1">
      <c r="A54" s="6"/>
      <c r="B54" s="7" t="s">
        <v>51</v>
      </c>
      <c r="C54" s="140">
        <f t="shared" si="6"/>
        <v>2.71</v>
      </c>
      <c r="D54" s="136"/>
      <c r="E54" s="136"/>
      <c r="F54" s="136" t="s">
        <v>179</v>
      </c>
      <c r="G54" s="136"/>
      <c r="H54" s="136" t="s">
        <v>179</v>
      </c>
      <c r="I54" s="138">
        <v>1.98</v>
      </c>
      <c r="J54" s="136"/>
      <c r="K54" s="136"/>
      <c r="L54" s="136" t="s">
        <v>179</v>
      </c>
      <c r="M54" s="138">
        <v>0.73</v>
      </c>
      <c r="N54" s="136"/>
      <c r="O54" s="136" t="s">
        <v>179</v>
      </c>
      <c r="P54" s="136"/>
      <c r="Q54" s="136" t="s">
        <v>179</v>
      </c>
      <c r="R54" s="136"/>
      <c r="S54" s="136" t="s">
        <v>179</v>
      </c>
      <c r="T54" s="136"/>
      <c r="U54" s="136" t="s">
        <v>179</v>
      </c>
      <c r="V54" s="139"/>
      <c r="W54" s="136" t="s">
        <v>179</v>
      </c>
      <c r="X54" s="136"/>
      <c r="Y54" s="136" t="s">
        <v>179</v>
      </c>
      <c r="Z54" s="136"/>
      <c r="AA54" s="136" t="s">
        <v>179</v>
      </c>
      <c r="AB54" s="136"/>
      <c r="AC54" s="136"/>
      <c r="AD54" s="136" t="s">
        <v>179</v>
      </c>
    </row>
    <row r="55" spans="1:30" ht="17.25" customHeight="1">
      <c r="A55" s="6"/>
      <c r="B55" s="7" t="s">
        <v>52</v>
      </c>
      <c r="C55" s="137">
        <f t="shared" si="6"/>
        <v>113.61</v>
      </c>
      <c r="D55" s="133">
        <f>SUM(AC55)</f>
        <v>21.9</v>
      </c>
      <c r="E55" s="136"/>
      <c r="F55" s="136" t="s">
        <v>179</v>
      </c>
      <c r="G55" s="136">
        <v>111.78</v>
      </c>
      <c r="H55" s="133">
        <v>21.9</v>
      </c>
      <c r="I55" s="138">
        <v>1.83</v>
      </c>
      <c r="J55" s="136"/>
      <c r="K55" s="136"/>
      <c r="L55" s="136" t="s">
        <v>179</v>
      </c>
      <c r="M55" s="136"/>
      <c r="N55" s="136" t="s">
        <v>179</v>
      </c>
      <c r="O55" s="136" t="s">
        <v>179</v>
      </c>
      <c r="P55" s="136"/>
      <c r="Q55" s="136" t="s">
        <v>179</v>
      </c>
      <c r="R55" s="136"/>
      <c r="S55" s="136" t="s">
        <v>179</v>
      </c>
      <c r="T55" s="136"/>
      <c r="U55" s="136" t="s">
        <v>179</v>
      </c>
      <c r="V55" s="139"/>
      <c r="W55" s="136" t="s">
        <v>179</v>
      </c>
      <c r="X55" s="136"/>
      <c r="Y55" s="136" t="s">
        <v>179</v>
      </c>
      <c r="Z55" s="136"/>
      <c r="AA55" s="136" t="s">
        <v>179</v>
      </c>
      <c r="AB55" s="136" t="s">
        <v>179</v>
      </c>
      <c r="AC55" s="133">
        <v>21.9</v>
      </c>
      <c r="AD55" s="136" t="s">
        <v>179</v>
      </c>
    </row>
    <row r="56" spans="1:30" ht="17.25" customHeight="1">
      <c r="A56" s="6"/>
      <c r="B56" s="7"/>
      <c r="C56" s="134"/>
      <c r="D56" s="133"/>
      <c r="E56" s="135"/>
      <c r="F56" s="133"/>
      <c r="G56" s="135"/>
      <c r="H56" s="133"/>
      <c r="I56" s="135"/>
      <c r="J56" s="133"/>
      <c r="K56" s="135"/>
      <c r="L56" s="133"/>
      <c r="M56" s="135"/>
      <c r="N56" s="133"/>
      <c r="O56" s="135"/>
      <c r="P56" s="135"/>
      <c r="Q56" s="133"/>
      <c r="R56" s="135"/>
      <c r="S56" s="133"/>
      <c r="T56" s="135"/>
      <c r="U56" s="133"/>
      <c r="V56" s="139"/>
      <c r="W56" s="135"/>
      <c r="X56" s="135"/>
      <c r="Y56" s="133"/>
      <c r="Z56" s="135"/>
      <c r="AA56" s="133"/>
      <c r="AB56" s="135"/>
      <c r="AC56" s="133"/>
      <c r="AD56" s="135"/>
    </row>
    <row r="57" spans="1:30" s="129" customFormat="1" ht="17.25" customHeight="1">
      <c r="A57" s="232" t="s">
        <v>53</v>
      </c>
      <c r="B57" s="233"/>
      <c r="C57" s="151">
        <f>SUM(C58:C61)</f>
        <v>2496.6400000000003</v>
      </c>
      <c r="D57" s="131">
        <f aca="true" t="shared" si="7" ref="D57:I57">SUM(D58:D61)</f>
        <v>436.65000000000003</v>
      </c>
      <c r="E57" s="130">
        <f t="shared" si="7"/>
        <v>1802.8</v>
      </c>
      <c r="F57" s="131">
        <f t="shared" si="7"/>
        <v>351.15</v>
      </c>
      <c r="G57" s="130">
        <f t="shared" si="7"/>
        <v>273.14</v>
      </c>
      <c r="H57" s="131">
        <f t="shared" si="7"/>
        <v>19.490000000000002</v>
      </c>
      <c r="I57" s="132">
        <f t="shared" si="7"/>
        <v>25.02</v>
      </c>
      <c r="J57" s="130"/>
      <c r="K57" s="132">
        <f>SUM(K58:K61)</f>
        <v>18.3</v>
      </c>
      <c r="L57" s="131"/>
      <c r="M57" s="132">
        <f>SUM(M58:M61)</f>
        <v>0.21</v>
      </c>
      <c r="N57" s="130"/>
      <c r="O57" s="130" t="s">
        <v>181</v>
      </c>
      <c r="P57" s="130">
        <f>SUM(P58:P61)</f>
        <v>61.89</v>
      </c>
      <c r="Q57" s="131">
        <f>SUM(Q58:Q61)</f>
        <v>61.89</v>
      </c>
      <c r="R57" s="132">
        <f>SUM(R58:R61)</f>
        <v>20.55</v>
      </c>
      <c r="S57" s="130" t="s">
        <v>181</v>
      </c>
      <c r="T57" s="132">
        <f>SUM(T58:T61)</f>
        <v>7.95</v>
      </c>
      <c r="U57" s="130"/>
      <c r="W57" s="130" t="s">
        <v>181</v>
      </c>
      <c r="X57" s="130">
        <f>SUM(X58:X61)</f>
        <v>15.17</v>
      </c>
      <c r="Y57" s="131">
        <f>SUM(Y58:Y61)</f>
        <v>4.12</v>
      </c>
      <c r="Z57" s="132">
        <f>SUM(Z58:Z61)</f>
        <v>35.22</v>
      </c>
      <c r="AA57" s="130" t="s">
        <v>181</v>
      </c>
      <c r="AB57" s="130">
        <f>SUM(AB58:AB61)</f>
        <v>235.67999999999998</v>
      </c>
      <c r="AC57" s="131">
        <f>SUM(AC58:AC61)</f>
        <v>436.65000000000003</v>
      </c>
      <c r="AD57" s="130">
        <f>SUM(AD58:AD61)</f>
        <v>0.71</v>
      </c>
    </row>
    <row r="58" spans="1:30" ht="17.25" customHeight="1">
      <c r="A58" s="6"/>
      <c r="B58" s="7" t="s">
        <v>54</v>
      </c>
      <c r="C58" s="137">
        <f>SUM(E58,G58,I58,K58,M58,O58,P58,R58,T58,V58,X58,Z58,AB58,AD58)</f>
        <v>629.28</v>
      </c>
      <c r="D58" s="133">
        <f>SUM(AC58)</f>
        <v>163.8</v>
      </c>
      <c r="E58" s="136">
        <v>396.46</v>
      </c>
      <c r="F58" s="133">
        <v>163.8</v>
      </c>
      <c r="G58" s="138">
        <v>22.14</v>
      </c>
      <c r="H58" s="136"/>
      <c r="I58" s="138">
        <v>1.43</v>
      </c>
      <c r="J58" s="136"/>
      <c r="K58" s="136"/>
      <c r="L58" s="136" t="s">
        <v>179</v>
      </c>
      <c r="M58" s="136"/>
      <c r="N58" s="136" t="s">
        <v>179</v>
      </c>
      <c r="O58" s="136" t="s">
        <v>179</v>
      </c>
      <c r="P58" s="136"/>
      <c r="Q58" s="136" t="s">
        <v>179</v>
      </c>
      <c r="R58" s="136"/>
      <c r="S58" s="136" t="s">
        <v>179</v>
      </c>
      <c r="T58" s="136"/>
      <c r="U58" s="136" t="s">
        <v>179</v>
      </c>
      <c r="V58" s="139"/>
      <c r="W58" s="136" t="s">
        <v>179</v>
      </c>
      <c r="X58" s="138">
        <v>3.33</v>
      </c>
      <c r="Y58" s="136" t="s">
        <v>179</v>
      </c>
      <c r="Z58" s="138">
        <v>35.22</v>
      </c>
      <c r="AA58" s="136" t="s">
        <v>179</v>
      </c>
      <c r="AB58" s="136">
        <v>170.7</v>
      </c>
      <c r="AC58" s="133">
        <v>163.8</v>
      </c>
      <c r="AD58" s="136" t="s">
        <v>179</v>
      </c>
    </row>
    <row r="59" spans="1:30" ht="17.25" customHeight="1">
      <c r="A59" s="6"/>
      <c r="B59" s="7" t="s">
        <v>55</v>
      </c>
      <c r="C59" s="137">
        <f>SUM(E59,G59,I59,K59,M59,O59,P59,R59,T59,V59,X59,Z59,AB59,AD59)</f>
        <v>1214.4600000000003</v>
      </c>
      <c r="D59" s="133">
        <f>SUM(AC59)</f>
        <v>154.41</v>
      </c>
      <c r="E59" s="136">
        <v>839.1</v>
      </c>
      <c r="F59" s="133">
        <v>80.13</v>
      </c>
      <c r="G59" s="136">
        <v>214.76</v>
      </c>
      <c r="H59" s="133">
        <v>12.39</v>
      </c>
      <c r="I59" s="138">
        <v>9.93</v>
      </c>
      <c r="J59" s="136"/>
      <c r="K59" s="138">
        <v>18.3</v>
      </c>
      <c r="L59" s="133"/>
      <c r="M59" s="136"/>
      <c r="N59" s="136" t="s">
        <v>179</v>
      </c>
      <c r="O59" s="136" t="s">
        <v>179</v>
      </c>
      <c r="P59" s="136">
        <v>61.89</v>
      </c>
      <c r="Q59" s="133">
        <v>61.89</v>
      </c>
      <c r="R59" s="138">
        <v>20.55</v>
      </c>
      <c r="S59" s="136" t="s">
        <v>179</v>
      </c>
      <c r="T59" s="136"/>
      <c r="U59" s="136" t="s">
        <v>179</v>
      </c>
      <c r="V59" s="139"/>
      <c r="W59" s="136" t="s">
        <v>179</v>
      </c>
      <c r="X59" s="136"/>
      <c r="Y59" s="136" t="s">
        <v>179</v>
      </c>
      <c r="Z59" s="136"/>
      <c r="AA59" s="136" t="s">
        <v>179</v>
      </c>
      <c r="AB59" s="136">
        <v>49.22</v>
      </c>
      <c r="AC59" s="133">
        <v>154.41</v>
      </c>
      <c r="AD59" s="136">
        <v>0.71</v>
      </c>
    </row>
    <row r="60" spans="1:30" ht="17.25" customHeight="1">
      <c r="A60" s="6"/>
      <c r="B60" s="7" t="s">
        <v>56</v>
      </c>
      <c r="C60" s="137">
        <f>SUM(E60,G60,I60,K60,M60,O60,P60,R60,T60,V60,X60,Z60,AB60,AD60)</f>
        <v>92.64</v>
      </c>
      <c r="D60" s="133">
        <f>SUM(AC60)</f>
        <v>4.12</v>
      </c>
      <c r="E60" s="138">
        <v>51</v>
      </c>
      <c r="F60" s="136"/>
      <c r="G60" s="138">
        <v>6.22</v>
      </c>
      <c r="H60" s="136"/>
      <c r="I60" s="138">
        <v>7.61</v>
      </c>
      <c r="J60" s="136"/>
      <c r="K60" s="136"/>
      <c r="L60" s="136" t="s">
        <v>179</v>
      </c>
      <c r="M60" s="138">
        <v>0.21</v>
      </c>
      <c r="N60" s="136"/>
      <c r="O60" s="136" t="s">
        <v>179</v>
      </c>
      <c r="P60" s="136"/>
      <c r="Q60" s="136" t="s">
        <v>179</v>
      </c>
      <c r="R60" s="136"/>
      <c r="S60" s="136" t="s">
        <v>179</v>
      </c>
      <c r="T60" s="136"/>
      <c r="U60" s="136" t="s">
        <v>179</v>
      </c>
      <c r="V60" s="139"/>
      <c r="W60" s="136" t="s">
        <v>179</v>
      </c>
      <c r="X60" s="138">
        <v>11.84</v>
      </c>
      <c r="Y60" s="133">
        <v>4.12</v>
      </c>
      <c r="Z60" s="136"/>
      <c r="AA60" s="136" t="s">
        <v>179</v>
      </c>
      <c r="AB60" s="136">
        <v>15.76</v>
      </c>
      <c r="AC60" s="133">
        <v>4.12</v>
      </c>
      <c r="AD60" s="136" t="s">
        <v>179</v>
      </c>
    </row>
    <row r="61" spans="1:30" ht="17.25" customHeight="1">
      <c r="A61" s="6"/>
      <c r="B61" s="7" t="s">
        <v>57</v>
      </c>
      <c r="C61" s="137">
        <f>SUM(E61,G61,I61,K61,M61,O61,P61,R61,T61,V61,X61,Z61,AB61,AD61)</f>
        <v>560.26</v>
      </c>
      <c r="D61" s="133">
        <f>SUM(AC61)</f>
        <v>114.32</v>
      </c>
      <c r="E61" s="136">
        <v>516.24</v>
      </c>
      <c r="F61" s="133">
        <v>107.22</v>
      </c>
      <c r="G61" s="136">
        <v>30.02</v>
      </c>
      <c r="H61" s="133">
        <v>7.1</v>
      </c>
      <c r="I61" s="138">
        <v>6.05</v>
      </c>
      <c r="J61" s="136"/>
      <c r="K61" s="136"/>
      <c r="L61" s="136" t="s">
        <v>179</v>
      </c>
      <c r="M61" s="136"/>
      <c r="N61" s="136" t="s">
        <v>179</v>
      </c>
      <c r="O61" s="136" t="s">
        <v>179</v>
      </c>
      <c r="P61" s="136"/>
      <c r="Q61" s="136" t="s">
        <v>179</v>
      </c>
      <c r="R61" s="136"/>
      <c r="S61" s="136" t="s">
        <v>179</v>
      </c>
      <c r="T61" s="138">
        <v>7.95</v>
      </c>
      <c r="U61" s="136"/>
      <c r="V61" s="139"/>
      <c r="W61" s="136" t="s">
        <v>179</v>
      </c>
      <c r="X61" s="136"/>
      <c r="Y61" s="136" t="s">
        <v>179</v>
      </c>
      <c r="Z61" s="136"/>
      <c r="AA61" s="136" t="s">
        <v>179</v>
      </c>
      <c r="AB61" s="136" t="s">
        <v>179</v>
      </c>
      <c r="AC61" s="133">
        <v>114.32</v>
      </c>
      <c r="AD61" s="136" t="s">
        <v>179</v>
      </c>
    </row>
    <row r="62" spans="1:30" ht="17.25" customHeight="1">
      <c r="A62" s="6"/>
      <c r="B62" s="7"/>
      <c r="C62" s="134"/>
      <c r="D62" s="133"/>
      <c r="E62" s="135"/>
      <c r="F62" s="133"/>
      <c r="G62" s="135"/>
      <c r="H62" s="133"/>
      <c r="I62" s="135"/>
      <c r="J62" s="133"/>
      <c r="K62" s="135"/>
      <c r="L62" s="133"/>
      <c r="M62" s="135"/>
      <c r="N62" s="133"/>
      <c r="O62" s="135"/>
      <c r="P62" s="135"/>
      <c r="Q62" s="133"/>
      <c r="R62" s="135"/>
      <c r="S62" s="133"/>
      <c r="T62" s="135"/>
      <c r="U62" s="136"/>
      <c r="V62" s="139"/>
      <c r="W62" s="136"/>
      <c r="X62" s="135"/>
      <c r="Y62" s="133"/>
      <c r="Z62" s="135"/>
      <c r="AA62" s="133"/>
      <c r="AB62" s="135"/>
      <c r="AC62" s="133"/>
      <c r="AD62" s="135"/>
    </row>
    <row r="63" spans="1:30" s="129" customFormat="1" ht="17.25" customHeight="1">
      <c r="A63" s="232" t="s">
        <v>58</v>
      </c>
      <c r="B63" s="233"/>
      <c r="C63" s="152">
        <f>SUM(C64)</f>
        <v>34.22</v>
      </c>
      <c r="D63" s="131"/>
      <c r="E63" s="130"/>
      <c r="F63" s="130" t="s">
        <v>181</v>
      </c>
      <c r="G63" s="132">
        <f>SUM(G64)</f>
        <v>0.58</v>
      </c>
      <c r="H63" s="130"/>
      <c r="I63" s="132">
        <f>SUM(I64)</f>
        <v>5.54</v>
      </c>
      <c r="J63" s="130"/>
      <c r="K63" s="130"/>
      <c r="L63" s="130" t="s">
        <v>181</v>
      </c>
      <c r="M63" s="130" t="s">
        <v>181</v>
      </c>
      <c r="N63" s="130" t="s">
        <v>181</v>
      </c>
      <c r="O63" s="130" t="s">
        <v>181</v>
      </c>
      <c r="P63" s="130"/>
      <c r="Q63" s="130" t="s">
        <v>181</v>
      </c>
      <c r="R63" s="130"/>
      <c r="S63" s="130" t="s">
        <v>181</v>
      </c>
      <c r="T63" s="130"/>
      <c r="U63" s="130" t="s">
        <v>181</v>
      </c>
      <c r="W63" s="130" t="s">
        <v>181</v>
      </c>
      <c r="X63" s="132">
        <f>SUM(X64)</f>
        <v>4.87</v>
      </c>
      <c r="Y63" s="130" t="s">
        <v>181</v>
      </c>
      <c r="Z63" s="130"/>
      <c r="AA63" s="130" t="s">
        <v>181</v>
      </c>
      <c r="AB63" s="132">
        <f>SUM(AB64)</f>
        <v>9.68</v>
      </c>
      <c r="AC63" s="130"/>
      <c r="AD63" s="130">
        <f>SUM(AD64)</f>
        <v>13.55</v>
      </c>
    </row>
    <row r="64" spans="1:30" ht="17.25" customHeight="1">
      <c r="A64" s="9"/>
      <c r="B64" s="10" t="s">
        <v>59</v>
      </c>
      <c r="C64" s="142">
        <f>SUM(E64,G64,I64,K64,M64,O64,P64,R64,T64,V64,X64,Z64,AB64,AD64)</f>
        <v>34.22</v>
      </c>
      <c r="D64" s="143"/>
      <c r="E64" s="144"/>
      <c r="F64" s="144" t="s">
        <v>179</v>
      </c>
      <c r="G64" s="144">
        <v>0.58</v>
      </c>
      <c r="H64" s="144"/>
      <c r="I64" s="145">
        <v>5.54</v>
      </c>
      <c r="J64" s="144"/>
      <c r="K64" s="144"/>
      <c r="L64" s="144" t="s">
        <v>179</v>
      </c>
      <c r="M64" s="144"/>
      <c r="N64" s="144" t="s">
        <v>179</v>
      </c>
      <c r="O64" s="144" t="s">
        <v>179</v>
      </c>
      <c r="P64" s="144"/>
      <c r="Q64" s="144" t="s">
        <v>179</v>
      </c>
      <c r="R64" s="144"/>
      <c r="S64" s="144" t="s">
        <v>179</v>
      </c>
      <c r="T64" s="144"/>
      <c r="U64" s="144" t="s">
        <v>179</v>
      </c>
      <c r="V64" s="146"/>
      <c r="W64" s="144" t="s">
        <v>179</v>
      </c>
      <c r="X64" s="145">
        <v>4.87</v>
      </c>
      <c r="Y64" s="144" t="s">
        <v>179</v>
      </c>
      <c r="Z64" s="144"/>
      <c r="AA64" s="144" t="s">
        <v>179</v>
      </c>
      <c r="AB64" s="145">
        <v>9.68</v>
      </c>
      <c r="AC64" s="144"/>
      <c r="AD64" s="144">
        <v>13.55</v>
      </c>
    </row>
    <row r="65" spans="1:30" ht="15" customHeight="1">
      <c r="A65" s="55" t="s">
        <v>78</v>
      </c>
      <c r="B65" s="55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</row>
    <row r="66" spans="1:30" ht="15" customHeight="1">
      <c r="A66" s="42" t="s">
        <v>79</v>
      </c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</row>
    <row r="67" spans="1:30" ht="15" customHeight="1">
      <c r="A67" s="42" t="s">
        <v>80</v>
      </c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</row>
    <row r="68" spans="1:30" ht="15" customHeight="1">
      <c r="A68" s="42" t="s">
        <v>104</v>
      </c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</row>
    <row r="69" spans="3:30" ht="14.25"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</row>
    <row r="70" spans="3:30" ht="14.25"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</row>
    <row r="71" spans="3:30" ht="14.25"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</row>
    <row r="72" spans="3:30" ht="14.25"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</row>
    <row r="73" spans="3:30" ht="14.25"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</row>
    <row r="74" spans="3:30" ht="14.25"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</row>
    <row r="75" spans="3:30" ht="14.25"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</row>
    <row r="76" spans="3:30" ht="14.25"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</row>
    <row r="77" spans="3:30" ht="14.25"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</row>
    <row r="78" spans="3:30" ht="14.25"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</row>
    <row r="79" spans="3:30" ht="14.25"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</row>
    <row r="80" spans="3:30" ht="14.25"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</row>
    <row r="81" spans="3:30" ht="14.25"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</row>
    <row r="82" spans="3:30" ht="14.25"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</row>
    <row r="83" spans="3:30" ht="14.25"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</row>
    <row r="84" spans="3:30" ht="14.25"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</row>
    <row r="85" spans="3:30" ht="14.25"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</row>
    <row r="86" spans="3:30" ht="14.25"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</row>
    <row r="87" spans="3:30" ht="14.25"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</row>
    <row r="88" spans="3:30" ht="14.25"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</row>
    <row r="89" spans="3:30" ht="14.25"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</row>
    <row r="90" spans="3:30" ht="14.25"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</row>
    <row r="91" spans="3:30" ht="14.25"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</row>
    <row r="92" spans="3:30" ht="14.25"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</row>
    <row r="93" spans="3:30" ht="14.25"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</row>
    <row r="94" spans="3:30" ht="14.25"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</row>
    <row r="95" spans="3:30" ht="14.25"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</row>
    <row r="96" spans="3:30" ht="14.25"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</row>
    <row r="97" spans="3:30" ht="14.25"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</row>
    <row r="98" spans="3:30" ht="14.25"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</row>
    <row r="99" spans="3:30" ht="14.25"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</row>
    <row r="100" spans="3:30" ht="14.25"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</row>
    <row r="101" spans="3:30" ht="14.25"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</row>
    <row r="102" spans="3:30" ht="14.25"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</row>
    <row r="103" spans="3:30" ht="14.25"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</row>
    <row r="104" spans="3:30" ht="14.25"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</row>
    <row r="105" spans="3:30" ht="14.25"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</row>
    <row r="106" spans="3:30" ht="14.25"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</row>
    <row r="107" spans="3:30" ht="14.25"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</row>
    <row r="108" spans="3:30" ht="14.25"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</row>
    <row r="109" spans="3:30" ht="14.25"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</row>
    <row r="110" spans="3:30" ht="14.25"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</row>
    <row r="111" spans="3:30" ht="14.25"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</row>
    <row r="112" spans="3:30" ht="14.25"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</row>
    <row r="113" spans="3:30" ht="14.25"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</row>
    <row r="114" spans="3:30" ht="14.25"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</row>
    <row r="115" spans="3:30" ht="14.25"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</row>
    <row r="116" spans="3:30" ht="14.25"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</row>
    <row r="117" spans="3:30" ht="14.25"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</row>
    <row r="118" spans="3:30" ht="14.25"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</row>
    <row r="119" spans="3:30" ht="14.25"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</row>
    <row r="120" spans="3:30" ht="14.25"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</row>
    <row r="121" spans="3:30" ht="14.25"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</row>
    <row r="122" spans="3:30" ht="14.25"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</row>
    <row r="123" spans="3:30" ht="14.25"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</row>
    <row r="124" spans="3:30" ht="14.25"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</row>
    <row r="125" spans="3:30" ht="14.25"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</row>
    <row r="126" spans="3:30" ht="14.25"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</row>
    <row r="127" spans="3:30" ht="14.25"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</row>
    <row r="128" spans="3:30" ht="14.25"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</row>
    <row r="129" spans="3:30" ht="14.25"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</row>
    <row r="130" spans="3:30" ht="14.25"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</row>
    <row r="131" spans="3:30" ht="14.25"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</row>
    <row r="132" spans="3:30" ht="14.25"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</row>
    <row r="133" spans="3:30" ht="14.25"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</row>
    <row r="134" spans="3:30" ht="14.25"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</row>
    <row r="135" spans="3:30" ht="14.25"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</row>
    <row r="136" spans="3:30" ht="14.25"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</row>
    <row r="137" spans="3:30" ht="14.25"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</row>
    <row r="138" spans="3:30" ht="14.25"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</row>
    <row r="139" spans="3:30" ht="14.25"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</row>
    <row r="140" spans="3:30" ht="14.25"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</row>
    <row r="141" spans="3:30" ht="14.25"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</row>
    <row r="142" spans="3:30" ht="14.25"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</row>
    <row r="143" spans="3:30" ht="14.25"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</row>
  </sheetData>
  <sheetProtection/>
  <mergeCells count="36">
    <mergeCell ref="G4:H5"/>
    <mergeCell ref="I4:J5"/>
    <mergeCell ref="K4:L5"/>
    <mergeCell ref="V4:W5"/>
    <mergeCell ref="M4:N5"/>
    <mergeCell ref="O4:O5"/>
    <mergeCell ref="P4:Q5"/>
    <mergeCell ref="Z4:AA5"/>
    <mergeCell ref="AB4:AC5"/>
    <mergeCell ref="AD4:AD5"/>
    <mergeCell ref="A6:B6"/>
    <mergeCell ref="R4:S5"/>
    <mergeCell ref="T4:U5"/>
    <mergeCell ref="X4:Y5"/>
    <mergeCell ref="A4:B5"/>
    <mergeCell ref="C4:D5"/>
    <mergeCell ref="E4:F5"/>
    <mergeCell ref="A20:B20"/>
    <mergeCell ref="A11:B11"/>
    <mergeCell ref="A12:B12"/>
    <mergeCell ref="A13:B13"/>
    <mergeCell ref="A14:B14"/>
    <mergeCell ref="A7:B7"/>
    <mergeCell ref="A8:B8"/>
    <mergeCell ref="A9:B9"/>
    <mergeCell ref="A10:B10"/>
    <mergeCell ref="A2:AD2"/>
    <mergeCell ref="A57:B57"/>
    <mergeCell ref="A63:B63"/>
    <mergeCell ref="A26:B26"/>
    <mergeCell ref="A36:B36"/>
    <mergeCell ref="A43:B43"/>
    <mergeCell ref="A49:B49"/>
    <mergeCell ref="A15:B15"/>
    <mergeCell ref="A16:B16"/>
    <mergeCell ref="A17:B1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69"/>
  <sheetViews>
    <sheetView tabSelected="1" view="pageBreakPreview" zoomScale="60" zoomScaleNormal="75" zoomScalePageLayoutView="0" workbookViewId="0" topLeftCell="A1">
      <selection activeCell="O2" sqref="O2:X2"/>
    </sheetView>
  </sheetViews>
  <sheetFormatPr defaultColWidth="10.59765625" defaultRowHeight="15"/>
  <cols>
    <col min="1" max="1" width="13.09765625" style="42" customWidth="1"/>
    <col min="2" max="13" width="9" style="42" customWidth="1"/>
    <col min="14" max="14" width="8.8984375" style="42" customWidth="1"/>
    <col min="15" max="15" width="13.69921875" style="42" customWidth="1"/>
    <col min="16" max="23" width="11.19921875" style="42" customWidth="1"/>
    <col min="24" max="24" width="13" style="42" customWidth="1"/>
    <col min="25" max="34" width="11.59765625" style="42" customWidth="1"/>
    <col min="35" max="48" width="10.59765625" style="42" customWidth="1"/>
    <col min="49" max="16384" width="10.59765625" style="42" customWidth="1"/>
  </cols>
  <sheetData>
    <row r="1" spans="1:48" s="65" customFormat="1" ht="19.5" customHeight="1">
      <c r="A1" s="11" t="s">
        <v>138</v>
      </c>
      <c r="B1" s="76"/>
      <c r="C1" s="76"/>
      <c r="D1" s="76"/>
      <c r="E1" s="77"/>
      <c r="F1" s="76"/>
      <c r="G1" s="76"/>
      <c r="H1" s="76"/>
      <c r="I1" s="76"/>
      <c r="J1" s="76"/>
      <c r="K1" s="76"/>
      <c r="L1" s="76"/>
      <c r="M1" s="76"/>
      <c r="O1" s="76"/>
      <c r="P1" s="76"/>
      <c r="Q1" s="76"/>
      <c r="R1" s="76"/>
      <c r="S1" s="76"/>
      <c r="T1" s="76"/>
      <c r="U1" s="76"/>
      <c r="V1" s="76"/>
      <c r="W1" s="76"/>
      <c r="X1" s="12" t="s">
        <v>165</v>
      </c>
      <c r="Y1" s="76"/>
      <c r="Z1" s="76"/>
      <c r="AA1" s="76"/>
      <c r="AB1" s="76"/>
      <c r="AC1" s="76"/>
      <c r="AD1" s="76"/>
      <c r="AE1" s="76"/>
      <c r="AF1" s="76"/>
      <c r="AG1" s="76"/>
      <c r="AI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</row>
    <row r="2" spans="1:48" s="65" customFormat="1" ht="19.5" customHeight="1">
      <c r="A2" s="199" t="s">
        <v>159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3"/>
      <c r="O2" s="199" t="s">
        <v>190</v>
      </c>
      <c r="P2" s="199"/>
      <c r="Q2" s="199"/>
      <c r="R2" s="199"/>
      <c r="S2" s="199"/>
      <c r="T2" s="199"/>
      <c r="U2" s="199"/>
      <c r="V2" s="199"/>
      <c r="W2" s="199"/>
      <c r="X2" s="199"/>
      <c r="Y2" s="14"/>
      <c r="Z2" s="14"/>
      <c r="AA2" s="14"/>
      <c r="AB2" s="14"/>
      <c r="AC2" s="14"/>
      <c r="AD2" s="78"/>
      <c r="AE2" s="78"/>
      <c r="AF2" s="78"/>
      <c r="AG2" s="14"/>
      <c r="AH2" s="14"/>
      <c r="AI2" s="14"/>
      <c r="AJ2" s="14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</row>
    <row r="3" spans="2:48" s="65" customFormat="1" ht="19.5" customHeight="1" thickBot="1"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7" t="s">
        <v>115</v>
      </c>
      <c r="N3" s="79"/>
      <c r="O3" s="80"/>
      <c r="P3" s="80"/>
      <c r="Q3" s="80"/>
      <c r="R3" s="80"/>
      <c r="S3" s="80"/>
      <c r="T3" s="80"/>
      <c r="U3" s="80"/>
      <c r="V3" s="80"/>
      <c r="W3" s="80"/>
      <c r="X3" s="80"/>
      <c r="Y3" s="14"/>
      <c r="Z3" s="14"/>
      <c r="AA3" s="14"/>
      <c r="AB3" s="14"/>
      <c r="AC3" s="14"/>
      <c r="AD3" s="14"/>
      <c r="AE3" s="14"/>
      <c r="AF3" s="14"/>
      <c r="AG3" s="79"/>
      <c r="AH3" s="79"/>
      <c r="AI3" s="79"/>
      <c r="AJ3" s="79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</row>
    <row r="4" spans="1:48" s="65" customFormat="1" ht="16.5" customHeight="1">
      <c r="A4" s="244" t="s">
        <v>139</v>
      </c>
      <c r="B4" s="192" t="s">
        <v>2</v>
      </c>
      <c r="C4" s="195" t="s">
        <v>82</v>
      </c>
      <c r="D4" s="303"/>
      <c r="E4" s="303"/>
      <c r="F4" s="303"/>
      <c r="G4" s="303"/>
      <c r="H4" s="303"/>
      <c r="I4" s="327"/>
      <c r="J4" s="195" t="s">
        <v>83</v>
      </c>
      <c r="K4" s="303"/>
      <c r="L4" s="303"/>
      <c r="M4" s="303"/>
      <c r="O4" s="313" t="s">
        <v>140</v>
      </c>
      <c r="P4" s="292" t="s">
        <v>141</v>
      </c>
      <c r="Q4" s="295" t="s">
        <v>169</v>
      </c>
      <c r="R4" s="318" t="s">
        <v>105</v>
      </c>
      <c r="S4" s="319"/>
      <c r="T4" s="320"/>
      <c r="U4" s="295" t="s">
        <v>174</v>
      </c>
      <c r="V4" s="295" t="s">
        <v>142</v>
      </c>
      <c r="W4" s="295" t="s">
        <v>143</v>
      </c>
      <c r="X4" s="267" t="s">
        <v>173</v>
      </c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</row>
    <row r="5" spans="1:48" s="65" customFormat="1" ht="16.5" customHeight="1">
      <c r="A5" s="324"/>
      <c r="B5" s="310"/>
      <c r="C5" s="198" t="s">
        <v>84</v>
      </c>
      <c r="D5" s="202" t="s">
        <v>144</v>
      </c>
      <c r="E5" s="198" t="s">
        <v>85</v>
      </c>
      <c r="F5" s="198" t="s">
        <v>81</v>
      </c>
      <c r="G5" s="202" t="s">
        <v>145</v>
      </c>
      <c r="H5" s="202" t="s">
        <v>146</v>
      </c>
      <c r="I5" s="198" t="s">
        <v>86</v>
      </c>
      <c r="J5" s="198" t="s">
        <v>84</v>
      </c>
      <c r="K5" s="198" t="s">
        <v>87</v>
      </c>
      <c r="L5" s="198" t="s">
        <v>88</v>
      </c>
      <c r="M5" s="200" t="s">
        <v>86</v>
      </c>
      <c r="O5" s="324"/>
      <c r="P5" s="326"/>
      <c r="Q5" s="308"/>
      <c r="R5" s="321"/>
      <c r="S5" s="322"/>
      <c r="T5" s="323"/>
      <c r="U5" s="309"/>
      <c r="V5" s="308"/>
      <c r="W5" s="309"/>
      <c r="X5" s="317"/>
      <c r="Y5" s="83"/>
      <c r="Z5" s="83"/>
      <c r="AA5" s="83"/>
      <c r="AB5" s="83"/>
      <c r="AC5" s="83"/>
      <c r="AD5" s="83"/>
      <c r="AE5" s="83"/>
      <c r="AF5" s="26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</row>
    <row r="6" spans="1:48" s="65" customFormat="1" ht="16.5" customHeight="1">
      <c r="A6" s="324"/>
      <c r="B6" s="310"/>
      <c r="C6" s="310"/>
      <c r="D6" s="329"/>
      <c r="E6" s="310"/>
      <c r="F6" s="310"/>
      <c r="G6" s="330"/>
      <c r="H6" s="329"/>
      <c r="I6" s="310"/>
      <c r="J6" s="310"/>
      <c r="K6" s="310"/>
      <c r="L6" s="310"/>
      <c r="M6" s="328"/>
      <c r="O6" s="325"/>
      <c r="P6" s="326"/>
      <c r="Q6" s="308"/>
      <c r="R6" s="82" t="s">
        <v>147</v>
      </c>
      <c r="S6" s="82" t="s">
        <v>148</v>
      </c>
      <c r="T6" s="82" t="s">
        <v>149</v>
      </c>
      <c r="U6" s="309"/>
      <c r="V6" s="308"/>
      <c r="W6" s="309"/>
      <c r="X6" s="317"/>
      <c r="Y6" s="83"/>
      <c r="Z6" s="84"/>
      <c r="AA6" s="83"/>
      <c r="AB6" s="83"/>
      <c r="AC6" s="83"/>
      <c r="AD6" s="83"/>
      <c r="AE6" s="83"/>
      <c r="AF6" s="31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</row>
    <row r="7" spans="1:48" s="65" customFormat="1" ht="16.5" customHeight="1">
      <c r="A7" s="325"/>
      <c r="B7" s="305"/>
      <c r="C7" s="305"/>
      <c r="D7" s="311"/>
      <c r="E7" s="305"/>
      <c r="F7" s="305"/>
      <c r="G7" s="203"/>
      <c r="H7" s="311"/>
      <c r="I7" s="305"/>
      <c r="J7" s="305"/>
      <c r="K7" s="305"/>
      <c r="L7" s="305"/>
      <c r="M7" s="304"/>
      <c r="O7" s="85" t="s">
        <v>116</v>
      </c>
      <c r="P7" s="86">
        <v>624</v>
      </c>
      <c r="Q7" s="86">
        <v>24000</v>
      </c>
      <c r="R7" s="87">
        <v>0.3</v>
      </c>
      <c r="S7" s="87">
        <v>0.8</v>
      </c>
      <c r="T7" s="87">
        <v>19.5</v>
      </c>
      <c r="U7" s="86">
        <v>200</v>
      </c>
      <c r="V7" s="86">
        <v>2200</v>
      </c>
      <c r="W7" s="86">
        <v>6852</v>
      </c>
      <c r="X7" s="86">
        <v>1268000</v>
      </c>
      <c r="Y7" s="83"/>
      <c r="Z7" s="84"/>
      <c r="AA7" s="83"/>
      <c r="AB7" s="83"/>
      <c r="AC7" s="83"/>
      <c r="AD7" s="83"/>
      <c r="AE7" s="83"/>
      <c r="AF7" s="31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</row>
    <row r="8" spans="1:48" ht="16.5" customHeight="1">
      <c r="A8" s="85" t="s">
        <v>116</v>
      </c>
      <c r="B8" s="174">
        <f>SUM(C8,J8)</f>
        <v>184</v>
      </c>
      <c r="C8" s="175">
        <f>SUM(D8:I8)</f>
        <v>129</v>
      </c>
      <c r="D8" s="175">
        <v>29</v>
      </c>
      <c r="E8" s="175">
        <v>70</v>
      </c>
      <c r="F8" s="175">
        <v>2</v>
      </c>
      <c r="G8" s="175">
        <v>1</v>
      </c>
      <c r="H8" s="175">
        <v>0</v>
      </c>
      <c r="I8" s="175">
        <v>27</v>
      </c>
      <c r="J8" s="175">
        <f>SUM(K8:M8)</f>
        <v>55</v>
      </c>
      <c r="K8" s="88">
        <v>2</v>
      </c>
      <c r="L8" s="89">
        <v>0</v>
      </c>
      <c r="M8" s="88">
        <v>53</v>
      </c>
      <c r="N8" s="65"/>
      <c r="O8" s="81"/>
      <c r="P8" s="90"/>
      <c r="Q8" s="90"/>
      <c r="R8" s="91"/>
      <c r="S8" s="91"/>
      <c r="T8" s="91"/>
      <c r="U8" s="90"/>
      <c r="V8" s="90"/>
      <c r="W8" s="90"/>
      <c r="X8" s="90"/>
      <c r="Y8" s="19"/>
      <c r="Z8" s="19"/>
      <c r="AA8" s="19"/>
      <c r="AB8" s="19"/>
      <c r="AC8" s="19"/>
      <c r="AD8" s="19"/>
      <c r="AE8" s="19"/>
      <c r="AF8" s="23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</row>
    <row r="9" spans="1:48" ht="16.5" customHeight="1">
      <c r="A9" s="92"/>
      <c r="B9" s="176"/>
      <c r="C9" s="163"/>
      <c r="D9" s="139"/>
      <c r="E9" s="163"/>
      <c r="F9" s="163"/>
      <c r="G9" s="163"/>
      <c r="H9" s="163"/>
      <c r="I9" s="163"/>
      <c r="J9" s="163"/>
      <c r="K9" s="56"/>
      <c r="L9" s="93"/>
      <c r="M9" s="56"/>
      <c r="O9" s="94">
        <v>2</v>
      </c>
      <c r="P9" s="95">
        <v>615</v>
      </c>
      <c r="Q9" s="95">
        <v>19600</v>
      </c>
      <c r="R9" s="96">
        <v>45</v>
      </c>
      <c r="S9" s="96">
        <v>1.2</v>
      </c>
      <c r="T9" s="96">
        <v>184.7</v>
      </c>
      <c r="U9" s="95">
        <v>200</v>
      </c>
      <c r="V9" s="95">
        <v>2500</v>
      </c>
      <c r="W9" s="95">
        <v>7928</v>
      </c>
      <c r="X9" s="95">
        <v>1180200</v>
      </c>
      <c r="Y9" s="25"/>
      <c r="AA9" s="25"/>
      <c r="AB9" s="25"/>
      <c r="AC9" s="25"/>
      <c r="AD9" s="25"/>
      <c r="AE9" s="25"/>
      <c r="AF9" s="22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</row>
    <row r="10" spans="1:48" ht="16.5" customHeight="1">
      <c r="A10" s="94">
        <v>2</v>
      </c>
      <c r="B10" s="177">
        <f>SUM(C10,J10)</f>
        <v>174</v>
      </c>
      <c r="C10" s="170">
        <f>SUM(D10:I10)</f>
        <v>124</v>
      </c>
      <c r="D10" s="170">
        <v>33</v>
      </c>
      <c r="E10" s="170">
        <v>62</v>
      </c>
      <c r="F10" s="170">
        <v>4</v>
      </c>
      <c r="G10" s="170">
        <v>1</v>
      </c>
      <c r="H10" s="170">
        <v>0</v>
      </c>
      <c r="I10" s="170">
        <v>24</v>
      </c>
      <c r="J10" s="170">
        <f>SUM(K10:M10)</f>
        <v>50</v>
      </c>
      <c r="K10" s="51">
        <v>1</v>
      </c>
      <c r="L10" s="93">
        <v>0</v>
      </c>
      <c r="M10" s="51">
        <v>49</v>
      </c>
      <c r="O10" s="92"/>
      <c r="P10" s="97"/>
      <c r="Q10" s="97"/>
      <c r="R10" s="98"/>
      <c r="S10" s="98"/>
      <c r="T10" s="98"/>
      <c r="U10" s="97"/>
      <c r="V10" s="97"/>
      <c r="W10" s="97"/>
      <c r="X10" s="97"/>
      <c r="Y10" s="19"/>
      <c r="AA10" s="19"/>
      <c r="AB10" s="19"/>
      <c r="AC10" s="19"/>
      <c r="AD10" s="19"/>
      <c r="AE10" s="19"/>
      <c r="AF10" s="23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</row>
    <row r="11" spans="1:48" ht="16.5" customHeight="1">
      <c r="A11" s="92"/>
      <c r="B11" s="176"/>
      <c r="C11" s="163"/>
      <c r="D11" s="163"/>
      <c r="E11" s="163"/>
      <c r="F11" s="163"/>
      <c r="G11" s="163"/>
      <c r="H11" s="163"/>
      <c r="I11" s="163"/>
      <c r="J11" s="163"/>
      <c r="K11" s="56"/>
      <c r="L11" s="93"/>
      <c r="M11" s="56"/>
      <c r="O11" s="94">
        <v>3</v>
      </c>
      <c r="P11" s="95">
        <v>622</v>
      </c>
      <c r="Q11" s="95">
        <v>40500</v>
      </c>
      <c r="R11" s="119">
        <v>0.4</v>
      </c>
      <c r="S11" s="121" t="s">
        <v>178</v>
      </c>
      <c r="T11" s="96">
        <v>99.3</v>
      </c>
      <c r="U11" s="95">
        <v>900</v>
      </c>
      <c r="V11" s="95">
        <v>2540</v>
      </c>
      <c r="W11" s="95">
        <v>5161</v>
      </c>
      <c r="X11" s="95">
        <v>1128100</v>
      </c>
      <c r="Y11" s="25"/>
      <c r="AA11" s="25"/>
      <c r="AB11" s="25"/>
      <c r="AC11" s="25"/>
      <c r="AD11" s="25"/>
      <c r="AE11" s="25"/>
      <c r="AF11" s="22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</row>
    <row r="12" spans="1:48" ht="16.5" customHeight="1">
      <c r="A12" s="94">
        <v>3</v>
      </c>
      <c r="B12" s="177">
        <f>SUM(C12,J12)</f>
        <v>178</v>
      </c>
      <c r="C12" s="170">
        <f>SUM(D12:I12)</f>
        <v>125</v>
      </c>
      <c r="D12" s="170">
        <v>27</v>
      </c>
      <c r="E12" s="170">
        <v>68</v>
      </c>
      <c r="F12" s="170">
        <v>3</v>
      </c>
      <c r="G12" s="158">
        <v>1</v>
      </c>
      <c r="H12" s="170">
        <v>0</v>
      </c>
      <c r="I12" s="170">
        <v>26</v>
      </c>
      <c r="J12" s="170">
        <f>SUM(K12:M12)</f>
        <v>53</v>
      </c>
      <c r="K12" s="51">
        <v>2</v>
      </c>
      <c r="L12" s="93">
        <v>0</v>
      </c>
      <c r="M12" s="51">
        <v>51</v>
      </c>
      <c r="O12" s="99"/>
      <c r="P12" s="97"/>
      <c r="Q12" s="97"/>
      <c r="R12" s="120"/>
      <c r="S12" s="98"/>
      <c r="T12" s="98"/>
      <c r="U12" s="97"/>
      <c r="V12" s="97"/>
      <c r="W12" s="97"/>
      <c r="X12" s="97"/>
      <c r="Y12" s="19"/>
      <c r="AA12" s="19"/>
      <c r="AB12" s="19"/>
      <c r="AC12" s="19"/>
      <c r="AD12" s="19"/>
      <c r="AE12" s="19"/>
      <c r="AF12" s="23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</row>
    <row r="13" spans="1:48" ht="16.5" customHeight="1">
      <c r="A13" s="92"/>
      <c r="B13" s="176"/>
      <c r="C13" s="163"/>
      <c r="D13" s="163"/>
      <c r="E13" s="163"/>
      <c r="F13" s="163"/>
      <c r="G13" s="158"/>
      <c r="H13" s="163"/>
      <c r="I13" s="163"/>
      <c r="J13" s="163"/>
      <c r="K13" s="56"/>
      <c r="L13" s="93"/>
      <c r="M13" s="56"/>
      <c r="O13" s="100">
        <v>4</v>
      </c>
      <c r="P13" s="95">
        <v>588</v>
      </c>
      <c r="Q13" s="95">
        <v>40100</v>
      </c>
      <c r="R13" s="119">
        <v>4.2</v>
      </c>
      <c r="S13" s="119">
        <v>0.48</v>
      </c>
      <c r="T13" s="96">
        <v>56.9</v>
      </c>
      <c r="U13" s="121" t="s">
        <v>178</v>
      </c>
      <c r="V13" s="95">
        <v>2580</v>
      </c>
      <c r="W13" s="95">
        <v>1933</v>
      </c>
      <c r="X13" s="95">
        <v>1087200</v>
      </c>
      <c r="Y13" s="25"/>
      <c r="AA13" s="25"/>
      <c r="AB13" s="25"/>
      <c r="AC13" s="25"/>
      <c r="AD13" s="25"/>
      <c r="AE13" s="25"/>
      <c r="AF13" s="22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</row>
    <row r="14" spans="1:48" ht="16.5" customHeight="1">
      <c r="A14" s="94">
        <v>4</v>
      </c>
      <c r="B14" s="177">
        <f>SUM(C14,J14)</f>
        <v>175</v>
      </c>
      <c r="C14" s="170">
        <f>SUM(D14:I14)</f>
        <v>140</v>
      </c>
      <c r="D14" s="170">
        <v>20</v>
      </c>
      <c r="E14" s="170">
        <v>77</v>
      </c>
      <c r="F14" s="170">
        <v>5</v>
      </c>
      <c r="G14" s="158">
        <v>1</v>
      </c>
      <c r="H14" s="170">
        <v>1</v>
      </c>
      <c r="I14" s="170">
        <v>36</v>
      </c>
      <c r="J14" s="170">
        <f>SUM(K14:M14)</f>
        <v>35</v>
      </c>
      <c r="K14" s="51">
        <v>2</v>
      </c>
      <c r="L14" s="93">
        <v>1</v>
      </c>
      <c r="M14" s="51">
        <v>32</v>
      </c>
      <c r="O14" s="99"/>
      <c r="P14" s="97"/>
      <c r="Q14" s="97"/>
      <c r="R14" s="98"/>
      <c r="S14" s="98"/>
      <c r="T14" s="98"/>
      <c r="U14" s="101"/>
      <c r="V14" s="97"/>
      <c r="W14" s="97"/>
      <c r="X14" s="97"/>
      <c r="Y14" s="19"/>
      <c r="AA14" s="19"/>
      <c r="AB14" s="19"/>
      <c r="AC14" s="19"/>
      <c r="AD14" s="19"/>
      <c r="AE14" s="19"/>
      <c r="AF14" s="23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</row>
    <row r="15" spans="1:48" ht="16.5" customHeight="1">
      <c r="A15" s="56"/>
      <c r="B15" s="176"/>
      <c r="C15" s="163"/>
      <c r="D15" s="163"/>
      <c r="E15" s="163"/>
      <c r="F15" s="163"/>
      <c r="G15" s="158"/>
      <c r="H15" s="163"/>
      <c r="I15" s="163"/>
      <c r="J15" s="163"/>
      <c r="K15" s="56"/>
      <c r="L15" s="93"/>
      <c r="M15" s="56"/>
      <c r="O15" s="122">
        <v>5</v>
      </c>
      <c r="P15" s="126">
        <v>586</v>
      </c>
      <c r="Q15" s="126">
        <v>31100</v>
      </c>
      <c r="R15" s="127">
        <v>38</v>
      </c>
      <c r="S15" s="127">
        <v>1</v>
      </c>
      <c r="T15" s="127">
        <v>94.6</v>
      </c>
      <c r="U15" s="121" t="s">
        <v>178</v>
      </c>
      <c r="V15" s="126">
        <v>2545</v>
      </c>
      <c r="W15" s="126">
        <v>1800</v>
      </c>
      <c r="X15" s="126">
        <v>1079600</v>
      </c>
      <c r="Y15" s="25"/>
      <c r="AA15" s="25"/>
      <c r="AB15" s="25"/>
      <c r="AC15" s="25"/>
      <c r="AD15" s="25"/>
      <c r="AE15" s="25"/>
      <c r="AF15" s="22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</row>
    <row r="16" spans="1:48" ht="16.5" customHeight="1">
      <c r="A16" s="122">
        <v>5</v>
      </c>
      <c r="B16" s="178">
        <f>SUM(C16,J16)</f>
        <v>168</v>
      </c>
      <c r="C16" s="123">
        <f>SUM(D16:I16)</f>
        <v>137</v>
      </c>
      <c r="D16" s="123">
        <v>19</v>
      </c>
      <c r="E16" s="123">
        <v>78</v>
      </c>
      <c r="F16" s="123">
        <v>6</v>
      </c>
      <c r="G16" s="124">
        <v>1</v>
      </c>
      <c r="H16" s="123">
        <v>0</v>
      </c>
      <c r="I16" s="123">
        <v>33</v>
      </c>
      <c r="J16" s="123">
        <f>SUM(K16:M16)</f>
        <v>31</v>
      </c>
      <c r="K16" s="123">
        <v>1</v>
      </c>
      <c r="L16" s="124">
        <v>0</v>
      </c>
      <c r="M16" s="123">
        <v>30</v>
      </c>
      <c r="N16" s="102"/>
      <c r="O16" s="21" t="s">
        <v>103</v>
      </c>
      <c r="P16" s="21"/>
      <c r="Q16" s="21"/>
      <c r="R16" s="21"/>
      <c r="S16" s="21"/>
      <c r="T16" s="21"/>
      <c r="U16" s="21"/>
      <c r="V16" s="21"/>
      <c r="W16" s="21"/>
      <c r="X16" s="21"/>
      <c r="Y16" s="27"/>
      <c r="AA16" s="27"/>
      <c r="AB16" s="27"/>
      <c r="AC16" s="27"/>
      <c r="AD16" s="27"/>
      <c r="AE16" s="27"/>
      <c r="AF16" s="28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</row>
    <row r="17" spans="1:48" ht="16.5" customHeight="1">
      <c r="A17" s="62" t="s">
        <v>166</v>
      </c>
      <c r="B17" s="51"/>
      <c r="C17" s="51"/>
      <c r="E17" s="51"/>
      <c r="F17" s="51"/>
      <c r="G17" s="51"/>
      <c r="H17" s="51"/>
      <c r="I17" s="51"/>
      <c r="J17" s="51"/>
      <c r="K17" s="51"/>
      <c r="L17" s="51"/>
      <c r="M17" s="51"/>
      <c r="N17" s="103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AA17" s="51"/>
      <c r="AB17" s="51"/>
      <c r="AC17" s="51"/>
      <c r="AD17" s="51"/>
      <c r="AE17" s="63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</row>
    <row r="18" spans="1:48" s="65" customFormat="1" ht="19.5" customHeight="1">
      <c r="A18" s="42"/>
      <c r="B18" s="42"/>
      <c r="C18" s="42"/>
      <c r="D18" s="14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AA18" s="76"/>
      <c r="AB18" s="76"/>
      <c r="AC18" s="76"/>
      <c r="AD18" s="76"/>
      <c r="AE18" s="71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</row>
    <row r="19" spans="1:48" s="65" customFormat="1" ht="19.5" customHeight="1">
      <c r="A19" s="199" t="s">
        <v>189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O19" s="14"/>
      <c r="P19" s="14"/>
      <c r="Q19" s="14"/>
      <c r="R19" s="14"/>
      <c r="S19" s="14"/>
      <c r="T19" s="14"/>
      <c r="U19" s="14"/>
      <c r="V19" s="14"/>
      <c r="Y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</row>
    <row r="20" spans="1:48" s="65" customFormat="1" ht="16.5" customHeight="1">
      <c r="A20" s="283" t="s">
        <v>167</v>
      </c>
      <c r="B20" s="333"/>
      <c r="C20" s="333"/>
      <c r="D20" s="333"/>
      <c r="E20" s="333"/>
      <c r="F20" s="333"/>
      <c r="G20" s="333"/>
      <c r="H20" s="333"/>
      <c r="I20" s="333"/>
      <c r="J20" s="333"/>
      <c r="K20" s="333"/>
      <c r="L20" s="333"/>
      <c r="M20" s="333"/>
      <c r="N20" s="76"/>
      <c r="O20" s="14"/>
      <c r="P20" s="14"/>
      <c r="Q20" s="14"/>
      <c r="R20" s="14"/>
      <c r="S20" s="14"/>
      <c r="T20" s="14"/>
      <c r="U20" s="14"/>
      <c r="V20" s="14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</row>
    <row r="21" spans="2:48" s="65" customFormat="1" ht="16.5" customHeight="1" thickBot="1">
      <c r="B21" s="66"/>
      <c r="C21" s="66"/>
      <c r="D21" s="66"/>
      <c r="E21" s="66"/>
      <c r="F21" s="66"/>
      <c r="G21" s="66"/>
      <c r="H21" s="66"/>
      <c r="I21" s="66"/>
      <c r="J21" s="66"/>
      <c r="K21" s="66"/>
      <c r="M21" s="67" t="s">
        <v>115</v>
      </c>
      <c r="N21" s="76"/>
      <c r="O21" s="80"/>
      <c r="P21" s="80"/>
      <c r="Q21" s="80"/>
      <c r="R21" s="80"/>
      <c r="S21" s="80"/>
      <c r="T21" s="80"/>
      <c r="U21" s="80"/>
      <c r="V21" s="80"/>
      <c r="W21" s="80"/>
      <c r="X21" s="104"/>
      <c r="Y21" s="71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</row>
    <row r="22" spans="1:48" s="65" customFormat="1" ht="16.5" customHeight="1">
      <c r="A22" s="312" t="s">
        <v>140</v>
      </c>
      <c r="B22" s="244"/>
      <c r="C22" s="192" t="s">
        <v>2</v>
      </c>
      <c r="D22" s="195" t="s">
        <v>89</v>
      </c>
      <c r="E22" s="334"/>
      <c r="F22" s="335"/>
      <c r="G22" s="195" t="s">
        <v>150</v>
      </c>
      <c r="H22" s="303"/>
      <c r="I22" s="303"/>
      <c r="J22" s="303"/>
      <c r="K22" s="303"/>
      <c r="L22" s="303"/>
      <c r="M22" s="303"/>
      <c r="N22" s="79"/>
      <c r="O22" s="306" t="s">
        <v>140</v>
      </c>
      <c r="P22" s="306"/>
      <c r="Q22" s="263" t="s">
        <v>175</v>
      </c>
      <c r="R22" s="264"/>
      <c r="S22" s="263" t="s">
        <v>151</v>
      </c>
      <c r="T22" s="263" t="s">
        <v>152</v>
      </c>
      <c r="U22" s="293" t="s">
        <v>153</v>
      </c>
      <c r="V22" s="290" t="s">
        <v>154</v>
      </c>
      <c r="W22" s="290" t="s">
        <v>155</v>
      </c>
      <c r="X22" s="264" t="s">
        <v>170</v>
      </c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</row>
    <row r="23" spans="1:48" s="65" customFormat="1" ht="16.5" customHeight="1">
      <c r="A23" s="283"/>
      <c r="B23" s="313"/>
      <c r="C23" s="310"/>
      <c r="D23" s="198" t="s">
        <v>84</v>
      </c>
      <c r="E23" s="198" t="s">
        <v>90</v>
      </c>
      <c r="F23" s="198" t="s">
        <v>91</v>
      </c>
      <c r="G23" s="198" t="s">
        <v>84</v>
      </c>
      <c r="H23" s="200" t="s">
        <v>156</v>
      </c>
      <c r="I23" s="68"/>
      <c r="J23" s="198" t="s">
        <v>92</v>
      </c>
      <c r="K23" s="198" t="s">
        <v>93</v>
      </c>
      <c r="L23" s="202" t="s">
        <v>94</v>
      </c>
      <c r="M23" s="200" t="s">
        <v>86</v>
      </c>
      <c r="N23" s="105"/>
      <c r="O23" s="283"/>
      <c r="P23" s="283"/>
      <c r="Q23" s="265"/>
      <c r="R23" s="266"/>
      <c r="S23" s="296"/>
      <c r="T23" s="265"/>
      <c r="U23" s="294"/>
      <c r="V23" s="291"/>
      <c r="W23" s="291"/>
      <c r="X23" s="266"/>
      <c r="Y23" s="71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</row>
    <row r="24" spans="1:48" s="65" customFormat="1" ht="16.5" customHeight="1">
      <c r="A24" s="283"/>
      <c r="B24" s="313"/>
      <c r="C24" s="305"/>
      <c r="D24" s="305"/>
      <c r="E24" s="305"/>
      <c r="F24" s="305"/>
      <c r="G24" s="305"/>
      <c r="H24" s="304"/>
      <c r="I24" s="15" t="s">
        <v>95</v>
      </c>
      <c r="J24" s="305"/>
      <c r="K24" s="305"/>
      <c r="L24" s="311"/>
      <c r="M24" s="304"/>
      <c r="N24" s="105"/>
      <c r="O24" s="307"/>
      <c r="P24" s="307"/>
      <c r="Q24" s="267"/>
      <c r="R24" s="268"/>
      <c r="S24" s="297"/>
      <c r="T24" s="267"/>
      <c r="U24" s="295"/>
      <c r="V24" s="292"/>
      <c r="W24" s="292"/>
      <c r="X24" s="268"/>
      <c r="Y24" s="71"/>
      <c r="AK24" s="14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</row>
    <row r="25" spans="1:48" ht="16.5" customHeight="1">
      <c r="A25" s="314" t="s">
        <v>116</v>
      </c>
      <c r="B25" s="315"/>
      <c r="C25" s="175">
        <f>SUM(D25,G25)</f>
        <v>780</v>
      </c>
      <c r="D25" s="175">
        <f>SUM(E25:F25)</f>
        <v>135</v>
      </c>
      <c r="E25" s="175">
        <v>134</v>
      </c>
      <c r="F25" s="175">
        <v>1</v>
      </c>
      <c r="G25" s="175">
        <f>SUM(H25,J25,K25,L25,M25)</f>
        <v>645</v>
      </c>
      <c r="H25" s="88">
        <v>75</v>
      </c>
      <c r="I25" s="88">
        <v>69</v>
      </c>
      <c r="J25" s="88">
        <v>203</v>
      </c>
      <c r="K25" s="88">
        <v>364</v>
      </c>
      <c r="L25" s="88">
        <v>0</v>
      </c>
      <c r="M25" s="88">
        <v>3</v>
      </c>
      <c r="N25" s="20"/>
      <c r="O25" s="281" t="s">
        <v>116</v>
      </c>
      <c r="P25" s="282"/>
      <c r="Q25" s="258">
        <v>128800</v>
      </c>
      <c r="R25" s="258"/>
      <c r="S25" s="61">
        <v>4000</v>
      </c>
      <c r="T25" s="61">
        <v>499200</v>
      </c>
      <c r="U25" s="61">
        <v>544200</v>
      </c>
      <c r="V25" s="61">
        <v>588700</v>
      </c>
      <c r="W25" s="61">
        <v>2215</v>
      </c>
      <c r="X25" s="61">
        <v>53</v>
      </c>
      <c r="Y25" s="63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</row>
    <row r="26" spans="1:48" ht="16.5" customHeight="1">
      <c r="A26" s="254"/>
      <c r="B26" s="255"/>
      <c r="C26" s="163"/>
      <c r="D26" s="163"/>
      <c r="E26" s="163"/>
      <c r="F26" s="163"/>
      <c r="G26" s="163"/>
      <c r="H26" s="56"/>
      <c r="I26" s="56"/>
      <c r="J26" s="56"/>
      <c r="K26" s="56"/>
      <c r="L26" s="56"/>
      <c r="M26" s="56"/>
      <c r="N26" s="18"/>
      <c r="O26" s="254"/>
      <c r="P26" s="255"/>
      <c r="Q26" s="257"/>
      <c r="R26" s="257"/>
      <c r="S26" s="101"/>
      <c r="T26" s="101"/>
      <c r="U26" s="101"/>
      <c r="V26" s="101"/>
      <c r="W26" s="101"/>
      <c r="X26" s="101"/>
      <c r="Y26" s="63"/>
      <c r="AU26" s="51"/>
      <c r="AV26" s="51"/>
    </row>
    <row r="27" spans="1:48" ht="16.5" customHeight="1">
      <c r="A27" s="259">
        <v>2</v>
      </c>
      <c r="B27" s="260"/>
      <c r="C27" s="170">
        <f>SUM(D27,G27)</f>
        <v>735</v>
      </c>
      <c r="D27" s="170">
        <f>SUM(E27:F27)</f>
        <v>132</v>
      </c>
      <c r="E27" s="170">
        <v>131</v>
      </c>
      <c r="F27" s="170">
        <v>1</v>
      </c>
      <c r="G27" s="170">
        <f>SUM(H27,J27,K27,L27,M27)</f>
        <v>603</v>
      </c>
      <c r="H27" s="51">
        <v>76</v>
      </c>
      <c r="I27" s="51">
        <v>69</v>
      </c>
      <c r="J27" s="51">
        <v>200</v>
      </c>
      <c r="K27" s="51">
        <v>283</v>
      </c>
      <c r="L27" s="51">
        <v>43</v>
      </c>
      <c r="M27" s="51">
        <v>1</v>
      </c>
      <c r="N27" s="20"/>
      <c r="O27" s="259">
        <v>2</v>
      </c>
      <c r="P27" s="260"/>
      <c r="Q27" s="258">
        <v>108400</v>
      </c>
      <c r="R27" s="258"/>
      <c r="S27" s="61">
        <v>4400</v>
      </c>
      <c r="T27" s="61">
        <v>563900</v>
      </c>
      <c r="U27" s="61">
        <v>481100</v>
      </c>
      <c r="V27" s="61">
        <v>592900</v>
      </c>
      <c r="W27" s="61">
        <v>1909</v>
      </c>
      <c r="X27" s="61">
        <v>52</v>
      </c>
      <c r="Y27" s="63"/>
      <c r="AU27" s="51"/>
      <c r="AV27" s="51"/>
    </row>
    <row r="28" spans="1:48" ht="16.5" customHeight="1">
      <c r="A28" s="254"/>
      <c r="B28" s="255"/>
      <c r="C28" s="163"/>
      <c r="D28" s="163"/>
      <c r="E28" s="163"/>
      <c r="F28" s="163"/>
      <c r="G28" s="163"/>
      <c r="H28" s="56"/>
      <c r="I28" s="56"/>
      <c r="J28" s="56"/>
      <c r="K28" s="56"/>
      <c r="L28" s="56"/>
      <c r="M28" s="56"/>
      <c r="N28" s="18"/>
      <c r="O28" s="254"/>
      <c r="P28" s="255"/>
      <c r="Q28" s="257"/>
      <c r="R28" s="257"/>
      <c r="S28" s="101"/>
      <c r="T28" s="101"/>
      <c r="U28" s="101"/>
      <c r="V28" s="101"/>
      <c r="W28" s="101"/>
      <c r="X28" s="101"/>
      <c r="AU28" s="51"/>
      <c r="AV28" s="51"/>
    </row>
    <row r="29" spans="1:48" ht="16.5" customHeight="1">
      <c r="A29" s="259">
        <v>3</v>
      </c>
      <c r="B29" s="260"/>
      <c r="C29" s="170">
        <f>SUM(D29,G29)</f>
        <v>708</v>
      </c>
      <c r="D29" s="170">
        <f>SUM(E29:F29)</f>
        <v>139</v>
      </c>
      <c r="E29" s="170">
        <v>138</v>
      </c>
      <c r="F29" s="170">
        <v>1</v>
      </c>
      <c r="G29" s="170">
        <f>SUM(H29,J29,K29,L29,M29)</f>
        <v>569</v>
      </c>
      <c r="H29" s="51">
        <v>86</v>
      </c>
      <c r="I29" s="51">
        <v>82</v>
      </c>
      <c r="J29" s="51">
        <v>142</v>
      </c>
      <c r="K29" s="51">
        <v>291</v>
      </c>
      <c r="L29" s="51">
        <v>49</v>
      </c>
      <c r="M29" s="51">
        <v>1</v>
      </c>
      <c r="N29" s="20"/>
      <c r="O29" s="259">
        <v>3</v>
      </c>
      <c r="P29" s="260"/>
      <c r="Q29" s="258">
        <v>120600</v>
      </c>
      <c r="R29" s="258"/>
      <c r="S29" s="61">
        <v>4400</v>
      </c>
      <c r="T29" s="61">
        <v>546500</v>
      </c>
      <c r="U29" s="61">
        <v>410800</v>
      </c>
      <c r="V29" s="61">
        <v>524500</v>
      </c>
      <c r="W29" s="61">
        <v>1949</v>
      </c>
      <c r="X29" s="61">
        <v>51</v>
      </c>
      <c r="AU29" s="51"/>
      <c r="AV29" s="51"/>
    </row>
    <row r="30" spans="1:48" ht="16.5" customHeight="1">
      <c r="A30" s="254"/>
      <c r="B30" s="255"/>
      <c r="C30" s="163"/>
      <c r="D30" s="163"/>
      <c r="E30" s="163"/>
      <c r="F30" s="163"/>
      <c r="G30" s="163"/>
      <c r="H30" s="56"/>
      <c r="I30" s="56"/>
      <c r="J30" s="56"/>
      <c r="K30" s="56"/>
      <c r="L30" s="56"/>
      <c r="M30" s="56"/>
      <c r="N30" s="18"/>
      <c r="O30" s="254"/>
      <c r="P30" s="255"/>
      <c r="Q30" s="257"/>
      <c r="R30" s="257"/>
      <c r="S30" s="101"/>
      <c r="T30" s="101"/>
      <c r="U30" s="101"/>
      <c r="V30" s="101"/>
      <c r="W30" s="101"/>
      <c r="X30" s="101"/>
      <c r="AU30" s="51"/>
      <c r="AV30" s="51"/>
    </row>
    <row r="31" spans="1:48" s="65" customFormat="1" ht="16.5" customHeight="1">
      <c r="A31" s="259">
        <v>4</v>
      </c>
      <c r="B31" s="260"/>
      <c r="C31" s="170">
        <f>SUM(D31,G31)</f>
        <v>694</v>
      </c>
      <c r="D31" s="170">
        <f>SUM(E31:F31)</f>
        <v>139</v>
      </c>
      <c r="E31" s="170">
        <v>138</v>
      </c>
      <c r="F31" s="170">
        <v>1</v>
      </c>
      <c r="G31" s="170">
        <f>SUM(H31,J31,K31,L31,M31)</f>
        <v>555</v>
      </c>
      <c r="H31" s="51">
        <v>79</v>
      </c>
      <c r="I31" s="51">
        <v>75</v>
      </c>
      <c r="J31" s="51">
        <v>158</v>
      </c>
      <c r="K31" s="51">
        <v>246</v>
      </c>
      <c r="L31" s="51">
        <v>72</v>
      </c>
      <c r="M31" s="51">
        <v>0</v>
      </c>
      <c r="N31" s="20"/>
      <c r="O31" s="259">
        <v>4</v>
      </c>
      <c r="P31" s="260"/>
      <c r="Q31" s="258">
        <v>129000</v>
      </c>
      <c r="R31" s="258"/>
      <c r="S31" s="61">
        <v>3420</v>
      </c>
      <c r="T31" s="61">
        <v>589313</v>
      </c>
      <c r="U31" s="61">
        <v>409140</v>
      </c>
      <c r="V31" s="61">
        <v>523600</v>
      </c>
      <c r="W31" s="61">
        <v>1801</v>
      </c>
      <c r="X31" s="61">
        <v>54</v>
      </c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U31" s="76"/>
      <c r="AV31" s="76"/>
    </row>
    <row r="32" spans="1:48" s="65" customFormat="1" ht="16.5" customHeight="1">
      <c r="A32" s="283"/>
      <c r="B32" s="284"/>
      <c r="C32" s="163"/>
      <c r="D32" s="163"/>
      <c r="E32" s="163"/>
      <c r="F32" s="163"/>
      <c r="G32" s="163"/>
      <c r="H32" s="79"/>
      <c r="I32" s="79"/>
      <c r="J32" s="79"/>
      <c r="K32" s="79"/>
      <c r="L32" s="79"/>
      <c r="M32" s="79"/>
      <c r="N32" s="18"/>
      <c r="O32" s="254"/>
      <c r="P32" s="255"/>
      <c r="Q32" s="257"/>
      <c r="R32" s="257"/>
      <c r="S32" s="101"/>
      <c r="T32" s="101"/>
      <c r="U32" s="101"/>
      <c r="V32" s="101"/>
      <c r="W32" s="101"/>
      <c r="X32" s="101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U32" s="76"/>
      <c r="AV32" s="76"/>
    </row>
    <row r="33" spans="1:48" s="65" customFormat="1" ht="16.5" customHeight="1">
      <c r="A33" s="261">
        <v>5</v>
      </c>
      <c r="B33" s="262"/>
      <c r="C33" s="123">
        <f>SUM(D33,G33)</f>
        <v>675</v>
      </c>
      <c r="D33" s="123">
        <f>SUM(E33:F33)</f>
        <v>136</v>
      </c>
      <c r="E33" s="123">
        <v>135</v>
      </c>
      <c r="F33" s="123">
        <v>1</v>
      </c>
      <c r="G33" s="123">
        <f>SUM(H33,J33,K33,L33,M33)</f>
        <v>539</v>
      </c>
      <c r="H33" s="123">
        <v>57</v>
      </c>
      <c r="I33" s="123">
        <v>54</v>
      </c>
      <c r="J33" s="123">
        <v>134</v>
      </c>
      <c r="K33" s="123">
        <v>287</v>
      </c>
      <c r="L33" s="123">
        <v>61</v>
      </c>
      <c r="M33" s="123">
        <v>0</v>
      </c>
      <c r="N33" s="30"/>
      <c r="O33" s="261">
        <v>5</v>
      </c>
      <c r="P33" s="262"/>
      <c r="Q33" s="256">
        <v>109700</v>
      </c>
      <c r="R33" s="256"/>
      <c r="S33" s="128">
        <v>6000</v>
      </c>
      <c r="T33" s="128">
        <v>538700</v>
      </c>
      <c r="U33" s="128">
        <v>352300</v>
      </c>
      <c r="V33" s="128">
        <v>522300</v>
      </c>
      <c r="W33" s="128">
        <v>1835</v>
      </c>
      <c r="X33" s="128">
        <v>50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14"/>
      <c r="AJ33" s="14"/>
      <c r="AU33" s="76"/>
      <c r="AV33" s="76"/>
    </row>
    <row r="34" spans="1:48" s="65" customFormat="1" ht="16.5" customHeight="1">
      <c r="A34" s="76" t="s">
        <v>168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1"/>
      <c r="Q34" s="71"/>
      <c r="R34" s="71"/>
      <c r="S34" s="71"/>
      <c r="T34" s="71"/>
      <c r="U34" s="71"/>
      <c r="V34" s="71"/>
      <c r="W34" s="79"/>
      <c r="X34" s="79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76"/>
      <c r="AJ34" s="76"/>
      <c r="AU34" s="76"/>
      <c r="AV34" s="76"/>
    </row>
    <row r="35" spans="13:48" s="65" customFormat="1" ht="19.5" customHeight="1">
      <c r="M35" s="71"/>
      <c r="N35" s="76"/>
      <c r="O35" s="107"/>
      <c r="W35" s="105"/>
      <c r="X35" s="105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U35" s="76"/>
      <c r="AV35" s="76"/>
    </row>
    <row r="36" spans="1:48" ht="19.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76"/>
      <c r="O36" s="79"/>
      <c r="P36" s="65"/>
      <c r="Q36" s="65"/>
      <c r="R36" s="65"/>
      <c r="S36" s="65"/>
      <c r="T36" s="65"/>
      <c r="U36" s="65"/>
      <c r="V36" s="65"/>
      <c r="W36" s="19"/>
      <c r="X36" s="19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U36" s="51"/>
      <c r="AV36" s="51"/>
    </row>
    <row r="37" spans="1:48" ht="19.5" customHeight="1">
      <c r="A37" s="254" t="s">
        <v>160</v>
      </c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51"/>
      <c r="O37" s="56"/>
      <c r="W37" s="24"/>
      <c r="X37" s="24"/>
      <c r="Y37" s="19"/>
      <c r="Z37" s="19"/>
      <c r="AA37" s="19"/>
      <c r="AB37" s="19"/>
      <c r="AC37" s="19"/>
      <c r="AD37" s="19"/>
      <c r="AE37" s="19"/>
      <c r="AF37" s="19"/>
      <c r="AG37" s="19"/>
      <c r="AH37" s="16"/>
      <c r="AU37" s="51"/>
      <c r="AV37" s="51"/>
    </row>
    <row r="38" spans="1:48" ht="16.5" customHeight="1" thickBot="1">
      <c r="A38" s="109"/>
      <c r="B38" s="110"/>
      <c r="C38" s="111"/>
      <c r="D38" s="111"/>
      <c r="E38" s="111"/>
      <c r="F38" s="110"/>
      <c r="G38" s="110"/>
      <c r="H38" s="111"/>
      <c r="I38" s="111"/>
      <c r="J38" s="111"/>
      <c r="L38" s="93"/>
      <c r="M38" s="93" t="s">
        <v>115</v>
      </c>
      <c r="N38" s="51"/>
      <c r="O38" s="106"/>
      <c r="W38" s="19"/>
      <c r="X38" s="19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63"/>
      <c r="AJ38" s="63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</row>
    <row r="39" spans="1:50" ht="16.5" customHeight="1">
      <c r="A39" s="254" t="s">
        <v>157</v>
      </c>
      <c r="B39" s="301"/>
      <c r="C39" s="298" t="s">
        <v>2</v>
      </c>
      <c r="D39" s="302"/>
      <c r="E39" s="285"/>
      <c r="F39" s="300" t="s">
        <v>96</v>
      </c>
      <c r="G39" s="301"/>
      <c r="H39" s="298" t="s">
        <v>97</v>
      </c>
      <c r="I39" s="299"/>
      <c r="J39" s="298" t="s">
        <v>98</v>
      </c>
      <c r="K39" s="299"/>
      <c r="L39" s="298" t="s">
        <v>99</v>
      </c>
      <c r="M39" s="302"/>
      <c r="N39" s="108"/>
      <c r="W39" s="24"/>
      <c r="X39" s="25"/>
      <c r="Y39" s="24"/>
      <c r="Z39" s="24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</row>
    <row r="40" spans="1:50" ht="16.5" customHeight="1">
      <c r="A40" s="254"/>
      <c r="B40" s="301"/>
      <c r="C40" s="300"/>
      <c r="D40" s="254"/>
      <c r="E40" s="286"/>
      <c r="F40" s="300"/>
      <c r="G40" s="301"/>
      <c r="H40" s="300"/>
      <c r="I40" s="301"/>
      <c r="J40" s="300"/>
      <c r="K40" s="301"/>
      <c r="L40" s="300"/>
      <c r="M40" s="254"/>
      <c r="N40" s="56"/>
      <c r="W40" s="19"/>
      <c r="X40" s="26"/>
      <c r="Y40" s="19"/>
      <c r="Z40" s="19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</row>
    <row r="41" spans="1:50" ht="16.5" customHeight="1">
      <c r="A41" s="254"/>
      <c r="B41" s="301"/>
      <c r="C41" s="331"/>
      <c r="D41" s="332"/>
      <c r="E41" s="112" t="s">
        <v>100</v>
      </c>
      <c r="F41" s="113"/>
      <c r="G41" s="112" t="s">
        <v>100</v>
      </c>
      <c r="H41" s="113"/>
      <c r="I41" s="112" t="s">
        <v>100</v>
      </c>
      <c r="J41" s="113"/>
      <c r="K41" s="112" t="s">
        <v>100</v>
      </c>
      <c r="L41" s="114"/>
      <c r="M41" s="112" t="s">
        <v>100</v>
      </c>
      <c r="N41" s="108"/>
      <c r="W41" s="24"/>
      <c r="X41" s="25"/>
      <c r="Y41" s="24"/>
      <c r="Z41" s="24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</row>
    <row r="42" spans="1:50" ht="16.5" customHeight="1">
      <c r="A42" s="281" t="s">
        <v>116</v>
      </c>
      <c r="B42" s="282"/>
      <c r="C42" s="287">
        <f>SUM(F42,J42,L42)</f>
        <v>780</v>
      </c>
      <c r="D42" s="288"/>
      <c r="E42" s="179">
        <f>SUM(G42,K42,M42)</f>
        <v>645</v>
      </c>
      <c r="F42" s="115">
        <v>524</v>
      </c>
      <c r="G42" s="115">
        <v>427</v>
      </c>
      <c r="H42" s="116" t="s">
        <v>176</v>
      </c>
      <c r="I42" s="116" t="s">
        <v>176</v>
      </c>
      <c r="J42" s="115">
        <v>208</v>
      </c>
      <c r="K42" s="115">
        <v>208</v>
      </c>
      <c r="L42" s="115">
        <v>48</v>
      </c>
      <c r="M42" s="115">
        <v>10</v>
      </c>
      <c r="N42" s="20"/>
      <c r="W42" s="19"/>
      <c r="X42" s="26"/>
      <c r="Y42" s="19"/>
      <c r="Z42" s="19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</row>
    <row r="43" spans="1:50" ht="16.5" customHeight="1">
      <c r="A43" s="273"/>
      <c r="B43" s="274"/>
      <c r="C43" s="269"/>
      <c r="D43" s="270"/>
      <c r="E43" s="163"/>
      <c r="F43" s="56"/>
      <c r="G43" s="56"/>
      <c r="H43" s="93"/>
      <c r="I43" s="93"/>
      <c r="J43" s="56"/>
      <c r="K43" s="56"/>
      <c r="L43" s="56"/>
      <c r="M43" s="56"/>
      <c r="N43" s="18"/>
      <c r="W43" s="24"/>
      <c r="X43" s="25"/>
      <c r="Y43" s="24"/>
      <c r="Z43" s="24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</row>
    <row r="44" spans="1:50" ht="16.5" customHeight="1">
      <c r="A44" s="259">
        <v>2</v>
      </c>
      <c r="B44" s="260"/>
      <c r="C44" s="269">
        <f>SUM(F44,J44,L44)</f>
        <v>735</v>
      </c>
      <c r="D44" s="270"/>
      <c r="E44" s="170">
        <f>SUM(G44,K44,M44)</f>
        <v>603</v>
      </c>
      <c r="F44" s="51">
        <v>491</v>
      </c>
      <c r="G44" s="51">
        <v>397</v>
      </c>
      <c r="H44" s="93" t="s">
        <v>176</v>
      </c>
      <c r="I44" s="93" t="s">
        <v>176</v>
      </c>
      <c r="J44" s="51">
        <v>195</v>
      </c>
      <c r="K44" s="51">
        <v>195</v>
      </c>
      <c r="L44" s="51">
        <v>49</v>
      </c>
      <c r="M44" s="51">
        <v>11</v>
      </c>
      <c r="N44" s="20"/>
      <c r="W44" s="27"/>
      <c r="X44" s="32"/>
      <c r="Y44" s="27"/>
      <c r="Z44" s="27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</row>
    <row r="45" spans="1:50" ht="16.5" customHeight="1">
      <c r="A45" s="273"/>
      <c r="B45" s="274"/>
      <c r="C45" s="269"/>
      <c r="D45" s="270"/>
      <c r="E45" s="163"/>
      <c r="F45" s="56"/>
      <c r="G45" s="56"/>
      <c r="H45" s="93"/>
      <c r="I45" s="93"/>
      <c r="J45" s="56"/>
      <c r="K45" s="56"/>
      <c r="L45" s="56"/>
      <c r="M45" s="56"/>
      <c r="N45" s="18"/>
      <c r="W45" s="63"/>
      <c r="X45" s="63"/>
      <c r="Y45" s="51"/>
      <c r="Z45" s="51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</row>
    <row r="46" spans="1:50" ht="16.5" customHeight="1">
      <c r="A46" s="259">
        <v>3</v>
      </c>
      <c r="B46" s="260"/>
      <c r="C46" s="269">
        <f>SUM(F46,J46,L46)</f>
        <v>708</v>
      </c>
      <c r="D46" s="270"/>
      <c r="E46" s="170">
        <f>SUM(G46,K46,M46)</f>
        <v>569</v>
      </c>
      <c r="F46" s="51">
        <v>452</v>
      </c>
      <c r="G46" s="51">
        <v>355</v>
      </c>
      <c r="H46" s="93" t="s">
        <v>176</v>
      </c>
      <c r="I46" s="93" t="s">
        <v>176</v>
      </c>
      <c r="J46" s="51">
        <v>203</v>
      </c>
      <c r="K46" s="51">
        <v>203</v>
      </c>
      <c r="L46" s="51">
        <v>53</v>
      </c>
      <c r="M46" s="51">
        <v>11</v>
      </c>
      <c r="N46" s="20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</row>
    <row r="47" spans="1:50" ht="16.5" customHeight="1">
      <c r="A47" s="273"/>
      <c r="B47" s="274"/>
      <c r="C47" s="269"/>
      <c r="D47" s="270"/>
      <c r="E47" s="163"/>
      <c r="F47" s="56"/>
      <c r="G47" s="56"/>
      <c r="H47" s="93"/>
      <c r="I47" s="93"/>
      <c r="J47" s="56"/>
      <c r="K47" s="56"/>
      <c r="L47" s="56"/>
      <c r="M47" s="56"/>
      <c r="N47" s="18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</row>
    <row r="48" spans="1:50" ht="16.5" customHeight="1">
      <c r="A48" s="259">
        <v>4</v>
      </c>
      <c r="B48" s="260"/>
      <c r="C48" s="269">
        <v>694</v>
      </c>
      <c r="D48" s="270"/>
      <c r="E48" s="170">
        <v>555</v>
      </c>
      <c r="F48" s="51">
        <v>460</v>
      </c>
      <c r="G48" s="51">
        <v>349</v>
      </c>
      <c r="H48" s="93" t="s">
        <v>176</v>
      </c>
      <c r="I48" s="93" t="s">
        <v>176</v>
      </c>
      <c r="J48" s="51">
        <v>196</v>
      </c>
      <c r="K48" s="51">
        <v>196</v>
      </c>
      <c r="L48" s="51">
        <v>38</v>
      </c>
      <c r="M48" s="51">
        <v>10</v>
      </c>
      <c r="N48" s="20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</row>
    <row r="49" spans="1:50" ht="16.5" customHeight="1">
      <c r="A49" s="273"/>
      <c r="B49" s="274"/>
      <c r="C49" s="269"/>
      <c r="D49" s="270"/>
      <c r="E49" s="163"/>
      <c r="F49" s="56"/>
      <c r="G49" s="56"/>
      <c r="H49" s="93"/>
      <c r="I49" s="93"/>
      <c r="J49" s="56"/>
      <c r="K49" s="56"/>
      <c r="L49" s="56"/>
      <c r="M49" s="56"/>
      <c r="N49" s="18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</row>
    <row r="50" spans="1:50" ht="16.5" customHeight="1">
      <c r="A50" s="279">
        <v>5</v>
      </c>
      <c r="B50" s="280"/>
      <c r="C50" s="277">
        <f>SUM(F50,J50,L50)</f>
        <v>675</v>
      </c>
      <c r="D50" s="278"/>
      <c r="E50" s="125">
        <f>SUM(G50,K50,M50)</f>
        <v>539</v>
      </c>
      <c r="F50" s="125">
        <v>436</v>
      </c>
      <c r="G50" s="125">
        <v>326</v>
      </c>
      <c r="H50" s="35" t="s">
        <v>177</v>
      </c>
      <c r="I50" s="35" t="s">
        <v>177</v>
      </c>
      <c r="J50" s="125">
        <v>204</v>
      </c>
      <c r="K50" s="125">
        <v>204</v>
      </c>
      <c r="L50" s="125">
        <v>35</v>
      </c>
      <c r="M50" s="125">
        <v>9</v>
      </c>
      <c r="N50" s="30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</row>
    <row r="51" spans="1:50" ht="16.5" customHeight="1">
      <c r="A51" s="271"/>
      <c r="B51" s="272"/>
      <c r="C51" s="275"/>
      <c r="D51" s="276"/>
      <c r="E51" s="36"/>
      <c r="F51" s="36"/>
      <c r="G51" s="36"/>
      <c r="H51" s="36"/>
      <c r="I51" s="36"/>
      <c r="J51" s="36"/>
      <c r="K51" s="36"/>
      <c r="L51" s="36"/>
      <c r="M51" s="36"/>
      <c r="N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</row>
    <row r="52" spans="1:48" ht="19.5" customHeight="1">
      <c r="A52" s="51" t="s">
        <v>158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63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</row>
    <row r="53" spans="1:48" ht="19.5" customHeight="1">
      <c r="A53" s="51" t="s">
        <v>102</v>
      </c>
      <c r="B53" s="51"/>
      <c r="L53" s="108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</row>
    <row r="54" spans="1:48" ht="19.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117"/>
      <c r="O54" s="63"/>
      <c r="P54" s="63"/>
      <c r="Q54" s="63"/>
      <c r="R54" s="63"/>
      <c r="S54" s="63"/>
      <c r="T54" s="63"/>
      <c r="U54" s="63"/>
      <c r="V54" s="63"/>
      <c r="W54" s="63"/>
      <c r="X54" s="63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</row>
    <row r="55" spans="1:48" ht="16.5" customHeight="1">
      <c r="A55" s="63"/>
      <c r="B55" s="111"/>
      <c r="C55" s="111"/>
      <c r="D55" s="111"/>
      <c r="E55" s="111"/>
      <c r="F55" s="111"/>
      <c r="G55" s="111"/>
      <c r="H55" s="111"/>
      <c r="I55" s="111"/>
      <c r="J55" s="111"/>
      <c r="K55" s="93"/>
      <c r="O55" s="51"/>
      <c r="P55" s="51"/>
      <c r="Q55" s="51"/>
      <c r="R55" s="51"/>
      <c r="S55" s="51"/>
      <c r="T55" s="51"/>
      <c r="U55" s="51"/>
      <c r="V55" s="51"/>
      <c r="W55" s="63"/>
      <c r="X55" s="51"/>
      <c r="Y55" s="63"/>
      <c r="Z55" s="63"/>
      <c r="AA55" s="63"/>
      <c r="AB55" s="63"/>
      <c r="AC55" s="63"/>
      <c r="AD55" s="63"/>
      <c r="AE55" s="63"/>
      <c r="AF55" s="63"/>
      <c r="AH55" s="289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</row>
    <row r="56" spans="1:48" ht="16.5" customHeight="1">
      <c r="A56" s="56"/>
      <c r="B56" s="56"/>
      <c r="C56" s="108"/>
      <c r="D56" s="56"/>
      <c r="E56" s="108"/>
      <c r="F56" s="56"/>
      <c r="G56" s="108"/>
      <c r="H56" s="56"/>
      <c r="I56" s="108"/>
      <c r="J56" s="56"/>
      <c r="K56" s="108"/>
      <c r="Y56" s="51"/>
      <c r="Z56" s="51"/>
      <c r="AA56" s="51"/>
      <c r="AB56" s="51"/>
      <c r="AC56" s="51"/>
      <c r="AD56" s="51"/>
      <c r="AE56" s="51"/>
      <c r="AF56" s="51"/>
      <c r="AH56" s="289"/>
      <c r="AI56" s="289"/>
      <c r="AJ56" s="289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</row>
    <row r="57" spans="1:48" ht="16.5" customHeight="1">
      <c r="A57" s="108"/>
      <c r="B57" s="51"/>
      <c r="C57" s="56"/>
      <c r="D57" s="51"/>
      <c r="E57" s="56"/>
      <c r="F57" s="51"/>
      <c r="G57" s="56"/>
      <c r="H57" s="51"/>
      <c r="I57" s="56"/>
      <c r="J57" s="51"/>
      <c r="K57" s="56"/>
      <c r="AH57" s="289"/>
      <c r="AI57" s="289"/>
      <c r="AJ57" s="289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</row>
    <row r="58" spans="1:48" ht="16.5" customHeight="1">
      <c r="A58" s="56"/>
      <c r="B58" s="20"/>
      <c r="C58" s="20"/>
      <c r="D58" s="20"/>
      <c r="E58" s="20"/>
      <c r="F58" s="17"/>
      <c r="G58" s="17"/>
      <c r="H58" s="20"/>
      <c r="I58" s="20"/>
      <c r="J58" s="20"/>
      <c r="K58" s="20"/>
      <c r="AG58" s="51"/>
      <c r="AH58" s="51"/>
      <c r="AI58" s="289"/>
      <c r="AJ58" s="289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</row>
    <row r="59" spans="1:48" ht="16.5" customHeight="1">
      <c r="A59" s="56"/>
      <c r="B59" s="18"/>
      <c r="C59" s="18"/>
      <c r="D59" s="18"/>
      <c r="E59" s="18"/>
      <c r="F59" s="17"/>
      <c r="G59" s="17"/>
      <c r="H59" s="18"/>
      <c r="I59" s="18"/>
      <c r="J59" s="18"/>
      <c r="K59" s="18"/>
      <c r="AG59" s="63"/>
      <c r="AH59" s="118"/>
      <c r="AI59" s="51"/>
      <c r="AJ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</row>
    <row r="60" spans="1:48" ht="16.5" customHeight="1">
      <c r="A60" s="106"/>
      <c r="B60" s="20"/>
      <c r="C60" s="20"/>
      <c r="D60" s="20"/>
      <c r="E60" s="20"/>
      <c r="F60" s="17"/>
      <c r="G60" s="17"/>
      <c r="H60" s="20"/>
      <c r="I60" s="20"/>
      <c r="J60" s="20"/>
      <c r="K60" s="20"/>
      <c r="AG60" s="63"/>
      <c r="AH60" s="118"/>
      <c r="AI60" s="118"/>
      <c r="AJ60" s="118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</row>
    <row r="61" spans="1:48" ht="16.5" customHeight="1">
      <c r="A61" s="56"/>
      <c r="B61" s="18"/>
      <c r="C61" s="18"/>
      <c r="D61" s="18"/>
      <c r="E61" s="18"/>
      <c r="F61" s="17"/>
      <c r="G61" s="17"/>
      <c r="H61" s="18"/>
      <c r="I61" s="18"/>
      <c r="J61" s="18"/>
      <c r="K61" s="18"/>
      <c r="AG61" s="63"/>
      <c r="AH61" s="118"/>
      <c r="AI61" s="118"/>
      <c r="AJ61" s="118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</row>
    <row r="62" spans="1:48" ht="16.5" customHeight="1">
      <c r="A62" s="106"/>
      <c r="B62" s="20"/>
      <c r="C62" s="20"/>
      <c r="D62" s="20"/>
      <c r="E62" s="20"/>
      <c r="F62" s="17"/>
      <c r="G62" s="17"/>
      <c r="H62" s="20"/>
      <c r="I62" s="20"/>
      <c r="J62" s="20"/>
      <c r="K62" s="20"/>
      <c r="AG62" s="63"/>
      <c r="AH62" s="118"/>
      <c r="AI62" s="118"/>
      <c r="AJ62" s="118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</row>
    <row r="63" spans="1:48" ht="16.5" customHeight="1">
      <c r="A63" s="56"/>
      <c r="B63" s="18"/>
      <c r="C63" s="18"/>
      <c r="D63" s="18"/>
      <c r="E63" s="18"/>
      <c r="F63" s="17"/>
      <c r="G63" s="17"/>
      <c r="H63" s="18"/>
      <c r="I63" s="18"/>
      <c r="J63" s="18"/>
      <c r="K63" s="18"/>
      <c r="AG63" s="63"/>
      <c r="AH63" s="118"/>
      <c r="AI63" s="118"/>
      <c r="AJ63" s="118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</row>
    <row r="64" spans="1:36" ht="16.5" customHeight="1">
      <c r="A64" s="106"/>
      <c r="B64" s="20"/>
      <c r="C64" s="20"/>
      <c r="D64" s="20"/>
      <c r="E64" s="20"/>
      <c r="F64" s="17"/>
      <c r="G64" s="17"/>
      <c r="H64" s="20"/>
      <c r="I64" s="20"/>
      <c r="J64" s="20"/>
      <c r="K64" s="20"/>
      <c r="AG64" s="63"/>
      <c r="AH64" s="118"/>
      <c r="AI64" s="118"/>
      <c r="AJ64" s="118"/>
    </row>
    <row r="65" spans="1:36" ht="16.5" customHeight="1">
      <c r="A65" s="56"/>
      <c r="B65" s="18"/>
      <c r="C65" s="18"/>
      <c r="D65" s="18"/>
      <c r="E65" s="18"/>
      <c r="F65" s="17"/>
      <c r="G65" s="17"/>
      <c r="H65" s="18"/>
      <c r="I65" s="18"/>
      <c r="J65" s="18"/>
      <c r="K65" s="18"/>
      <c r="AG65" s="63"/>
      <c r="AH65" s="118"/>
      <c r="AI65" s="118"/>
      <c r="AJ65" s="118"/>
    </row>
    <row r="66" spans="1:36" ht="16.5" customHeight="1">
      <c r="A66" s="29"/>
      <c r="B66" s="30"/>
      <c r="C66" s="30"/>
      <c r="D66" s="30"/>
      <c r="E66" s="30"/>
      <c r="F66" s="31"/>
      <c r="G66" s="31"/>
      <c r="H66" s="30"/>
      <c r="I66" s="30"/>
      <c r="J66" s="30"/>
      <c r="K66" s="30"/>
      <c r="AG66" s="63"/>
      <c r="AH66" s="118"/>
      <c r="AI66" s="118"/>
      <c r="AJ66" s="118"/>
    </row>
    <row r="67" spans="1:36" ht="16.5" customHeight="1">
      <c r="A67" s="63"/>
      <c r="B67" s="51"/>
      <c r="C67" s="51"/>
      <c r="D67" s="51"/>
      <c r="E67" s="51"/>
      <c r="F67" s="51"/>
      <c r="G67" s="51"/>
      <c r="H67" s="51"/>
      <c r="I67" s="51"/>
      <c r="J67" s="51"/>
      <c r="K67" s="51"/>
      <c r="AG67" s="51"/>
      <c r="AH67" s="118"/>
      <c r="AI67" s="118"/>
      <c r="AJ67" s="118"/>
    </row>
    <row r="68" spans="1:36" ht="16.5" customHeight="1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AH68" s="51"/>
      <c r="AI68" s="118"/>
      <c r="AJ68" s="118"/>
    </row>
    <row r="69" spans="35:36" ht="16.5" customHeight="1">
      <c r="AI69" s="51"/>
      <c r="AJ69" s="51"/>
    </row>
    <row r="70" ht="15" customHeight="1"/>
  </sheetData>
  <sheetProtection/>
  <mergeCells count="107">
    <mergeCell ref="G23:G24"/>
    <mergeCell ref="F39:G40"/>
    <mergeCell ref="A20:M20"/>
    <mergeCell ref="D22:F22"/>
    <mergeCell ref="A19:M19"/>
    <mergeCell ref="D23:D24"/>
    <mergeCell ref="I5:I7"/>
    <mergeCell ref="J5:J7"/>
    <mergeCell ref="K5:K7"/>
    <mergeCell ref="A31:B31"/>
    <mergeCell ref="A33:B33"/>
    <mergeCell ref="A39:B41"/>
    <mergeCell ref="C39:D41"/>
    <mergeCell ref="H39:I40"/>
    <mergeCell ref="E23:E24"/>
    <mergeCell ref="F23:F24"/>
    <mergeCell ref="C4:I4"/>
    <mergeCell ref="J4:M4"/>
    <mergeCell ref="C5:C7"/>
    <mergeCell ref="M5:M7"/>
    <mergeCell ref="D5:D7"/>
    <mergeCell ref="E5:E7"/>
    <mergeCell ref="F5:F7"/>
    <mergeCell ref="L5:L7"/>
    <mergeCell ref="G5:G7"/>
    <mergeCell ref="H5:H7"/>
    <mergeCell ref="AF5:AF7"/>
    <mergeCell ref="W4:W6"/>
    <mergeCell ref="X4:X6"/>
    <mergeCell ref="R4:T5"/>
    <mergeCell ref="A2:M2"/>
    <mergeCell ref="A4:A7"/>
    <mergeCell ref="B4:B7"/>
    <mergeCell ref="O2:X2"/>
    <mergeCell ref="O4:O6"/>
    <mergeCell ref="P4:P6"/>
    <mergeCell ref="Q4:Q6"/>
    <mergeCell ref="V4:V6"/>
    <mergeCell ref="U4:U6"/>
    <mergeCell ref="A29:B29"/>
    <mergeCell ref="O29:P29"/>
    <mergeCell ref="C22:C24"/>
    <mergeCell ref="L23:L24"/>
    <mergeCell ref="A22:B24"/>
    <mergeCell ref="A25:B25"/>
    <mergeCell ref="A27:B27"/>
    <mergeCell ref="S22:S24"/>
    <mergeCell ref="J39:K40"/>
    <mergeCell ref="L39:M40"/>
    <mergeCell ref="G22:M22"/>
    <mergeCell ref="M23:M24"/>
    <mergeCell ref="H23:H24"/>
    <mergeCell ref="J23:J24"/>
    <mergeCell ref="K23:K24"/>
    <mergeCell ref="O22:P24"/>
    <mergeCell ref="O25:P25"/>
    <mergeCell ref="AI56:AI58"/>
    <mergeCell ref="AJ56:AJ58"/>
    <mergeCell ref="AH55:AH57"/>
    <mergeCell ref="T22:T24"/>
    <mergeCell ref="X22:X24"/>
    <mergeCell ref="W22:W24"/>
    <mergeCell ref="V22:V24"/>
    <mergeCell ref="U22:U24"/>
    <mergeCell ref="O27:P27"/>
    <mergeCell ref="O26:P26"/>
    <mergeCell ref="A45:B45"/>
    <mergeCell ref="A43:B43"/>
    <mergeCell ref="E39:E40"/>
    <mergeCell ref="C45:D45"/>
    <mergeCell ref="C42:D42"/>
    <mergeCell ref="C44:D44"/>
    <mergeCell ref="O28:P28"/>
    <mergeCell ref="O30:P30"/>
    <mergeCell ref="A50:B50"/>
    <mergeCell ref="A26:B26"/>
    <mergeCell ref="A42:B42"/>
    <mergeCell ref="A44:B44"/>
    <mergeCell ref="A46:B46"/>
    <mergeCell ref="A28:B28"/>
    <mergeCell ref="A30:B30"/>
    <mergeCell ref="A32:B32"/>
    <mergeCell ref="A37:M37"/>
    <mergeCell ref="C43:D43"/>
    <mergeCell ref="C46:D46"/>
    <mergeCell ref="C48:D48"/>
    <mergeCell ref="A51:B51"/>
    <mergeCell ref="A49:B49"/>
    <mergeCell ref="A47:B47"/>
    <mergeCell ref="C49:D49"/>
    <mergeCell ref="A48:B48"/>
    <mergeCell ref="C51:D51"/>
    <mergeCell ref="C50:D50"/>
    <mergeCell ref="C47:D47"/>
    <mergeCell ref="Q22:R24"/>
    <mergeCell ref="Q25:R25"/>
    <mergeCell ref="Q27:R27"/>
    <mergeCell ref="Q29:R29"/>
    <mergeCell ref="Q26:R26"/>
    <mergeCell ref="Q28:R28"/>
    <mergeCell ref="O32:P32"/>
    <mergeCell ref="Q33:R33"/>
    <mergeCell ref="Q32:R32"/>
    <mergeCell ref="Q30:R30"/>
    <mergeCell ref="Q31:R31"/>
    <mergeCell ref="O31:P31"/>
    <mergeCell ref="O33:P3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2" r:id="rId1"/>
  <colBreaks count="1" manualBreakCount="1">
    <brk id="25" max="65535" man="1"/>
  </colBreaks>
  <ignoredErrors>
    <ignoredError sqref="C16 D25 D27 D29 D31 D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2013-06-11T04:19:52Z</cp:lastPrinted>
  <dcterms:created xsi:type="dcterms:W3CDTF">1998-01-17T12:35:03Z</dcterms:created>
  <dcterms:modified xsi:type="dcterms:W3CDTF">2013-06-11T04:19:57Z</dcterms:modified>
  <cp:category/>
  <cp:version/>
  <cp:contentType/>
  <cp:contentStatus/>
</cp:coreProperties>
</file>