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690" windowHeight="6465" activeTab="0"/>
  </bookViews>
  <sheets>
    <sheet name="192" sheetId="1" r:id="rId1"/>
    <sheet name="194" sheetId="2" r:id="rId2"/>
    <sheet name="196" sheetId="3" r:id="rId3"/>
    <sheet name="198" sheetId="4" r:id="rId4"/>
  </sheets>
  <definedNames>
    <definedName name="_xlnm.Print_Area" localSheetId="0">'192'!$A$1:$AL$40</definedName>
    <definedName name="_xlnm.Print_Area" localSheetId="1">'194'!$A$1:$AA$49</definedName>
    <definedName name="_xlnm.Print_Area" localSheetId="3">'198'!$A$1:$Z$48</definedName>
  </definedNames>
  <calcPr fullCalcOnLoad="1"/>
</workbook>
</file>

<file path=xl/sharedStrings.xml><?xml version="1.0" encoding="utf-8"?>
<sst xmlns="http://schemas.openxmlformats.org/spreadsheetml/2006/main" count="904" uniqueCount="373">
  <si>
    <t>項　　　　　　　　　目</t>
  </si>
  <si>
    <t>１</t>
  </si>
  <si>
    <t>２</t>
  </si>
  <si>
    <t>３</t>
  </si>
  <si>
    <t>４</t>
  </si>
  <si>
    <t>５</t>
  </si>
  <si>
    <t>(控　除)補　　助　　金</t>
  </si>
  <si>
    <t>県内総生産（市場価格表示）</t>
  </si>
  <si>
    <t>６</t>
  </si>
  <si>
    <t>民 間 最 終 消 費 支 出</t>
  </si>
  <si>
    <t>７</t>
  </si>
  <si>
    <t>政 府 最 終 消 費 支 出</t>
  </si>
  <si>
    <t>８</t>
  </si>
  <si>
    <t>県内総固定資本形成</t>
  </si>
  <si>
    <t>９</t>
  </si>
  <si>
    <t>10</t>
  </si>
  <si>
    <t>財貨・サービスの移出</t>
  </si>
  <si>
    <t>11</t>
  </si>
  <si>
    <t>(控除)財貨･サービスの移入</t>
  </si>
  <si>
    <t>12</t>
  </si>
  <si>
    <t>統 計 上 の 不 突 合</t>
  </si>
  <si>
    <t>県内総支出（市場価格表示）</t>
  </si>
  <si>
    <t>構　　　　　　　　　　　　成　　　　　　　　　　　　比　　　　　　　　　　　（％）</t>
  </si>
  <si>
    <t>対前年度増加率</t>
  </si>
  <si>
    <t>構成比</t>
  </si>
  <si>
    <t>項　　　　　　　　　　目</t>
  </si>
  <si>
    <t>産          　　　　  業</t>
  </si>
  <si>
    <t>(1)</t>
  </si>
  <si>
    <t>(2)</t>
  </si>
  <si>
    <t>(3)</t>
  </si>
  <si>
    <t>対家計民間非営利サービス生産者</t>
  </si>
  <si>
    <t>（２）県民所得および県民可処分所得の分配</t>
  </si>
  <si>
    <t>平成10年度</t>
  </si>
  <si>
    <t>平成11年度</t>
  </si>
  <si>
    <t>平成12年度</t>
  </si>
  <si>
    <t>１０年度</t>
  </si>
  <si>
    <t>民間最終消費支出</t>
  </si>
  <si>
    <t>１．雇用者報酬</t>
  </si>
  <si>
    <t>１．民間最終消費支出</t>
  </si>
  <si>
    <t>賃　金 ・ 俸　給</t>
  </si>
  <si>
    <t>家計最終消費支出</t>
  </si>
  <si>
    <t xml:space="preserve"> (1)賃金・俸給</t>
  </si>
  <si>
    <t xml:space="preserve">  (1)家計最終消費支出</t>
  </si>
  <si>
    <t xml:space="preserve"> (2)雇主の社会負担</t>
  </si>
  <si>
    <t xml:space="preserve">    a食料</t>
  </si>
  <si>
    <t xml:space="preserve">    ａ 雇主の現実社会負担</t>
  </si>
  <si>
    <t xml:space="preserve">    b住居</t>
  </si>
  <si>
    <t xml:space="preserve">    ｂ 雇主の帰属社会負担</t>
  </si>
  <si>
    <t>　　　（a) 家賃</t>
  </si>
  <si>
    <t>財産所得（非企業部門）</t>
  </si>
  <si>
    <t>２．財産所得(非企業部門)</t>
  </si>
  <si>
    <t>　　　（b) その他</t>
  </si>
  <si>
    <t xml:space="preserve">    ａ 受取</t>
  </si>
  <si>
    <t xml:space="preserve">    c光熱・水道</t>
  </si>
  <si>
    <t xml:space="preserve">    ｂ 支払</t>
  </si>
  <si>
    <t xml:space="preserve">    d家具・家事用品</t>
  </si>
  <si>
    <t>一　般　政　府</t>
  </si>
  <si>
    <t xml:space="preserve"> (1)一般政府</t>
  </si>
  <si>
    <t xml:space="preserve">    e被服及び履物</t>
  </si>
  <si>
    <t xml:space="preserve">    f保健医療</t>
  </si>
  <si>
    <t xml:space="preserve">    g交通・通信</t>
  </si>
  <si>
    <t>家　　　　計</t>
  </si>
  <si>
    <t xml:space="preserve"> (2)家計</t>
  </si>
  <si>
    <t xml:space="preserve">    h教育</t>
  </si>
  <si>
    <t>①</t>
  </si>
  <si>
    <t>利子</t>
  </si>
  <si>
    <t xml:space="preserve">   ①利子</t>
  </si>
  <si>
    <t xml:space="preserve">    i教養娯楽</t>
  </si>
  <si>
    <t xml:space="preserve">    jその他の消費支出</t>
  </si>
  <si>
    <t>対家計民間非営利団体最終消費支出</t>
  </si>
  <si>
    <t xml:space="preserve">  (2)対家計民間非営利団体最終消費支出</t>
  </si>
  <si>
    <t>②</t>
  </si>
  <si>
    <t>政府最終消費支出</t>
  </si>
  <si>
    <t xml:space="preserve">   ②配当(受取)</t>
  </si>
  <si>
    <t>２．政府最終消費支出</t>
  </si>
  <si>
    <t>③</t>
  </si>
  <si>
    <t>国出先機関</t>
  </si>
  <si>
    <t xml:space="preserve">   ③保険契約者に帰属する財産所得</t>
  </si>
  <si>
    <t xml:space="preserve">  (1)国出先機関</t>
  </si>
  <si>
    <t>県</t>
  </si>
  <si>
    <t xml:space="preserve">   ④賃貸料(受取)</t>
  </si>
  <si>
    <t xml:space="preserve">  (2)県</t>
  </si>
  <si>
    <t>市 町 村</t>
  </si>
  <si>
    <t xml:space="preserve"> (3)対家計民間非営利団体</t>
  </si>
  <si>
    <t xml:space="preserve">  (3)市町村</t>
  </si>
  <si>
    <t xml:space="preserve">  (4)社会保障基金</t>
  </si>
  <si>
    <t>県内総資本形成</t>
  </si>
  <si>
    <t>３．県内総資本形成</t>
  </si>
  <si>
    <t>総固定資本形成</t>
  </si>
  <si>
    <t>３．企業所得(法人企業の分配所得受払後)</t>
  </si>
  <si>
    <t xml:space="preserve">  (1)総固定資本形成</t>
  </si>
  <si>
    <t>民間法人企業</t>
  </si>
  <si>
    <t>民    間</t>
  </si>
  <si>
    <t xml:space="preserve"> (1)民間法人企業</t>
  </si>
  <si>
    <t xml:space="preserve">    a民間</t>
  </si>
  <si>
    <t>住    宅</t>
  </si>
  <si>
    <t xml:space="preserve">    ａ 非金融法人企業</t>
  </si>
  <si>
    <t xml:space="preserve">      (a)住宅</t>
  </si>
  <si>
    <t>企業設備</t>
  </si>
  <si>
    <t xml:space="preserve">    ｂ 金融機関</t>
  </si>
  <si>
    <t xml:space="preserve">      (b)企業設備</t>
  </si>
  <si>
    <t>公　的　企　業</t>
  </si>
  <si>
    <t>公    的</t>
  </si>
  <si>
    <t xml:space="preserve"> (2)公的企業</t>
  </si>
  <si>
    <t xml:space="preserve">    b公的</t>
  </si>
  <si>
    <t>個　人　企　業</t>
  </si>
  <si>
    <t>一般政府</t>
  </si>
  <si>
    <t xml:space="preserve"> (3)個人企業</t>
  </si>
  <si>
    <t xml:space="preserve">      (c)一般政府</t>
  </si>
  <si>
    <t>在庫品増加</t>
  </si>
  <si>
    <t xml:space="preserve">    ａ 農林水産業</t>
  </si>
  <si>
    <t xml:space="preserve">  (2)在庫品増加</t>
  </si>
  <si>
    <t>民間企業</t>
  </si>
  <si>
    <t xml:space="preserve">    ｂ その他の産業(非農林水･非金融)</t>
  </si>
  <si>
    <t xml:space="preserve">    a民間企業</t>
  </si>
  <si>
    <t xml:space="preserve">    ｃ 持家</t>
  </si>
  <si>
    <t xml:space="preserve">    b公的（公的企業・一般政府）</t>
  </si>
  <si>
    <t>─</t>
  </si>
  <si>
    <t>４．県民所得（要素費用表示）(１＋２＋３)</t>
  </si>
  <si>
    <t>４．財貨･サービスの移出入（純）･統計上の不突合</t>
  </si>
  <si>
    <t>５．生産・輸入品に課される税(控除)補助金</t>
  </si>
  <si>
    <t xml:space="preserve">  (1)財貨・サービスの移出</t>
  </si>
  <si>
    <t>県民所得（市場価格表示）（４＋５）</t>
  </si>
  <si>
    <t>６．県民所得（市場価格表示）（４＋５）</t>
  </si>
  <si>
    <t>　(2)(控除)財貨・サービスの移入</t>
  </si>
  <si>
    <t>統計上の不突合</t>
  </si>
  <si>
    <t>７．その他の経常移転（純）</t>
  </si>
  <si>
    <t>　(3)統計上の不突合</t>
  </si>
  <si>
    <t xml:space="preserve"> (1)非金融法人企業および金融機関</t>
  </si>
  <si>
    <t>５．県内総支出(市場価格)(１+２+３+４)</t>
  </si>
  <si>
    <t xml:space="preserve"> (2)一般政府</t>
  </si>
  <si>
    <t>（参考）県外からの所得(純)</t>
  </si>
  <si>
    <t>　　　　 県民総所得(市場価格)</t>
  </si>
  <si>
    <t>(4)</t>
  </si>
  <si>
    <t xml:space="preserve"> (4)家計（個人企業を含む）</t>
  </si>
  <si>
    <t>　　　　 県内需要</t>
  </si>
  <si>
    <t>　　　　　 民間需要</t>
  </si>
  <si>
    <t>　　　　　 公的需要</t>
  </si>
  <si>
    <t>　　（注）　１．民間需要＝民間最終消費支出＋民間住宅＋民間企業設備＋民間在庫品増加</t>
  </si>
  <si>
    <t>　　　　　　２．公的需要＝政府最終消費支出＋公的固定資本形成＋公的在庫品増加</t>
  </si>
  <si>
    <t>単位</t>
  </si>
  <si>
    <t>％</t>
  </si>
  <si>
    <t>実質県内総生産(＝支出)  　　    〃</t>
  </si>
  <si>
    <t>(5)</t>
  </si>
  <si>
    <t>１人当たり所得水準に関するもの</t>
  </si>
  <si>
    <t>千円</t>
  </si>
  <si>
    <t>(6)</t>
  </si>
  <si>
    <t>１　人　当　た　り　生　産　水　準</t>
  </si>
  <si>
    <t>人</t>
  </si>
  <si>
    <t>世帯</t>
  </si>
  <si>
    <t>総　　人　　口</t>
  </si>
  <si>
    <t>世　　帯　　数</t>
  </si>
  <si>
    <t>総　　面　　積</t>
  </si>
  <si>
    <t>社会保障雇主負担</t>
  </si>
  <si>
    <t>その他の雇主負担</t>
  </si>
  <si>
    <t>企業所得(配当受払後)</t>
  </si>
  <si>
    <t>間接税（控除）補助金</t>
  </si>
  <si>
    <t>（参考）民間法人企業所得（配当受払前）</t>
  </si>
  <si>
    <t>飲食費</t>
  </si>
  <si>
    <t>被服費</t>
  </si>
  <si>
    <t>光熱費</t>
  </si>
  <si>
    <t>住居費</t>
  </si>
  <si>
    <t>家賃</t>
  </si>
  <si>
    <t>その他</t>
  </si>
  <si>
    <t>雑費</t>
  </si>
  <si>
    <t>（控除）財貨･サービスの移入</t>
  </si>
  <si>
    <t>県内総支出（市場価格）</t>
  </si>
  <si>
    <t>県外からの要素所得　（純）</t>
  </si>
  <si>
    <t>県民総支出（市場価格）（Ａ+７）</t>
  </si>
  <si>
    <t>農業</t>
  </si>
  <si>
    <t>林業</t>
  </si>
  <si>
    <t>水産業</t>
  </si>
  <si>
    <r>
      <t>(11)</t>
    </r>
  </si>
  <si>
    <r>
      <t>(12)</t>
    </r>
  </si>
  <si>
    <t>（控除）その他</t>
  </si>
  <si>
    <t>資料　石川県統計情報課「石川県民所得」</t>
  </si>
  <si>
    <t>194 県民所得</t>
  </si>
  <si>
    <t>県民所得195</t>
  </si>
  <si>
    <t>経　済　成　長　率　に　関　す　る　も　の</t>
  </si>
  <si>
    <t>実質県民総生産(＝支出)  　　    〃</t>
  </si>
  <si>
    <t>消費者物価指数前年度増加率（金沢市）</t>
  </si>
  <si>
    <t>雇用者所得</t>
  </si>
  <si>
    <t>５０年度</t>
  </si>
  <si>
    <t>５１年度</t>
  </si>
  <si>
    <t>昭和５０年度</t>
  </si>
  <si>
    <t>５２年度</t>
  </si>
  <si>
    <t>５３年度</t>
  </si>
  <si>
    <t>５４年度</t>
  </si>
  <si>
    <t>５５年度</t>
  </si>
  <si>
    <t>５６年度</t>
  </si>
  <si>
    <t>５７年度</t>
  </si>
  <si>
    <t>５８年度</t>
  </si>
  <si>
    <t>５９年度</t>
  </si>
  <si>
    <t>６０年度</t>
  </si>
  <si>
    <t>６１年度</t>
  </si>
  <si>
    <t>６２年度</t>
  </si>
  <si>
    <t>６３年度</t>
  </si>
  <si>
    <t>元年度</t>
  </si>
  <si>
    <t>２年度</t>
  </si>
  <si>
    <t>2年度</t>
  </si>
  <si>
    <t>３年度</t>
  </si>
  <si>
    <t>４年度</t>
  </si>
  <si>
    <t>3年度</t>
  </si>
  <si>
    <t>4年度</t>
  </si>
  <si>
    <r>
      <t>(2)</t>
    </r>
  </si>
  <si>
    <r>
      <t>(3)</t>
    </r>
  </si>
  <si>
    <t>(4)</t>
  </si>
  <si>
    <t>鉱業</t>
  </si>
  <si>
    <t>(5)</t>
  </si>
  <si>
    <t>製造業</t>
  </si>
  <si>
    <t>(6)</t>
  </si>
  <si>
    <t>建設業</t>
  </si>
  <si>
    <t>(7)</t>
  </si>
  <si>
    <t>電気・ガス・水道業</t>
  </si>
  <si>
    <t>(8)</t>
  </si>
  <si>
    <t>卸売・小売業</t>
  </si>
  <si>
    <t>(9)</t>
  </si>
  <si>
    <t>金融・保険業</t>
  </si>
  <si>
    <t>(10)</t>
  </si>
  <si>
    <t>不動産業</t>
  </si>
  <si>
    <t>運輸・通信業</t>
  </si>
  <si>
    <t>サービス業</t>
  </si>
  <si>
    <t>公務</t>
  </si>
  <si>
    <t>県民所得 197</t>
  </si>
  <si>
    <t>196　県民所得</t>
  </si>
  <si>
    <t>198　県民所得</t>
  </si>
  <si>
    <t>県民所得 199</t>
  </si>
  <si>
    <t>192 県民所得</t>
  </si>
  <si>
    <t>間接税</t>
  </si>
  <si>
    <t>第２次産業</t>
  </si>
  <si>
    <t>第３次産業</t>
  </si>
  <si>
    <t>資料　石川県統計情報課「石川県民所得」</t>
  </si>
  <si>
    <t>項　　　　　　　　　　目</t>
  </si>
  <si>
    <t>対 前 年 度 増 加 率</t>
  </si>
  <si>
    <t>構　　成　　比</t>
  </si>
  <si>
    <t>(1)</t>
  </si>
  <si>
    <r>
      <t>(</t>
    </r>
    <r>
      <rPr>
        <sz val="12"/>
        <rFont val="ＭＳ 明朝"/>
        <family val="1"/>
      </rPr>
      <t>1)</t>
    </r>
  </si>
  <si>
    <r>
      <t>(</t>
    </r>
    <r>
      <rPr>
        <sz val="12"/>
        <rFont val="ＭＳ 明朝"/>
        <family val="1"/>
      </rPr>
      <t>2)</t>
    </r>
  </si>
  <si>
    <r>
      <t>(</t>
    </r>
    <r>
      <rPr>
        <sz val="12"/>
        <rFont val="ＭＳ 明朝"/>
        <family val="1"/>
      </rPr>
      <t>3)</t>
    </r>
  </si>
  <si>
    <r>
      <t>(</t>
    </r>
    <r>
      <rPr>
        <sz val="12"/>
        <rFont val="ＭＳ 明朝"/>
        <family val="1"/>
      </rPr>
      <t>4)</t>
    </r>
  </si>
  <si>
    <r>
      <t>(</t>
    </r>
    <r>
      <rPr>
        <sz val="12"/>
        <rFont val="ＭＳ 明朝"/>
        <family val="1"/>
      </rPr>
      <t>5)</t>
    </r>
  </si>
  <si>
    <r>
      <t>(</t>
    </r>
    <r>
      <rPr>
        <sz val="12"/>
        <rFont val="ＭＳ 明朝"/>
        <family val="1"/>
      </rPr>
      <t>6)</t>
    </r>
  </si>
  <si>
    <r>
      <t>(</t>
    </r>
    <r>
      <rPr>
        <sz val="12"/>
        <rFont val="ＭＳ 明朝"/>
        <family val="1"/>
      </rPr>
      <t>7)</t>
    </r>
  </si>
  <si>
    <r>
      <t>(</t>
    </r>
    <r>
      <rPr>
        <sz val="12"/>
        <rFont val="ＭＳ 明朝"/>
        <family val="1"/>
      </rPr>
      <t>8)</t>
    </r>
  </si>
  <si>
    <r>
      <t>(</t>
    </r>
    <r>
      <rPr>
        <sz val="12"/>
        <rFont val="ＭＳ 明朝"/>
        <family val="1"/>
      </rPr>
      <t>9)</t>
    </r>
  </si>
  <si>
    <r>
      <t>(1</t>
    </r>
    <r>
      <rPr>
        <sz val="12"/>
        <rFont val="ＭＳ 明朝"/>
        <family val="1"/>
      </rPr>
      <t>0)</t>
    </r>
  </si>
  <si>
    <t>（参　考）</t>
  </si>
  <si>
    <t>第１次産業</t>
  </si>
  <si>
    <t>注　１.県民所得は通常４の額をいう。</t>
  </si>
  <si>
    <t>　　２.企業所得＝営業余剰＋財産所得の受取－財産所得の支払</t>
  </si>
  <si>
    <t>項　　　　　            　目</t>
  </si>
  <si>
    <t>項　　　　　　　　　　　目</t>
  </si>
  <si>
    <t>対 前 年 度 増 加 率（％）</t>
  </si>
  <si>
    <t>項            　　　  目</t>
  </si>
  <si>
    <t>平成10年度</t>
  </si>
  <si>
    <t>平成11年度</t>
  </si>
  <si>
    <t>平成12年度</t>
  </si>
  <si>
    <t>10年度</t>
  </si>
  <si>
    <t>11年度</t>
  </si>
  <si>
    <t>12年度</t>
  </si>
  <si>
    <t>ａ</t>
  </si>
  <si>
    <t>ｂ</t>
  </si>
  <si>
    <t>名目県内総生産(＝支出)　　　 　〃</t>
  </si>
  <si>
    <t>ｃ</t>
  </si>
  <si>
    <t>ｄ</t>
  </si>
  <si>
    <t>県民所得 (分配)    　　　　 　 〃</t>
  </si>
  <si>
    <t>(ａ)</t>
  </si>
  <si>
    <t>(ｂ)</t>
  </si>
  <si>
    <t>ｅ</t>
  </si>
  <si>
    <t>県民所得（分配）</t>
  </si>
  <si>
    <t>（県民１人当たり）</t>
  </si>
  <si>
    <t>円</t>
  </si>
  <si>
    <t>県民可処分所得</t>
  </si>
  <si>
    <t>（〃）</t>
  </si>
  <si>
    <t>民間最終消費支出</t>
  </si>
  <si>
    <t>（雇用者１人当たり）</t>
  </si>
  <si>
    <t xml:space="preserve">〃　　 </t>
  </si>
  <si>
    <t>（農林水産業を除く）</t>
  </si>
  <si>
    <t>家計所得</t>
  </si>
  <si>
    <t>個人所得</t>
  </si>
  <si>
    <t>ａ</t>
  </si>
  <si>
    <t>(ａ)</t>
  </si>
  <si>
    <t>名目県内純生産</t>
  </si>
  <si>
    <t>（就業者1人当たり）</t>
  </si>
  <si>
    <t>(ｂ)</t>
  </si>
  <si>
    <t>（１k㎡ 当 た り）</t>
  </si>
  <si>
    <t>(ｃ)</t>
  </si>
  <si>
    <t>ａ</t>
  </si>
  <si>
    <t>k㎡</t>
  </si>
  <si>
    <t>ｂ</t>
  </si>
  <si>
    <t>公的企業</t>
  </si>
  <si>
    <t>鉱工業生産指数対前年度増加率</t>
  </si>
  <si>
    <t>（単位　百万円）</t>
  </si>
  <si>
    <t>雇用者所得(県内活動による)</t>
  </si>
  <si>
    <t>営業余剰</t>
  </si>
  <si>
    <t>固　定  資  本  減  耗</t>
  </si>
  <si>
    <t>在庫品増加</t>
  </si>
  <si>
    <t>･･･</t>
  </si>
  <si>
    <t>項      　　　        目</t>
  </si>
  <si>
    <t>対　　前　　年　　度　　増　　加　　率　（％）</t>
  </si>
  <si>
    <t>…</t>
  </si>
  <si>
    <t>平成２年度</t>
  </si>
  <si>
    <t>（単位　百万円・％）</t>
  </si>
  <si>
    <t>項　　　　　　　　　　　目</t>
  </si>
  <si>
    <t>ａ</t>
  </si>
  <si>
    <t>ｂ</t>
  </si>
  <si>
    <t>a受　　　　　　　　取</t>
  </si>
  <si>
    <t>b支　　　　　　　　払</t>
  </si>
  <si>
    <t>a受　　　　　　　　取</t>
  </si>
  <si>
    <t>b支　　　　　　　　払</t>
  </si>
  <si>
    <t>対家計民間非営利団体</t>
  </si>
  <si>
    <t>(3)</t>
  </si>
  <si>
    <t>配　当（受取）</t>
  </si>
  <si>
    <t>賃貸料（受取）</t>
  </si>
  <si>
    <t>ｂ</t>
  </si>
  <si>
    <t>(ａ)</t>
  </si>
  <si>
    <t>(ｂ)</t>
  </si>
  <si>
    <t>(ｃ)</t>
  </si>
  <si>
    <t>ａ</t>
  </si>
  <si>
    <t>ａ農林水産業</t>
  </si>
  <si>
    <t>公的企業</t>
  </si>
  <si>
    <t>項                目</t>
  </si>
  <si>
    <t>１1年度</t>
  </si>
  <si>
    <t>12年度</t>
  </si>
  <si>
    <t>ｂ　その他の産業(非農林水･非金融)</t>
  </si>
  <si>
    <t>ｃ持　　　　　　　　家</t>
  </si>
  <si>
    <t>平成2年度</t>
  </si>
  <si>
    <t>（2）県内総支出（実質）（昭和60暦年価格評価）</t>
  </si>
  <si>
    <t>（1）県内総支出（名目）</t>
  </si>
  <si>
    <t>平成元年度</t>
  </si>
  <si>
    <t>（単位　百万円・％）</t>
  </si>
  <si>
    <t>（単位　百万円・％）</t>
  </si>
  <si>
    <t>名目県民総生産(＝支出) 対前年度増加率</t>
  </si>
  <si>
    <t>人口・面積・その他</t>
  </si>
  <si>
    <t>ｂ</t>
  </si>
  <si>
    <t>雇用者所得</t>
  </si>
  <si>
    <t>賃金指数前年度増加率</t>
  </si>
  <si>
    <t>△8.8</t>
  </si>
  <si>
    <t>△24.3</t>
  </si>
  <si>
    <t>△ 0.0</t>
  </si>
  <si>
    <t>△399.3</t>
  </si>
  <si>
    <t>－</t>
  </si>
  <si>
    <t>－</t>
  </si>
  <si>
    <t>政府サービス生産者</t>
  </si>
  <si>
    <t>小計（１＋２＋３）</t>
  </si>
  <si>
    <t>（控除）帰属利子</t>
  </si>
  <si>
    <t>合計（４-５-６）</t>
  </si>
  <si>
    <t>合　　計</t>
  </si>
  <si>
    <t>県民所得(１＋２＋３)</t>
  </si>
  <si>
    <t>財貨･サービスの移出</t>
  </si>
  <si>
    <t>A</t>
  </si>
  <si>
    <t>（ 1 +2 + 3 + 4 - 5 + 6 ）</t>
  </si>
  <si>
    <t>B</t>
  </si>
  <si>
    <t>－</t>
  </si>
  <si>
    <t>A</t>
  </si>
  <si>
    <t>（ 1 + 2 + 3 + 4 - 5 + 6 ）</t>
  </si>
  <si>
    <t>B</t>
  </si>
  <si>
    <t>県民所得 193</t>
  </si>
  <si>
    <t>16　　県　　　　　民　　　　　所　　　　　得</t>
  </si>
  <si>
    <t>99　　県　内　総　生　産　と　総　支　出　勘　定</t>
  </si>
  <si>
    <t>100　 経 済 活 動 別 県 内 総 生 産</t>
  </si>
  <si>
    <t>101　 経 済 活 動 別 県 内 純 生 産</t>
  </si>
  <si>
    <t>　</t>
  </si>
  <si>
    <t>－</t>
  </si>
  <si>
    <t>102　 県民所得 (分配）（要素費用表示の県民純生産）</t>
  </si>
  <si>
    <t>103　　県　　内　　総　　支　　出</t>
  </si>
  <si>
    <t>△11.0</t>
  </si>
  <si>
    <t>△25.1</t>
  </si>
  <si>
    <t>△ 0.0</t>
  </si>
  <si>
    <t>･･･</t>
  </si>
  <si>
    <t>-</t>
  </si>
  <si>
    <t>…</t>
  </si>
  <si>
    <t>104　　関　　　連　　　指　　　標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</si>
</sst>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.0;[Red]\-#,##0.0"/>
    <numFmt numFmtId="179" formatCode="#,##0.0"/>
    <numFmt numFmtId="180" formatCode="0.0;&quot;△ &quot;0.0"/>
    <numFmt numFmtId="181" formatCode="#,##0_ ;[Red]\-#,##0\ "/>
    <numFmt numFmtId="182" formatCode="#,##0.0_ ;[Red]\-#,##0.0\ "/>
    <numFmt numFmtId="183" formatCode="#,##0;&quot;△ &quot;#,##0"/>
    <numFmt numFmtId="184" formatCode="#,##0.0;&quot;△ &quot;#,##0.0"/>
    <numFmt numFmtId="185" formatCode="0_ "/>
    <numFmt numFmtId="186" formatCode="0;&quot;△ &quot;0"/>
    <numFmt numFmtId="187" formatCode="0_ ;[Red]\-0\ "/>
    <numFmt numFmtId="188" formatCode="#,##0_);[Red]\(#,##0\)"/>
    <numFmt numFmtId="189" formatCode="[&lt;=999]000;[&lt;=99999]000\-00;000\-0000"/>
    <numFmt numFmtId="190" formatCode="0.0_ "/>
    <numFmt numFmtId="191" formatCode="0.0_);[Red]\(0.0\)"/>
  </numFmts>
  <fonts count="67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b/>
      <sz val="14"/>
      <color indexed="8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10"/>
      <color indexed="8"/>
      <name val="ＭＳ 明朝"/>
      <family val="1"/>
    </font>
    <font>
      <b/>
      <sz val="12"/>
      <color indexed="8"/>
      <name val="ＭＳ 明朝"/>
      <family val="1"/>
    </font>
    <font>
      <sz val="12"/>
      <color indexed="56"/>
      <name val="ＭＳ 明朝"/>
      <family val="1"/>
    </font>
    <font>
      <b/>
      <sz val="12"/>
      <color indexed="56"/>
      <name val="ＭＳ 明朝"/>
      <family val="1"/>
    </font>
    <font>
      <b/>
      <sz val="11"/>
      <name val="ＭＳ 明朝"/>
      <family val="1"/>
    </font>
    <font>
      <sz val="12"/>
      <color indexed="12"/>
      <name val="ＭＳ 明朝"/>
      <family val="1"/>
    </font>
    <font>
      <b/>
      <sz val="11"/>
      <color indexed="8"/>
      <name val="ＭＳ 明朝"/>
      <family val="1"/>
    </font>
    <font>
      <sz val="16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2"/>
      <color indexed="8"/>
      <name val="ＭＳ ゴシック"/>
      <family val="3"/>
    </font>
    <font>
      <b/>
      <sz val="11"/>
      <color indexed="8"/>
      <name val="ＭＳ ゴシック"/>
      <family val="3"/>
    </font>
    <font>
      <b/>
      <sz val="11"/>
      <name val="ＭＳ ゴシック"/>
      <family val="3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 style="hair"/>
      <top>
        <color indexed="63"/>
      </top>
      <bottom style="hair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5" fillId="31" borderId="4" applyNumberFormat="0" applyAlignment="0" applyProtection="0"/>
    <xf numFmtId="0" fontId="4" fillId="0" borderId="0">
      <alignment/>
      <protection/>
    </xf>
    <xf numFmtId="0" fontId="28" fillId="0" borderId="0" applyNumberFormat="0" applyFill="0" applyBorder="0" applyAlignment="0" applyProtection="0"/>
    <xf numFmtId="0" fontId="5" fillId="0" borderId="0">
      <alignment/>
      <protection/>
    </xf>
    <xf numFmtId="0" fontId="66" fillId="32" borderId="0" applyNumberFormat="0" applyBorder="0" applyAlignment="0" applyProtection="0"/>
  </cellStyleXfs>
  <cellXfs count="4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8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78" fontId="8" fillId="0" borderId="0" xfId="0" applyNumberFormat="1" applyFont="1" applyFill="1" applyBorder="1" applyAlignment="1" applyProtection="1">
      <alignment vertical="center"/>
      <protection/>
    </xf>
    <xf numFmtId="37" fontId="8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12" fillId="0" borderId="0" xfId="0" applyFont="1" applyFill="1" applyBorder="1" applyAlignment="1" applyProtection="1">
      <alignment vertical="top"/>
      <protection/>
    </xf>
    <xf numFmtId="0" fontId="11" fillId="0" borderId="0" xfId="0" applyFont="1" applyFill="1" applyBorder="1" applyAlignment="1" applyProtection="1">
      <alignment vertical="top"/>
      <protection/>
    </xf>
    <xf numFmtId="0" fontId="12" fillId="0" borderId="0" xfId="0" applyFont="1" applyFill="1" applyBorder="1" applyAlignment="1" applyProtection="1">
      <alignment horizontal="right" vertical="top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Continuous" vertical="center"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/>
      <protection locked="0"/>
    </xf>
    <xf numFmtId="183" fontId="9" fillId="0" borderId="14" xfId="0" applyNumberFormat="1" applyFont="1" applyBorder="1" applyAlignment="1">
      <alignment horizontal="center" vertical="center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top"/>
      <protection locked="0"/>
    </xf>
    <xf numFmtId="0" fontId="16" fillId="0" borderId="16" xfId="0" applyFont="1" applyBorder="1" applyAlignment="1" applyProtection="1">
      <alignment horizontal="center" vertical="top"/>
      <protection locked="0"/>
    </xf>
    <xf numFmtId="38" fontId="11" fillId="0" borderId="0" xfId="0" applyNumberFormat="1" applyFont="1" applyFill="1" applyBorder="1" applyAlignment="1" applyProtection="1">
      <alignment vertical="center"/>
      <protection/>
    </xf>
    <xf numFmtId="178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distributed" vertical="center"/>
      <protection/>
    </xf>
    <xf numFmtId="0" fontId="11" fillId="0" borderId="10" xfId="0" applyFont="1" applyFill="1" applyBorder="1" applyAlignment="1" applyProtection="1">
      <alignment horizontal="distributed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 quotePrefix="1">
      <alignment vertical="center"/>
      <protection/>
    </xf>
    <xf numFmtId="0" fontId="17" fillId="0" borderId="10" xfId="0" applyFont="1" applyFill="1" applyBorder="1" applyAlignment="1" applyProtection="1">
      <alignment horizontal="distributed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11" fillId="0" borderId="17" xfId="0" applyFont="1" applyFill="1" applyBorder="1" applyAlignment="1" applyProtection="1">
      <alignment vertical="center"/>
      <protection/>
    </xf>
    <xf numFmtId="0" fontId="11" fillId="0" borderId="17" xfId="0" applyFont="1" applyFill="1" applyBorder="1" applyAlignment="1" applyProtection="1">
      <alignment horizontal="distributed" vertical="center"/>
      <protection/>
    </xf>
    <xf numFmtId="0" fontId="11" fillId="0" borderId="18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184" fontId="9" fillId="0" borderId="14" xfId="0" applyNumberFormat="1" applyFont="1" applyBorder="1" applyAlignment="1">
      <alignment horizontal="center" vertical="center" shrinkToFit="1"/>
    </xf>
    <xf numFmtId="186" fontId="9" fillId="0" borderId="19" xfId="0" applyNumberFormat="1" applyFont="1" applyBorder="1" applyAlignment="1">
      <alignment horizontal="center" vertical="center"/>
    </xf>
    <xf numFmtId="186" fontId="9" fillId="0" borderId="19" xfId="0" applyNumberFormat="1" applyFont="1" applyBorder="1" applyAlignment="1">
      <alignment horizontal="center" vertical="center" shrinkToFit="1"/>
    </xf>
    <xf numFmtId="38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 vertical="center"/>
    </xf>
    <xf numFmtId="0" fontId="0" fillId="0" borderId="20" xfId="0" applyFont="1" applyFill="1" applyBorder="1" applyAlignment="1" applyProtection="1">
      <alignment horizontal="center" vertical="center"/>
      <protection/>
    </xf>
    <xf numFmtId="183" fontId="0" fillId="0" borderId="21" xfId="0" applyNumberFormat="1" applyFont="1" applyBorder="1" applyAlignment="1">
      <alignment vertical="center"/>
    </xf>
    <xf numFmtId="0" fontId="7" fillId="0" borderId="0" xfId="0" applyFont="1" applyFill="1" applyBorder="1" applyAlignment="1" applyProtection="1">
      <alignment horizontal="distributed" vertical="center"/>
      <protection/>
    </xf>
    <xf numFmtId="186" fontId="0" fillId="0" borderId="21" xfId="61" applyNumberFormat="1" applyFont="1" applyBorder="1" applyAlignment="1">
      <alignment vertical="center"/>
      <protection/>
    </xf>
    <xf numFmtId="38" fontId="19" fillId="0" borderId="0" xfId="0" applyNumberFormat="1" applyFont="1" applyFill="1" applyBorder="1" applyAlignment="1" applyProtection="1">
      <alignment horizontal="right" vertical="center"/>
      <protection/>
    </xf>
    <xf numFmtId="183" fontId="19" fillId="0" borderId="0" xfId="0" applyNumberFormat="1" applyFont="1" applyBorder="1" applyAlignment="1">
      <alignment vertical="center"/>
    </xf>
    <xf numFmtId="37" fontId="19" fillId="0" borderId="0" xfId="0" applyNumberFormat="1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181" fontId="19" fillId="0" borderId="0" xfId="0" applyNumberFormat="1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>
      <alignment vertical="center"/>
    </xf>
    <xf numFmtId="181" fontId="20" fillId="0" borderId="0" xfId="0" applyNumberFormat="1" applyFont="1" applyFill="1" applyBorder="1" applyAlignment="1" applyProtection="1">
      <alignment vertical="center"/>
      <protection/>
    </xf>
    <xf numFmtId="0" fontId="11" fillId="0" borderId="22" xfId="0" applyFont="1" applyFill="1" applyBorder="1" applyAlignment="1" applyProtection="1">
      <alignment vertical="center"/>
      <protection/>
    </xf>
    <xf numFmtId="38" fontId="19" fillId="0" borderId="17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center" vertical="top"/>
      <protection locked="0"/>
    </xf>
    <xf numFmtId="182" fontId="19" fillId="0" borderId="0" xfId="0" applyNumberFormat="1" applyFont="1" applyFill="1" applyBorder="1" applyAlignment="1" applyProtection="1">
      <alignment horizontal="right" vertical="center"/>
      <protection/>
    </xf>
    <xf numFmtId="181" fontId="19" fillId="0" borderId="0" xfId="0" applyNumberFormat="1" applyFont="1" applyFill="1" applyBorder="1" applyAlignment="1" applyProtection="1">
      <alignment horizontal="right" vertical="center"/>
      <protection/>
    </xf>
    <xf numFmtId="178" fontId="19" fillId="0" borderId="0" xfId="0" applyNumberFormat="1" applyFont="1" applyFill="1" applyAlignment="1" applyProtection="1">
      <alignment vertical="center"/>
      <protection/>
    </xf>
    <xf numFmtId="0" fontId="11" fillId="0" borderId="23" xfId="0" applyFont="1" applyFill="1" applyBorder="1" applyAlignment="1" applyProtection="1">
      <alignment vertical="center"/>
      <protection/>
    </xf>
    <xf numFmtId="0" fontId="11" fillId="0" borderId="24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180" fontId="20" fillId="0" borderId="0" xfId="0" applyNumberFormat="1" applyFont="1" applyFill="1" applyBorder="1" applyAlignment="1" applyProtection="1">
      <alignment vertical="center"/>
      <protection/>
    </xf>
    <xf numFmtId="38" fontId="19" fillId="0" borderId="24" xfId="0" applyNumberFormat="1" applyFont="1" applyFill="1" applyBorder="1" applyAlignment="1" applyProtection="1">
      <alignment horizontal="right" vertical="center"/>
      <protection/>
    </xf>
    <xf numFmtId="180" fontId="8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183" fontId="19" fillId="0" borderId="0" xfId="0" applyNumberFormat="1" applyFont="1" applyFill="1" applyBorder="1" applyAlignment="1">
      <alignment vertical="center"/>
    </xf>
    <xf numFmtId="188" fontId="19" fillId="0" borderId="0" xfId="0" applyNumberFormat="1" applyFont="1" applyFill="1" applyBorder="1" applyAlignment="1">
      <alignment vertical="center"/>
    </xf>
    <xf numFmtId="182" fontId="19" fillId="0" borderId="24" xfId="0" applyNumberFormat="1" applyFont="1" applyFill="1" applyBorder="1" applyAlignment="1" applyProtection="1">
      <alignment horizontal="right" vertical="center"/>
      <protection/>
    </xf>
    <xf numFmtId="178" fontId="19" fillId="0" borderId="24" xfId="0" applyNumberFormat="1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178" fontId="19" fillId="0" borderId="0" xfId="0" applyNumberFormat="1" applyFont="1" applyFill="1" applyBorder="1" applyAlignment="1" applyProtection="1">
      <alignment vertical="center"/>
      <protection/>
    </xf>
    <xf numFmtId="180" fontId="19" fillId="0" borderId="0" xfId="0" applyNumberFormat="1" applyFont="1" applyBorder="1" applyAlignment="1">
      <alignment vertical="center"/>
    </xf>
    <xf numFmtId="180" fontId="0" fillId="0" borderId="0" xfId="0" applyNumberFormat="1" applyFont="1" applyBorder="1" applyAlignment="1">
      <alignment vertical="center"/>
    </xf>
    <xf numFmtId="37" fontId="19" fillId="0" borderId="26" xfId="0" applyNumberFormat="1" applyFont="1" applyFill="1" applyBorder="1" applyAlignment="1" applyProtection="1">
      <alignment vertical="center"/>
      <protection/>
    </xf>
    <xf numFmtId="178" fontId="8" fillId="0" borderId="25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1" xfId="0" applyFont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85" fontId="0" fillId="0" borderId="0" xfId="0" applyNumberFormat="1" applyFont="1" applyFill="1" applyBorder="1" applyAlignment="1" applyProtection="1" quotePrefix="1">
      <alignment horizontal="distributed" vertical="center"/>
      <protection/>
    </xf>
    <xf numFmtId="0" fontId="0" fillId="0" borderId="0" xfId="0" applyFont="1" applyFill="1" applyBorder="1" applyAlignment="1">
      <alignment horizontal="center" vertical="center"/>
    </xf>
    <xf numFmtId="185" fontId="0" fillId="0" borderId="0" xfId="0" applyNumberFormat="1" applyFont="1" applyFill="1" applyBorder="1" applyAlignment="1" applyProtection="1" quotePrefix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 quotePrefix="1">
      <alignment horizontal="center" vertical="center"/>
      <protection/>
    </xf>
    <xf numFmtId="181" fontId="19" fillId="0" borderId="26" xfId="0" applyNumberFormat="1" applyFont="1" applyFill="1" applyBorder="1" applyAlignment="1" applyProtection="1">
      <alignment vertical="center"/>
      <protection/>
    </xf>
    <xf numFmtId="181" fontId="19" fillId="0" borderId="24" xfId="0" applyNumberFormat="1" applyFont="1" applyFill="1" applyBorder="1" applyAlignment="1" applyProtection="1">
      <alignment vertical="center"/>
      <protection/>
    </xf>
    <xf numFmtId="178" fontId="20" fillId="0" borderId="24" xfId="0" applyNumberFormat="1" applyFont="1" applyBorder="1" applyAlignment="1">
      <alignment vertical="center"/>
    </xf>
    <xf numFmtId="178" fontId="20" fillId="0" borderId="0" xfId="0" applyNumberFormat="1" applyFont="1" applyBorder="1" applyAlignment="1">
      <alignment vertical="center"/>
    </xf>
    <xf numFmtId="178" fontId="19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178" fontId="0" fillId="0" borderId="0" xfId="0" applyNumberFormat="1" applyFont="1" applyFill="1" applyBorder="1" applyAlignment="1" applyProtection="1">
      <alignment vertical="center"/>
      <protection/>
    </xf>
    <xf numFmtId="183" fontId="20" fillId="0" borderId="0" xfId="0" applyNumberFormat="1" applyFont="1" applyBorder="1" applyAlignment="1">
      <alignment vertical="center"/>
    </xf>
    <xf numFmtId="0" fontId="0" fillId="0" borderId="25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>
      <alignment vertical="center"/>
    </xf>
    <xf numFmtId="38" fontId="0" fillId="0" borderId="25" xfId="0" applyNumberFormat="1" applyFont="1" applyFill="1" applyBorder="1" applyAlignment="1" applyProtection="1">
      <alignment vertical="center"/>
      <protection/>
    </xf>
    <xf numFmtId="178" fontId="0" fillId="0" borderId="25" xfId="0" applyNumberFormat="1" applyFont="1" applyFill="1" applyBorder="1" applyAlignment="1" applyProtection="1">
      <alignment vertical="center"/>
      <protection/>
    </xf>
    <xf numFmtId="178" fontId="0" fillId="0" borderId="25" xfId="0" applyNumberFormat="1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23" xfId="0" applyFont="1" applyFill="1" applyBorder="1" applyAlignment="1" applyProtection="1">
      <alignment horizontal="distributed" vertical="center"/>
      <protection/>
    </xf>
    <xf numFmtId="0" fontId="0" fillId="0" borderId="23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vertical="center"/>
    </xf>
    <xf numFmtId="178" fontId="0" fillId="0" borderId="0" xfId="0" applyNumberFormat="1" applyFont="1" applyFill="1" applyBorder="1" applyAlignment="1" applyProtection="1">
      <alignment vertical="center"/>
      <protection/>
    </xf>
    <xf numFmtId="178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178" fontId="19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top"/>
      <protection/>
    </xf>
    <xf numFmtId="0" fontId="0" fillId="0" borderId="0" xfId="0" applyFont="1" applyFill="1" applyAlignment="1">
      <alignment vertical="top"/>
    </xf>
    <xf numFmtId="0" fontId="0" fillId="0" borderId="0" xfId="0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38" fontId="0" fillId="0" borderId="0" xfId="49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Alignment="1">
      <alignment vertical="center"/>
    </xf>
    <xf numFmtId="183" fontId="0" fillId="0" borderId="21" xfId="0" applyNumberFormat="1" applyFont="1" applyBorder="1" applyAlignment="1">
      <alignment vertical="center"/>
    </xf>
    <xf numFmtId="178" fontId="0" fillId="0" borderId="0" xfId="0" applyNumberFormat="1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 quotePrefix="1">
      <alignment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180" fontId="0" fillId="0" borderId="0" xfId="0" applyNumberFormat="1" applyFont="1" applyAlignment="1">
      <alignment vertical="center"/>
    </xf>
    <xf numFmtId="38" fontId="0" fillId="0" borderId="0" xfId="0" applyNumberFormat="1" applyFont="1" applyFill="1" applyAlignment="1" applyProtection="1">
      <alignment horizontal="right" vertical="center"/>
      <protection/>
    </xf>
    <xf numFmtId="183" fontId="0" fillId="0" borderId="21" xfId="0" applyNumberFormat="1" applyFont="1" applyBorder="1" applyAlignment="1">
      <alignment vertical="center"/>
    </xf>
    <xf numFmtId="38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49" applyFont="1" applyAlignment="1">
      <alignment vertical="center"/>
    </xf>
    <xf numFmtId="180" fontId="0" fillId="0" borderId="0" xfId="49" applyNumberFormat="1" applyFont="1" applyAlignment="1">
      <alignment vertical="center"/>
    </xf>
    <xf numFmtId="0" fontId="0" fillId="0" borderId="0" xfId="0" applyFont="1" applyFill="1" applyAlignment="1" applyProtection="1" quotePrefix="1">
      <alignment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38" fontId="0" fillId="0" borderId="0" xfId="49" applyFont="1" applyAlignment="1">
      <alignment vertical="center"/>
    </xf>
    <xf numFmtId="180" fontId="0" fillId="0" borderId="0" xfId="49" applyNumberFormat="1" applyFont="1" applyAlignment="1">
      <alignment vertical="center"/>
    </xf>
    <xf numFmtId="180" fontId="0" fillId="0" borderId="0" xfId="0" applyNumberFormat="1" applyFont="1" applyAlignment="1">
      <alignment vertical="center"/>
    </xf>
    <xf numFmtId="38" fontId="0" fillId="0" borderId="0" xfId="49" applyFont="1" applyAlignment="1">
      <alignment vertical="center"/>
    </xf>
    <xf numFmtId="180" fontId="0" fillId="0" borderId="0" xfId="49" applyNumberFormat="1" applyFont="1" applyAlignment="1">
      <alignment vertical="center"/>
    </xf>
    <xf numFmtId="180" fontId="0" fillId="0" borderId="0" xfId="0" applyNumberFormat="1" applyFont="1" applyAlignment="1">
      <alignment vertical="center"/>
    </xf>
    <xf numFmtId="0" fontId="0" fillId="0" borderId="10" xfId="0" applyFont="1" applyBorder="1" applyAlignment="1">
      <alignment horizontal="distributed" vertical="center"/>
    </xf>
    <xf numFmtId="184" fontId="0" fillId="0" borderId="0" xfId="49" applyNumberFormat="1" applyFont="1" applyAlignment="1">
      <alignment vertical="center"/>
    </xf>
    <xf numFmtId="0" fontId="0" fillId="0" borderId="0" xfId="0" applyFont="1" applyAlignment="1">
      <alignment horizontal="right" vertical="center"/>
    </xf>
    <xf numFmtId="184" fontId="0" fillId="0" borderId="0" xfId="49" applyNumberFormat="1" applyFont="1" applyAlignment="1">
      <alignment vertical="center"/>
    </xf>
    <xf numFmtId="184" fontId="0" fillId="0" borderId="0" xfId="49" applyNumberFormat="1" applyFont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top"/>
    </xf>
    <xf numFmtId="183" fontId="0" fillId="0" borderId="21" xfId="0" applyNumberFormat="1" applyFont="1" applyBorder="1" applyAlignment="1">
      <alignment vertical="center"/>
    </xf>
    <xf numFmtId="38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 vertical="center"/>
    </xf>
    <xf numFmtId="183" fontId="0" fillId="0" borderId="29" xfId="0" applyNumberFormat="1" applyFont="1" applyBorder="1" applyAlignment="1">
      <alignment vertical="center"/>
    </xf>
    <xf numFmtId="183" fontId="0" fillId="0" borderId="14" xfId="0" applyNumberFormat="1" applyFont="1" applyBorder="1" applyAlignment="1">
      <alignment vertical="center"/>
    </xf>
    <xf numFmtId="0" fontId="0" fillId="0" borderId="24" xfId="0" applyFont="1" applyFill="1" applyBorder="1" applyAlignment="1" applyProtection="1">
      <alignment vertical="center"/>
      <protection/>
    </xf>
    <xf numFmtId="178" fontId="19" fillId="0" borderId="24" xfId="0" applyNumberFormat="1" applyFont="1" applyFill="1" applyBorder="1" applyAlignment="1" applyProtection="1">
      <alignment horizontal="right" vertical="center"/>
      <protection/>
    </xf>
    <xf numFmtId="183" fontId="0" fillId="0" borderId="19" xfId="0" applyNumberFormat="1" applyFont="1" applyBorder="1" applyAlignment="1">
      <alignment vertical="center"/>
    </xf>
    <xf numFmtId="183" fontId="0" fillId="0" borderId="0" xfId="0" applyNumberFormat="1" applyFont="1" applyBorder="1" applyAlignment="1">
      <alignment vertical="center"/>
    </xf>
    <xf numFmtId="0" fontId="5" fillId="0" borderId="0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center" vertical="center" shrinkToFit="1"/>
      <protection/>
    </xf>
    <xf numFmtId="0" fontId="7" fillId="0" borderId="0" xfId="0" applyFont="1" applyFill="1" applyBorder="1" applyAlignment="1" applyProtection="1">
      <alignment vertical="center" shrinkToFit="1"/>
      <protection/>
    </xf>
    <xf numFmtId="0" fontId="7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 applyProtection="1">
      <alignment vertical="top" shrinkToFit="1"/>
      <protection/>
    </xf>
    <xf numFmtId="37" fontId="0" fillId="0" borderId="0" xfId="0" applyNumberFormat="1" applyFont="1" applyFill="1" applyBorder="1" applyAlignment="1" applyProtection="1">
      <alignment horizontal="centerContinuous" vertical="center" shrinkToFit="1"/>
      <protection/>
    </xf>
    <xf numFmtId="0" fontId="0" fillId="0" borderId="0" xfId="0" applyFont="1" applyFill="1" applyBorder="1" applyAlignment="1" applyProtection="1">
      <alignment vertical="center" shrinkToFit="1"/>
      <protection/>
    </xf>
    <xf numFmtId="0" fontId="0" fillId="0" borderId="25" xfId="0" applyFont="1" applyFill="1" applyBorder="1" applyAlignment="1" applyProtection="1">
      <alignment vertical="center" shrinkToFit="1"/>
      <protection/>
    </xf>
    <xf numFmtId="0" fontId="0" fillId="0" borderId="0" xfId="0" applyFont="1" applyFill="1" applyAlignment="1">
      <alignment vertical="center" shrinkToFit="1"/>
    </xf>
    <xf numFmtId="184" fontId="0" fillId="0" borderId="0" xfId="0" applyNumberFormat="1" applyFont="1" applyAlignment="1">
      <alignment shrinkToFit="1"/>
    </xf>
    <xf numFmtId="0" fontId="0" fillId="0" borderId="0" xfId="0" applyFont="1" applyFill="1" applyBorder="1" applyAlignment="1">
      <alignment vertical="center" shrinkToFit="1"/>
    </xf>
    <xf numFmtId="0" fontId="0" fillId="0" borderId="22" xfId="0" applyFont="1" applyFill="1" applyBorder="1" applyAlignment="1" applyProtection="1">
      <alignment vertical="center" shrinkToFit="1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7" fillId="0" borderId="17" xfId="0" applyFont="1" applyFill="1" applyBorder="1" applyAlignment="1" applyProtection="1">
      <alignment horizontal="center" vertical="center" shrinkToFit="1"/>
      <protection/>
    </xf>
    <xf numFmtId="0" fontId="24" fillId="0" borderId="0" xfId="0" applyFont="1" applyAlignment="1">
      <alignment horizontal="center" vertical="center"/>
    </xf>
    <xf numFmtId="0" fontId="0" fillId="0" borderId="0" xfId="0" applyFont="1" applyFill="1" applyBorder="1" applyAlignment="1" applyProtection="1">
      <alignment vertical="top"/>
      <protection/>
    </xf>
    <xf numFmtId="0" fontId="0" fillId="0" borderId="11" xfId="0" applyFont="1" applyFill="1" applyBorder="1" applyAlignment="1" applyProtection="1">
      <alignment vertical="center" shrinkToFit="1"/>
      <protection/>
    </xf>
    <xf numFmtId="0" fontId="0" fillId="0" borderId="22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vertical="center" shrinkToFit="1"/>
      <protection/>
    </xf>
    <xf numFmtId="184" fontId="0" fillId="0" borderId="0" xfId="0" applyNumberFormat="1" applyFont="1" applyAlignment="1">
      <alignment shrinkToFit="1"/>
    </xf>
    <xf numFmtId="184" fontId="0" fillId="0" borderId="0" xfId="0" applyNumberFormat="1" applyFont="1" applyAlignment="1">
      <alignment horizontal="right" shrinkToFit="1"/>
    </xf>
    <xf numFmtId="184" fontId="0" fillId="0" borderId="0" xfId="0" applyNumberFormat="1" applyFont="1" applyFill="1" applyBorder="1" applyAlignment="1" applyProtection="1">
      <alignment horizontal="right" vertical="center" shrinkToFit="1"/>
      <protection/>
    </xf>
    <xf numFmtId="0" fontId="0" fillId="0" borderId="0" xfId="0" applyFont="1" applyFill="1" applyBorder="1" applyAlignment="1" applyProtection="1">
      <alignment horizontal="right" vertical="top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6" fillId="0" borderId="13" xfId="0" applyFont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center"/>
      <protection locked="0"/>
    </xf>
    <xf numFmtId="184" fontId="22" fillId="0" borderId="24" xfId="0" applyNumberFormat="1" applyFont="1" applyFill="1" applyBorder="1" applyAlignment="1" applyProtection="1">
      <alignment horizontal="right" vertical="center"/>
      <protection/>
    </xf>
    <xf numFmtId="0" fontId="0" fillId="0" borderId="32" xfId="0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 applyProtection="1">
      <alignment vertical="center"/>
      <protection/>
    </xf>
    <xf numFmtId="178" fontId="8" fillId="0" borderId="24" xfId="0" applyNumberFormat="1" applyFont="1" applyBorder="1" applyAlignment="1">
      <alignment vertical="center"/>
    </xf>
    <xf numFmtId="178" fontId="0" fillId="0" borderId="24" xfId="0" applyNumberFormat="1" applyFont="1" applyBorder="1" applyAlignment="1">
      <alignment vertical="center"/>
    </xf>
    <xf numFmtId="188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 applyProtection="1">
      <alignment vertical="center"/>
      <protection/>
    </xf>
    <xf numFmtId="184" fontId="0" fillId="0" borderId="0" xfId="0" applyNumberFormat="1" applyFont="1" applyFill="1" applyBorder="1" applyAlignment="1" applyProtection="1">
      <alignment horizontal="right" vertical="center"/>
      <protection/>
    </xf>
    <xf numFmtId="184" fontId="0" fillId="0" borderId="0" xfId="49" applyNumberFormat="1" applyFont="1" applyFill="1" applyAlignment="1">
      <alignment vertical="center"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0" fontId="26" fillId="0" borderId="0" xfId="0" applyFont="1" applyFill="1" applyAlignment="1">
      <alignment vertical="center"/>
    </xf>
    <xf numFmtId="0" fontId="25" fillId="0" borderId="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>
      <alignment vertical="center" shrinkToFit="1"/>
    </xf>
    <xf numFmtId="0" fontId="25" fillId="0" borderId="0" xfId="0" applyFont="1" applyFill="1" applyAlignment="1">
      <alignment vertical="center" shrinkToFit="1"/>
    </xf>
    <xf numFmtId="0" fontId="25" fillId="0" borderId="0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9" fillId="0" borderId="0" xfId="0" applyFont="1" applyFill="1" applyBorder="1" applyAlignment="1" applyProtection="1">
      <alignment vertical="center"/>
      <protection/>
    </xf>
    <xf numFmtId="184" fontId="25" fillId="0" borderId="0" xfId="0" applyNumberFormat="1" applyFont="1" applyFill="1" applyAlignment="1">
      <alignment vertical="center"/>
    </xf>
    <xf numFmtId="184" fontId="25" fillId="0" borderId="0" xfId="49" applyNumberFormat="1" applyFont="1" applyFill="1" applyAlignment="1">
      <alignment vertical="center"/>
    </xf>
    <xf numFmtId="183" fontId="25" fillId="0" borderId="0" xfId="49" applyNumberFormat="1" applyFont="1" applyFill="1" applyAlignment="1">
      <alignment vertical="center"/>
    </xf>
    <xf numFmtId="180" fontId="25" fillId="0" borderId="0" xfId="49" applyNumberFormat="1" applyFont="1" applyFill="1" applyAlignment="1">
      <alignment horizontal="right" vertical="center"/>
    </xf>
    <xf numFmtId="0" fontId="29" fillId="0" borderId="0" xfId="0" applyFont="1" applyFill="1" applyBorder="1" applyAlignment="1" applyProtection="1">
      <alignment horizontal="center" vertical="center"/>
      <protection/>
    </xf>
    <xf numFmtId="180" fontId="25" fillId="0" borderId="0" xfId="49" applyNumberFormat="1" applyFont="1" applyFill="1" applyAlignment="1">
      <alignment vertical="center"/>
    </xf>
    <xf numFmtId="38" fontId="25" fillId="0" borderId="0" xfId="0" applyNumberFormat="1" applyFont="1" applyFill="1" applyAlignment="1">
      <alignment/>
    </xf>
    <xf numFmtId="38" fontId="25" fillId="0" borderId="33" xfId="0" applyNumberFormat="1" applyFont="1" applyFill="1" applyBorder="1" applyAlignment="1">
      <alignment/>
    </xf>
    <xf numFmtId="38" fontId="25" fillId="0" borderId="0" xfId="0" applyNumberFormat="1" applyFont="1" applyFill="1" applyBorder="1" applyAlignment="1">
      <alignment/>
    </xf>
    <xf numFmtId="188" fontId="25" fillId="0" borderId="24" xfId="0" applyNumberFormat="1" applyFont="1" applyFill="1" applyBorder="1" applyAlignment="1" applyProtection="1">
      <alignment vertical="center"/>
      <protection/>
    </xf>
    <xf numFmtId="38" fontId="25" fillId="0" borderId="0" xfId="49" applyFont="1" applyFill="1" applyAlignment="1">
      <alignment vertical="center"/>
    </xf>
    <xf numFmtId="183" fontId="25" fillId="0" borderId="0" xfId="0" applyNumberFormat="1" applyFont="1" applyFill="1" applyAlignment="1">
      <alignment vertical="center"/>
    </xf>
    <xf numFmtId="0" fontId="7" fillId="0" borderId="0" xfId="0" applyFont="1" applyFill="1" applyBorder="1" applyAlignment="1" applyProtection="1">
      <alignment horizontal="right" vertical="top"/>
      <protection/>
    </xf>
    <xf numFmtId="184" fontId="25" fillId="0" borderId="0" xfId="0" applyNumberFormat="1" applyFont="1" applyFill="1" applyAlignment="1">
      <alignment shrinkToFit="1"/>
    </xf>
    <xf numFmtId="180" fontId="25" fillId="0" borderId="24" xfId="0" applyNumberFormat="1" applyFont="1" applyFill="1" applyBorder="1" applyAlignment="1">
      <alignment shrinkToFit="1"/>
    </xf>
    <xf numFmtId="190" fontId="25" fillId="0" borderId="24" xfId="0" applyNumberFormat="1" applyFont="1" applyFill="1" applyBorder="1" applyAlignment="1">
      <alignment shrinkToFit="1"/>
    </xf>
    <xf numFmtId="184" fontId="25" fillId="0" borderId="0" xfId="0" applyNumberFormat="1" applyFont="1" applyFill="1" applyBorder="1" applyAlignment="1" applyProtection="1">
      <alignment vertical="center" shrinkToFit="1"/>
      <protection/>
    </xf>
    <xf numFmtId="184" fontId="25" fillId="0" borderId="24" xfId="0" applyNumberFormat="1" applyFont="1" applyFill="1" applyBorder="1" applyAlignment="1" applyProtection="1">
      <alignment vertical="center" shrinkToFit="1"/>
      <protection/>
    </xf>
    <xf numFmtId="184" fontId="25" fillId="0" borderId="17" xfId="0" applyNumberFormat="1" applyFont="1" applyFill="1" applyBorder="1" applyAlignment="1" applyProtection="1">
      <alignment vertical="center" shrinkToFit="1"/>
      <protection/>
    </xf>
    <xf numFmtId="191" fontId="0" fillId="0" borderId="0" xfId="0" applyNumberFormat="1" applyFont="1" applyFill="1" applyAlignment="1">
      <alignment/>
    </xf>
    <xf numFmtId="180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/>
    </xf>
    <xf numFmtId="38" fontId="0" fillId="0" borderId="0" xfId="49" applyFont="1" applyFill="1" applyAlignment="1">
      <alignment/>
    </xf>
    <xf numFmtId="0" fontId="0" fillId="0" borderId="0" xfId="0" applyFont="1" applyFill="1" applyBorder="1" applyAlignment="1">
      <alignment vertical="center"/>
    </xf>
    <xf numFmtId="180" fontId="0" fillId="0" borderId="0" xfId="49" applyNumberFormat="1" applyFont="1" applyFill="1" applyAlignment="1">
      <alignment/>
    </xf>
    <xf numFmtId="38" fontId="0" fillId="0" borderId="33" xfId="49" applyFont="1" applyFill="1" applyBorder="1" applyAlignment="1">
      <alignment/>
    </xf>
    <xf numFmtId="38" fontId="0" fillId="0" borderId="0" xfId="49" applyFont="1" applyFill="1" applyBorder="1" applyAlignment="1">
      <alignment/>
    </xf>
    <xf numFmtId="180" fontId="0" fillId="0" borderId="0" xfId="49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0" fontId="0" fillId="0" borderId="33" xfId="0" applyFont="1" applyFill="1" applyBorder="1" applyAlignment="1">
      <alignment vertical="center"/>
    </xf>
    <xf numFmtId="191" fontId="25" fillId="0" borderId="0" xfId="0" applyNumberFormat="1" applyFont="1" applyFill="1" applyAlignment="1">
      <alignment/>
    </xf>
    <xf numFmtId="180" fontId="25" fillId="0" borderId="0" xfId="0" applyNumberFormat="1" applyFont="1" applyFill="1" applyAlignment="1">
      <alignment/>
    </xf>
    <xf numFmtId="190" fontId="25" fillId="0" borderId="0" xfId="0" applyNumberFormat="1" applyFont="1" applyFill="1" applyAlignment="1">
      <alignment/>
    </xf>
    <xf numFmtId="180" fontId="25" fillId="0" borderId="0" xfId="0" applyNumberFormat="1" applyFont="1" applyFill="1" applyBorder="1" applyAlignment="1">
      <alignment/>
    </xf>
    <xf numFmtId="180" fontId="25" fillId="0" borderId="0" xfId="49" applyNumberFormat="1" applyFont="1" applyFill="1" applyBorder="1" applyAlignment="1">
      <alignment/>
    </xf>
    <xf numFmtId="0" fontId="25" fillId="0" borderId="33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8" fontId="25" fillId="0" borderId="33" xfId="49" applyFont="1" applyFill="1" applyBorder="1" applyAlignment="1">
      <alignment/>
    </xf>
    <xf numFmtId="38" fontId="25" fillId="0" borderId="0" xfId="49" applyFont="1" applyFill="1" applyBorder="1" applyAlignment="1">
      <alignment/>
    </xf>
    <xf numFmtId="38" fontId="25" fillId="0" borderId="0" xfId="49" applyFont="1" applyFill="1" applyAlignment="1">
      <alignment/>
    </xf>
    <xf numFmtId="180" fontId="25" fillId="0" borderId="0" xfId="49" applyNumberFormat="1" applyFont="1" applyFill="1" applyAlignment="1">
      <alignment/>
    </xf>
    <xf numFmtId="180" fontId="25" fillId="0" borderId="0" xfId="0" applyNumberFormat="1" applyFont="1" applyFill="1" applyAlignment="1">
      <alignment horizontal="right"/>
    </xf>
    <xf numFmtId="188" fontId="25" fillId="0" borderId="33" xfId="0" applyNumberFormat="1" applyFont="1" applyFill="1" applyBorder="1" applyAlignment="1" applyProtection="1">
      <alignment vertical="center"/>
      <protection/>
    </xf>
    <xf numFmtId="188" fontId="25" fillId="0" borderId="0" xfId="0" applyNumberFormat="1" applyFont="1" applyFill="1" applyBorder="1" applyAlignment="1" applyProtection="1">
      <alignment vertical="center"/>
      <protection/>
    </xf>
    <xf numFmtId="188" fontId="25" fillId="0" borderId="0" xfId="0" applyNumberFormat="1" applyFont="1" applyFill="1" applyBorder="1" applyAlignment="1">
      <alignment vertical="center"/>
    </xf>
    <xf numFmtId="180" fontId="25" fillId="0" borderId="24" xfId="49" applyNumberFormat="1" applyFont="1" applyFill="1" applyBorder="1" applyAlignment="1">
      <alignment/>
    </xf>
    <xf numFmtId="180" fontId="25" fillId="0" borderId="24" xfId="0" applyNumberFormat="1" applyFont="1" applyFill="1" applyBorder="1" applyAlignment="1">
      <alignment/>
    </xf>
    <xf numFmtId="190" fontId="25" fillId="0" borderId="24" xfId="0" applyNumberFormat="1" applyFont="1" applyFill="1" applyBorder="1" applyAlignment="1">
      <alignment/>
    </xf>
    <xf numFmtId="184" fontId="0" fillId="0" borderId="0" xfId="0" applyNumberFormat="1" applyFont="1" applyFill="1" applyAlignment="1">
      <alignment horizontal="right"/>
    </xf>
    <xf numFmtId="184" fontId="0" fillId="0" borderId="0" xfId="0" applyNumberFormat="1" applyFont="1" applyFill="1" applyBorder="1" applyAlignment="1" applyProtection="1">
      <alignment horizontal="right"/>
      <protection/>
    </xf>
    <xf numFmtId="178" fontId="0" fillId="0" borderId="0" xfId="0" applyNumberFormat="1" applyFont="1" applyFill="1" applyBorder="1" applyAlignment="1" applyProtection="1">
      <alignment vertical="center"/>
      <protection/>
    </xf>
    <xf numFmtId="181" fontId="0" fillId="0" borderId="0" xfId="0" applyNumberFormat="1" applyFont="1" applyFill="1" applyBorder="1" applyAlignment="1" applyProtection="1">
      <alignment vertical="center"/>
      <protection/>
    </xf>
    <xf numFmtId="184" fontId="0" fillId="0" borderId="0" xfId="0" applyNumberFormat="1" applyFont="1" applyFill="1" applyBorder="1" applyAlignment="1">
      <alignment horizontal="right"/>
    </xf>
    <xf numFmtId="184" fontId="0" fillId="0" borderId="0" xfId="49" applyNumberFormat="1" applyFont="1" applyFill="1" applyAlignment="1">
      <alignment horizontal="right"/>
    </xf>
    <xf numFmtId="181" fontId="0" fillId="0" borderId="33" xfId="0" applyNumberFormat="1" applyFont="1" applyFill="1" applyBorder="1" applyAlignment="1" applyProtection="1">
      <alignment vertical="center"/>
      <protection/>
    </xf>
    <xf numFmtId="181" fontId="0" fillId="0" borderId="26" xfId="0" applyNumberFormat="1" applyFont="1" applyFill="1" applyBorder="1" applyAlignment="1" applyProtection="1">
      <alignment vertical="center"/>
      <protection/>
    </xf>
    <xf numFmtId="181" fontId="0" fillId="0" borderId="24" xfId="0" applyNumberFormat="1" applyFont="1" applyFill="1" applyBorder="1" applyAlignment="1" applyProtection="1">
      <alignment vertical="center"/>
      <protection/>
    </xf>
    <xf numFmtId="0" fontId="0" fillId="0" borderId="24" xfId="0" applyFont="1" applyFill="1" applyBorder="1" applyAlignment="1">
      <alignment horizontal="right"/>
    </xf>
    <xf numFmtId="178" fontId="0" fillId="0" borderId="24" xfId="0" applyNumberFormat="1" applyFont="1" applyFill="1" applyBorder="1" applyAlignment="1" applyProtection="1">
      <alignment horizontal="right"/>
      <protection/>
    </xf>
    <xf numFmtId="178" fontId="0" fillId="0" borderId="24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178" fontId="0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25" xfId="0" applyNumberFormat="1" applyFont="1" applyFill="1" applyBorder="1" applyAlignment="1" applyProtection="1">
      <alignment vertical="center"/>
      <protection/>
    </xf>
    <xf numFmtId="178" fontId="0" fillId="0" borderId="25" xfId="0" applyNumberFormat="1" applyFont="1" applyFill="1" applyBorder="1" applyAlignment="1" applyProtection="1">
      <alignment vertical="center"/>
      <protection/>
    </xf>
    <xf numFmtId="178" fontId="0" fillId="0" borderId="25" xfId="0" applyNumberFormat="1" applyFont="1" applyFill="1" applyBorder="1" applyAlignment="1">
      <alignment vertical="center"/>
    </xf>
    <xf numFmtId="188" fontId="0" fillId="0" borderId="0" xfId="0" applyNumberFormat="1" applyFont="1" applyFill="1" applyBorder="1" applyAlignment="1">
      <alignment vertical="center"/>
    </xf>
    <xf numFmtId="184" fontId="0" fillId="0" borderId="0" xfId="49" applyNumberFormat="1" applyFont="1" applyFill="1" applyAlignment="1">
      <alignment/>
    </xf>
    <xf numFmtId="191" fontId="0" fillId="0" borderId="0" xfId="49" applyNumberFormat="1" applyFont="1" applyFill="1" applyAlignment="1">
      <alignment/>
    </xf>
    <xf numFmtId="180" fontId="0" fillId="0" borderId="0" xfId="0" applyNumberFormat="1" applyFont="1" applyFill="1" applyBorder="1" applyAlignment="1">
      <alignment vertical="center"/>
    </xf>
    <xf numFmtId="184" fontId="25" fillId="0" borderId="0" xfId="0" applyNumberFormat="1" applyFont="1" applyFill="1" applyAlignment="1">
      <alignment horizontal="right"/>
    </xf>
    <xf numFmtId="184" fontId="25" fillId="0" borderId="0" xfId="0" applyNumberFormat="1" applyFont="1" applyFill="1" applyBorder="1" applyAlignment="1" applyProtection="1">
      <alignment horizontal="right"/>
      <protection/>
    </xf>
    <xf numFmtId="178" fontId="25" fillId="0" borderId="0" xfId="0" applyNumberFormat="1" applyFont="1" applyFill="1" applyBorder="1" applyAlignment="1" applyProtection="1">
      <alignment vertical="center"/>
      <protection/>
    </xf>
    <xf numFmtId="184" fontId="25" fillId="0" borderId="0" xfId="49" applyNumberFormat="1" applyFont="1" applyFill="1" applyAlignment="1">
      <alignment horizontal="right"/>
    </xf>
    <xf numFmtId="38" fontId="25" fillId="0" borderId="33" xfId="49" applyFont="1" applyFill="1" applyBorder="1" applyAlignment="1">
      <alignment horizontal="right"/>
    </xf>
    <xf numFmtId="38" fontId="25" fillId="0" borderId="0" xfId="49" applyFont="1" applyFill="1" applyBorder="1" applyAlignment="1">
      <alignment horizontal="right"/>
    </xf>
    <xf numFmtId="184" fontId="25" fillId="0" borderId="0" xfId="0" applyNumberFormat="1" applyFont="1" applyFill="1" applyBorder="1" applyAlignment="1">
      <alignment horizontal="right"/>
    </xf>
    <xf numFmtId="181" fontId="25" fillId="0" borderId="33" xfId="0" applyNumberFormat="1" applyFont="1" applyFill="1" applyBorder="1" applyAlignment="1" applyProtection="1">
      <alignment vertical="center"/>
      <protection/>
    </xf>
    <xf numFmtId="181" fontId="25" fillId="0" borderId="0" xfId="0" applyNumberFormat="1" applyFont="1" applyFill="1" applyBorder="1" applyAlignment="1" applyProtection="1">
      <alignment vertical="center"/>
      <protection/>
    </xf>
    <xf numFmtId="180" fontId="25" fillId="0" borderId="0" xfId="49" applyNumberFormat="1" applyFont="1" applyFill="1" applyAlignment="1">
      <alignment horizontal="right"/>
    </xf>
    <xf numFmtId="178" fontId="25" fillId="0" borderId="0" xfId="0" applyNumberFormat="1" applyFont="1" applyFill="1" applyBorder="1" applyAlignment="1" applyProtection="1">
      <alignment horizontal="right"/>
      <protection/>
    </xf>
    <xf numFmtId="180" fontId="25" fillId="0" borderId="0" xfId="0" applyNumberFormat="1" applyFont="1" applyFill="1" applyBorder="1" applyAlignment="1">
      <alignment vertical="center"/>
    </xf>
    <xf numFmtId="184" fontId="25" fillId="0" borderId="0" xfId="0" applyNumberFormat="1" applyFont="1" applyFill="1" applyBorder="1" applyAlignment="1" applyProtection="1">
      <alignment vertical="center"/>
      <protection/>
    </xf>
    <xf numFmtId="184" fontId="25" fillId="0" borderId="0" xfId="0" applyNumberFormat="1" applyFont="1" applyFill="1" applyBorder="1" applyAlignment="1">
      <alignment vertical="center"/>
    </xf>
    <xf numFmtId="184" fontId="25" fillId="0" borderId="24" xfId="0" applyNumberFormat="1" applyFont="1" applyFill="1" applyBorder="1" applyAlignment="1" applyProtection="1">
      <alignment vertical="center"/>
      <protection/>
    </xf>
    <xf numFmtId="38" fontId="0" fillId="0" borderId="0" xfId="49" applyFont="1" applyFill="1" applyAlignment="1">
      <alignment vertical="center"/>
    </xf>
    <xf numFmtId="180" fontId="0" fillId="0" borderId="0" xfId="0" applyNumberFormat="1" applyFont="1" applyFill="1" applyAlignment="1">
      <alignment vertical="center"/>
    </xf>
    <xf numFmtId="183" fontId="0" fillId="0" borderId="0" xfId="49" applyNumberFormat="1" applyFont="1" applyFill="1" applyAlignment="1">
      <alignment vertical="center"/>
    </xf>
    <xf numFmtId="184" fontId="25" fillId="0" borderId="34" xfId="0" applyNumberFormat="1" applyFont="1" applyFill="1" applyBorder="1" applyAlignment="1" applyProtection="1">
      <alignment horizontal="right" vertical="center"/>
      <protection/>
    </xf>
    <xf numFmtId="180" fontId="25" fillId="0" borderId="0" xfId="0" applyNumberFormat="1" applyFont="1" applyFill="1" applyAlignment="1">
      <alignment vertical="center"/>
    </xf>
    <xf numFmtId="184" fontId="25" fillId="0" borderId="0" xfId="0" applyNumberFormat="1" applyFont="1" applyFill="1" applyBorder="1" applyAlignment="1" applyProtection="1">
      <alignment horizontal="right" vertical="center"/>
      <protection/>
    </xf>
    <xf numFmtId="180" fontId="0" fillId="0" borderId="0" xfId="0" applyNumberFormat="1" applyFont="1" applyFill="1" applyAlignment="1">
      <alignment horizontal="right" vertical="center"/>
    </xf>
    <xf numFmtId="183" fontId="0" fillId="0" borderId="0" xfId="0" applyNumberFormat="1" applyFont="1" applyFill="1" applyBorder="1" applyAlignment="1" applyProtection="1">
      <alignment vertical="center"/>
      <protection/>
    </xf>
    <xf numFmtId="183" fontId="25" fillId="0" borderId="0" xfId="0" applyNumberFormat="1" applyFont="1" applyFill="1" applyBorder="1" applyAlignment="1" applyProtection="1">
      <alignment horizontal="right" vertical="center"/>
      <protection/>
    </xf>
    <xf numFmtId="38" fontId="25" fillId="0" borderId="0" xfId="0" applyNumberFormat="1" applyFont="1" applyFill="1" applyBorder="1" applyAlignment="1" applyProtection="1">
      <alignment horizontal="right" vertical="center"/>
      <protection/>
    </xf>
    <xf numFmtId="178" fontId="25" fillId="0" borderId="0" xfId="0" applyNumberFormat="1" applyFont="1" applyFill="1" applyBorder="1" applyAlignment="1" applyProtection="1">
      <alignment horizontal="right" vertical="center"/>
      <protection/>
    </xf>
    <xf numFmtId="183" fontId="25" fillId="0" borderId="0" xfId="0" applyNumberFormat="1" applyFont="1" applyFill="1" applyBorder="1" applyAlignment="1" applyProtection="1">
      <alignment vertical="center"/>
      <protection/>
    </xf>
    <xf numFmtId="180" fontId="25" fillId="0" borderId="0" xfId="0" applyNumberFormat="1" applyFont="1" applyFill="1" applyAlignment="1">
      <alignment horizontal="right" vertical="center"/>
    </xf>
    <xf numFmtId="184" fontId="25" fillId="0" borderId="0" xfId="49" applyNumberFormat="1" applyFont="1" applyFill="1" applyAlignment="1">
      <alignment horizontal="right" vertical="center"/>
    </xf>
    <xf numFmtId="38" fontId="0" fillId="0" borderId="0" xfId="0" applyNumberFormat="1" applyFont="1" applyFill="1" applyBorder="1" applyAlignment="1" applyProtection="1">
      <alignment horizontal="right" vertical="center" shrinkToFit="1"/>
      <protection/>
    </xf>
    <xf numFmtId="38" fontId="0" fillId="0" borderId="0" xfId="0" applyNumberFormat="1" applyFont="1" applyFill="1" applyBorder="1" applyAlignment="1" applyProtection="1">
      <alignment horizontal="right" vertical="center" shrinkToFit="1"/>
      <protection/>
    </xf>
    <xf numFmtId="38" fontId="25" fillId="0" borderId="0" xfId="0" applyNumberFormat="1" applyFont="1" applyFill="1" applyBorder="1" applyAlignment="1" applyProtection="1">
      <alignment horizontal="right" vertical="center" shrinkToFit="1"/>
      <protection/>
    </xf>
    <xf numFmtId="0" fontId="0" fillId="0" borderId="35" xfId="0" applyFont="1" applyFill="1" applyBorder="1" applyAlignment="1" applyProtection="1">
      <alignment horizontal="center" vertical="center" shrinkToFit="1"/>
      <protection/>
    </xf>
    <xf numFmtId="0" fontId="0" fillId="0" borderId="3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 shrinkToFit="1"/>
      <protection/>
    </xf>
    <xf numFmtId="0" fontId="0" fillId="0" borderId="37" xfId="0" applyFont="1" applyFill="1" applyBorder="1" applyAlignment="1" applyProtection="1">
      <alignment horizontal="center" vertical="center" shrinkToFit="1"/>
      <protection/>
    </xf>
    <xf numFmtId="0" fontId="0" fillId="0" borderId="39" xfId="0" applyFont="1" applyFill="1" applyBorder="1" applyAlignment="1" applyProtection="1">
      <alignment horizontal="center" vertical="center" shrinkToFit="1"/>
      <protection/>
    </xf>
    <xf numFmtId="0" fontId="25" fillId="0" borderId="0" xfId="0" applyFont="1" applyFill="1" applyBorder="1" applyAlignment="1">
      <alignment horizontal="distributed" vertical="center"/>
    </xf>
    <xf numFmtId="0" fontId="25" fillId="0" borderId="10" xfId="0" applyFont="1" applyFill="1" applyBorder="1" applyAlignment="1">
      <alignment horizontal="distributed" vertical="center"/>
    </xf>
    <xf numFmtId="0" fontId="25" fillId="0" borderId="24" xfId="0" applyFont="1" applyFill="1" applyBorder="1" applyAlignment="1">
      <alignment horizontal="distributed" vertical="center"/>
    </xf>
    <xf numFmtId="0" fontId="25" fillId="0" borderId="39" xfId="0" applyFont="1" applyFill="1" applyBorder="1" applyAlignment="1">
      <alignment horizontal="distributed" vertical="center"/>
    </xf>
    <xf numFmtId="38" fontId="25" fillId="0" borderId="24" xfId="0" applyNumberFormat="1" applyFont="1" applyFill="1" applyBorder="1" applyAlignment="1" applyProtection="1">
      <alignment horizontal="right" vertical="center" shrinkToFit="1"/>
      <protection/>
    </xf>
    <xf numFmtId="183" fontId="0" fillId="0" borderId="0" xfId="0" applyNumberFormat="1" applyFont="1" applyFill="1" applyBorder="1" applyAlignment="1" applyProtection="1">
      <alignment horizontal="right" vertical="center" shrinkToFit="1"/>
      <protection/>
    </xf>
    <xf numFmtId="0" fontId="0" fillId="0" borderId="0" xfId="0" applyFont="1" applyBorder="1" applyAlignment="1">
      <alignment horizontal="right" vertical="center" shrinkToFit="1"/>
    </xf>
    <xf numFmtId="38" fontId="0" fillId="0" borderId="32" xfId="0" applyNumberFormat="1" applyFont="1" applyFill="1" applyBorder="1" applyAlignment="1" applyProtection="1">
      <alignment horizontal="right" vertical="center" shrinkToFit="1"/>
      <protection/>
    </xf>
    <xf numFmtId="38" fontId="0" fillId="0" borderId="33" xfId="0" applyNumberFormat="1" applyFont="1" applyFill="1" applyBorder="1" applyAlignment="1" applyProtection="1">
      <alignment horizontal="right" vertical="center" shrinkToFit="1"/>
      <protection/>
    </xf>
    <xf numFmtId="0" fontId="0" fillId="0" borderId="0" xfId="0" applyFont="1" applyAlignment="1">
      <alignment horizontal="right" vertical="center" shrinkToFit="1"/>
    </xf>
    <xf numFmtId="0" fontId="0" fillId="0" borderId="24" xfId="0" applyFont="1" applyFill="1" applyBorder="1" applyAlignment="1" applyProtection="1">
      <alignment horizontal="center" vertical="center" shrinkToFit="1"/>
      <protection/>
    </xf>
    <xf numFmtId="0" fontId="0" fillId="0" borderId="24" xfId="0" applyFont="1" applyBorder="1" applyAlignment="1">
      <alignment vertical="center" shrinkToFit="1"/>
    </xf>
    <xf numFmtId="0" fontId="0" fillId="0" borderId="40" xfId="0" applyFont="1" applyBorder="1" applyAlignment="1">
      <alignment vertical="center" shrinkToFit="1"/>
    </xf>
    <xf numFmtId="0" fontId="0" fillId="0" borderId="26" xfId="0" applyFont="1" applyFill="1" applyBorder="1" applyAlignment="1" applyProtection="1">
      <alignment horizontal="center" vertical="center" shrinkToFit="1"/>
      <protection/>
    </xf>
    <xf numFmtId="0" fontId="0" fillId="0" borderId="24" xfId="0" applyFont="1" applyBorder="1" applyAlignment="1">
      <alignment shrinkToFit="1"/>
    </xf>
    <xf numFmtId="0" fontId="25" fillId="0" borderId="40" xfId="0" applyFont="1" applyFill="1" applyBorder="1" applyAlignment="1">
      <alignment horizontal="distributed" vertical="center"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23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23" xfId="0" applyFont="1" applyFill="1" applyBorder="1" applyAlignment="1" applyProtection="1">
      <alignment horizontal="distributed" vertical="center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25" fillId="0" borderId="23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0" fillId="0" borderId="41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Border="1" applyAlignment="1">
      <alignment horizontal="distributed" vertical="center"/>
    </xf>
    <xf numFmtId="0" fontId="0" fillId="0" borderId="23" xfId="0" applyFont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Border="1" applyAlignment="1">
      <alignment horizontal="distributed" vertical="center"/>
    </xf>
    <xf numFmtId="0" fontId="0" fillId="0" borderId="23" xfId="0" applyFont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8" fillId="0" borderId="23" xfId="0" applyFont="1" applyFill="1" applyBorder="1" applyAlignment="1" applyProtection="1">
      <alignment horizontal="distributed" vertical="center"/>
      <protection/>
    </xf>
    <xf numFmtId="0" fontId="25" fillId="0" borderId="24" xfId="0" applyFont="1" applyFill="1" applyBorder="1" applyAlignment="1" applyProtection="1">
      <alignment horizontal="distributed" vertical="center"/>
      <protection/>
    </xf>
    <xf numFmtId="0" fontId="26" fillId="0" borderId="24" xfId="0" applyFont="1" applyBorder="1" applyAlignment="1">
      <alignment horizontal="distributed" vertical="center"/>
    </xf>
    <xf numFmtId="0" fontId="26" fillId="0" borderId="40" xfId="0" applyFont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8" fillId="0" borderId="10" xfId="0" applyFont="1" applyFill="1" applyBorder="1" applyAlignment="1" applyProtection="1">
      <alignment horizontal="distributed" vertical="center"/>
      <protection/>
    </xf>
    <xf numFmtId="0" fontId="25" fillId="0" borderId="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25" fillId="0" borderId="10" xfId="0" applyFont="1" applyFill="1" applyBorder="1" applyAlignment="1" applyProtection="1">
      <alignment horizontal="distributed" vertical="center"/>
      <protection/>
    </xf>
    <xf numFmtId="0" fontId="26" fillId="0" borderId="0" xfId="0" applyFont="1" applyBorder="1" applyAlignment="1">
      <alignment horizontal="distributed" vertical="center"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0" fillId="0" borderId="40" xfId="0" applyFont="1" applyFill="1" applyBorder="1" applyAlignment="1" applyProtection="1">
      <alignment horizontal="distributed" vertical="center"/>
      <protection/>
    </xf>
    <xf numFmtId="0" fontId="26" fillId="0" borderId="10" xfId="0" applyFont="1" applyBorder="1" applyAlignment="1">
      <alignment horizontal="distributed" vertical="center"/>
    </xf>
    <xf numFmtId="0" fontId="25" fillId="0" borderId="0" xfId="0" applyFont="1" applyFill="1" applyBorder="1" applyAlignment="1" applyProtection="1">
      <alignment horizontal="left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11" fillId="0" borderId="44" xfId="0" applyFont="1" applyFill="1" applyBorder="1" applyAlignment="1" applyProtection="1">
      <alignment horizontal="center" vertical="center"/>
      <protection/>
    </xf>
    <xf numFmtId="0" fontId="11" fillId="0" borderId="4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distributed" vertical="center"/>
      <protection/>
    </xf>
    <xf numFmtId="0" fontId="30" fillId="0" borderId="10" xfId="0" applyFont="1" applyFill="1" applyBorder="1" applyAlignment="1" applyProtection="1">
      <alignment horizontal="distributed" vertical="center"/>
      <protection/>
    </xf>
    <xf numFmtId="0" fontId="29" fillId="0" borderId="0" xfId="0" applyFont="1" applyFill="1" applyBorder="1" applyAlignment="1" applyProtection="1">
      <alignment horizontal="left" vertical="center"/>
      <protection/>
    </xf>
    <xf numFmtId="0" fontId="26" fillId="0" borderId="0" xfId="0" applyFont="1" applyAlignment="1">
      <alignment horizontal="left" vertical="center"/>
    </xf>
    <xf numFmtId="0" fontId="26" fillId="0" borderId="10" xfId="0" applyFont="1" applyBorder="1" applyAlignment="1">
      <alignment horizontal="left" vertical="center"/>
    </xf>
    <xf numFmtId="0" fontId="25" fillId="0" borderId="0" xfId="0" applyFont="1" applyBorder="1" applyAlignment="1">
      <alignment horizontal="distributed" vertical="center"/>
    </xf>
    <xf numFmtId="0" fontId="25" fillId="0" borderId="10" xfId="0" applyFont="1" applyBorder="1" applyAlignment="1">
      <alignment horizontal="distributed" vertical="center"/>
    </xf>
    <xf numFmtId="0" fontId="11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29" fillId="0" borderId="0" xfId="0" applyFont="1" applyFill="1" applyBorder="1" applyAlignment="1" applyProtection="1">
      <alignment horizontal="distributed" vertical="center"/>
      <protection/>
    </xf>
    <xf numFmtId="0" fontId="29" fillId="0" borderId="10" xfId="0" applyFont="1" applyFill="1" applyBorder="1" applyAlignment="1" applyProtection="1">
      <alignment horizontal="distributed" vertical="center"/>
      <protection/>
    </xf>
    <xf numFmtId="0" fontId="11" fillId="0" borderId="10" xfId="0" applyFont="1" applyFill="1" applyBorder="1" applyAlignment="1" applyProtection="1">
      <alignment horizontal="distributed" vertical="center"/>
      <protection/>
    </xf>
    <xf numFmtId="0" fontId="23" fillId="0" borderId="0" xfId="0" applyFont="1" applyFill="1" applyBorder="1" applyAlignment="1" applyProtection="1">
      <alignment horizontal="distributed" vertical="center"/>
      <protection/>
    </xf>
    <xf numFmtId="0" fontId="23" fillId="0" borderId="10" xfId="0" applyFont="1" applyFill="1" applyBorder="1" applyAlignment="1" applyProtection="1">
      <alignment horizontal="distributed" vertical="center"/>
      <protection/>
    </xf>
    <xf numFmtId="0" fontId="29" fillId="0" borderId="0" xfId="0" applyFont="1" applyFill="1" applyBorder="1" applyAlignment="1" applyProtection="1">
      <alignment horizontal="right" vertical="center"/>
      <protection/>
    </xf>
    <xf numFmtId="0" fontId="25" fillId="0" borderId="10" xfId="0" applyFont="1" applyBorder="1" applyAlignment="1">
      <alignment horizontal="right" vertical="center"/>
    </xf>
    <xf numFmtId="0" fontId="31" fillId="0" borderId="0" xfId="0" applyFont="1" applyAlignment="1">
      <alignment horizontal="distributed" vertical="center"/>
    </xf>
    <xf numFmtId="0" fontId="31" fillId="0" borderId="10" xfId="0" applyFont="1" applyBorder="1" applyAlignment="1">
      <alignment horizontal="distributed" vertical="center"/>
    </xf>
    <xf numFmtId="0" fontId="25" fillId="0" borderId="23" xfId="0" applyFont="1" applyBorder="1" applyAlignment="1">
      <alignment horizontal="distributed" vertical="center"/>
    </xf>
    <xf numFmtId="0" fontId="11" fillId="0" borderId="24" xfId="0" applyFont="1" applyFill="1" applyBorder="1" applyAlignment="1" applyProtection="1">
      <alignment horizontal="distributed" vertical="center"/>
      <protection/>
    </xf>
    <xf numFmtId="0" fontId="11" fillId="0" borderId="40" xfId="0" applyFont="1" applyFill="1" applyBorder="1" applyAlignment="1" applyProtection="1">
      <alignment horizontal="distributed" vertical="center"/>
      <protection/>
    </xf>
    <xf numFmtId="0" fontId="21" fillId="0" borderId="0" xfId="0" applyFont="1" applyAlignment="1">
      <alignment horizontal="distributed" vertical="center"/>
    </xf>
    <xf numFmtId="0" fontId="21" fillId="0" borderId="10" xfId="0" applyFont="1" applyBorder="1" applyAlignment="1">
      <alignment horizontal="distributed" vertical="center"/>
    </xf>
    <xf numFmtId="0" fontId="18" fillId="0" borderId="0" xfId="0" applyFont="1" applyFill="1" applyBorder="1" applyAlignment="1" applyProtection="1">
      <alignment horizontal="distributed" vertical="center"/>
      <protection/>
    </xf>
    <xf numFmtId="0" fontId="18" fillId="0" borderId="10" xfId="0" applyFont="1" applyFill="1" applyBorder="1" applyAlignment="1" applyProtection="1">
      <alignment horizontal="distributed" vertical="center"/>
      <protection/>
    </xf>
    <xf numFmtId="0" fontId="29" fillId="0" borderId="34" xfId="0" applyFont="1" applyFill="1" applyBorder="1" applyAlignment="1" applyProtection="1">
      <alignment horizontal="distributed" vertical="center"/>
      <protection/>
    </xf>
    <xf numFmtId="0" fontId="29" fillId="0" borderId="46" xfId="0" applyFont="1" applyFill="1" applyBorder="1" applyAlignment="1" applyProtection="1">
      <alignment horizontal="distributed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 quotePrefix="1">
      <alignment horizontal="center" vertical="center"/>
      <protection/>
    </xf>
    <xf numFmtId="0" fontId="11" fillId="0" borderId="36" xfId="0" applyFont="1" applyFill="1" applyBorder="1" applyAlignment="1" applyProtection="1">
      <alignment horizontal="center" vertical="center"/>
      <protection/>
    </xf>
    <xf numFmtId="0" fontId="11" fillId="0" borderId="38" xfId="0" applyFont="1" applyFill="1" applyBorder="1" applyAlignment="1" applyProtection="1">
      <alignment horizontal="center" vertical="center"/>
      <protection/>
    </xf>
    <xf numFmtId="0" fontId="11" fillId="0" borderId="24" xfId="0" applyFont="1" applyFill="1" applyBorder="1" applyAlignment="1" applyProtection="1">
      <alignment vertical="center"/>
      <protection/>
    </xf>
    <xf numFmtId="0" fontId="0" fillId="0" borderId="40" xfId="0" applyFont="1" applyBorder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 horizontal="distributed" vertical="center"/>
    </xf>
    <xf numFmtId="0" fontId="0" fillId="0" borderId="10" xfId="0" applyFont="1" applyBorder="1" applyAlignment="1">
      <alignment vertical="center"/>
    </xf>
    <xf numFmtId="183" fontId="9" fillId="0" borderId="14" xfId="0" applyNumberFormat="1" applyFont="1" applyBorder="1" applyAlignment="1">
      <alignment horizontal="center" vertical="center"/>
    </xf>
    <xf numFmtId="183" fontId="9" fillId="0" borderId="19" xfId="0" applyNumberFormat="1" applyFont="1" applyBorder="1" applyAlignment="1">
      <alignment horizontal="center" vertical="center"/>
    </xf>
    <xf numFmtId="0" fontId="0" fillId="0" borderId="34" xfId="0" applyFont="1" applyFill="1" applyBorder="1" applyAlignment="1" applyProtection="1">
      <alignment horizontal="distributed" vertical="center"/>
      <protection/>
    </xf>
    <xf numFmtId="0" fontId="0" fillId="0" borderId="43" xfId="0" applyFont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49" fillId="0" borderId="0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最終支出200X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S41"/>
  <sheetViews>
    <sheetView tabSelected="1" view="pageBreakPreview" zoomScale="75" zoomScaleNormal="75" zoomScaleSheetLayoutView="75" zoomScalePageLayoutView="0" workbookViewId="0" topLeftCell="A1">
      <selection activeCell="A1" sqref="A1"/>
    </sheetView>
  </sheetViews>
  <sheetFormatPr defaultColWidth="10.59765625" defaultRowHeight="30.75" customHeight="1"/>
  <cols>
    <col min="1" max="1" width="2.59765625" style="4" customWidth="1"/>
    <col min="2" max="2" width="27.8984375" style="4" customWidth="1"/>
    <col min="3" max="3" width="6.59765625" style="4" customWidth="1"/>
    <col min="4" max="31" width="6.3984375" style="191" customWidth="1"/>
    <col min="32" max="32" width="7.3984375" style="191" customWidth="1"/>
    <col min="33" max="33" width="6.3984375" style="191" customWidth="1"/>
    <col min="34" max="34" width="7.3984375" style="191" customWidth="1"/>
    <col min="35" max="39" width="6.3984375" style="191" customWidth="1"/>
    <col min="40" max="40" width="9.59765625" style="4" customWidth="1"/>
    <col min="41" max="44" width="16.59765625" style="4" customWidth="1"/>
    <col min="45" max="16384" width="10.59765625" style="4" customWidth="1"/>
  </cols>
  <sheetData>
    <row r="1" spans="1:39" s="7" customFormat="1" ht="30.75" customHeight="1">
      <c r="A1" s="6" t="s">
        <v>227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249" t="s">
        <v>357</v>
      </c>
      <c r="AM1" s="197"/>
    </row>
    <row r="2" spans="1:40" s="200" customFormat="1" ht="30.75" customHeight="1">
      <c r="A2" s="466" t="s">
        <v>358</v>
      </c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466"/>
      <c r="Q2" s="466"/>
      <c r="R2" s="466"/>
      <c r="S2" s="466"/>
      <c r="T2" s="466"/>
      <c r="U2" s="466"/>
      <c r="V2" s="466"/>
      <c r="W2" s="466"/>
      <c r="X2" s="466"/>
      <c r="Y2" s="466"/>
      <c r="Z2" s="466"/>
      <c r="AA2" s="466"/>
      <c r="AB2" s="466"/>
      <c r="AC2" s="466"/>
      <c r="AD2" s="466"/>
      <c r="AE2" s="466"/>
      <c r="AF2" s="466"/>
      <c r="AG2" s="466"/>
      <c r="AH2" s="466"/>
      <c r="AI2" s="466"/>
      <c r="AJ2" s="466"/>
      <c r="AK2" s="466"/>
      <c r="AL2" s="466"/>
      <c r="AM2" s="213"/>
      <c r="AN2" s="199"/>
    </row>
    <row r="3" spans="1:175" s="12" customFormat="1" ht="30.75" customHeight="1">
      <c r="A3" s="371" t="s">
        <v>359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371"/>
      <c r="V3" s="371"/>
      <c r="W3" s="371"/>
      <c r="X3" s="371"/>
      <c r="Y3" s="371"/>
      <c r="Z3" s="371"/>
      <c r="AA3" s="371"/>
      <c r="AB3" s="371"/>
      <c r="AC3" s="371"/>
      <c r="AD3" s="371"/>
      <c r="AE3" s="371"/>
      <c r="AF3" s="371"/>
      <c r="AG3" s="371"/>
      <c r="AH3" s="371"/>
      <c r="AI3" s="371"/>
      <c r="AJ3" s="371"/>
      <c r="AK3" s="371"/>
      <c r="AL3" s="371"/>
      <c r="AM3" s="185"/>
      <c r="AN3" s="185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</row>
    <row r="4" spans="1:39" s="11" customFormat="1" ht="30.75" customHeight="1" thickBot="1">
      <c r="A4" s="13"/>
      <c r="B4" s="13"/>
      <c r="C4" s="13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17" t="s">
        <v>292</v>
      </c>
      <c r="AM4" s="16"/>
    </row>
    <row r="5" spans="1:165" s="12" customFormat="1" ht="30.75" customHeight="1">
      <c r="A5" s="344" t="s">
        <v>0</v>
      </c>
      <c r="B5" s="345"/>
      <c r="C5" s="340" t="s">
        <v>184</v>
      </c>
      <c r="D5" s="348"/>
      <c r="E5" s="340" t="s">
        <v>183</v>
      </c>
      <c r="F5" s="348"/>
      <c r="G5" s="340" t="s">
        <v>185</v>
      </c>
      <c r="H5" s="348"/>
      <c r="I5" s="340" t="s">
        <v>186</v>
      </c>
      <c r="J5" s="348"/>
      <c r="K5" s="340" t="s">
        <v>187</v>
      </c>
      <c r="L5" s="348"/>
      <c r="M5" s="340" t="s">
        <v>188</v>
      </c>
      <c r="N5" s="348"/>
      <c r="O5" s="340" t="s">
        <v>189</v>
      </c>
      <c r="P5" s="348"/>
      <c r="Q5" s="340" t="s">
        <v>190</v>
      </c>
      <c r="R5" s="348"/>
      <c r="S5" s="340" t="s">
        <v>191</v>
      </c>
      <c r="T5" s="348"/>
      <c r="U5" s="340" t="s">
        <v>192</v>
      </c>
      <c r="V5" s="348"/>
      <c r="W5" s="340" t="s">
        <v>193</v>
      </c>
      <c r="X5" s="348"/>
      <c r="Y5" s="340" t="s">
        <v>194</v>
      </c>
      <c r="Z5" s="348"/>
      <c r="AA5" s="340" t="s">
        <v>195</v>
      </c>
      <c r="AB5" s="348"/>
      <c r="AC5" s="340" t="s">
        <v>196</v>
      </c>
      <c r="AD5" s="348"/>
      <c r="AE5" s="340" t="s">
        <v>329</v>
      </c>
      <c r="AF5" s="341"/>
      <c r="AG5" s="340" t="s">
        <v>198</v>
      </c>
      <c r="AH5" s="341"/>
      <c r="AI5" s="340" t="s">
        <v>200</v>
      </c>
      <c r="AJ5" s="341"/>
      <c r="AK5" s="340" t="s">
        <v>201</v>
      </c>
      <c r="AL5" s="34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</row>
    <row r="6" spans="1:165" s="12" customFormat="1" ht="30.75" customHeight="1">
      <c r="A6" s="346"/>
      <c r="B6" s="347"/>
      <c r="C6" s="349"/>
      <c r="D6" s="350"/>
      <c r="E6" s="349"/>
      <c r="F6" s="350"/>
      <c r="G6" s="349"/>
      <c r="H6" s="350"/>
      <c r="I6" s="349"/>
      <c r="J6" s="350"/>
      <c r="K6" s="349"/>
      <c r="L6" s="350"/>
      <c r="M6" s="349"/>
      <c r="N6" s="350"/>
      <c r="O6" s="349"/>
      <c r="P6" s="350"/>
      <c r="Q6" s="349"/>
      <c r="R6" s="350"/>
      <c r="S6" s="349"/>
      <c r="T6" s="350"/>
      <c r="U6" s="349"/>
      <c r="V6" s="350"/>
      <c r="W6" s="349"/>
      <c r="X6" s="350"/>
      <c r="Y6" s="349"/>
      <c r="Z6" s="350"/>
      <c r="AA6" s="349"/>
      <c r="AB6" s="350"/>
      <c r="AC6" s="349"/>
      <c r="AD6" s="350"/>
      <c r="AE6" s="342"/>
      <c r="AF6" s="343"/>
      <c r="AG6" s="342"/>
      <c r="AH6" s="343"/>
      <c r="AI6" s="342"/>
      <c r="AJ6" s="343"/>
      <c r="AK6" s="342"/>
      <c r="AL6" s="343"/>
      <c r="AM6" s="20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</row>
    <row r="7" spans="1:165" s="12" customFormat="1" ht="30.75" customHeight="1">
      <c r="A7" s="12" t="s">
        <v>1</v>
      </c>
      <c r="B7" s="86" t="s">
        <v>293</v>
      </c>
      <c r="C7" s="337">
        <v>775961</v>
      </c>
      <c r="D7" s="337"/>
      <c r="E7" s="337">
        <v>862330</v>
      </c>
      <c r="F7" s="337"/>
      <c r="G7" s="337">
        <v>985563</v>
      </c>
      <c r="H7" s="337"/>
      <c r="I7" s="337">
        <v>1070753</v>
      </c>
      <c r="J7" s="337"/>
      <c r="K7" s="337">
        <v>1151494</v>
      </c>
      <c r="L7" s="337"/>
      <c r="M7" s="337">
        <v>1271233</v>
      </c>
      <c r="N7" s="337"/>
      <c r="O7" s="337">
        <v>1401220</v>
      </c>
      <c r="P7" s="337"/>
      <c r="Q7" s="337">
        <v>1456414</v>
      </c>
      <c r="R7" s="337"/>
      <c r="S7" s="337">
        <v>1491924</v>
      </c>
      <c r="T7" s="337"/>
      <c r="U7" s="337">
        <v>1544391</v>
      </c>
      <c r="V7" s="337"/>
      <c r="W7" s="337">
        <v>1598457</v>
      </c>
      <c r="X7" s="337"/>
      <c r="Y7" s="337">
        <v>1658482</v>
      </c>
      <c r="Z7" s="337"/>
      <c r="AA7" s="337">
        <v>1711422</v>
      </c>
      <c r="AB7" s="337"/>
      <c r="AC7" s="337">
        <v>1800110</v>
      </c>
      <c r="AD7" s="337"/>
      <c r="AE7" s="337">
        <v>1897360</v>
      </c>
      <c r="AF7" s="337"/>
      <c r="AG7" s="337">
        <v>2063283</v>
      </c>
      <c r="AH7" s="337"/>
      <c r="AI7" s="337">
        <v>2203576</v>
      </c>
      <c r="AJ7" s="337"/>
      <c r="AK7" s="337">
        <v>2357183</v>
      </c>
      <c r="AL7" s="337"/>
      <c r="AM7" s="20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</row>
    <row r="8" spans="1:165" s="12" customFormat="1" ht="30.75" customHeight="1">
      <c r="A8" s="12" t="s">
        <v>2</v>
      </c>
      <c r="B8" s="93" t="s">
        <v>294</v>
      </c>
      <c r="C8" s="337">
        <v>406338</v>
      </c>
      <c r="D8" s="337"/>
      <c r="E8" s="337">
        <v>454896</v>
      </c>
      <c r="F8" s="337"/>
      <c r="G8" s="337">
        <v>470786</v>
      </c>
      <c r="H8" s="337"/>
      <c r="I8" s="337">
        <v>526509</v>
      </c>
      <c r="J8" s="337"/>
      <c r="K8" s="337">
        <v>631992</v>
      </c>
      <c r="L8" s="337"/>
      <c r="M8" s="337">
        <v>638809</v>
      </c>
      <c r="N8" s="337"/>
      <c r="O8" s="337">
        <v>605323</v>
      </c>
      <c r="P8" s="337"/>
      <c r="Q8" s="337">
        <v>594763</v>
      </c>
      <c r="R8" s="337"/>
      <c r="S8" s="337">
        <v>629491</v>
      </c>
      <c r="T8" s="337"/>
      <c r="U8" s="337">
        <v>689132</v>
      </c>
      <c r="V8" s="337"/>
      <c r="W8" s="337">
        <v>706851</v>
      </c>
      <c r="X8" s="337"/>
      <c r="Y8" s="337">
        <v>741048</v>
      </c>
      <c r="Z8" s="337"/>
      <c r="AA8" s="337">
        <v>858478</v>
      </c>
      <c r="AB8" s="337"/>
      <c r="AC8" s="337">
        <v>952599</v>
      </c>
      <c r="AD8" s="337"/>
      <c r="AE8" s="337">
        <v>1035163</v>
      </c>
      <c r="AF8" s="337"/>
      <c r="AG8" s="337">
        <v>1105071</v>
      </c>
      <c r="AH8" s="337"/>
      <c r="AI8" s="337">
        <v>1084318</v>
      </c>
      <c r="AJ8" s="337"/>
      <c r="AK8" s="337">
        <v>940703</v>
      </c>
      <c r="AL8" s="337"/>
      <c r="AM8" s="20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</row>
    <row r="9" spans="1:39" s="11" customFormat="1" ht="30.75" customHeight="1">
      <c r="A9" s="12" t="s">
        <v>3</v>
      </c>
      <c r="B9" s="93" t="s">
        <v>295</v>
      </c>
      <c r="C9" s="337">
        <v>166277</v>
      </c>
      <c r="D9" s="337"/>
      <c r="E9" s="337">
        <v>182691</v>
      </c>
      <c r="F9" s="337"/>
      <c r="G9" s="337">
        <v>204223</v>
      </c>
      <c r="H9" s="337"/>
      <c r="I9" s="337">
        <v>220588</v>
      </c>
      <c r="J9" s="337"/>
      <c r="K9" s="337">
        <v>243982</v>
      </c>
      <c r="L9" s="337"/>
      <c r="M9" s="337">
        <v>253375</v>
      </c>
      <c r="N9" s="337"/>
      <c r="O9" s="337">
        <v>291522</v>
      </c>
      <c r="P9" s="337"/>
      <c r="Q9" s="337">
        <v>314208</v>
      </c>
      <c r="R9" s="337"/>
      <c r="S9" s="337">
        <v>332044</v>
      </c>
      <c r="T9" s="337"/>
      <c r="U9" s="337">
        <v>354423</v>
      </c>
      <c r="V9" s="337"/>
      <c r="W9" s="337">
        <v>366353</v>
      </c>
      <c r="X9" s="337"/>
      <c r="Y9" s="337">
        <v>386310</v>
      </c>
      <c r="Z9" s="337"/>
      <c r="AA9" s="337">
        <v>412302</v>
      </c>
      <c r="AB9" s="337"/>
      <c r="AC9" s="337">
        <v>441117</v>
      </c>
      <c r="AD9" s="337"/>
      <c r="AE9" s="337">
        <v>483268</v>
      </c>
      <c r="AF9" s="337"/>
      <c r="AG9" s="337">
        <v>510468</v>
      </c>
      <c r="AH9" s="337"/>
      <c r="AI9" s="337">
        <v>568798</v>
      </c>
      <c r="AJ9" s="337"/>
      <c r="AK9" s="337">
        <v>602120</v>
      </c>
      <c r="AL9" s="337"/>
      <c r="AM9" s="20"/>
    </row>
    <row r="10" spans="1:39" s="11" customFormat="1" ht="30.75" customHeight="1">
      <c r="A10" s="12" t="s">
        <v>4</v>
      </c>
      <c r="B10" s="93" t="s">
        <v>228</v>
      </c>
      <c r="C10" s="337">
        <v>67775</v>
      </c>
      <c r="D10" s="337"/>
      <c r="E10" s="337">
        <v>78193</v>
      </c>
      <c r="F10" s="337"/>
      <c r="G10" s="337">
        <v>87308</v>
      </c>
      <c r="H10" s="337"/>
      <c r="I10" s="337">
        <v>99988</v>
      </c>
      <c r="J10" s="337"/>
      <c r="K10" s="337">
        <v>108102</v>
      </c>
      <c r="L10" s="337"/>
      <c r="M10" s="337">
        <v>122915</v>
      </c>
      <c r="N10" s="337"/>
      <c r="O10" s="337">
        <v>130382</v>
      </c>
      <c r="P10" s="337"/>
      <c r="Q10" s="337">
        <v>133613</v>
      </c>
      <c r="R10" s="337"/>
      <c r="S10" s="337">
        <v>142159</v>
      </c>
      <c r="T10" s="337"/>
      <c r="U10" s="337">
        <v>147416</v>
      </c>
      <c r="V10" s="337"/>
      <c r="W10" s="337">
        <v>154424</v>
      </c>
      <c r="X10" s="337"/>
      <c r="Y10" s="337">
        <v>158040</v>
      </c>
      <c r="Z10" s="337"/>
      <c r="AA10" s="337">
        <v>169456</v>
      </c>
      <c r="AB10" s="337"/>
      <c r="AC10" s="337">
        <v>185432</v>
      </c>
      <c r="AD10" s="337"/>
      <c r="AE10" s="337">
        <v>215790</v>
      </c>
      <c r="AF10" s="337"/>
      <c r="AG10" s="337">
        <v>246241</v>
      </c>
      <c r="AH10" s="337"/>
      <c r="AI10" s="337">
        <v>264135</v>
      </c>
      <c r="AJ10" s="337"/>
      <c r="AK10" s="337">
        <v>266340</v>
      </c>
      <c r="AL10" s="337"/>
      <c r="AM10" s="20"/>
    </row>
    <row r="11" spans="1:39" s="11" customFormat="1" ht="30.75" customHeight="1">
      <c r="A11" s="12" t="s">
        <v>5</v>
      </c>
      <c r="B11" s="93" t="s">
        <v>6</v>
      </c>
      <c r="C11" s="359">
        <v>19462</v>
      </c>
      <c r="D11" s="360"/>
      <c r="E11" s="337">
        <v>25124</v>
      </c>
      <c r="F11" s="357"/>
      <c r="G11" s="337">
        <v>23736</v>
      </c>
      <c r="H11" s="357"/>
      <c r="I11" s="337">
        <v>26889</v>
      </c>
      <c r="J11" s="357"/>
      <c r="K11" s="337">
        <v>30193</v>
      </c>
      <c r="L11" s="357"/>
      <c r="M11" s="337">
        <v>28849</v>
      </c>
      <c r="N11" s="337"/>
      <c r="O11" s="337">
        <v>29643</v>
      </c>
      <c r="P11" s="337"/>
      <c r="Q11" s="337">
        <v>30325</v>
      </c>
      <c r="R11" s="337"/>
      <c r="S11" s="337">
        <v>31292</v>
      </c>
      <c r="T11" s="337"/>
      <c r="U11" s="337">
        <v>31627</v>
      </c>
      <c r="V11" s="337"/>
      <c r="W11" s="337">
        <v>31193</v>
      </c>
      <c r="X11" s="337"/>
      <c r="Y11" s="337">
        <v>31659</v>
      </c>
      <c r="Z11" s="337"/>
      <c r="AA11" s="337">
        <v>32464</v>
      </c>
      <c r="AB11" s="337"/>
      <c r="AC11" s="337">
        <v>31021</v>
      </c>
      <c r="AD11" s="337"/>
      <c r="AE11" s="337">
        <v>31733</v>
      </c>
      <c r="AF11" s="337"/>
      <c r="AG11" s="337">
        <v>32828</v>
      </c>
      <c r="AH11" s="337"/>
      <c r="AI11" s="337">
        <v>35926</v>
      </c>
      <c r="AJ11" s="337"/>
      <c r="AK11" s="337">
        <v>37738</v>
      </c>
      <c r="AL11" s="337"/>
      <c r="AM11" s="10"/>
    </row>
    <row r="12" spans="1:165" s="230" customFormat="1" ht="30.75" customHeight="1">
      <c r="A12" s="351" t="s">
        <v>7</v>
      </c>
      <c r="B12" s="352"/>
      <c r="C12" s="339">
        <f>SUM(C7:D10)-C11</f>
        <v>1396889</v>
      </c>
      <c r="D12" s="339"/>
      <c r="E12" s="339">
        <v>1552987</v>
      </c>
      <c r="F12" s="339"/>
      <c r="G12" s="339">
        <f>SUM(G7:H10)-G11</f>
        <v>1724144</v>
      </c>
      <c r="H12" s="339"/>
      <c r="I12" s="339">
        <v>1890948</v>
      </c>
      <c r="J12" s="339"/>
      <c r="K12" s="339">
        <v>2105378</v>
      </c>
      <c r="L12" s="339"/>
      <c r="M12" s="339">
        <f>SUM(M7:N10)-M11</f>
        <v>2257483</v>
      </c>
      <c r="N12" s="339"/>
      <c r="O12" s="339">
        <v>2398805</v>
      </c>
      <c r="P12" s="339"/>
      <c r="Q12" s="339">
        <f>SUM(Q7:R10)-Q11</f>
        <v>2468673</v>
      </c>
      <c r="R12" s="339"/>
      <c r="S12" s="339">
        <v>2564328</v>
      </c>
      <c r="T12" s="339"/>
      <c r="U12" s="339">
        <f>SUM(U7:V10)-U11</f>
        <v>2703735</v>
      </c>
      <c r="V12" s="339"/>
      <c r="W12" s="339">
        <f>SUM(W7:X10)-W11</f>
        <v>2794892</v>
      </c>
      <c r="X12" s="339"/>
      <c r="Y12" s="339">
        <v>2912222</v>
      </c>
      <c r="Z12" s="339"/>
      <c r="AA12" s="339">
        <f>SUM(AA7:AB10)-AA11</f>
        <v>3119194</v>
      </c>
      <c r="AB12" s="339"/>
      <c r="AC12" s="339">
        <v>3348236</v>
      </c>
      <c r="AD12" s="339"/>
      <c r="AE12" s="339">
        <f>SUM(AE7:AF10)-AE11</f>
        <v>3599848</v>
      </c>
      <c r="AF12" s="339"/>
      <c r="AG12" s="339">
        <f>SUM(AG7:AH10)-AG11</f>
        <v>3892235</v>
      </c>
      <c r="AH12" s="339"/>
      <c r="AI12" s="339">
        <f>SUM(AI7:AJ10)-AI11</f>
        <v>4084901</v>
      </c>
      <c r="AJ12" s="339"/>
      <c r="AK12" s="339">
        <f>SUM(AK7:AL10)-AK11</f>
        <v>4128608</v>
      </c>
      <c r="AL12" s="339"/>
      <c r="AM12" s="228"/>
      <c r="AN12" s="229"/>
      <c r="AO12" s="229"/>
      <c r="AP12" s="229"/>
      <c r="AQ12" s="229"/>
      <c r="AR12" s="229"/>
      <c r="AS12" s="229"/>
      <c r="AT12" s="229"/>
      <c r="AU12" s="229"/>
      <c r="AV12" s="229"/>
      <c r="AW12" s="229"/>
      <c r="AX12" s="229"/>
      <c r="AY12" s="229"/>
      <c r="AZ12" s="229"/>
      <c r="BA12" s="229"/>
      <c r="BB12" s="229"/>
      <c r="BC12" s="229"/>
      <c r="BD12" s="229"/>
      <c r="BE12" s="229"/>
      <c r="BF12" s="229"/>
      <c r="BG12" s="229"/>
      <c r="BH12" s="229"/>
      <c r="BI12" s="229"/>
      <c r="BJ12" s="229"/>
      <c r="BK12" s="229"/>
      <c r="BL12" s="229"/>
      <c r="BM12" s="229"/>
      <c r="BN12" s="229"/>
      <c r="BO12" s="229"/>
      <c r="BP12" s="229"/>
      <c r="BQ12" s="229"/>
      <c r="BR12" s="229"/>
      <c r="BS12" s="229"/>
      <c r="BT12" s="229"/>
      <c r="BU12" s="229"/>
      <c r="BV12" s="229"/>
      <c r="BW12" s="229"/>
      <c r="BX12" s="229"/>
      <c r="BY12" s="229"/>
      <c r="BZ12" s="229"/>
      <c r="CA12" s="229"/>
      <c r="CB12" s="229"/>
      <c r="CC12" s="229"/>
      <c r="CD12" s="229"/>
      <c r="CE12" s="229"/>
      <c r="CF12" s="229"/>
      <c r="CG12" s="229"/>
      <c r="CH12" s="229"/>
      <c r="CI12" s="229"/>
      <c r="CJ12" s="229"/>
      <c r="CK12" s="229"/>
      <c r="CL12" s="229"/>
      <c r="CM12" s="229"/>
      <c r="CN12" s="229"/>
      <c r="CO12" s="229"/>
      <c r="CP12" s="229"/>
      <c r="CQ12" s="229"/>
      <c r="CR12" s="229"/>
      <c r="CS12" s="229"/>
      <c r="CT12" s="229"/>
      <c r="CU12" s="229"/>
      <c r="CV12" s="229"/>
      <c r="CW12" s="229"/>
      <c r="CX12" s="229"/>
      <c r="CY12" s="229"/>
      <c r="CZ12" s="229"/>
      <c r="DA12" s="229"/>
      <c r="DB12" s="229"/>
      <c r="DC12" s="229"/>
      <c r="DD12" s="229"/>
      <c r="DE12" s="229"/>
      <c r="DF12" s="229"/>
      <c r="DG12" s="229"/>
      <c r="DH12" s="229"/>
      <c r="DI12" s="229"/>
      <c r="DJ12" s="229"/>
      <c r="DK12" s="229"/>
      <c r="DL12" s="229"/>
      <c r="DM12" s="229"/>
      <c r="DN12" s="229"/>
      <c r="DO12" s="229"/>
      <c r="DP12" s="229"/>
      <c r="DQ12" s="229"/>
      <c r="DR12" s="229"/>
      <c r="DS12" s="229"/>
      <c r="DT12" s="229"/>
      <c r="DU12" s="229"/>
      <c r="DV12" s="229"/>
      <c r="DW12" s="229"/>
      <c r="DX12" s="229"/>
      <c r="DY12" s="229"/>
      <c r="DZ12" s="229"/>
      <c r="EA12" s="229"/>
      <c r="EB12" s="229"/>
      <c r="EC12" s="229"/>
      <c r="ED12" s="229"/>
      <c r="EE12" s="229"/>
      <c r="EF12" s="229"/>
      <c r="EG12" s="229"/>
      <c r="EH12" s="229"/>
      <c r="EI12" s="229"/>
      <c r="EJ12" s="229"/>
      <c r="EK12" s="229"/>
      <c r="EL12" s="229"/>
      <c r="EM12" s="229"/>
      <c r="EN12" s="229"/>
      <c r="EO12" s="229"/>
      <c r="EP12" s="229"/>
      <c r="EQ12" s="229"/>
      <c r="ER12" s="229"/>
      <c r="ES12" s="229"/>
      <c r="ET12" s="229"/>
      <c r="EU12" s="229"/>
      <c r="EV12" s="229"/>
      <c r="EW12" s="229"/>
      <c r="EX12" s="229"/>
      <c r="EY12" s="229"/>
      <c r="EZ12" s="229"/>
      <c r="FA12" s="229"/>
      <c r="FB12" s="229"/>
      <c r="FC12" s="229"/>
      <c r="FD12" s="229"/>
      <c r="FE12" s="229"/>
      <c r="FF12" s="229"/>
      <c r="FG12" s="229"/>
      <c r="FH12" s="229"/>
      <c r="FI12" s="229"/>
    </row>
    <row r="13" spans="1:39" ht="30.75" customHeight="1">
      <c r="A13" s="3" t="s">
        <v>8</v>
      </c>
      <c r="B13" s="9" t="s">
        <v>9</v>
      </c>
      <c r="C13" s="338">
        <v>785465</v>
      </c>
      <c r="D13" s="338"/>
      <c r="E13" s="338">
        <v>888234</v>
      </c>
      <c r="F13" s="338"/>
      <c r="G13" s="338">
        <v>978643</v>
      </c>
      <c r="H13" s="338"/>
      <c r="I13" s="338">
        <v>1084386</v>
      </c>
      <c r="J13" s="338"/>
      <c r="K13" s="338">
        <v>1152294</v>
      </c>
      <c r="L13" s="338"/>
      <c r="M13" s="338">
        <v>1238665</v>
      </c>
      <c r="N13" s="338"/>
      <c r="O13" s="338">
        <v>1323476</v>
      </c>
      <c r="P13" s="338"/>
      <c r="Q13" s="338">
        <v>1405476</v>
      </c>
      <c r="R13" s="338"/>
      <c r="S13" s="338">
        <v>1471711</v>
      </c>
      <c r="T13" s="338"/>
      <c r="U13" s="338">
        <v>1537700</v>
      </c>
      <c r="V13" s="338"/>
      <c r="W13" s="338">
        <v>1638996</v>
      </c>
      <c r="X13" s="338"/>
      <c r="Y13" s="338">
        <v>1700034</v>
      </c>
      <c r="Z13" s="338"/>
      <c r="AA13" s="338">
        <v>1774715</v>
      </c>
      <c r="AB13" s="338"/>
      <c r="AC13" s="338">
        <v>1856293</v>
      </c>
      <c r="AD13" s="338"/>
      <c r="AE13" s="338">
        <v>1961704</v>
      </c>
      <c r="AF13" s="338"/>
      <c r="AG13" s="338">
        <v>2086507</v>
      </c>
      <c r="AH13" s="338"/>
      <c r="AI13" s="338">
        <v>2201752</v>
      </c>
      <c r="AJ13" s="338"/>
      <c r="AK13" s="338">
        <v>2295230</v>
      </c>
      <c r="AL13" s="338"/>
      <c r="AM13" s="1"/>
    </row>
    <row r="14" spans="1:39" ht="30.75" customHeight="1">
      <c r="A14" s="3" t="s">
        <v>10</v>
      </c>
      <c r="B14" s="9" t="s">
        <v>11</v>
      </c>
      <c r="C14" s="338">
        <v>141944</v>
      </c>
      <c r="D14" s="338"/>
      <c r="E14" s="338">
        <v>159966</v>
      </c>
      <c r="F14" s="338"/>
      <c r="G14" s="338">
        <v>179386</v>
      </c>
      <c r="H14" s="338"/>
      <c r="I14" s="338">
        <v>190072</v>
      </c>
      <c r="J14" s="338"/>
      <c r="K14" s="338">
        <v>207647</v>
      </c>
      <c r="L14" s="338"/>
      <c r="M14" s="338">
        <v>235290</v>
      </c>
      <c r="N14" s="338"/>
      <c r="O14" s="338">
        <v>237308</v>
      </c>
      <c r="P14" s="338"/>
      <c r="Q14" s="338">
        <v>243584</v>
      </c>
      <c r="R14" s="338"/>
      <c r="S14" s="338">
        <v>256588</v>
      </c>
      <c r="T14" s="338"/>
      <c r="U14" s="338">
        <v>269126</v>
      </c>
      <c r="V14" s="338"/>
      <c r="W14" s="338">
        <v>273075</v>
      </c>
      <c r="X14" s="338"/>
      <c r="Y14" s="338">
        <v>284544</v>
      </c>
      <c r="Z14" s="338"/>
      <c r="AA14" s="338">
        <v>285597</v>
      </c>
      <c r="AB14" s="338"/>
      <c r="AC14" s="338">
        <v>298817</v>
      </c>
      <c r="AD14" s="338"/>
      <c r="AE14" s="338">
        <v>311776</v>
      </c>
      <c r="AF14" s="338"/>
      <c r="AG14" s="338">
        <v>333655</v>
      </c>
      <c r="AH14" s="338"/>
      <c r="AI14" s="338">
        <v>346020</v>
      </c>
      <c r="AJ14" s="338"/>
      <c r="AK14" s="338">
        <v>362488</v>
      </c>
      <c r="AL14" s="338"/>
      <c r="AM14" s="1"/>
    </row>
    <row r="15" spans="1:39" ht="30.75" customHeight="1">
      <c r="A15" s="3" t="s">
        <v>12</v>
      </c>
      <c r="B15" s="9" t="s">
        <v>13</v>
      </c>
      <c r="C15" s="358">
        <v>451346</v>
      </c>
      <c r="D15" s="338"/>
      <c r="E15" s="338">
        <v>474636</v>
      </c>
      <c r="F15" s="338"/>
      <c r="G15" s="338">
        <v>525562</v>
      </c>
      <c r="H15" s="338"/>
      <c r="I15" s="338">
        <v>610326</v>
      </c>
      <c r="J15" s="338"/>
      <c r="K15" s="338">
        <v>688913</v>
      </c>
      <c r="L15" s="338"/>
      <c r="M15" s="338">
        <v>718193</v>
      </c>
      <c r="N15" s="338"/>
      <c r="O15" s="338">
        <v>750247</v>
      </c>
      <c r="P15" s="338"/>
      <c r="Q15" s="338">
        <v>764654</v>
      </c>
      <c r="R15" s="338"/>
      <c r="S15" s="338">
        <v>732787</v>
      </c>
      <c r="T15" s="338"/>
      <c r="U15" s="338">
        <v>746612</v>
      </c>
      <c r="V15" s="338"/>
      <c r="W15" s="338">
        <v>808182</v>
      </c>
      <c r="X15" s="338"/>
      <c r="Y15" s="338">
        <v>803120</v>
      </c>
      <c r="Z15" s="338"/>
      <c r="AA15" s="338">
        <v>909794</v>
      </c>
      <c r="AB15" s="338"/>
      <c r="AC15" s="338">
        <v>971188</v>
      </c>
      <c r="AD15" s="338"/>
      <c r="AE15" s="338">
        <v>1067272</v>
      </c>
      <c r="AF15" s="338"/>
      <c r="AG15" s="338">
        <v>1164006</v>
      </c>
      <c r="AH15" s="338"/>
      <c r="AI15" s="338">
        <v>1234184</v>
      </c>
      <c r="AJ15" s="338"/>
      <c r="AK15" s="338">
        <v>1262598</v>
      </c>
      <c r="AL15" s="338"/>
      <c r="AM15" s="1"/>
    </row>
    <row r="16" spans="1:39" ht="30.75" customHeight="1">
      <c r="A16" s="3" t="s">
        <v>14</v>
      </c>
      <c r="B16" s="9" t="s">
        <v>296</v>
      </c>
      <c r="C16" s="338">
        <v>17189</v>
      </c>
      <c r="D16" s="338"/>
      <c r="E16" s="338">
        <v>31513</v>
      </c>
      <c r="F16" s="338"/>
      <c r="G16" s="338">
        <v>7852</v>
      </c>
      <c r="H16" s="338"/>
      <c r="I16" s="338">
        <v>15693</v>
      </c>
      <c r="J16" s="338"/>
      <c r="K16" s="338">
        <v>50262</v>
      </c>
      <c r="L16" s="338"/>
      <c r="M16" s="338">
        <v>45904</v>
      </c>
      <c r="N16" s="338"/>
      <c r="O16" s="338">
        <v>23860</v>
      </c>
      <c r="P16" s="338"/>
      <c r="Q16" s="338">
        <v>1934</v>
      </c>
      <c r="R16" s="338"/>
      <c r="S16" s="338">
        <v>25505</v>
      </c>
      <c r="T16" s="338"/>
      <c r="U16" s="338">
        <v>50061</v>
      </c>
      <c r="V16" s="338"/>
      <c r="W16" s="338">
        <v>39605</v>
      </c>
      <c r="X16" s="338"/>
      <c r="Y16" s="338">
        <v>21632</v>
      </c>
      <c r="Z16" s="338"/>
      <c r="AA16" s="338">
        <v>39354</v>
      </c>
      <c r="AB16" s="338"/>
      <c r="AC16" s="338">
        <v>73888</v>
      </c>
      <c r="AD16" s="338"/>
      <c r="AE16" s="338">
        <v>81176</v>
      </c>
      <c r="AF16" s="338"/>
      <c r="AG16" s="338">
        <v>91902</v>
      </c>
      <c r="AH16" s="338"/>
      <c r="AI16" s="338">
        <v>91809</v>
      </c>
      <c r="AJ16" s="338"/>
      <c r="AK16" s="338">
        <v>18459</v>
      </c>
      <c r="AL16" s="338"/>
      <c r="AM16" s="1"/>
    </row>
    <row r="17" spans="1:39" ht="30.75" customHeight="1">
      <c r="A17" s="3" t="s">
        <v>15</v>
      </c>
      <c r="B17" s="9" t="s">
        <v>16</v>
      </c>
      <c r="C17" s="338" t="s">
        <v>297</v>
      </c>
      <c r="D17" s="338"/>
      <c r="E17" s="338" t="s">
        <v>297</v>
      </c>
      <c r="F17" s="338"/>
      <c r="G17" s="338" t="s">
        <v>297</v>
      </c>
      <c r="H17" s="338"/>
      <c r="I17" s="338" t="s">
        <v>297</v>
      </c>
      <c r="J17" s="338"/>
      <c r="K17" s="338" t="s">
        <v>297</v>
      </c>
      <c r="L17" s="338"/>
      <c r="M17" s="338" t="s">
        <v>297</v>
      </c>
      <c r="N17" s="338"/>
      <c r="O17" s="338" t="s">
        <v>297</v>
      </c>
      <c r="P17" s="338"/>
      <c r="Q17" s="338" t="s">
        <v>297</v>
      </c>
      <c r="R17" s="338"/>
      <c r="S17" s="338" t="s">
        <v>297</v>
      </c>
      <c r="T17" s="338"/>
      <c r="U17" s="338" t="s">
        <v>297</v>
      </c>
      <c r="V17" s="338"/>
      <c r="W17" s="338" t="s">
        <v>297</v>
      </c>
      <c r="X17" s="338"/>
      <c r="Y17" s="338" t="s">
        <v>297</v>
      </c>
      <c r="Z17" s="338"/>
      <c r="AA17" s="338" t="s">
        <v>297</v>
      </c>
      <c r="AB17" s="338"/>
      <c r="AC17" s="338" t="s">
        <v>297</v>
      </c>
      <c r="AD17" s="338"/>
      <c r="AE17" s="338" t="s">
        <v>297</v>
      </c>
      <c r="AF17" s="338"/>
      <c r="AG17" s="338" t="s">
        <v>297</v>
      </c>
      <c r="AH17" s="338"/>
      <c r="AI17" s="338" t="s">
        <v>297</v>
      </c>
      <c r="AJ17" s="338"/>
      <c r="AK17" s="338" t="s">
        <v>297</v>
      </c>
      <c r="AL17" s="338"/>
      <c r="AM17" s="1"/>
    </row>
    <row r="18" spans="1:39" ht="30.75" customHeight="1">
      <c r="A18" s="3" t="s">
        <v>17</v>
      </c>
      <c r="B18" s="9" t="s">
        <v>18</v>
      </c>
      <c r="C18" s="338" t="s">
        <v>297</v>
      </c>
      <c r="D18" s="338"/>
      <c r="E18" s="338" t="s">
        <v>297</v>
      </c>
      <c r="F18" s="338"/>
      <c r="G18" s="338" t="s">
        <v>297</v>
      </c>
      <c r="H18" s="338"/>
      <c r="I18" s="338" t="s">
        <v>297</v>
      </c>
      <c r="J18" s="338"/>
      <c r="K18" s="338" t="s">
        <v>297</v>
      </c>
      <c r="L18" s="338"/>
      <c r="M18" s="338" t="s">
        <v>297</v>
      </c>
      <c r="N18" s="338"/>
      <c r="O18" s="338" t="s">
        <v>297</v>
      </c>
      <c r="P18" s="338"/>
      <c r="Q18" s="338" t="s">
        <v>297</v>
      </c>
      <c r="R18" s="338"/>
      <c r="S18" s="338" t="s">
        <v>297</v>
      </c>
      <c r="T18" s="338"/>
      <c r="U18" s="338" t="s">
        <v>297</v>
      </c>
      <c r="V18" s="338"/>
      <c r="W18" s="338" t="s">
        <v>297</v>
      </c>
      <c r="X18" s="338"/>
      <c r="Y18" s="338" t="s">
        <v>297</v>
      </c>
      <c r="Z18" s="338"/>
      <c r="AA18" s="338" t="s">
        <v>297</v>
      </c>
      <c r="AB18" s="338"/>
      <c r="AC18" s="338" t="s">
        <v>297</v>
      </c>
      <c r="AD18" s="338"/>
      <c r="AE18" s="338" t="s">
        <v>297</v>
      </c>
      <c r="AF18" s="338"/>
      <c r="AG18" s="338" t="s">
        <v>297</v>
      </c>
      <c r="AH18" s="338"/>
      <c r="AI18" s="338" t="s">
        <v>297</v>
      </c>
      <c r="AJ18" s="338"/>
      <c r="AK18" s="338" t="s">
        <v>297</v>
      </c>
      <c r="AL18" s="338"/>
      <c r="AM18" s="1"/>
    </row>
    <row r="19" spans="1:39" ht="30.75" customHeight="1">
      <c r="A19" s="3" t="s">
        <v>19</v>
      </c>
      <c r="B19" s="9" t="s">
        <v>20</v>
      </c>
      <c r="C19" s="356">
        <v>944</v>
      </c>
      <c r="D19" s="356"/>
      <c r="E19" s="356">
        <v>-1363</v>
      </c>
      <c r="F19" s="356"/>
      <c r="G19" s="356">
        <v>32700</v>
      </c>
      <c r="H19" s="356"/>
      <c r="I19" s="356">
        <v>-9529</v>
      </c>
      <c r="J19" s="356"/>
      <c r="K19" s="356">
        <v>6262</v>
      </c>
      <c r="L19" s="356"/>
      <c r="M19" s="356">
        <v>19430</v>
      </c>
      <c r="N19" s="356"/>
      <c r="O19" s="356">
        <v>63915</v>
      </c>
      <c r="P19" s="356"/>
      <c r="Q19" s="356">
        <v>53025</v>
      </c>
      <c r="R19" s="356"/>
      <c r="S19" s="356">
        <v>77736</v>
      </c>
      <c r="T19" s="356"/>
      <c r="U19" s="356">
        <v>100237</v>
      </c>
      <c r="V19" s="356"/>
      <c r="W19" s="356">
        <v>35034</v>
      </c>
      <c r="X19" s="356"/>
      <c r="Y19" s="356">
        <v>102891</v>
      </c>
      <c r="Z19" s="356"/>
      <c r="AA19" s="356">
        <v>109734</v>
      </c>
      <c r="AB19" s="356"/>
      <c r="AC19" s="356">
        <v>148050</v>
      </c>
      <c r="AD19" s="356"/>
      <c r="AE19" s="356">
        <v>177920</v>
      </c>
      <c r="AF19" s="356"/>
      <c r="AG19" s="356">
        <v>216167</v>
      </c>
      <c r="AH19" s="356"/>
      <c r="AI19" s="356">
        <v>211138</v>
      </c>
      <c r="AJ19" s="356"/>
      <c r="AK19" s="356">
        <v>189833</v>
      </c>
      <c r="AL19" s="356"/>
      <c r="AM19" s="1"/>
    </row>
    <row r="20" spans="1:165" s="231" customFormat="1" ht="30.75" customHeight="1">
      <c r="A20" s="353" t="s">
        <v>21</v>
      </c>
      <c r="B20" s="354"/>
      <c r="C20" s="355">
        <v>1396889</v>
      </c>
      <c r="D20" s="355"/>
      <c r="E20" s="355">
        <v>1552987</v>
      </c>
      <c r="F20" s="355"/>
      <c r="G20" s="355">
        <v>1724144</v>
      </c>
      <c r="H20" s="355"/>
      <c r="I20" s="355">
        <v>1890948</v>
      </c>
      <c r="J20" s="355"/>
      <c r="K20" s="355">
        <v>2105378</v>
      </c>
      <c r="L20" s="355"/>
      <c r="M20" s="355">
        <v>2257483</v>
      </c>
      <c r="N20" s="355"/>
      <c r="O20" s="355">
        <v>2398805</v>
      </c>
      <c r="P20" s="355"/>
      <c r="Q20" s="355">
        <v>2468673</v>
      </c>
      <c r="R20" s="355"/>
      <c r="S20" s="355">
        <v>2564328</v>
      </c>
      <c r="T20" s="355"/>
      <c r="U20" s="355">
        <v>2703736</v>
      </c>
      <c r="V20" s="355"/>
      <c r="W20" s="355">
        <v>2794892</v>
      </c>
      <c r="X20" s="355"/>
      <c r="Y20" s="355">
        <v>2912222</v>
      </c>
      <c r="Z20" s="355"/>
      <c r="AA20" s="355">
        <v>3119194</v>
      </c>
      <c r="AB20" s="355"/>
      <c r="AC20" s="355">
        <v>3348236</v>
      </c>
      <c r="AD20" s="355"/>
      <c r="AE20" s="355">
        <v>3599848</v>
      </c>
      <c r="AF20" s="355"/>
      <c r="AG20" s="355">
        <v>3892235</v>
      </c>
      <c r="AH20" s="355"/>
      <c r="AI20" s="355">
        <v>4084901</v>
      </c>
      <c r="AJ20" s="355"/>
      <c r="AK20" s="355">
        <v>4128608</v>
      </c>
      <c r="AL20" s="355"/>
      <c r="AM20" s="228"/>
      <c r="AN20" s="229"/>
      <c r="AO20" s="229"/>
      <c r="AP20" s="229"/>
      <c r="AQ20" s="229"/>
      <c r="AR20" s="229"/>
      <c r="AS20" s="229"/>
      <c r="AT20" s="229"/>
      <c r="AU20" s="229"/>
      <c r="AV20" s="229"/>
      <c r="AW20" s="229"/>
      <c r="AX20" s="229"/>
      <c r="AY20" s="229"/>
      <c r="AZ20" s="229"/>
      <c r="BA20" s="229"/>
      <c r="BB20" s="229"/>
      <c r="BC20" s="229"/>
      <c r="BD20" s="229"/>
      <c r="BE20" s="229"/>
      <c r="BF20" s="229"/>
      <c r="BG20" s="229"/>
      <c r="BH20" s="229"/>
      <c r="BI20" s="229"/>
      <c r="BJ20" s="229"/>
      <c r="BK20" s="229"/>
      <c r="BL20" s="229"/>
      <c r="BM20" s="229"/>
      <c r="BN20" s="229"/>
      <c r="BO20" s="229"/>
      <c r="BP20" s="229"/>
      <c r="BQ20" s="229"/>
      <c r="BR20" s="229"/>
      <c r="BS20" s="229"/>
      <c r="BT20" s="229"/>
      <c r="BU20" s="229"/>
      <c r="BV20" s="229"/>
      <c r="BW20" s="229"/>
      <c r="BX20" s="229"/>
      <c r="BY20" s="229"/>
      <c r="BZ20" s="229"/>
      <c r="CA20" s="229"/>
      <c r="CB20" s="229"/>
      <c r="CC20" s="229"/>
      <c r="CD20" s="229"/>
      <c r="CE20" s="229"/>
      <c r="CF20" s="229"/>
      <c r="CG20" s="229"/>
      <c r="CH20" s="229"/>
      <c r="CI20" s="229"/>
      <c r="CJ20" s="229"/>
      <c r="CK20" s="229"/>
      <c r="CL20" s="229"/>
      <c r="CM20" s="229"/>
      <c r="CN20" s="229"/>
      <c r="CO20" s="229"/>
      <c r="CP20" s="229"/>
      <c r="CQ20" s="229"/>
      <c r="CR20" s="229"/>
      <c r="CS20" s="229"/>
      <c r="CT20" s="229"/>
      <c r="CU20" s="229"/>
      <c r="CV20" s="229"/>
      <c r="CW20" s="229"/>
      <c r="CX20" s="229"/>
      <c r="CY20" s="229"/>
      <c r="CZ20" s="229"/>
      <c r="DA20" s="229"/>
      <c r="DB20" s="229"/>
      <c r="DC20" s="229"/>
      <c r="DD20" s="229"/>
      <c r="DE20" s="229"/>
      <c r="DF20" s="229"/>
      <c r="DG20" s="229"/>
      <c r="DH20" s="229"/>
      <c r="DI20" s="229"/>
      <c r="DJ20" s="229"/>
      <c r="DK20" s="229"/>
      <c r="DL20" s="229"/>
      <c r="DM20" s="229"/>
      <c r="DN20" s="229"/>
      <c r="DO20" s="229"/>
      <c r="DP20" s="229"/>
      <c r="DQ20" s="229"/>
      <c r="DR20" s="229"/>
      <c r="DS20" s="229"/>
      <c r="DT20" s="229"/>
      <c r="DU20" s="229"/>
      <c r="DV20" s="229"/>
      <c r="DW20" s="229"/>
      <c r="DX20" s="229"/>
      <c r="DY20" s="229"/>
      <c r="DZ20" s="229"/>
      <c r="EA20" s="229"/>
      <c r="EB20" s="229"/>
      <c r="EC20" s="229"/>
      <c r="ED20" s="229"/>
      <c r="EE20" s="229"/>
      <c r="EF20" s="229"/>
      <c r="EG20" s="229"/>
      <c r="EH20" s="229"/>
      <c r="EI20" s="229"/>
      <c r="EJ20" s="229"/>
      <c r="EK20" s="229"/>
      <c r="EL20" s="229"/>
      <c r="EM20" s="229"/>
      <c r="EN20" s="229"/>
      <c r="EO20" s="229"/>
      <c r="EP20" s="229"/>
      <c r="EQ20" s="229"/>
      <c r="ER20" s="229"/>
      <c r="ES20" s="229"/>
      <c r="ET20" s="229"/>
      <c r="EU20" s="229"/>
      <c r="EV20" s="229"/>
      <c r="EW20" s="229"/>
      <c r="EX20" s="229"/>
      <c r="EY20" s="229"/>
      <c r="EZ20" s="229"/>
      <c r="FA20" s="229"/>
      <c r="FB20" s="229"/>
      <c r="FC20" s="229"/>
      <c r="FD20" s="229"/>
      <c r="FE20" s="229"/>
      <c r="FF20" s="229"/>
      <c r="FG20" s="229"/>
      <c r="FH20" s="229"/>
      <c r="FI20" s="229"/>
    </row>
    <row r="21" spans="1:175" s="3" customFormat="1" ht="30.75" customHeight="1">
      <c r="A21" s="3" t="s">
        <v>231</v>
      </c>
      <c r="B21" s="4"/>
      <c r="C21" s="4"/>
      <c r="D21" s="190"/>
      <c r="E21" s="190"/>
      <c r="F21" s="190"/>
      <c r="G21" s="191"/>
      <c r="H21" s="190"/>
      <c r="I21" s="191"/>
      <c r="J21" s="190"/>
      <c r="K21" s="191"/>
      <c r="L21" s="190"/>
      <c r="M21" s="191"/>
      <c r="N21" s="190"/>
      <c r="O21" s="191"/>
      <c r="P21" s="190"/>
      <c r="Q21" s="191"/>
      <c r="R21" s="190"/>
      <c r="S21" s="191"/>
      <c r="T21" s="190"/>
      <c r="U21" s="191"/>
      <c r="V21" s="190"/>
      <c r="W21" s="191"/>
      <c r="X21" s="190"/>
      <c r="Y21" s="191"/>
      <c r="Z21" s="190"/>
      <c r="AA21" s="191"/>
      <c r="AB21" s="190"/>
      <c r="AC21" s="191"/>
      <c r="AD21" s="190"/>
      <c r="AE21" s="191"/>
      <c r="AF21" s="190"/>
      <c r="AG21" s="191"/>
      <c r="AH21" s="190"/>
      <c r="AI21" s="191"/>
      <c r="AJ21" s="190"/>
      <c r="AK21" s="191"/>
      <c r="AL21" s="190"/>
      <c r="AM21" s="191"/>
      <c r="AN21" s="5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</row>
    <row r="23" spans="1:38" ht="30.75" customHeight="1" thickBot="1">
      <c r="A23" s="85"/>
      <c r="B23" s="85"/>
      <c r="C23" s="85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</row>
    <row r="24" spans="1:165" s="3" customFormat="1" ht="30.75" customHeight="1">
      <c r="A24" s="373" t="s">
        <v>298</v>
      </c>
      <c r="B24" s="373"/>
      <c r="C24" s="374"/>
      <c r="D24" s="361" t="s">
        <v>299</v>
      </c>
      <c r="E24" s="362"/>
      <c r="F24" s="362"/>
      <c r="G24" s="362"/>
      <c r="H24" s="362"/>
      <c r="I24" s="362"/>
      <c r="J24" s="362"/>
      <c r="K24" s="362"/>
      <c r="L24" s="362"/>
      <c r="M24" s="362"/>
      <c r="N24" s="362"/>
      <c r="O24" s="362"/>
      <c r="P24" s="362"/>
      <c r="Q24" s="362"/>
      <c r="R24" s="362"/>
      <c r="S24" s="362"/>
      <c r="T24" s="363"/>
      <c r="U24" s="364" t="s">
        <v>22</v>
      </c>
      <c r="V24" s="365"/>
      <c r="W24" s="365"/>
      <c r="X24" s="365"/>
      <c r="Y24" s="365"/>
      <c r="Z24" s="365"/>
      <c r="AA24" s="365"/>
      <c r="AB24" s="365"/>
      <c r="AC24" s="365"/>
      <c r="AD24" s="365"/>
      <c r="AE24" s="365"/>
      <c r="AF24" s="365"/>
      <c r="AG24" s="365"/>
      <c r="AH24" s="365"/>
      <c r="AI24" s="365"/>
      <c r="AJ24" s="365"/>
      <c r="AK24" s="365"/>
      <c r="AL24" s="365"/>
      <c r="AM24" s="195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</row>
    <row r="25" spans="1:165" s="188" customFormat="1" ht="30.75" customHeight="1">
      <c r="A25" s="375"/>
      <c r="B25" s="375"/>
      <c r="C25" s="376"/>
      <c r="D25" s="186" t="s">
        <v>183</v>
      </c>
      <c r="E25" s="186" t="s">
        <v>185</v>
      </c>
      <c r="F25" s="186" t="s">
        <v>186</v>
      </c>
      <c r="G25" s="186" t="s">
        <v>187</v>
      </c>
      <c r="H25" s="186" t="s">
        <v>188</v>
      </c>
      <c r="I25" s="186" t="s">
        <v>189</v>
      </c>
      <c r="J25" s="186" t="s">
        <v>190</v>
      </c>
      <c r="K25" s="186" t="s">
        <v>191</v>
      </c>
      <c r="L25" s="186" t="s">
        <v>192</v>
      </c>
      <c r="M25" s="186" t="s">
        <v>193</v>
      </c>
      <c r="N25" s="186" t="s">
        <v>194</v>
      </c>
      <c r="O25" s="186" t="s">
        <v>195</v>
      </c>
      <c r="P25" s="186" t="s">
        <v>196</v>
      </c>
      <c r="Q25" s="186" t="s">
        <v>197</v>
      </c>
      <c r="R25" s="186" t="s">
        <v>198</v>
      </c>
      <c r="S25" s="186" t="s">
        <v>200</v>
      </c>
      <c r="T25" s="186" t="s">
        <v>201</v>
      </c>
      <c r="U25" s="186" t="s">
        <v>182</v>
      </c>
      <c r="V25" s="186" t="s">
        <v>183</v>
      </c>
      <c r="W25" s="186" t="s">
        <v>185</v>
      </c>
      <c r="X25" s="186" t="s">
        <v>186</v>
      </c>
      <c r="Y25" s="186" t="s">
        <v>187</v>
      </c>
      <c r="Z25" s="186" t="s">
        <v>188</v>
      </c>
      <c r="AA25" s="186" t="s">
        <v>189</v>
      </c>
      <c r="AB25" s="186" t="s">
        <v>190</v>
      </c>
      <c r="AC25" s="186" t="s">
        <v>191</v>
      </c>
      <c r="AD25" s="186" t="s">
        <v>192</v>
      </c>
      <c r="AE25" s="186" t="s">
        <v>193</v>
      </c>
      <c r="AF25" s="186" t="s">
        <v>194</v>
      </c>
      <c r="AG25" s="186" t="s">
        <v>195</v>
      </c>
      <c r="AH25" s="186" t="s">
        <v>196</v>
      </c>
      <c r="AI25" s="186" t="s">
        <v>197</v>
      </c>
      <c r="AJ25" s="186" t="s">
        <v>199</v>
      </c>
      <c r="AK25" s="186" t="s">
        <v>202</v>
      </c>
      <c r="AL25" s="198" t="s">
        <v>203</v>
      </c>
      <c r="AN25" s="187"/>
      <c r="AO25" s="187"/>
      <c r="AP25" s="187"/>
      <c r="AQ25" s="187"/>
      <c r="AR25" s="187"/>
      <c r="AS25" s="187"/>
      <c r="AT25" s="187"/>
      <c r="AU25" s="187"/>
      <c r="AV25" s="187"/>
      <c r="AW25" s="187"/>
      <c r="AX25" s="187"/>
      <c r="AY25" s="187"/>
      <c r="AZ25" s="187"/>
      <c r="BA25" s="187"/>
      <c r="BB25" s="187"/>
      <c r="BC25" s="187"/>
      <c r="BD25" s="187"/>
      <c r="BE25" s="187"/>
      <c r="BF25" s="187"/>
      <c r="BG25" s="187"/>
      <c r="BH25" s="187"/>
      <c r="BI25" s="187"/>
      <c r="BJ25" s="187"/>
      <c r="BK25" s="187"/>
      <c r="BL25" s="187"/>
      <c r="BM25" s="187"/>
      <c r="BN25" s="187"/>
      <c r="BO25" s="187"/>
      <c r="BP25" s="187"/>
      <c r="BQ25" s="187"/>
      <c r="BR25" s="187"/>
      <c r="BS25" s="187"/>
      <c r="BT25" s="187"/>
      <c r="BU25" s="187"/>
      <c r="BV25" s="187"/>
      <c r="BW25" s="187"/>
      <c r="BX25" s="187"/>
      <c r="BY25" s="187"/>
      <c r="BZ25" s="187"/>
      <c r="CA25" s="187"/>
      <c r="CB25" s="187"/>
      <c r="CC25" s="187"/>
      <c r="CD25" s="187"/>
      <c r="CE25" s="187"/>
      <c r="CF25" s="187"/>
      <c r="CG25" s="187"/>
      <c r="CH25" s="187"/>
      <c r="CI25" s="187"/>
      <c r="CJ25" s="187"/>
      <c r="CK25" s="187"/>
      <c r="CL25" s="187"/>
      <c r="CM25" s="187"/>
      <c r="CN25" s="187"/>
      <c r="CO25" s="187"/>
      <c r="CP25" s="187"/>
      <c r="CQ25" s="187"/>
      <c r="CR25" s="187"/>
      <c r="CS25" s="187"/>
      <c r="CT25" s="187"/>
      <c r="CU25" s="187"/>
      <c r="CV25" s="187"/>
      <c r="CW25" s="187"/>
      <c r="CX25" s="187"/>
      <c r="CY25" s="187"/>
      <c r="CZ25" s="187"/>
      <c r="DA25" s="187"/>
      <c r="DB25" s="187"/>
      <c r="DC25" s="187"/>
      <c r="DD25" s="187"/>
      <c r="DE25" s="187"/>
      <c r="DF25" s="187"/>
      <c r="DG25" s="187"/>
      <c r="DH25" s="187"/>
      <c r="DI25" s="187"/>
      <c r="DJ25" s="187"/>
      <c r="DK25" s="187"/>
      <c r="DL25" s="187"/>
      <c r="DM25" s="187"/>
      <c r="DN25" s="187"/>
      <c r="DO25" s="187"/>
      <c r="DP25" s="187"/>
      <c r="DQ25" s="187"/>
      <c r="DR25" s="187"/>
      <c r="DS25" s="187"/>
      <c r="DT25" s="187"/>
      <c r="DU25" s="187"/>
      <c r="DV25" s="187"/>
      <c r="DW25" s="187"/>
      <c r="DX25" s="187"/>
      <c r="DY25" s="187"/>
      <c r="DZ25" s="187"/>
      <c r="EA25" s="187"/>
      <c r="EB25" s="187"/>
      <c r="EC25" s="187"/>
      <c r="ED25" s="187"/>
      <c r="EE25" s="187"/>
      <c r="EF25" s="187"/>
      <c r="EG25" s="187"/>
      <c r="EH25" s="187"/>
      <c r="EI25" s="187"/>
      <c r="EJ25" s="187"/>
      <c r="EK25" s="187"/>
      <c r="EL25" s="187"/>
      <c r="EM25" s="187"/>
      <c r="EN25" s="187"/>
      <c r="EO25" s="187"/>
      <c r="EP25" s="187"/>
      <c r="EQ25" s="187"/>
      <c r="ER25" s="187"/>
      <c r="ES25" s="187"/>
      <c r="ET25" s="187"/>
      <c r="EU25" s="187"/>
      <c r="EV25" s="187"/>
      <c r="EW25" s="187"/>
      <c r="EX25" s="187"/>
      <c r="EY25" s="187"/>
      <c r="EZ25" s="187"/>
      <c r="FA25" s="187"/>
      <c r="FB25" s="187"/>
      <c r="FC25" s="187"/>
      <c r="FD25" s="187"/>
      <c r="FE25" s="187"/>
      <c r="FF25" s="187"/>
      <c r="FG25" s="187"/>
      <c r="FH25" s="187"/>
      <c r="FI25" s="187"/>
    </row>
    <row r="26" spans="1:165" s="12" customFormat="1" ht="30.75" customHeight="1">
      <c r="A26" s="202" t="s">
        <v>1</v>
      </c>
      <c r="B26" s="377" t="s">
        <v>293</v>
      </c>
      <c r="C26" s="378"/>
      <c r="D26" s="194">
        <v>11.1</v>
      </c>
      <c r="E26" s="194">
        <v>14.3</v>
      </c>
      <c r="F26" s="194">
        <v>8.6</v>
      </c>
      <c r="G26" s="194">
        <v>7.5</v>
      </c>
      <c r="H26" s="194">
        <v>10.4</v>
      </c>
      <c r="I26" s="194">
        <v>10.2</v>
      </c>
      <c r="J26" s="194">
        <v>3.9</v>
      </c>
      <c r="K26" s="194">
        <v>2.4</v>
      </c>
      <c r="L26" s="194">
        <v>3.5</v>
      </c>
      <c r="M26" s="194">
        <v>3.5</v>
      </c>
      <c r="N26" s="194">
        <v>3.8</v>
      </c>
      <c r="O26" s="194">
        <v>3.2</v>
      </c>
      <c r="P26" s="194">
        <v>5.2</v>
      </c>
      <c r="Q26" s="194">
        <v>5.4</v>
      </c>
      <c r="R26" s="194">
        <v>8.7</v>
      </c>
      <c r="S26" s="194">
        <v>6.8</v>
      </c>
      <c r="T26" s="194">
        <v>7</v>
      </c>
      <c r="U26" s="194">
        <v>55.5</v>
      </c>
      <c r="V26" s="194">
        <v>55.5</v>
      </c>
      <c r="W26" s="194">
        <v>57.2</v>
      </c>
      <c r="X26" s="194">
        <v>56.6</v>
      </c>
      <c r="Y26" s="194">
        <v>54.7</v>
      </c>
      <c r="Z26" s="194">
        <v>56.3</v>
      </c>
      <c r="AA26" s="194">
        <v>58.4</v>
      </c>
      <c r="AB26" s="194">
        <v>59</v>
      </c>
      <c r="AC26" s="194">
        <v>58.2</v>
      </c>
      <c r="AD26" s="194">
        <v>57.1</v>
      </c>
      <c r="AE26" s="194">
        <v>57.2</v>
      </c>
      <c r="AF26" s="194">
        <v>56.9</v>
      </c>
      <c r="AG26" s="194">
        <v>54.9</v>
      </c>
      <c r="AH26" s="194">
        <v>53.8</v>
      </c>
      <c r="AI26" s="194">
        <v>52.7</v>
      </c>
      <c r="AJ26" s="194">
        <v>53</v>
      </c>
      <c r="AK26" s="194">
        <v>53.9</v>
      </c>
      <c r="AL26" s="194">
        <v>57.1</v>
      </c>
      <c r="AM26" s="203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</row>
    <row r="27" spans="1:39" s="11" customFormat="1" ht="30.75" customHeight="1">
      <c r="A27" s="204" t="s">
        <v>2</v>
      </c>
      <c r="B27" s="369" t="s">
        <v>294</v>
      </c>
      <c r="C27" s="370"/>
      <c r="D27" s="194">
        <v>12</v>
      </c>
      <c r="E27" s="194">
        <v>3.5</v>
      </c>
      <c r="F27" s="194">
        <v>11.8</v>
      </c>
      <c r="G27" s="194">
        <v>20</v>
      </c>
      <c r="H27" s="194">
        <v>1.1</v>
      </c>
      <c r="I27" s="194">
        <v>-5.2</v>
      </c>
      <c r="J27" s="194">
        <v>-1.7</v>
      </c>
      <c r="K27" s="194">
        <v>5.8</v>
      </c>
      <c r="L27" s="194">
        <v>9.5</v>
      </c>
      <c r="M27" s="194">
        <v>2.6</v>
      </c>
      <c r="N27" s="194">
        <v>4.8</v>
      </c>
      <c r="O27" s="194">
        <v>15.8</v>
      </c>
      <c r="P27" s="194">
        <v>11</v>
      </c>
      <c r="Q27" s="194">
        <v>8.7</v>
      </c>
      <c r="R27" s="194">
        <v>6.8</v>
      </c>
      <c r="S27" s="194">
        <v>-1.9</v>
      </c>
      <c r="T27" s="194">
        <v>-13.2</v>
      </c>
      <c r="U27" s="194">
        <v>29.1</v>
      </c>
      <c r="V27" s="194">
        <v>29.3</v>
      </c>
      <c r="W27" s="194">
        <v>27.3</v>
      </c>
      <c r="X27" s="194">
        <v>27.8</v>
      </c>
      <c r="Y27" s="194">
        <v>30</v>
      </c>
      <c r="Z27" s="194">
        <v>28.3</v>
      </c>
      <c r="AA27" s="194">
        <v>25.2</v>
      </c>
      <c r="AB27" s="194">
        <v>24.1</v>
      </c>
      <c r="AC27" s="194">
        <v>24.5</v>
      </c>
      <c r="AD27" s="194">
        <v>25.5</v>
      </c>
      <c r="AE27" s="194">
        <v>25.3</v>
      </c>
      <c r="AF27" s="194">
        <v>25.4</v>
      </c>
      <c r="AG27" s="194">
        <v>27.5</v>
      </c>
      <c r="AH27" s="194">
        <v>28.5</v>
      </c>
      <c r="AI27" s="194">
        <v>28.8</v>
      </c>
      <c r="AJ27" s="194">
        <v>28.4</v>
      </c>
      <c r="AK27" s="194">
        <v>26.5</v>
      </c>
      <c r="AL27" s="194">
        <v>22.8</v>
      </c>
      <c r="AM27" s="205"/>
    </row>
    <row r="28" spans="1:165" s="3" customFormat="1" ht="30.75" customHeight="1">
      <c r="A28" s="204" t="s">
        <v>3</v>
      </c>
      <c r="B28" s="369" t="s">
        <v>295</v>
      </c>
      <c r="C28" s="370"/>
      <c r="D28" s="194">
        <v>9.9</v>
      </c>
      <c r="E28" s="194">
        <v>11.8</v>
      </c>
      <c r="F28" s="194">
        <v>8</v>
      </c>
      <c r="G28" s="194">
        <v>10.6</v>
      </c>
      <c r="H28" s="194">
        <v>3.8</v>
      </c>
      <c r="I28" s="194">
        <v>15.1</v>
      </c>
      <c r="J28" s="194">
        <v>7.8</v>
      </c>
      <c r="K28" s="194">
        <v>5.7</v>
      </c>
      <c r="L28" s="194">
        <v>6.7</v>
      </c>
      <c r="M28" s="194">
        <v>3.4</v>
      </c>
      <c r="N28" s="194">
        <v>5.4</v>
      </c>
      <c r="O28" s="194">
        <v>6.7</v>
      </c>
      <c r="P28" s="194">
        <v>7</v>
      </c>
      <c r="Q28" s="194">
        <v>9.6</v>
      </c>
      <c r="R28" s="194">
        <v>5.6</v>
      </c>
      <c r="S28" s="194">
        <v>11.4</v>
      </c>
      <c r="T28" s="194">
        <v>5.9</v>
      </c>
      <c r="U28" s="194">
        <v>11.9</v>
      </c>
      <c r="V28" s="194">
        <v>11.8</v>
      </c>
      <c r="W28" s="194">
        <v>11.8</v>
      </c>
      <c r="X28" s="194">
        <v>11.7</v>
      </c>
      <c r="Y28" s="194">
        <v>11.6</v>
      </c>
      <c r="Z28" s="194">
        <v>11.2</v>
      </c>
      <c r="AA28" s="194">
        <v>12.2</v>
      </c>
      <c r="AB28" s="194">
        <v>12.7</v>
      </c>
      <c r="AC28" s="194">
        <v>12.9</v>
      </c>
      <c r="AD28" s="194">
        <v>13.1</v>
      </c>
      <c r="AE28" s="194">
        <v>13.1</v>
      </c>
      <c r="AF28" s="194">
        <v>13.3</v>
      </c>
      <c r="AG28" s="194">
        <v>13.2</v>
      </c>
      <c r="AH28" s="194">
        <v>13.2</v>
      </c>
      <c r="AI28" s="194">
        <v>13.4</v>
      </c>
      <c r="AJ28" s="194">
        <v>13.1</v>
      </c>
      <c r="AK28" s="194">
        <v>13.9</v>
      </c>
      <c r="AL28" s="194">
        <v>14.6</v>
      </c>
      <c r="AM28" s="203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</row>
    <row r="29" spans="1:38" ht="30.75" customHeight="1">
      <c r="A29" s="115" t="s">
        <v>4</v>
      </c>
      <c r="B29" s="367" t="s">
        <v>228</v>
      </c>
      <c r="C29" s="368"/>
      <c r="D29" s="206">
        <v>15.4</v>
      </c>
      <c r="E29" s="206">
        <v>11.7</v>
      </c>
      <c r="F29" s="206">
        <v>14.5</v>
      </c>
      <c r="G29" s="206">
        <v>8.1</v>
      </c>
      <c r="H29" s="206">
        <v>13.7</v>
      </c>
      <c r="I29" s="206">
        <v>6.1</v>
      </c>
      <c r="J29" s="206">
        <v>2.5</v>
      </c>
      <c r="K29" s="206">
        <v>6.4</v>
      </c>
      <c r="L29" s="206">
        <v>3.7</v>
      </c>
      <c r="M29" s="206">
        <v>4.8</v>
      </c>
      <c r="N29" s="206">
        <v>2.3</v>
      </c>
      <c r="O29" s="206">
        <v>7.2</v>
      </c>
      <c r="P29" s="206">
        <v>9.4</v>
      </c>
      <c r="Q29" s="206">
        <v>16.4</v>
      </c>
      <c r="R29" s="206">
        <v>14.1</v>
      </c>
      <c r="S29" s="206">
        <v>7.3</v>
      </c>
      <c r="T29" s="206">
        <v>0.8</v>
      </c>
      <c r="U29" s="206">
        <v>4.9</v>
      </c>
      <c r="V29" s="206">
        <v>5</v>
      </c>
      <c r="W29" s="206">
        <v>5.1</v>
      </c>
      <c r="X29" s="206">
        <v>5.3</v>
      </c>
      <c r="Y29" s="206">
        <v>5.1</v>
      </c>
      <c r="Z29" s="206">
        <v>5.4</v>
      </c>
      <c r="AA29" s="206">
        <v>5.4</v>
      </c>
      <c r="AB29" s="206">
        <v>5.4</v>
      </c>
      <c r="AC29" s="206">
        <v>5.5</v>
      </c>
      <c r="AD29" s="206">
        <v>5.5</v>
      </c>
      <c r="AE29" s="206">
        <v>5.5</v>
      </c>
      <c r="AF29" s="206">
        <v>5.4</v>
      </c>
      <c r="AG29" s="206">
        <v>5.4</v>
      </c>
      <c r="AH29" s="206">
        <v>5.5</v>
      </c>
      <c r="AI29" s="206">
        <v>6</v>
      </c>
      <c r="AJ29" s="206">
        <v>6.3</v>
      </c>
      <c r="AK29" s="206">
        <v>6.5</v>
      </c>
      <c r="AL29" s="206">
        <v>6.5</v>
      </c>
    </row>
    <row r="30" spans="1:38" ht="30.75" customHeight="1">
      <c r="A30" s="115" t="s">
        <v>5</v>
      </c>
      <c r="B30" s="367" t="s">
        <v>6</v>
      </c>
      <c r="C30" s="368"/>
      <c r="D30" s="206">
        <v>29.1</v>
      </c>
      <c r="E30" s="206">
        <v>-5.5</v>
      </c>
      <c r="F30" s="206">
        <v>13.3</v>
      </c>
      <c r="G30" s="206">
        <v>12.3</v>
      </c>
      <c r="H30" s="206">
        <v>-4.5</v>
      </c>
      <c r="I30" s="206">
        <v>2.8</v>
      </c>
      <c r="J30" s="206">
        <v>2.3</v>
      </c>
      <c r="K30" s="206">
        <v>3.2</v>
      </c>
      <c r="L30" s="206">
        <v>1.1</v>
      </c>
      <c r="M30" s="206">
        <v>-1.4</v>
      </c>
      <c r="N30" s="206">
        <v>1.5</v>
      </c>
      <c r="O30" s="206">
        <v>2.5</v>
      </c>
      <c r="P30" s="206">
        <v>-4.4</v>
      </c>
      <c r="Q30" s="206">
        <v>2.3</v>
      </c>
      <c r="R30" s="206">
        <v>3.5</v>
      </c>
      <c r="S30" s="206">
        <v>9.4</v>
      </c>
      <c r="T30" s="206">
        <v>5</v>
      </c>
      <c r="U30" s="206">
        <v>1.4</v>
      </c>
      <c r="V30" s="206">
        <v>1.6</v>
      </c>
      <c r="W30" s="206">
        <v>1.4</v>
      </c>
      <c r="X30" s="206">
        <v>1.4</v>
      </c>
      <c r="Y30" s="206">
        <v>1.4</v>
      </c>
      <c r="Z30" s="206">
        <v>1.3</v>
      </c>
      <c r="AA30" s="206">
        <v>1.2</v>
      </c>
      <c r="AB30" s="206">
        <v>1.2</v>
      </c>
      <c r="AC30" s="206">
        <v>1.2</v>
      </c>
      <c r="AD30" s="206">
        <v>1.2</v>
      </c>
      <c r="AE30" s="206">
        <v>1.1</v>
      </c>
      <c r="AF30" s="206">
        <v>1.1</v>
      </c>
      <c r="AG30" s="206">
        <v>1</v>
      </c>
      <c r="AH30" s="206">
        <v>0.9</v>
      </c>
      <c r="AI30" s="206">
        <v>0.9</v>
      </c>
      <c r="AJ30" s="206">
        <v>0.8</v>
      </c>
      <c r="AK30" s="206">
        <v>0.9</v>
      </c>
      <c r="AL30" s="206">
        <v>0.9</v>
      </c>
    </row>
    <row r="31" spans="1:165" s="230" customFormat="1" ht="30.75" customHeight="1">
      <c r="A31" s="351" t="s">
        <v>7</v>
      </c>
      <c r="B31" s="351"/>
      <c r="C31" s="372"/>
      <c r="D31" s="250">
        <f>100*(E12-C12)/C12</f>
        <v>11.174688897972565</v>
      </c>
      <c r="E31" s="250">
        <f>100*(G12-E12)/E12</f>
        <v>11.021148277480751</v>
      </c>
      <c r="F31" s="250">
        <f>100*(I12-G12)/G12</f>
        <v>9.674597945415233</v>
      </c>
      <c r="G31" s="250">
        <f>100*(K12-I12)/I12</f>
        <v>11.339814738427497</v>
      </c>
      <c r="H31" s="250">
        <f>100*(M12-K12)/K12</f>
        <v>7.224593398430116</v>
      </c>
      <c r="I31" s="250">
        <f>100*(O12-M12)/M12</f>
        <v>6.260157883802448</v>
      </c>
      <c r="J31" s="250">
        <f>100*(Q12-O12)/O12</f>
        <v>2.9126169071683607</v>
      </c>
      <c r="K31" s="250">
        <f>100*(S12-Q12)/Q12</f>
        <v>3.8747537644718437</v>
      </c>
      <c r="L31" s="250">
        <f>100*(U12-S12)/S12</f>
        <v>5.4363950321487735</v>
      </c>
      <c r="M31" s="250">
        <f>100*(W12-U12)/U12</f>
        <v>3.371521247459533</v>
      </c>
      <c r="N31" s="250">
        <f>100*(Y12-W12)/W12</f>
        <v>4.198015522603378</v>
      </c>
      <c r="O31" s="250">
        <f>100*(AA12-Y12)/Y12</f>
        <v>7.107013132927366</v>
      </c>
      <c r="P31" s="250">
        <f>100*(AC12-AA12)/AA12</f>
        <v>7.342986681815879</v>
      </c>
      <c r="Q31" s="250">
        <f>100*(AE12-AC12)/AC12</f>
        <v>7.514762997590373</v>
      </c>
      <c r="R31" s="250">
        <f>100*(AG12-AE12)/AE12</f>
        <v>8.122204048615385</v>
      </c>
      <c r="S31" s="250">
        <f>100*(AI12-AG12)/AG12</f>
        <v>4.95000944187594</v>
      </c>
      <c r="T31" s="250">
        <f>100*(AK12-AI12)/AI12</f>
        <v>1.0699647310914022</v>
      </c>
      <c r="U31" s="250">
        <f>100*C12/C$12</f>
        <v>100</v>
      </c>
      <c r="V31" s="250">
        <f>100*E12/E$12</f>
        <v>100</v>
      </c>
      <c r="W31" s="250">
        <f>100*G12/G$12</f>
        <v>100</v>
      </c>
      <c r="X31" s="250">
        <f>100*I12/I$12</f>
        <v>100</v>
      </c>
      <c r="Y31" s="250">
        <f>100*K12/K$12</f>
        <v>100</v>
      </c>
      <c r="Z31" s="250">
        <f>100*M12/M$12</f>
        <v>100</v>
      </c>
      <c r="AA31" s="250">
        <f>100*O12/O$12</f>
        <v>100</v>
      </c>
      <c r="AB31" s="250">
        <f>100*Q12/Q$12</f>
        <v>100</v>
      </c>
      <c r="AC31" s="250">
        <f>100*S12/S$12</f>
        <v>100</v>
      </c>
      <c r="AD31" s="250">
        <f>100*U12/U$12</f>
        <v>100</v>
      </c>
      <c r="AE31" s="250">
        <f>100*W12/W$12</f>
        <v>100</v>
      </c>
      <c r="AF31" s="250">
        <f>100*Y12/Y$12</f>
        <v>100</v>
      </c>
      <c r="AG31" s="250">
        <f>100*AA12/AA$12</f>
        <v>100</v>
      </c>
      <c r="AH31" s="250">
        <f>100*AC12/AC$12</f>
        <v>100</v>
      </c>
      <c r="AI31" s="250">
        <f>100*AE12/AE$12</f>
        <v>100</v>
      </c>
      <c r="AJ31" s="250">
        <f>100*AG12/AG$12</f>
        <v>100</v>
      </c>
      <c r="AK31" s="250">
        <f>100*AI12/AI$12</f>
        <v>100</v>
      </c>
      <c r="AL31" s="250">
        <f>100*AK12/AK$12</f>
        <v>100</v>
      </c>
      <c r="AM31" s="232"/>
      <c r="AN31" s="231"/>
      <c r="AO31" s="231"/>
      <c r="AP31" s="231"/>
      <c r="AQ31" s="231"/>
      <c r="AR31" s="231"/>
      <c r="AS31" s="231"/>
      <c r="AT31" s="231"/>
      <c r="AU31" s="231"/>
      <c r="AV31" s="231"/>
      <c r="AW31" s="231"/>
      <c r="AX31" s="231"/>
      <c r="AY31" s="231"/>
      <c r="AZ31" s="231"/>
      <c r="BA31" s="231"/>
      <c r="BB31" s="231"/>
      <c r="BC31" s="231"/>
      <c r="BD31" s="231"/>
      <c r="BE31" s="231"/>
      <c r="BF31" s="231"/>
      <c r="BG31" s="231"/>
      <c r="BH31" s="231"/>
      <c r="BI31" s="231"/>
      <c r="BJ31" s="231"/>
      <c r="BK31" s="231"/>
      <c r="BL31" s="231"/>
      <c r="BM31" s="231"/>
      <c r="BN31" s="231"/>
      <c r="BO31" s="231"/>
      <c r="BP31" s="231"/>
      <c r="BQ31" s="231"/>
      <c r="BR31" s="231"/>
      <c r="BS31" s="231"/>
      <c r="BT31" s="231"/>
      <c r="BU31" s="231"/>
      <c r="BV31" s="231"/>
      <c r="BW31" s="231"/>
      <c r="BX31" s="231"/>
      <c r="BY31" s="231"/>
      <c r="BZ31" s="231"/>
      <c r="CA31" s="231"/>
      <c r="CB31" s="231"/>
      <c r="CC31" s="231"/>
      <c r="CD31" s="231"/>
      <c r="CE31" s="231"/>
      <c r="CF31" s="231"/>
      <c r="CG31" s="231"/>
      <c r="CH31" s="231"/>
      <c r="CI31" s="231"/>
      <c r="CJ31" s="231"/>
      <c r="CK31" s="231"/>
      <c r="CL31" s="231"/>
      <c r="CM31" s="231"/>
      <c r="CN31" s="231"/>
      <c r="CO31" s="231"/>
      <c r="CP31" s="231"/>
      <c r="CQ31" s="231"/>
      <c r="CR31" s="231"/>
      <c r="CS31" s="231"/>
      <c r="CT31" s="231"/>
      <c r="CU31" s="231"/>
      <c r="CV31" s="231"/>
      <c r="CW31" s="231"/>
      <c r="CX31" s="231"/>
      <c r="CY31" s="231"/>
      <c r="CZ31" s="231"/>
      <c r="DA31" s="231"/>
      <c r="DB31" s="231"/>
      <c r="DC31" s="231"/>
      <c r="DD31" s="231"/>
      <c r="DE31" s="231"/>
      <c r="DF31" s="231"/>
      <c r="DG31" s="231"/>
      <c r="DH31" s="231"/>
      <c r="DI31" s="231"/>
      <c r="DJ31" s="231"/>
      <c r="DK31" s="231"/>
      <c r="DL31" s="231"/>
      <c r="DM31" s="231"/>
      <c r="DN31" s="231"/>
      <c r="DO31" s="231"/>
      <c r="DP31" s="231"/>
      <c r="DQ31" s="231"/>
      <c r="DR31" s="231"/>
      <c r="DS31" s="231"/>
      <c r="DT31" s="231"/>
      <c r="DU31" s="231"/>
      <c r="DV31" s="231"/>
      <c r="DW31" s="231"/>
      <c r="DX31" s="231"/>
      <c r="DY31" s="231"/>
      <c r="DZ31" s="231"/>
      <c r="EA31" s="231"/>
      <c r="EB31" s="231"/>
      <c r="EC31" s="231"/>
      <c r="ED31" s="231"/>
      <c r="EE31" s="231"/>
      <c r="EF31" s="231"/>
      <c r="EG31" s="231"/>
      <c r="EH31" s="231"/>
      <c r="EI31" s="231"/>
      <c r="EJ31" s="231"/>
      <c r="EK31" s="231"/>
      <c r="EL31" s="231"/>
      <c r="EM31" s="231"/>
      <c r="EN31" s="231"/>
      <c r="EO31" s="231"/>
      <c r="EP31" s="231"/>
      <c r="EQ31" s="231"/>
      <c r="ER31" s="231"/>
      <c r="ES31" s="231"/>
      <c r="ET31" s="231"/>
      <c r="EU31" s="231"/>
      <c r="EV31" s="231"/>
      <c r="EW31" s="231"/>
      <c r="EX31" s="231"/>
      <c r="EY31" s="231"/>
      <c r="EZ31" s="231"/>
      <c r="FA31" s="231"/>
      <c r="FB31" s="231"/>
      <c r="FC31" s="231"/>
      <c r="FD31" s="231"/>
      <c r="FE31" s="231"/>
      <c r="FF31" s="231"/>
      <c r="FG31" s="231"/>
      <c r="FH31" s="231"/>
      <c r="FI31" s="231"/>
    </row>
    <row r="32" spans="1:38" ht="30.75" customHeight="1">
      <c r="A32" s="115" t="s">
        <v>8</v>
      </c>
      <c r="B32" s="367" t="s">
        <v>9</v>
      </c>
      <c r="C32" s="368"/>
      <c r="D32" s="206">
        <v>13.1</v>
      </c>
      <c r="E32" s="206">
        <v>10.2</v>
      </c>
      <c r="F32" s="206">
        <v>10.8</v>
      </c>
      <c r="G32" s="206">
        <v>6.3</v>
      </c>
      <c r="H32" s="206">
        <v>7.5</v>
      </c>
      <c r="I32" s="206">
        <v>6.8</v>
      </c>
      <c r="J32" s="206">
        <v>6.2</v>
      </c>
      <c r="K32" s="206">
        <v>4.7</v>
      </c>
      <c r="L32" s="206">
        <v>4.5</v>
      </c>
      <c r="M32" s="206">
        <v>6.6</v>
      </c>
      <c r="N32" s="206">
        <v>3.7</v>
      </c>
      <c r="O32" s="206">
        <v>4.4</v>
      </c>
      <c r="P32" s="206">
        <v>4.6</v>
      </c>
      <c r="Q32" s="206">
        <v>5.7</v>
      </c>
      <c r="R32" s="206">
        <v>6.4</v>
      </c>
      <c r="S32" s="206">
        <v>5.5</v>
      </c>
      <c r="T32" s="206">
        <v>4.2</v>
      </c>
      <c r="U32" s="206">
        <v>56.2</v>
      </c>
      <c r="V32" s="206">
        <v>57.2</v>
      </c>
      <c r="W32" s="206">
        <v>56.8</v>
      </c>
      <c r="X32" s="206">
        <v>57.3</v>
      </c>
      <c r="Y32" s="206">
        <v>54.7</v>
      </c>
      <c r="Z32" s="206">
        <v>54.9</v>
      </c>
      <c r="AA32" s="206">
        <v>55.2</v>
      </c>
      <c r="AB32" s="206">
        <v>56.9</v>
      </c>
      <c r="AC32" s="206">
        <v>57.4</v>
      </c>
      <c r="AD32" s="206">
        <v>56.9</v>
      </c>
      <c r="AE32" s="206">
        <v>58.6</v>
      </c>
      <c r="AF32" s="206">
        <v>58.4</v>
      </c>
      <c r="AG32" s="206">
        <v>56.9</v>
      </c>
      <c r="AH32" s="206">
        <v>55.4</v>
      </c>
      <c r="AI32" s="206">
        <v>54.5</v>
      </c>
      <c r="AJ32" s="206">
        <v>53.6</v>
      </c>
      <c r="AK32" s="206">
        <v>53.9</v>
      </c>
      <c r="AL32" s="206">
        <v>55.6</v>
      </c>
    </row>
    <row r="33" spans="1:38" ht="30.75" customHeight="1">
      <c r="A33" s="115" t="s">
        <v>10</v>
      </c>
      <c r="B33" s="367" t="s">
        <v>11</v>
      </c>
      <c r="C33" s="368"/>
      <c r="D33" s="206">
        <v>12.7</v>
      </c>
      <c r="E33" s="206">
        <v>12.1</v>
      </c>
      <c r="F33" s="206">
        <v>6</v>
      </c>
      <c r="G33" s="206">
        <v>9.2</v>
      </c>
      <c r="H33" s="206">
        <v>13.3</v>
      </c>
      <c r="I33" s="206">
        <v>0.9</v>
      </c>
      <c r="J33" s="206">
        <v>2.6</v>
      </c>
      <c r="K33" s="206">
        <v>5.3</v>
      </c>
      <c r="L33" s="206">
        <v>4.9</v>
      </c>
      <c r="M33" s="206">
        <v>1.5</v>
      </c>
      <c r="N33" s="206">
        <v>4.2</v>
      </c>
      <c r="O33" s="206">
        <v>0.4</v>
      </c>
      <c r="P33" s="206">
        <v>4.6</v>
      </c>
      <c r="Q33" s="206">
        <v>4.3</v>
      </c>
      <c r="R33" s="206">
        <v>7</v>
      </c>
      <c r="S33" s="206">
        <v>3.7</v>
      </c>
      <c r="T33" s="206">
        <v>4.8</v>
      </c>
      <c r="U33" s="206">
        <v>10.2</v>
      </c>
      <c r="V33" s="206">
        <v>10.3</v>
      </c>
      <c r="W33" s="206">
        <v>10.4</v>
      </c>
      <c r="X33" s="206">
        <v>10.1</v>
      </c>
      <c r="Y33" s="206">
        <v>9.9</v>
      </c>
      <c r="Z33" s="206">
        <v>10.4</v>
      </c>
      <c r="AA33" s="206">
        <v>9.9</v>
      </c>
      <c r="AB33" s="206">
        <v>9.9</v>
      </c>
      <c r="AC33" s="206">
        <v>10</v>
      </c>
      <c r="AD33" s="206">
        <v>10</v>
      </c>
      <c r="AE33" s="206">
        <v>9.8</v>
      </c>
      <c r="AF33" s="206">
        <v>9.8</v>
      </c>
      <c r="AG33" s="206">
        <v>9.2</v>
      </c>
      <c r="AH33" s="206">
        <v>8.9</v>
      </c>
      <c r="AI33" s="206">
        <v>8.7</v>
      </c>
      <c r="AJ33" s="206">
        <v>8.6</v>
      </c>
      <c r="AK33" s="206">
        <v>8.5</v>
      </c>
      <c r="AL33" s="206">
        <v>8.8</v>
      </c>
    </row>
    <row r="34" spans="1:38" ht="30.75" customHeight="1">
      <c r="A34" s="115" t="s">
        <v>12</v>
      </c>
      <c r="B34" s="367" t="s">
        <v>13</v>
      </c>
      <c r="C34" s="368"/>
      <c r="D34" s="206">
        <v>5.2</v>
      </c>
      <c r="E34" s="206">
        <v>10.7</v>
      </c>
      <c r="F34" s="206">
        <v>16.1</v>
      </c>
      <c r="G34" s="206">
        <v>12.9</v>
      </c>
      <c r="H34" s="206">
        <v>4.3</v>
      </c>
      <c r="I34" s="206">
        <v>4.5</v>
      </c>
      <c r="J34" s="206">
        <v>1.9</v>
      </c>
      <c r="K34" s="206">
        <v>-4.2</v>
      </c>
      <c r="L34" s="206">
        <v>1.9</v>
      </c>
      <c r="M34" s="206">
        <v>8.2</v>
      </c>
      <c r="N34" s="206">
        <v>-0.6</v>
      </c>
      <c r="O34" s="206">
        <v>13.3</v>
      </c>
      <c r="P34" s="206">
        <v>6.7</v>
      </c>
      <c r="Q34" s="206">
        <v>9.9</v>
      </c>
      <c r="R34" s="206">
        <v>9.1</v>
      </c>
      <c r="S34" s="206">
        <v>6</v>
      </c>
      <c r="T34" s="206">
        <v>2.3</v>
      </c>
      <c r="U34" s="206">
        <v>32.3</v>
      </c>
      <c r="V34" s="206">
        <v>30.6</v>
      </c>
      <c r="W34" s="206">
        <v>30.5</v>
      </c>
      <c r="X34" s="206">
        <v>32.3</v>
      </c>
      <c r="Y34" s="206">
        <v>32.7</v>
      </c>
      <c r="Z34" s="206">
        <v>31.8</v>
      </c>
      <c r="AA34" s="206">
        <v>31.3</v>
      </c>
      <c r="AB34" s="206">
        <v>31</v>
      </c>
      <c r="AC34" s="206">
        <v>28.6</v>
      </c>
      <c r="AD34" s="206">
        <v>27.6</v>
      </c>
      <c r="AE34" s="206">
        <v>28.9</v>
      </c>
      <c r="AF34" s="206">
        <v>27.6</v>
      </c>
      <c r="AG34" s="206">
        <v>29.2</v>
      </c>
      <c r="AH34" s="206">
        <v>29</v>
      </c>
      <c r="AI34" s="206">
        <v>29.6</v>
      </c>
      <c r="AJ34" s="206">
        <v>29.9</v>
      </c>
      <c r="AK34" s="206">
        <v>30.2</v>
      </c>
      <c r="AL34" s="206">
        <v>30.6</v>
      </c>
    </row>
    <row r="35" spans="1:165" s="3" customFormat="1" ht="30.75" customHeight="1">
      <c r="A35" s="115" t="s">
        <v>14</v>
      </c>
      <c r="B35" s="367" t="s">
        <v>296</v>
      </c>
      <c r="C35" s="368"/>
      <c r="D35" s="206">
        <v>83.3</v>
      </c>
      <c r="E35" s="206">
        <v>-75.1</v>
      </c>
      <c r="F35" s="206">
        <v>99.9</v>
      </c>
      <c r="G35" s="206">
        <v>220.3</v>
      </c>
      <c r="H35" s="206">
        <v>-8.7</v>
      </c>
      <c r="I35" s="206">
        <v>-48</v>
      </c>
      <c r="J35" s="206">
        <v>-91.9</v>
      </c>
      <c r="K35" s="206">
        <v>1218.9</v>
      </c>
      <c r="L35" s="206">
        <v>96.3</v>
      </c>
      <c r="M35" s="206">
        <v>-20.9</v>
      </c>
      <c r="N35" s="206">
        <v>-45.4</v>
      </c>
      <c r="O35" s="206">
        <v>81.9</v>
      </c>
      <c r="P35" s="206">
        <v>87.8</v>
      </c>
      <c r="Q35" s="206">
        <v>9.9</v>
      </c>
      <c r="R35" s="206">
        <v>13.2</v>
      </c>
      <c r="S35" s="206">
        <v>-0.1</v>
      </c>
      <c r="T35" s="206">
        <v>-79.9</v>
      </c>
      <c r="U35" s="206">
        <v>1.2</v>
      </c>
      <c r="V35" s="206">
        <v>2</v>
      </c>
      <c r="W35" s="206">
        <v>0.5</v>
      </c>
      <c r="X35" s="206">
        <v>0.8</v>
      </c>
      <c r="Y35" s="206">
        <v>2.4</v>
      </c>
      <c r="Z35" s="206">
        <v>2</v>
      </c>
      <c r="AA35" s="206">
        <v>1</v>
      </c>
      <c r="AB35" s="206">
        <v>0.1</v>
      </c>
      <c r="AC35" s="206">
        <v>1</v>
      </c>
      <c r="AD35" s="206">
        <v>1.9</v>
      </c>
      <c r="AE35" s="206">
        <v>1.4</v>
      </c>
      <c r="AF35" s="206">
        <v>0.7</v>
      </c>
      <c r="AG35" s="206">
        <v>1.3</v>
      </c>
      <c r="AH35" s="206">
        <v>2.2</v>
      </c>
      <c r="AI35" s="206">
        <v>2.3</v>
      </c>
      <c r="AJ35" s="206">
        <v>2.4</v>
      </c>
      <c r="AK35" s="206">
        <v>2.2</v>
      </c>
      <c r="AL35" s="206">
        <v>0.4</v>
      </c>
      <c r="AM35" s="195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</row>
    <row r="36" spans="1:165" ht="30.75" customHeight="1">
      <c r="A36" s="3" t="s">
        <v>15</v>
      </c>
      <c r="B36" s="367" t="s">
        <v>16</v>
      </c>
      <c r="C36" s="368"/>
      <c r="D36" s="207" t="s">
        <v>300</v>
      </c>
      <c r="E36" s="207" t="s">
        <v>300</v>
      </c>
      <c r="F36" s="207" t="s">
        <v>300</v>
      </c>
      <c r="G36" s="207" t="s">
        <v>300</v>
      </c>
      <c r="H36" s="207" t="s">
        <v>300</v>
      </c>
      <c r="I36" s="207" t="s">
        <v>300</v>
      </c>
      <c r="J36" s="207" t="s">
        <v>300</v>
      </c>
      <c r="K36" s="207" t="s">
        <v>300</v>
      </c>
      <c r="L36" s="207" t="s">
        <v>300</v>
      </c>
      <c r="M36" s="207" t="s">
        <v>300</v>
      </c>
      <c r="N36" s="207" t="s">
        <v>300</v>
      </c>
      <c r="O36" s="207" t="s">
        <v>300</v>
      </c>
      <c r="P36" s="207" t="s">
        <v>300</v>
      </c>
      <c r="Q36" s="207" t="s">
        <v>300</v>
      </c>
      <c r="R36" s="207" t="s">
        <v>300</v>
      </c>
      <c r="S36" s="207" t="s">
        <v>300</v>
      </c>
      <c r="T36" s="207" t="s">
        <v>300</v>
      </c>
      <c r="U36" s="208" t="s">
        <v>297</v>
      </c>
      <c r="V36" s="208" t="s">
        <v>297</v>
      </c>
      <c r="W36" s="208" t="s">
        <v>297</v>
      </c>
      <c r="X36" s="208" t="s">
        <v>297</v>
      </c>
      <c r="Y36" s="208" t="s">
        <v>297</v>
      </c>
      <c r="Z36" s="208" t="s">
        <v>297</v>
      </c>
      <c r="AA36" s="208" t="s">
        <v>297</v>
      </c>
      <c r="AB36" s="208" t="s">
        <v>297</v>
      </c>
      <c r="AC36" s="208" t="s">
        <v>297</v>
      </c>
      <c r="AD36" s="208" t="s">
        <v>297</v>
      </c>
      <c r="AE36" s="208" t="s">
        <v>297</v>
      </c>
      <c r="AF36" s="208" t="s">
        <v>297</v>
      </c>
      <c r="AG36" s="208" t="s">
        <v>297</v>
      </c>
      <c r="AH36" s="208" t="s">
        <v>297</v>
      </c>
      <c r="AI36" s="208" t="s">
        <v>297</v>
      </c>
      <c r="AJ36" s="208" t="s">
        <v>297</v>
      </c>
      <c r="AK36" s="208" t="s">
        <v>297</v>
      </c>
      <c r="AL36" s="208" t="s">
        <v>297</v>
      </c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</row>
    <row r="37" spans="1:38" ht="30.75" customHeight="1">
      <c r="A37" s="3" t="s">
        <v>17</v>
      </c>
      <c r="B37" s="367" t="s">
        <v>18</v>
      </c>
      <c r="C37" s="368"/>
      <c r="D37" s="207" t="s">
        <v>300</v>
      </c>
      <c r="E37" s="207" t="s">
        <v>300</v>
      </c>
      <c r="F37" s="207" t="s">
        <v>300</v>
      </c>
      <c r="G37" s="207" t="s">
        <v>300</v>
      </c>
      <c r="H37" s="207" t="s">
        <v>300</v>
      </c>
      <c r="I37" s="207" t="s">
        <v>300</v>
      </c>
      <c r="J37" s="207" t="s">
        <v>300</v>
      </c>
      <c r="K37" s="207" t="s">
        <v>300</v>
      </c>
      <c r="L37" s="207" t="s">
        <v>300</v>
      </c>
      <c r="M37" s="207" t="s">
        <v>300</v>
      </c>
      <c r="N37" s="207" t="s">
        <v>300</v>
      </c>
      <c r="O37" s="207" t="s">
        <v>300</v>
      </c>
      <c r="P37" s="207" t="s">
        <v>300</v>
      </c>
      <c r="Q37" s="207" t="s">
        <v>300</v>
      </c>
      <c r="R37" s="207" t="s">
        <v>300</v>
      </c>
      <c r="S37" s="207" t="s">
        <v>300</v>
      </c>
      <c r="T37" s="207" t="s">
        <v>300</v>
      </c>
      <c r="U37" s="208" t="s">
        <v>297</v>
      </c>
      <c r="V37" s="208" t="s">
        <v>297</v>
      </c>
      <c r="W37" s="208" t="s">
        <v>297</v>
      </c>
      <c r="X37" s="208" t="s">
        <v>297</v>
      </c>
      <c r="Y37" s="208" t="s">
        <v>297</v>
      </c>
      <c r="Z37" s="208" t="s">
        <v>297</v>
      </c>
      <c r="AA37" s="208" t="s">
        <v>297</v>
      </c>
      <c r="AB37" s="208" t="s">
        <v>297</v>
      </c>
      <c r="AC37" s="208" t="s">
        <v>297</v>
      </c>
      <c r="AD37" s="208" t="s">
        <v>297</v>
      </c>
      <c r="AE37" s="208" t="s">
        <v>297</v>
      </c>
      <c r="AF37" s="208" t="s">
        <v>297</v>
      </c>
      <c r="AG37" s="208" t="s">
        <v>297</v>
      </c>
      <c r="AH37" s="208" t="s">
        <v>297</v>
      </c>
      <c r="AI37" s="208" t="s">
        <v>297</v>
      </c>
      <c r="AJ37" s="208" t="s">
        <v>297</v>
      </c>
      <c r="AK37" s="208" t="s">
        <v>297</v>
      </c>
      <c r="AL37" s="208" t="s">
        <v>297</v>
      </c>
    </row>
    <row r="38" spans="1:38" ht="30.75" customHeight="1">
      <c r="A38" s="3" t="s">
        <v>19</v>
      </c>
      <c r="B38" s="367" t="s">
        <v>20</v>
      </c>
      <c r="C38" s="368"/>
      <c r="D38" s="207" t="s">
        <v>341</v>
      </c>
      <c r="E38" s="207" t="s">
        <v>342</v>
      </c>
      <c r="F38" s="207" t="s">
        <v>342</v>
      </c>
      <c r="G38" s="207" t="s">
        <v>342</v>
      </c>
      <c r="H38" s="207" t="s">
        <v>342</v>
      </c>
      <c r="I38" s="207" t="s">
        <v>342</v>
      </c>
      <c r="J38" s="207" t="s">
        <v>342</v>
      </c>
      <c r="K38" s="207" t="s">
        <v>342</v>
      </c>
      <c r="L38" s="207" t="s">
        <v>342</v>
      </c>
      <c r="M38" s="207" t="s">
        <v>342</v>
      </c>
      <c r="N38" s="207" t="s">
        <v>342</v>
      </c>
      <c r="O38" s="207" t="s">
        <v>342</v>
      </c>
      <c r="P38" s="207" t="s">
        <v>342</v>
      </c>
      <c r="Q38" s="207" t="s">
        <v>342</v>
      </c>
      <c r="R38" s="207" t="s">
        <v>342</v>
      </c>
      <c r="S38" s="207" t="s">
        <v>342</v>
      </c>
      <c r="T38" s="207" t="s">
        <v>342</v>
      </c>
      <c r="U38" s="206">
        <v>0.1</v>
      </c>
      <c r="V38" s="206">
        <v>-0.1</v>
      </c>
      <c r="W38" s="206">
        <v>1.9</v>
      </c>
      <c r="X38" s="206">
        <v>-0.5</v>
      </c>
      <c r="Y38" s="206">
        <v>0.3</v>
      </c>
      <c r="Z38" s="206">
        <v>0.9</v>
      </c>
      <c r="AA38" s="206">
        <v>2.7</v>
      </c>
      <c r="AB38" s="206">
        <v>2.1</v>
      </c>
      <c r="AC38" s="206">
        <v>3</v>
      </c>
      <c r="AD38" s="206">
        <v>3.7</v>
      </c>
      <c r="AE38" s="206">
        <v>1.3</v>
      </c>
      <c r="AF38" s="206">
        <v>3.5</v>
      </c>
      <c r="AG38" s="206">
        <v>3.5</v>
      </c>
      <c r="AH38" s="206">
        <v>4.4</v>
      </c>
      <c r="AI38" s="206">
        <v>4.9</v>
      </c>
      <c r="AJ38" s="206">
        <v>5.6</v>
      </c>
      <c r="AK38" s="206">
        <v>5.2</v>
      </c>
      <c r="AL38" s="206">
        <v>4.6</v>
      </c>
    </row>
    <row r="39" spans="1:165" s="230" customFormat="1" ht="30.75" customHeight="1">
      <c r="A39" s="353" t="s">
        <v>21</v>
      </c>
      <c r="B39" s="353"/>
      <c r="C39" s="366"/>
      <c r="D39" s="251">
        <f>100*(E20-C20)/C20</f>
        <v>11.174688897972565</v>
      </c>
      <c r="E39" s="251">
        <f>100*(G20-E20)/E20</f>
        <v>11.021148277480751</v>
      </c>
      <c r="F39" s="252">
        <f>100*(I20-G20)/G20</f>
        <v>9.674597945415233</v>
      </c>
      <c r="G39" s="251">
        <f>100*(K20-I20)/I20</f>
        <v>11.339814738427497</v>
      </c>
      <c r="H39" s="252">
        <f>100*(M20-K20)/K20</f>
        <v>7.224593398430116</v>
      </c>
      <c r="I39" s="252">
        <f>100*(O20-M20)/M20</f>
        <v>6.260157883802448</v>
      </c>
      <c r="J39" s="252">
        <f>100*(Q20-O20)/O20</f>
        <v>2.9126169071683607</v>
      </c>
      <c r="K39" s="252">
        <f>100*(S20-Q20)/Q20</f>
        <v>3.8747537644718437</v>
      </c>
      <c r="L39" s="252">
        <f>100*(U20-S20)/S20</f>
        <v>5.436434028720195</v>
      </c>
      <c r="M39" s="252">
        <f>100*(W20-U20)/U20</f>
        <v>3.371483014613853</v>
      </c>
      <c r="N39" s="252">
        <f>100*(Y20-W20)/W20</f>
        <v>4.198015522603378</v>
      </c>
      <c r="O39" s="252">
        <f>100*(AA20-Y20)/Y20</f>
        <v>7.107013132927366</v>
      </c>
      <c r="P39" s="252">
        <f>100*(AC20-AA20)/AA20</f>
        <v>7.342986681815879</v>
      </c>
      <c r="Q39" s="252">
        <f>100*(AE20-AC20)/AC20</f>
        <v>7.514762997590373</v>
      </c>
      <c r="R39" s="252">
        <f>100*(AG20-AE20)/AE20</f>
        <v>8.122204048615385</v>
      </c>
      <c r="S39" s="252">
        <f>100*(AI20-AG20)/AG20</f>
        <v>4.95000944187594</v>
      </c>
      <c r="T39" s="252">
        <f>100*(AK20-AI20)/AI20</f>
        <v>1.0699647310914022</v>
      </c>
      <c r="U39" s="253">
        <f>100*C20/C$12</f>
        <v>100</v>
      </c>
      <c r="V39" s="253">
        <f>100*E20/E$12</f>
        <v>100</v>
      </c>
      <c r="W39" s="253">
        <f>100*G20/G$12</f>
        <v>100</v>
      </c>
      <c r="X39" s="253">
        <f>100*I20/I$12</f>
        <v>100</v>
      </c>
      <c r="Y39" s="253">
        <f>100*K20/K$12</f>
        <v>100</v>
      </c>
      <c r="Z39" s="254">
        <f>100*M20/M$12</f>
        <v>100</v>
      </c>
      <c r="AA39" s="254">
        <f>100*O20/O$12</f>
        <v>100</v>
      </c>
      <c r="AB39" s="255">
        <f>100*Q20/Q$12</f>
        <v>100</v>
      </c>
      <c r="AC39" s="255">
        <f>100*S20/S$12</f>
        <v>100</v>
      </c>
      <c r="AD39" s="255">
        <f>100*U20/U$12</f>
        <v>100.00003698587325</v>
      </c>
      <c r="AE39" s="255">
        <f>100*W20/W$12</f>
        <v>100</v>
      </c>
      <c r="AF39" s="255">
        <f>100*Y20/Y$12</f>
        <v>100</v>
      </c>
      <c r="AG39" s="255">
        <f>100*AA20/AA$12</f>
        <v>100</v>
      </c>
      <c r="AH39" s="255">
        <f>100*AC20/AC$12</f>
        <v>100</v>
      </c>
      <c r="AI39" s="255">
        <f>100*AE20/AE$12</f>
        <v>100</v>
      </c>
      <c r="AJ39" s="255">
        <f>100*AG20/AG$12</f>
        <v>100</v>
      </c>
      <c r="AK39" s="255">
        <f>100*AI20/AI$12</f>
        <v>100</v>
      </c>
      <c r="AL39" s="255">
        <f>100*AK20/AK$12</f>
        <v>100</v>
      </c>
      <c r="AM39" s="233"/>
      <c r="AN39" s="231"/>
      <c r="AO39" s="231"/>
      <c r="AP39" s="231"/>
      <c r="AQ39" s="231"/>
      <c r="AR39" s="231"/>
      <c r="AS39" s="231"/>
      <c r="AT39" s="231"/>
      <c r="AU39" s="231"/>
      <c r="AV39" s="231"/>
      <c r="AW39" s="231"/>
      <c r="AX39" s="231"/>
      <c r="AY39" s="231"/>
      <c r="AZ39" s="231"/>
      <c r="BA39" s="231"/>
      <c r="BB39" s="231"/>
      <c r="BC39" s="231"/>
      <c r="BD39" s="231"/>
      <c r="BE39" s="231"/>
      <c r="BF39" s="231"/>
      <c r="BG39" s="231"/>
      <c r="BH39" s="231"/>
      <c r="BI39" s="231"/>
      <c r="BJ39" s="231"/>
      <c r="BK39" s="231"/>
      <c r="BL39" s="231"/>
      <c r="BM39" s="231"/>
      <c r="BN39" s="231"/>
      <c r="BO39" s="231"/>
      <c r="BP39" s="231"/>
      <c r="BQ39" s="231"/>
      <c r="BR39" s="231"/>
      <c r="BS39" s="231"/>
      <c r="BT39" s="231"/>
      <c r="BU39" s="231"/>
      <c r="BV39" s="231"/>
      <c r="BW39" s="231"/>
      <c r="BX39" s="231"/>
      <c r="BY39" s="231"/>
      <c r="BZ39" s="231"/>
      <c r="CA39" s="231"/>
      <c r="CB39" s="231"/>
      <c r="CC39" s="231"/>
      <c r="CD39" s="231"/>
      <c r="CE39" s="231"/>
      <c r="CF39" s="231"/>
      <c r="CG39" s="231"/>
      <c r="CH39" s="231"/>
      <c r="CI39" s="231"/>
      <c r="CJ39" s="231"/>
      <c r="CK39" s="231"/>
      <c r="CL39" s="231"/>
      <c r="CM39" s="231"/>
      <c r="CN39" s="231"/>
      <c r="CO39" s="231"/>
      <c r="CP39" s="231"/>
      <c r="CQ39" s="231"/>
      <c r="CR39" s="231"/>
      <c r="CS39" s="231"/>
      <c r="CT39" s="231"/>
      <c r="CU39" s="231"/>
      <c r="CV39" s="231"/>
      <c r="CW39" s="231"/>
      <c r="CX39" s="231"/>
      <c r="CY39" s="231"/>
      <c r="CZ39" s="231"/>
      <c r="DA39" s="231"/>
      <c r="DB39" s="231"/>
      <c r="DC39" s="231"/>
      <c r="DD39" s="231"/>
      <c r="DE39" s="231"/>
      <c r="DF39" s="231"/>
      <c r="DG39" s="231"/>
      <c r="DH39" s="231"/>
      <c r="DI39" s="231"/>
      <c r="DJ39" s="231"/>
      <c r="DK39" s="231"/>
      <c r="DL39" s="231"/>
      <c r="DM39" s="231"/>
      <c r="DN39" s="231"/>
      <c r="DO39" s="231"/>
      <c r="DP39" s="231"/>
      <c r="DQ39" s="231"/>
      <c r="DR39" s="231"/>
      <c r="DS39" s="231"/>
      <c r="DT39" s="231"/>
      <c r="DU39" s="231"/>
      <c r="DV39" s="231"/>
      <c r="DW39" s="231"/>
      <c r="DX39" s="231"/>
      <c r="DY39" s="231"/>
      <c r="DZ39" s="231"/>
      <c r="EA39" s="231"/>
      <c r="EB39" s="231"/>
      <c r="EC39" s="231"/>
      <c r="ED39" s="231"/>
      <c r="EE39" s="231"/>
      <c r="EF39" s="231"/>
      <c r="EG39" s="231"/>
      <c r="EH39" s="231"/>
      <c r="EI39" s="231"/>
      <c r="EJ39" s="231"/>
      <c r="EK39" s="231"/>
      <c r="EL39" s="231"/>
      <c r="EM39" s="231"/>
      <c r="EN39" s="231"/>
      <c r="EO39" s="231"/>
      <c r="EP39" s="231"/>
      <c r="EQ39" s="231"/>
      <c r="ER39" s="231"/>
      <c r="ES39" s="231"/>
      <c r="ET39" s="231"/>
      <c r="EU39" s="231"/>
      <c r="EV39" s="231"/>
      <c r="EW39" s="231"/>
      <c r="EX39" s="231"/>
      <c r="EY39" s="231"/>
      <c r="EZ39" s="231"/>
      <c r="FA39" s="231"/>
      <c r="FB39" s="231"/>
      <c r="FC39" s="231"/>
      <c r="FD39" s="231"/>
      <c r="FE39" s="231"/>
      <c r="FF39" s="231"/>
      <c r="FG39" s="231"/>
      <c r="FH39" s="231"/>
      <c r="FI39" s="231"/>
    </row>
    <row r="40" spans="1:25" ht="30.75" customHeight="1">
      <c r="A40" s="4" t="s">
        <v>175</v>
      </c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</row>
    <row r="41" spans="1:40" ht="30.75" customHeight="1">
      <c r="A41" s="1"/>
      <c r="B41" s="3"/>
      <c r="C41" s="3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195"/>
      <c r="W41" s="195"/>
      <c r="X41" s="195"/>
      <c r="Y41" s="195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  <c r="AL41" s="193"/>
      <c r="AM41" s="193"/>
      <c r="AN41" s="1"/>
    </row>
  </sheetData>
  <sheetProtection/>
  <mergeCells count="292">
    <mergeCell ref="A2:AL2"/>
    <mergeCell ref="A3:AL3"/>
    <mergeCell ref="B37:C37"/>
    <mergeCell ref="B38:C38"/>
    <mergeCell ref="B29:C29"/>
    <mergeCell ref="B30:C30"/>
    <mergeCell ref="A31:C31"/>
    <mergeCell ref="B32:C32"/>
    <mergeCell ref="A24:C25"/>
    <mergeCell ref="B26:C26"/>
    <mergeCell ref="A39:C39"/>
    <mergeCell ref="B33:C33"/>
    <mergeCell ref="B34:C34"/>
    <mergeCell ref="B35:C35"/>
    <mergeCell ref="B36:C36"/>
    <mergeCell ref="B27:C27"/>
    <mergeCell ref="B28:C28"/>
    <mergeCell ref="Y17:Z17"/>
    <mergeCell ref="C17:D17"/>
    <mergeCell ref="C18:D18"/>
    <mergeCell ref="C20:D20"/>
    <mergeCell ref="C19:D19"/>
    <mergeCell ref="Q19:R19"/>
    <mergeCell ref="S19:T19"/>
    <mergeCell ref="M18:N18"/>
    <mergeCell ref="U19:V19"/>
    <mergeCell ref="W19:X19"/>
    <mergeCell ref="AA17:AB17"/>
    <mergeCell ref="K16:L16"/>
    <mergeCell ref="O17:P17"/>
    <mergeCell ref="Q17:R17"/>
    <mergeCell ref="S17:T17"/>
    <mergeCell ref="U17:V17"/>
    <mergeCell ref="S16:T16"/>
    <mergeCell ref="M17:N17"/>
    <mergeCell ref="K17:L17"/>
    <mergeCell ref="W17:X17"/>
    <mergeCell ref="AC18:AD18"/>
    <mergeCell ref="AC20:AD20"/>
    <mergeCell ref="D24:T24"/>
    <mergeCell ref="U24:AL24"/>
    <mergeCell ref="E19:F19"/>
    <mergeCell ref="I19:J19"/>
    <mergeCell ref="K19:L19"/>
    <mergeCell ref="I18:J18"/>
    <mergeCell ref="K18:L18"/>
    <mergeCell ref="O19:P19"/>
    <mergeCell ref="AC13:AD13"/>
    <mergeCell ref="AC14:AD14"/>
    <mergeCell ref="AC11:AD11"/>
    <mergeCell ref="AC5:AD6"/>
    <mergeCell ref="AC7:AD7"/>
    <mergeCell ref="AC8:AD8"/>
    <mergeCell ref="C7:D7"/>
    <mergeCell ref="C8:D8"/>
    <mergeCell ref="E8:F8"/>
    <mergeCell ref="G8:H8"/>
    <mergeCell ref="E5:F6"/>
    <mergeCell ref="G5:H6"/>
    <mergeCell ref="E7:F7"/>
    <mergeCell ref="C9:D9"/>
    <mergeCell ref="C10:D10"/>
    <mergeCell ref="E11:F11"/>
    <mergeCell ref="G11:H11"/>
    <mergeCell ref="E9:F9"/>
    <mergeCell ref="G9:H9"/>
    <mergeCell ref="C11:D11"/>
    <mergeCell ref="G10:H10"/>
    <mergeCell ref="C16:D16"/>
    <mergeCell ref="I15:J15"/>
    <mergeCell ref="C13:D13"/>
    <mergeCell ref="C14:D14"/>
    <mergeCell ref="C15:D15"/>
    <mergeCell ref="E16:F16"/>
    <mergeCell ref="I16:J16"/>
    <mergeCell ref="G15:H15"/>
    <mergeCell ref="E15:F15"/>
    <mergeCell ref="O15:P15"/>
    <mergeCell ref="Q15:R15"/>
    <mergeCell ref="K12:L12"/>
    <mergeCell ref="M16:N16"/>
    <mergeCell ref="M14:N14"/>
    <mergeCell ref="O16:P16"/>
    <mergeCell ref="K15:L15"/>
    <mergeCell ref="M15:N15"/>
    <mergeCell ref="K13:L13"/>
    <mergeCell ref="K14:L14"/>
    <mergeCell ref="Y19:Z19"/>
    <mergeCell ref="AA19:AB19"/>
    <mergeCell ref="AC19:AD19"/>
    <mergeCell ref="AE19:AF19"/>
    <mergeCell ref="AG19:AH19"/>
    <mergeCell ref="AI19:AJ19"/>
    <mergeCell ref="AK19:AL19"/>
    <mergeCell ref="C5:D6"/>
    <mergeCell ref="E18:F18"/>
    <mergeCell ref="G18:H18"/>
    <mergeCell ref="E13:F13"/>
    <mergeCell ref="G13:H13"/>
    <mergeCell ref="E14:F14"/>
    <mergeCell ref="G14:H14"/>
    <mergeCell ref="E10:F10"/>
    <mergeCell ref="M13:N13"/>
    <mergeCell ref="G7:H7"/>
    <mergeCell ref="I17:J17"/>
    <mergeCell ref="I14:J14"/>
    <mergeCell ref="I13:J13"/>
    <mergeCell ref="I10:J10"/>
    <mergeCell ref="G16:H16"/>
    <mergeCell ref="K8:L8"/>
    <mergeCell ref="I9:J9"/>
    <mergeCell ref="K9:L9"/>
    <mergeCell ref="K11:L11"/>
    <mergeCell ref="G20:H20"/>
    <mergeCell ref="E17:F17"/>
    <mergeCell ref="G17:H17"/>
    <mergeCell ref="G19:H19"/>
    <mergeCell ref="M7:N7"/>
    <mergeCell ref="M8:N8"/>
    <mergeCell ref="M9:N9"/>
    <mergeCell ref="I11:J11"/>
    <mergeCell ref="M10:N10"/>
    <mergeCell ref="I7:J7"/>
    <mergeCell ref="K7:L7"/>
    <mergeCell ref="K10:L10"/>
    <mergeCell ref="M11:N11"/>
    <mergeCell ref="I8:J8"/>
    <mergeCell ref="AI18:AJ18"/>
    <mergeCell ref="AK18:AL18"/>
    <mergeCell ref="U20:V20"/>
    <mergeCell ref="W20:X20"/>
    <mergeCell ref="Y20:Z20"/>
    <mergeCell ref="AK20:AL20"/>
    <mergeCell ref="AA20:AB20"/>
    <mergeCell ref="AE20:AF20"/>
    <mergeCell ref="AG20:AH20"/>
    <mergeCell ref="AI20:AJ20"/>
    <mergeCell ref="AG18:AH18"/>
    <mergeCell ref="A20:B20"/>
    <mergeCell ref="O20:P20"/>
    <mergeCell ref="Q20:R20"/>
    <mergeCell ref="S20:T20"/>
    <mergeCell ref="M20:N20"/>
    <mergeCell ref="I20:J20"/>
    <mergeCell ref="K20:L20"/>
    <mergeCell ref="M19:N19"/>
    <mergeCell ref="E20:F20"/>
    <mergeCell ref="AA15:AB15"/>
    <mergeCell ref="AK17:AL17"/>
    <mergeCell ref="O18:P18"/>
    <mergeCell ref="Q18:R18"/>
    <mergeCell ref="S18:T18"/>
    <mergeCell ref="U18:V18"/>
    <mergeCell ref="W18:X18"/>
    <mergeCell ref="Y18:Z18"/>
    <mergeCell ref="AA18:AB18"/>
    <mergeCell ref="AE18:AF18"/>
    <mergeCell ref="AE17:AF17"/>
    <mergeCell ref="AG17:AH17"/>
    <mergeCell ref="AI17:AJ17"/>
    <mergeCell ref="AC15:AD15"/>
    <mergeCell ref="AE15:AF15"/>
    <mergeCell ref="AG15:AH15"/>
    <mergeCell ref="AI15:AJ15"/>
    <mergeCell ref="AC17:AD17"/>
    <mergeCell ref="AK15:AL15"/>
    <mergeCell ref="S15:T15"/>
    <mergeCell ref="U15:V15"/>
    <mergeCell ref="AE14:AF14"/>
    <mergeCell ref="AG14:AH14"/>
    <mergeCell ref="W14:X14"/>
    <mergeCell ref="Y14:Z14"/>
    <mergeCell ref="AA14:AB14"/>
    <mergeCell ref="W15:X15"/>
    <mergeCell ref="Y15:Z15"/>
    <mergeCell ref="AI14:AJ14"/>
    <mergeCell ref="AK14:AL14"/>
    <mergeCell ref="AG13:AH13"/>
    <mergeCell ref="AI13:AJ13"/>
    <mergeCell ref="AK13:AL13"/>
    <mergeCell ref="AI12:AJ12"/>
    <mergeCell ref="AK12:AL12"/>
    <mergeCell ref="AA12:AB12"/>
    <mergeCell ref="AE12:AF12"/>
    <mergeCell ref="AG12:AH12"/>
    <mergeCell ref="O13:P13"/>
    <mergeCell ref="Q13:R13"/>
    <mergeCell ref="S13:T13"/>
    <mergeCell ref="U13:V13"/>
    <mergeCell ref="W13:X13"/>
    <mergeCell ref="Y13:Z13"/>
    <mergeCell ref="AC12:AD12"/>
    <mergeCell ref="A12:B12"/>
    <mergeCell ref="O12:P12"/>
    <mergeCell ref="Q12:R12"/>
    <mergeCell ref="S12:T12"/>
    <mergeCell ref="E12:F12"/>
    <mergeCell ref="G12:H12"/>
    <mergeCell ref="C12:D12"/>
    <mergeCell ref="M12:N12"/>
    <mergeCell ref="I12:J12"/>
    <mergeCell ref="AG10:AH10"/>
    <mergeCell ref="AI10:AJ10"/>
    <mergeCell ref="AK10:AL10"/>
    <mergeCell ref="AG9:AH9"/>
    <mergeCell ref="AI9:AJ9"/>
    <mergeCell ref="AK9:AL9"/>
    <mergeCell ref="O10:P10"/>
    <mergeCell ref="Q10:R10"/>
    <mergeCell ref="S10:T10"/>
    <mergeCell ref="U10:V10"/>
    <mergeCell ref="W10:X10"/>
    <mergeCell ref="Y10:Z10"/>
    <mergeCell ref="AA10:AB10"/>
    <mergeCell ref="W9:X9"/>
    <mergeCell ref="Y9:Z9"/>
    <mergeCell ref="AA9:AB9"/>
    <mergeCell ref="AE9:AF9"/>
    <mergeCell ref="AC9:AD9"/>
    <mergeCell ref="AE10:AF10"/>
    <mergeCell ref="AC10:AD10"/>
    <mergeCell ref="O9:P9"/>
    <mergeCell ref="Q9:R9"/>
    <mergeCell ref="S9:T9"/>
    <mergeCell ref="U9:V9"/>
    <mergeCell ref="AG8:AH8"/>
    <mergeCell ref="AI8:AJ8"/>
    <mergeCell ref="AK8:AL8"/>
    <mergeCell ref="W8:X8"/>
    <mergeCell ref="Y8:Z8"/>
    <mergeCell ref="AA8:AB8"/>
    <mergeCell ref="AE8:AF8"/>
    <mergeCell ref="O8:P8"/>
    <mergeCell ref="Q8:R8"/>
    <mergeCell ref="S8:T8"/>
    <mergeCell ref="U8:V8"/>
    <mergeCell ref="AI7:AJ7"/>
    <mergeCell ref="AK7:AL7"/>
    <mergeCell ref="W7:X7"/>
    <mergeCell ref="Y7:Z7"/>
    <mergeCell ref="AA7:AB7"/>
    <mergeCell ref="AE7:AF7"/>
    <mergeCell ref="O7:P7"/>
    <mergeCell ref="Q7:R7"/>
    <mergeCell ref="S7:T7"/>
    <mergeCell ref="U7:V7"/>
    <mergeCell ref="AE5:AF6"/>
    <mergeCell ref="AG5:AH6"/>
    <mergeCell ref="W5:X6"/>
    <mergeCell ref="Y5:Z6"/>
    <mergeCell ref="AA5:AB6"/>
    <mergeCell ref="AG7:AH7"/>
    <mergeCell ref="AI5:AJ6"/>
    <mergeCell ref="AK5:AL6"/>
    <mergeCell ref="A5:B6"/>
    <mergeCell ref="O5:P6"/>
    <mergeCell ref="Q5:R6"/>
    <mergeCell ref="S5:T6"/>
    <mergeCell ref="M5:N6"/>
    <mergeCell ref="I5:J6"/>
    <mergeCell ref="K5:L6"/>
    <mergeCell ref="U5:V6"/>
    <mergeCell ref="O11:P11"/>
    <mergeCell ref="Q11:R11"/>
    <mergeCell ref="S11:T11"/>
    <mergeCell ref="O14:P14"/>
    <mergeCell ref="Q14:R14"/>
    <mergeCell ref="S14:T14"/>
    <mergeCell ref="U11:V11"/>
    <mergeCell ref="U16:V16"/>
    <mergeCell ref="Q16:R16"/>
    <mergeCell ref="W16:X16"/>
    <mergeCell ref="W11:X11"/>
    <mergeCell ref="U12:V12"/>
    <mergeCell ref="W12:X12"/>
    <mergeCell ref="U14:V14"/>
    <mergeCell ref="AK16:AL16"/>
    <mergeCell ref="AI16:AJ16"/>
    <mergeCell ref="AG16:AH16"/>
    <mergeCell ref="AE16:AF16"/>
    <mergeCell ref="AC16:AD16"/>
    <mergeCell ref="AA16:AB16"/>
    <mergeCell ref="AE11:AF11"/>
    <mergeCell ref="AG11:AH11"/>
    <mergeCell ref="AI11:AJ11"/>
    <mergeCell ref="AK11:AL11"/>
    <mergeCell ref="Y11:Z11"/>
    <mergeCell ref="Y16:Z16"/>
    <mergeCell ref="AA11:AB11"/>
    <mergeCell ref="AA13:AB13"/>
    <mergeCell ref="AE13:AF13"/>
    <mergeCell ref="Y12:Z1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61" r:id="rId1"/>
  <colBreaks count="1" manualBreakCount="1">
    <brk id="39" max="65535" man="1"/>
  </colBreaks>
  <ignoredErrors>
    <ignoredError sqref="A7:A11 A13:A19 A26:A30 A32:A35" numberStoredAsText="1"/>
    <ignoredError sqref="M3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X53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10.59765625" defaultRowHeight="15"/>
  <cols>
    <col min="1" max="1" width="3.59765625" style="78" customWidth="1"/>
    <col min="2" max="2" width="4.59765625" style="78" customWidth="1"/>
    <col min="3" max="3" width="3.59765625" style="78" customWidth="1"/>
    <col min="4" max="4" width="22.59765625" style="78" customWidth="1"/>
    <col min="5" max="5" width="14.09765625" style="78" bestFit="1" customWidth="1"/>
    <col min="6" max="6" width="12.69921875" style="78" customWidth="1"/>
    <col min="7" max="7" width="14.09765625" style="78" bestFit="1" customWidth="1"/>
    <col min="8" max="13" width="9.8984375" style="78" customWidth="1"/>
    <col min="14" max="14" width="7.59765625" style="78" customWidth="1"/>
    <col min="15" max="15" width="3.59765625" style="78" customWidth="1"/>
    <col min="16" max="16" width="4.59765625" style="78" customWidth="1"/>
    <col min="17" max="17" width="3.59765625" style="78" customWidth="1"/>
    <col min="18" max="18" width="22.59765625" style="78" customWidth="1"/>
    <col min="19" max="19" width="15.09765625" style="78" customWidth="1"/>
    <col min="20" max="20" width="13.09765625" style="78" customWidth="1"/>
    <col min="21" max="21" width="15" style="78" customWidth="1"/>
    <col min="22" max="27" width="9.8984375" style="78" customWidth="1"/>
    <col min="28" max="29" width="10.59765625" style="78" customWidth="1"/>
    <col min="30" max="30" width="12.5" style="78" customWidth="1"/>
    <col min="31" max="31" width="12.69921875" style="78" customWidth="1"/>
    <col min="32" max="16384" width="10.59765625" style="78" customWidth="1"/>
  </cols>
  <sheetData>
    <row r="1" spans="1:27" s="7" customFormat="1" ht="19.5" customHeight="1">
      <c r="A1" s="7" t="s">
        <v>176</v>
      </c>
      <c r="AA1" s="209" t="s">
        <v>177</v>
      </c>
    </row>
    <row r="2" spans="1:154" s="12" customFormat="1" ht="19.5" customHeight="1">
      <c r="A2" s="371" t="s">
        <v>360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11"/>
      <c r="O2" s="371" t="s">
        <v>361</v>
      </c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7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</row>
    <row r="3" spans="1:154" s="12" customFormat="1" ht="19.5" customHeight="1" thickBot="1">
      <c r="A3" s="13"/>
      <c r="B3" s="94"/>
      <c r="C3" s="14"/>
      <c r="D3" s="15"/>
      <c r="E3" s="14"/>
      <c r="F3" s="14"/>
      <c r="G3" s="14"/>
      <c r="H3" s="14"/>
      <c r="I3" s="14"/>
      <c r="J3" s="14"/>
      <c r="K3" s="14"/>
      <c r="L3" s="14"/>
      <c r="M3" s="16" t="s">
        <v>331</v>
      </c>
      <c r="N3" s="11"/>
      <c r="O3" s="11"/>
      <c r="P3" s="15"/>
      <c r="Q3" s="15"/>
      <c r="R3" s="14"/>
      <c r="S3" s="14"/>
      <c r="T3" s="14"/>
      <c r="U3" s="14"/>
      <c r="V3" s="14"/>
      <c r="W3" s="14"/>
      <c r="X3" s="14"/>
      <c r="Y3" s="14"/>
      <c r="Z3" s="14"/>
      <c r="AA3" s="16" t="s">
        <v>330</v>
      </c>
      <c r="AB3" s="11"/>
      <c r="AC3" s="11"/>
      <c r="AD3" s="17"/>
      <c r="AE3" s="17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</row>
    <row r="4" spans="1:154" s="79" customFormat="1" ht="21" customHeight="1">
      <c r="A4" s="344" t="s">
        <v>232</v>
      </c>
      <c r="B4" s="416"/>
      <c r="C4" s="416"/>
      <c r="D4" s="417"/>
      <c r="E4" s="403" t="s">
        <v>326</v>
      </c>
      <c r="F4" s="403" t="s">
        <v>202</v>
      </c>
      <c r="G4" s="403" t="s">
        <v>203</v>
      </c>
      <c r="H4" s="405" t="s">
        <v>233</v>
      </c>
      <c r="I4" s="406"/>
      <c r="J4" s="407"/>
      <c r="K4" s="408" t="s">
        <v>234</v>
      </c>
      <c r="L4" s="409"/>
      <c r="M4" s="409"/>
      <c r="N4" s="78"/>
      <c r="O4" s="406" t="s">
        <v>25</v>
      </c>
      <c r="P4" s="412"/>
      <c r="Q4" s="412"/>
      <c r="R4" s="413"/>
      <c r="S4" s="403" t="s">
        <v>326</v>
      </c>
      <c r="T4" s="403" t="s">
        <v>202</v>
      </c>
      <c r="U4" s="403" t="s">
        <v>203</v>
      </c>
      <c r="V4" s="405" t="s">
        <v>233</v>
      </c>
      <c r="W4" s="406"/>
      <c r="X4" s="407"/>
      <c r="Y4" s="408" t="s">
        <v>234</v>
      </c>
      <c r="Z4" s="409"/>
      <c r="AA4" s="409"/>
      <c r="AB4" s="78"/>
      <c r="AC4" s="78"/>
      <c r="AD4" s="410"/>
      <c r="AE4" s="410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</row>
    <row r="5" spans="1:154" s="79" customFormat="1" ht="21" customHeight="1">
      <c r="A5" s="414"/>
      <c r="B5" s="414"/>
      <c r="C5" s="414"/>
      <c r="D5" s="415"/>
      <c r="E5" s="404"/>
      <c r="F5" s="404"/>
      <c r="G5" s="404"/>
      <c r="H5" s="210" t="s">
        <v>199</v>
      </c>
      <c r="I5" s="210" t="s">
        <v>202</v>
      </c>
      <c r="J5" s="210" t="s">
        <v>203</v>
      </c>
      <c r="K5" s="210" t="s">
        <v>199</v>
      </c>
      <c r="L5" s="210" t="s">
        <v>202</v>
      </c>
      <c r="M5" s="211" t="s">
        <v>203</v>
      </c>
      <c r="N5" s="78"/>
      <c r="O5" s="414"/>
      <c r="P5" s="414"/>
      <c r="Q5" s="414"/>
      <c r="R5" s="415"/>
      <c r="S5" s="404"/>
      <c r="T5" s="404"/>
      <c r="U5" s="404"/>
      <c r="V5" s="210" t="s">
        <v>199</v>
      </c>
      <c r="W5" s="210" t="s">
        <v>202</v>
      </c>
      <c r="X5" s="210" t="s">
        <v>203</v>
      </c>
      <c r="Y5" s="210" t="s">
        <v>199</v>
      </c>
      <c r="Z5" s="210" t="s">
        <v>202</v>
      </c>
      <c r="AA5" s="211" t="s">
        <v>203</v>
      </c>
      <c r="AB5" s="78"/>
      <c r="AC5" s="78"/>
      <c r="AD5" s="411"/>
      <c r="AE5" s="411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</row>
    <row r="6" spans="1:154" s="79" customFormat="1" ht="21" customHeight="1">
      <c r="A6" s="234" t="s">
        <v>1</v>
      </c>
      <c r="B6" s="395" t="s">
        <v>26</v>
      </c>
      <c r="C6" s="395"/>
      <c r="D6" s="397"/>
      <c r="E6" s="243">
        <f>SUM(E7:E18)</f>
        <v>3629319</v>
      </c>
      <c r="F6" s="243">
        <v>3820881</v>
      </c>
      <c r="G6" s="243">
        <f>SUM(G7:G18)</f>
        <v>3841143</v>
      </c>
      <c r="H6" s="267">
        <v>8.5</v>
      </c>
      <c r="I6" s="268">
        <f>100*(F6-E6)/E6</f>
        <v>5.278180286714946</v>
      </c>
      <c r="J6" s="268">
        <f>100*(G6-F6)/F6</f>
        <v>0.530296546791172</v>
      </c>
      <c r="K6" s="269">
        <f>100*E6/E$34</f>
        <v>93.24511495323381</v>
      </c>
      <c r="L6" s="269">
        <f>100*F6/F$34</f>
        <v>93.53668546679589</v>
      </c>
      <c r="M6" s="269">
        <f>100*G6/G$34</f>
        <v>93.03724160782521</v>
      </c>
      <c r="N6" s="78"/>
      <c r="O6" s="234" t="s">
        <v>1</v>
      </c>
      <c r="P6" s="395" t="s">
        <v>26</v>
      </c>
      <c r="Q6" s="395"/>
      <c r="R6" s="397"/>
      <c r="S6" s="243">
        <f>SUM(S7:S18)</f>
        <v>2934947</v>
      </c>
      <c r="T6" s="243">
        <f>SUM(T7:T18)</f>
        <v>3054285</v>
      </c>
      <c r="U6" s="243">
        <v>3046005</v>
      </c>
      <c r="V6" s="308">
        <v>8.4</v>
      </c>
      <c r="W6" s="309">
        <f>100*(T6-S6)/S6</f>
        <v>4.066104089784245</v>
      </c>
      <c r="X6" s="309">
        <f>100*(U6-T6)/T6</f>
        <v>-0.2710945442222975</v>
      </c>
      <c r="Y6" s="310">
        <f>100*S6/S$34</f>
        <v>92.63314874753618</v>
      </c>
      <c r="Z6" s="310">
        <f>100*T6/T$34</f>
        <v>92.89487434813896</v>
      </c>
      <c r="AA6" s="310">
        <f>100*U6/U$34</f>
        <v>92.36234969917092</v>
      </c>
      <c r="AB6" s="78"/>
      <c r="AC6" s="78"/>
      <c r="AD6" s="59"/>
      <c r="AE6" s="59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</row>
    <row r="7" spans="1:154" s="79" customFormat="1" ht="21" customHeight="1">
      <c r="A7" s="96"/>
      <c r="B7" s="98" t="s">
        <v>235</v>
      </c>
      <c r="C7" s="383" t="s">
        <v>169</v>
      </c>
      <c r="D7" s="396"/>
      <c r="E7" s="259">
        <v>54369</v>
      </c>
      <c r="F7" s="259">
        <v>48833</v>
      </c>
      <c r="G7" s="259">
        <v>55016</v>
      </c>
      <c r="H7" s="257">
        <v>-0.6</v>
      </c>
      <c r="I7" s="257">
        <v>-10.2</v>
      </c>
      <c r="J7" s="257">
        <v>12.7</v>
      </c>
      <c r="K7" s="258">
        <v>1.4</v>
      </c>
      <c r="L7" s="258">
        <v>1.2</v>
      </c>
      <c r="M7" s="258">
        <v>1.3</v>
      </c>
      <c r="N7" s="87"/>
      <c r="O7" s="99"/>
      <c r="P7" s="100" t="s">
        <v>236</v>
      </c>
      <c r="Q7" s="392" t="s">
        <v>169</v>
      </c>
      <c r="R7" s="393"/>
      <c r="S7" s="259">
        <v>45601</v>
      </c>
      <c r="T7" s="259">
        <v>41415</v>
      </c>
      <c r="U7" s="259">
        <v>51136</v>
      </c>
      <c r="V7" s="285">
        <v>-0.5</v>
      </c>
      <c r="W7" s="286">
        <v>-9.2</v>
      </c>
      <c r="X7" s="286">
        <v>23.5</v>
      </c>
      <c r="Y7" s="287">
        <v>1.4</v>
      </c>
      <c r="Z7" s="287">
        <v>1.3</v>
      </c>
      <c r="AA7" s="287">
        <v>1.6</v>
      </c>
      <c r="AB7" s="78"/>
      <c r="AC7" s="78"/>
      <c r="AD7" s="59"/>
      <c r="AE7" s="59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</row>
    <row r="8" spans="1:154" s="79" customFormat="1" ht="21" customHeight="1">
      <c r="A8" s="78"/>
      <c r="B8" s="102" t="s">
        <v>204</v>
      </c>
      <c r="C8" s="383" t="s">
        <v>170</v>
      </c>
      <c r="D8" s="396"/>
      <c r="E8" s="259">
        <v>5109</v>
      </c>
      <c r="F8" s="259">
        <v>4762</v>
      </c>
      <c r="G8" s="259">
        <v>4662</v>
      </c>
      <c r="H8" s="257">
        <v>-6.8</v>
      </c>
      <c r="I8" s="257">
        <v>-6.8</v>
      </c>
      <c r="J8" s="257">
        <v>-2.1</v>
      </c>
      <c r="K8" s="258">
        <v>0.1</v>
      </c>
      <c r="L8" s="258">
        <v>0.1</v>
      </c>
      <c r="M8" s="258">
        <v>0.1</v>
      </c>
      <c r="N8" s="87"/>
      <c r="O8" s="87"/>
      <c r="P8" s="103" t="s">
        <v>237</v>
      </c>
      <c r="Q8" s="392" t="s">
        <v>170</v>
      </c>
      <c r="R8" s="393"/>
      <c r="S8" s="259">
        <v>5058</v>
      </c>
      <c r="T8" s="259">
        <v>4633</v>
      </c>
      <c r="U8" s="259">
        <v>4732</v>
      </c>
      <c r="V8" s="285">
        <v>-7.2</v>
      </c>
      <c r="W8" s="286">
        <v>-8.4</v>
      </c>
      <c r="X8" s="286">
        <v>2.1</v>
      </c>
      <c r="Y8" s="287">
        <v>0.2</v>
      </c>
      <c r="Z8" s="287">
        <v>0.1</v>
      </c>
      <c r="AA8" s="287">
        <v>0.1</v>
      </c>
      <c r="AB8" s="78"/>
      <c r="AC8" s="78"/>
      <c r="AD8" s="59"/>
      <c r="AE8" s="59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</row>
    <row r="9" spans="1:154" s="79" customFormat="1" ht="21" customHeight="1">
      <c r="A9" s="78"/>
      <c r="B9" s="102" t="s">
        <v>205</v>
      </c>
      <c r="C9" s="383" t="s">
        <v>171</v>
      </c>
      <c r="D9" s="396"/>
      <c r="E9" s="259">
        <v>22022</v>
      </c>
      <c r="F9" s="259">
        <v>22004</v>
      </c>
      <c r="G9" s="259">
        <v>20143</v>
      </c>
      <c r="H9" s="257">
        <v>1.4</v>
      </c>
      <c r="I9" s="257">
        <v>-0.1</v>
      </c>
      <c r="J9" s="257">
        <v>-8.5</v>
      </c>
      <c r="K9" s="258">
        <v>0.6</v>
      </c>
      <c r="L9" s="258">
        <v>0.5</v>
      </c>
      <c r="M9" s="258">
        <v>0.5</v>
      </c>
      <c r="N9" s="87"/>
      <c r="O9" s="87"/>
      <c r="P9" s="103" t="s">
        <v>238</v>
      </c>
      <c r="Q9" s="392" t="s">
        <v>171</v>
      </c>
      <c r="R9" s="393"/>
      <c r="S9" s="259">
        <v>17223</v>
      </c>
      <c r="T9" s="259">
        <v>17276</v>
      </c>
      <c r="U9" s="259">
        <v>16248</v>
      </c>
      <c r="V9" s="285">
        <v>2</v>
      </c>
      <c r="W9" s="286">
        <v>0.3</v>
      </c>
      <c r="X9" s="286">
        <v>-6</v>
      </c>
      <c r="Y9" s="287">
        <v>0.5</v>
      </c>
      <c r="Z9" s="287">
        <v>0.5</v>
      </c>
      <c r="AA9" s="287">
        <v>0.5</v>
      </c>
      <c r="AB9" s="78"/>
      <c r="AC9" s="78"/>
      <c r="AD9" s="59"/>
      <c r="AE9" s="59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</row>
    <row r="10" spans="2:31" ht="21" customHeight="1">
      <c r="B10" s="102" t="s">
        <v>206</v>
      </c>
      <c r="C10" s="383" t="s">
        <v>207</v>
      </c>
      <c r="D10" s="396"/>
      <c r="E10" s="259">
        <v>7828</v>
      </c>
      <c r="F10" s="259">
        <v>8663</v>
      </c>
      <c r="G10" s="259">
        <v>7500</v>
      </c>
      <c r="H10" s="257">
        <v>6.7</v>
      </c>
      <c r="I10" s="257">
        <v>10.7</v>
      </c>
      <c r="J10" s="257">
        <v>-13.4</v>
      </c>
      <c r="K10" s="258">
        <v>0.2</v>
      </c>
      <c r="L10" s="258">
        <v>0.2</v>
      </c>
      <c r="M10" s="258">
        <v>0.2</v>
      </c>
      <c r="N10" s="87"/>
      <c r="O10" s="87"/>
      <c r="P10" s="103" t="s">
        <v>239</v>
      </c>
      <c r="Q10" s="392" t="s">
        <v>207</v>
      </c>
      <c r="R10" s="393"/>
      <c r="S10" s="259">
        <v>6221</v>
      </c>
      <c r="T10" s="259">
        <v>6909</v>
      </c>
      <c r="U10" s="259">
        <v>5667</v>
      </c>
      <c r="V10" s="285">
        <v>3.2</v>
      </c>
      <c r="W10" s="286">
        <v>11.1</v>
      </c>
      <c r="X10" s="286">
        <v>-18</v>
      </c>
      <c r="Y10" s="287">
        <v>0.2</v>
      </c>
      <c r="Z10" s="287">
        <v>0.2</v>
      </c>
      <c r="AA10" s="287">
        <v>0.2</v>
      </c>
      <c r="AD10" s="59"/>
      <c r="AE10" s="59"/>
    </row>
    <row r="11" spans="1:154" s="79" customFormat="1" ht="21" customHeight="1">
      <c r="A11" s="78"/>
      <c r="B11" s="102" t="s">
        <v>208</v>
      </c>
      <c r="C11" s="383" t="s">
        <v>209</v>
      </c>
      <c r="D11" s="396"/>
      <c r="E11" s="259">
        <v>946952</v>
      </c>
      <c r="F11" s="259">
        <v>1007741</v>
      </c>
      <c r="G11" s="259">
        <v>963346</v>
      </c>
      <c r="H11" s="257">
        <v>14.5</v>
      </c>
      <c r="I11" s="257">
        <v>6.4</v>
      </c>
      <c r="J11" s="257">
        <v>-4.4</v>
      </c>
      <c r="K11" s="258">
        <v>24.3</v>
      </c>
      <c r="L11" s="258">
        <v>24.7</v>
      </c>
      <c r="M11" s="258">
        <v>23.3</v>
      </c>
      <c r="N11" s="87"/>
      <c r="O11" s="87"/>
      <c r="P11" s="103" t="s">
        <v>240</v>
      </c>
      <c r="Q11" s="392" t="s">
        <v>209</v>
      </c>
      <c r="R11" s="393"/>
      <c r="S11" s="259">
        <v>777229</v>
      </c>
      <c r="T11" s="259">
        <v>819241</v>
      </c>
      <c r="U11" s="259">
        <v>768013</v>
      </c>
      <c r="V11" s="285">
        <v>14.3</v>
      </c>
      <c r="W11" s="286">
        <v>5.4</v>
      </c>
      <c r="X11" s="286">
        <v>-6.3</v>
      </c>
      <c r="Y11" s="287">
        <v>24.5</v>
      </c>
      <c r="Z11" s="287">
        <v>24.9</v>
      </c>
      <c r="AA11" s="287">
        <v>23.3</v>
      </c>
      <c r="AB11" s="78"/>
      <c r="AC11" s="78"/>
      <c r="AD11" s="59"/>
      <c r="AE11" s="59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</row>
    <row r="12" spans="2:31" ht="21" customHeight="1">
      <c r="B12" s="102" t="s">
        <v>210</v>
      </c>
      <c r="C12" s="383" t="s">
        <v>211</v>
      </c>
      <c r="D12" s="396"/>
      <c r="E12" s="259">
        <v>406209</v>
      </c>
      <c r="F12" s="259">
        <v>404454</v>
      </c>
      <c r="G12" s="259">
        <v>444514</v>
      </c>
      <c r="H12" s="257">
        <v>5.8</v>
      </c>
      <c r="I12" s="257">
        <v>-0.4</v>
      </c>
      <c r="J12" s="257">
        <v>9.9</v>
      </c>
      <c r="K12" s="258">
        <v>10.4</v>
      </c>
      <c r="L12" s="258">
        <v>9.9</v>
      </c>
      <c r="M12" s="258">
        <v>10.8</v>
      </c>
      <c r="N12" s="87"/>
      <c r="O12" s="87"/>
      <c r="P12" s="103" t="s">
        <v>241</v>
      </c>
      <c r="Q12" s="392" t="s">
        <v>211</v>
      </c>
      <c r="R12" s="393"/>
      <c r="S12" s="259">
        <v>353864</v>
      </c>
      <c r="T12" s="259">
        <v>351139</v>
      </c>
      <c r="U12" s="259">
        <v>382232</v>
      </c>
      <c r="V12" s="285">
        <v>5.9</v>
      </c>
      <c r="W12" s="286">
        <v>-0.8</v>
      </c>
      <c r="X12" s="286">
        <v>8.9</v>
      </c>
      <c r="Y12" s="287">
        <v>11.2</v>
      </c>
      <c r="Z12" s="287">
        <v>10.7</v>
      </c>
      <c r="AA12" s="287">
        <v>11.6</v>
      </c>
      <c r="AD12" s="59"/>
      <c r="AE12" s="59"/>
    </row>
    <row r="13" spans="2:31" ht="21" customHeight="1">
      <c r="B13" s="102" t="s">
        <v>212</v>
      </c>
      <c r="C13" s="383" t="s">
        <v>213</v>
      </c>
      <c r="D13" s="396"/>
      <c r="E13" s="259">
        <v>76030</v>
      </c>
      <c r="F13" s="259">
        <v>82669</v>
      </c>
      <c r="G13" s="259">
        <v>86724</v>
      </c>
      <c r="H13" s="257">
        <v>3.8</v>
      </c>
      <c r="I13" s="257">
        <v>8.7</v>
      </c>
      <c r="J13" s="257">
        <v>4.9</v>
      </c>
      <c r="K13" s="258">
        <v>2</v>
      </c>
      <c r="L13" s="258">
        <v>2</v>
      </c>
      <c r="M13" s="258">
        <v>2.1</v>
      </c>
      <c r="N13" s="87"/>
      <c r="O13" s="87"/>
      <c r="P13" s="103" t="s">
        <v>242</v>
      </c>
      <c r="Q13" s="392" t="s">
        <v>213</v>
      </c>
      <c r="R13" s="393"/>
      <c r="S13" s="259">
        <v>53966</v>
      </c>
      <c r="T13" s="259">
        <v>56962</v>
      </c>
      <c r="U13" s="259">
        <v>59085</v>
      </c>
      <c r="V13" s="285">
        <v>6.4</v>
      </c>
      <c r="W13" s="286">
        <v>5.6</v>
      </c>
      <c r="X13" s="286">
        <v>3.7</v>
      </c>
      <c r="Y13" s="287">
        <v>1.7</v>
      </c>
      <c r="Z13" s="287">
        <v>1.7</v>
      </c>
      <c r="AA13" s="287">
        <v>1.8</v>
      </c>
      <c r="AD13" s="59"/>
      <c r="AE13" s="59"/>
    </row>
    <row r="14" spans="1:154" s="79" customFormat="1" ht="21" customHeight="1">
      <c r="A14" s="78"/>
      <c r="B14" s="102" t="s">
        <v>214</v>
      </c>
      <c r="C14" s="383" t="s">
        <v>215</v>
      </c>
      <c r="D14" s="396"/>
      <c r="E14" s="259">
        <v>564870</v>
      </c>
      <c r="F14" s="259">
        <v>595478</v>
      </c>
      <c r="G14" s="259">
        <v>594064</v>
      </c>
      <c r="H14" s="257">
        <v>8.2</v>
      </c>
      <c r="I14" s="257">
        <v>5.4</v>
      </c>
      <c r="J14" s="257">
        <v>-0.2</v>
      </c>
      <c r="K14" s="258">
        <v>14.5</v>
      </c>
      <c r="L14" s="258">
        <v>14.6</v>
      </c>
      <c r="M14" s="258">
        <v>14.4</v>
      </c>
      <c r="N14" s="87"/>
      <c r="O14" s="87"/>
      <c r="P14" s="103" t="s">
        <v>243</v>
      </c>
      <c r="Q14" s="392" t="s">
        <v>215</v>
      </c>
      <c r="R14" s="393"/>
      <c r="S14" s="259">
        <v>487139</v>
      </c>
      <c r="T14" s="259">
        <v>504296</v>
      </c>
      <c r="U14" s="259">
        <v>500987</v>
      </c>
      <c r="V14" s="285">
        <v>7.8</v>
      </c>
      <c r="W14" s="286">
        <v>3.5</v>
      </c>
      <c r="X14" s="286">
        <v>-0.7</v>
      </c>
      <c r="Y14" s="287">
        <v>15.4</v>
      </c>
      <c r="Z14" s="287">
        <v>15.3</v>
      </c>
      <c r="AA14" s="287">
        <v>15.2</v>
      </c>
      <c r="AB14" s="78"/>
      <c r="AC14" s="78"/>
      <c r="AD14" s="59"/>
      <c r="AE14" s="59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</row>
    <row r="15" spans="2:31" ht="21" customHeight="1">
      <c r="B15" s="102" t="s">
        <v>216</v>
      </c>
      <c r="C15" s="383" t="s">
        <v>217</v>
      </c>
      <c r="D15" s="396"/>
      <c r="E15" s="259">
        <v>159839</v>
      </c>
      <c r="F15" s="259">
        <v>164822</v>
      </c>
      <c r="G15" s="259">
        <v>159585</v>
      </c>
      <c r="H15" s="257">
        <v>5</v>
      </c>
      <c r="I15" s="257">
        <v>3.1</v>
      </c>
      <c r="J15" s="257">
        <v>-3.2</v>
      </c>
      <c r="K15" s="258">
        <v>4.1</v>
      </c>
      <c r="L15" s="258">
        <v>4</v>
      </c>
      <c r="M15" s="258">
        <v>3.9</v>
      </c>
      <c r="N15" s="87"/>
      <c r="O15" s="87"/>
      <c r="P15" s="103" t="s">
        <v>244</v>
      </c>
      <c r="Q15" s="392" t="s">
        <v>217</v>
      </c>
      <c r="R15" s="393"/>
      <c r="S15" s="259">
        <v>136243</v>
      </c>
      <c r="T15" s="259">
        <v>139945</v>
      </c>
      <c r="U15" s="259">
        <v>136379</v>
      </c>
      <c r="V15" s="285">
        <v>5.2</v>
      </c>
      <c r="W15" s="286">
        <v>2.7</v>
      </c>
      <c r="X15" s="286">
        <v>-2.5</v>
      </c>
      <c r="Y15" s="287">
        <v>4.3</v>
      </c>
      <c r="Z15" s="287">
        <v>4.3</v>
      </c>
      <c r="AA15" s="287">
        <v>4.1</v>
      </c>
      <c r="AD15" s="59"/>
      <c r="AE15" s="59"/>
    </row>
    <row r="16" spans="2:31" ht="21" customHeight="1">
      <c r="B16" s="102" t="s">
        <v>218</v>
      </c>
      <c r="C16" s="383" t="s">
        <v>219</v>
      </c>
      <c r="D16" s="396"/>
      <c r="E16" s="259">
        <v>403884</v>
      </c>
      <c r="F16" s="259">
        <v>423745</v>
      </c>
      <c r="G16" s="259">
        <v>439700</v>
      </c>
      <c r="H16" s="257">
        <v>3.6</v>
      </c>
      <c r="I16" s="257">
        <v>4.9</v>
      </c>
      <c r="J16" s="257">
        <v>3.8</v>
      </c>
      <c r="K16" s="258">
        <v>10.4</v>
      </c>
      <c r="L16" s="258">
        <v>10.4</v>
      </c>
      <c r="M16" s="258">
        <v>10.7</v>
      </c>
      <c r="N16" s="87"/>
      <c r="O16" s="87"/>
      <c r="P16" s="103" t="s">
        <v>245</v>
      </c>
      <c r="Q16" s="392" t="s">
        <v>219</v>
      </c>
      <c r="R16" s="393"/>
      <c r="S16" s="259">
        <v>253487</v>
      </c>
      <c r="T16" s="259">
        <v>262920</v>
      </c>
      <c r="U16" s="259">
        <v>270984</v>
      </c>
      <c r="V16" s="285">
        <v>2.3</v>
      </c>
      <c r="W16" s="286">
        <v>3.7</v>
      </c>
      <c r="X16" s="286">
        <v>3.1</v>
      </c>
      <c r="Y16" s="287">
        <v>8</v>
      </c>
      <c r="Z16" s="287">
        <v>8</v>
      </c>
      <c r="AA16" s="287">
        <v>8.2</v>
      </c>
      <c r="AD16" s="59"/>
      <c r="AE16" s="59"/>
    </row>
    <row r="17" spans="2:31" ht="21" customHeight="1">
      <c r="B17" s="102" t="s">
        <v>172</v>
      </c>
      <c r="C17" s="383" t="s">
        <v>220</v>
      </c>
      <c r="D17" s="396"/>
      <c r="E17" s="259">
        <v>244517</v>
      </c>
      <c r="F17" s="259">
        <v>269170</v>
      </c>
      <c r="G17" s="259">
        <v>260009</v>
      </c>
      <c r="H17" s="257">
        <v>5.3</v>
      </c>
      <c r="I17" s="257">
        <v>10.1</v>
      </c>
      <c r="J17" s="257">
        <v>-3.4</v>
      </c>
      <c r="K17" s="258">
        <v>6.3</v>
      </c>
      <c r="L17" s="258">
        <v>6.6</v>
      </c>
      <c r="M17" s="258">
        <v>6.3</v>
      </c>
      <c r="N17" s="87"/>
      <c r="O17" s="87"/>
      <c r="P17" s="103" t="s">
        <v>172</v>
      </c>
      <c r="Q17" s="392" t="s">
        <v>220</v>
      </c>
      <c r="R17" s="393"/>
      <c r="S17" s="259">
        <v>187673</v>
      </c>
      <c r="T17" s="259">
        <v>203776</v>
      </c>
      <c r="U17" s="259">
        <v>195128</v>
      </c>
      <c r="V17" s="285">
        <v>4.9</v>
      </c>
      <c r="W17" s="286">
        <v>8.6</v>
      </c>
      <c r="X17" s="286">
        <v>-4.2</v>
      </c>
      <c r="Y17" s="287">
        <v>5.9</v>
      </c>
      <c r="Z17" s="287">
        <v>6.2</v>
      </c>
      <c r="AA17" s="287">
        <v>5.9</v>
      </c>
      <c r="AD17" s="59"/>
      <c r="AE17" s="59"/>
    </row>
    <row r="18" spans="2:31" ht="21" customHeight="1">
      <c r="B18" s="102" t="s">
        <v>173</v>
      </c>
      <c r="C18" s="383" t="s">
        <v>221</v>
      </c>
      <c r="D18" s="396"/>
      <c r="E18" s="259">
        <v>737690</v>
      </c>
      <c r="F18" s="259">
        <v>788539</v>
      </c>
      <c r="G18" s="259">
        <v>805880</v>
      </c>
      <c r="H18" s="257">
        <v>9.4</v>
      </c>
      <c r="I18" s="257">
        <v>6.9</v>
      </c>
      <c r="J18" s="257">
        <v>2.2</v>
      </c>
      <c r="K18" s="258">
        <v>19</v>
      </c>
      <c r="L18" s="258">
        <v>19.3</v>
      </c>
      <c r="M18" s="258">
        <v>19.5</v>
      </c>
      <c r="N18" s="87"/>
      <c r="O18" s="87"/>
      <c r="P18" s="103" t="s">
        <v>173</v>
      </c>
      <c r="Q18" s="392" t="s">
        <v>221</v>
      </c>
      <c r="R18" s="393"/>
      <c r="S18" s="259">
        <v>611243</v>
      </c>
      <c r="T18" s="259">
        <v>645773</v>
      </c>
      <c r="U18" s="259">
        <v>655415</v>
      </c>
      <c r="V18" s="285">
        <v>8.9</v>
      </c>
      <c r="W18" s="286">
        <v>5.6</v>
      </c>
      <c r="X18" s="286">
        <v>1.5</v>
      </c>
      <c r="Y18" s="287">
        <v>19.3</v>
      </c>
      <c r="Z18" s="287">
        <v>19.6</v>
      </c>
      <c r="AA18" s="287">
        <v>19.9</v>
      </c>
      <c r="AD18" s="59"/>
      <c r="AE18" s="59"/>
    </row>
    <row r="19" spans="1:154" s="3" customFormat="1" ht="21" customHeight="1">
      <c r="A19" s="97"/>
      <c r="B19" s="387"/>
      <c r="C19" s="387"/>
      <c r="D19" s="394"/>
      <c r="E19" s="260"/>
      <c r="F19" s="260"/>
      <c r="G19" s="260"/>
      <c r="H19" s="260"/>
      <c r="I19" s="260"/>
      <c r="J19" s="260"/>
      <c r="K19" s="260"/>
      <c r="L19" s="260"/>
      <c r="M19" s="260"/>
      <c r="N19" s="4"/>
      <c r="O19" s="97"/>
      <c r="P19" s="387"/>
      <c r="Q19" s="387"/>
      <c r="R19" s="394"/>
      <c r="S19" s="288"/>
      <c r="T19" s="288"/>
      <c r="U19" s="288"/>
      <c r="V19" s="289"/>
      <c r="W19" s="286"/>
      <c r="X19" s="286"/>
      <c r="Y19" s="287"/>
      <c r="Z19" s="287"/>
      <c r="AA19" s="287"/>
      <c r="AB19" s="2"/>
      <c r="AC19" s="2"/>
      <c r="AD19" s="59"/>
      <c r="AE19" s="59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</row>
    <row r="20" spans="1:154" s="79" customFormat="1" ht="21" customHeight="1">
      <c r="A20" s="234" t="s">
        <v>2</v>
      </c>
      <c r="B20" s="395" t="s">
        <v>343</v>
      </c>
      <c r="C20" s="395"/>
      <c r="D20" s="397"/>
      <c r="E20" s="243">
        <f>SUM(E21:E23)</f>
        <v>342349</v>
      </c>
      <c r="F20" s="243">
        <f>SUM(F21:F23)</f>
        <v>353606</v>
      </c>
      <c r="G20" s="243">
        <f>SUM(G21:G23)</f>
        <v>366049</v>
      </c>
      <c r="H20" s="268">
        <v>7.4</v>
      </c>
      <c r="I20" s="268">
        <f>100*(F20-E20)/E20</f>
        <v>3.2881650012122132</v>
      </c>
      <c r="J20" s="268">
        <f>100*(G20-F20)/F20</f>
        <v>3.518888254158583</v>
      </c>
      <c r="K20" s="269">
        <f>100*E20/E$34</f>
        <v>8.795691935353338</v>
      </c>
      <c r="L20" s="269">
        <f>100*F20/F$34</f>
        <v>8.656415418635605</v>
      </c>
      <c r="M20" s="269">
        <f>100*G20/G$34</f>
        <v>8.866160216712267</v>
      </c>
      <c r="N20" s="78"/>
      <c r="O20" s="234" t="s">
        <v>2</v>
      </c>
      <c r="P20" s="395" t="s">
        <v>343</v>
      </c>
      <c r="Q20" s="395"/>
      <c r="R20" s="395"/>
      <c r="S20" s="244">
        <f>SUM(S21:S23)</f>
        <v>304716</v>
      </c>
      <c r="T20" s="245">
        <f>SUM(T21:T23)</f>
        <v>314127</v>
      </c>
      <c r="U20" s="245">
        <f>SUM(U21:U23)</f>
        <v>325431</v>
      </c>
      <c r="V20" s="308">
        <v>8.4</v>
      </c>
      <c r="W20" s="309">
        <f>100*(T20-S20)/S20</f>
        <v>3.0884495727168906</v>
      </c>
      <c r="X20" s="309">
        <f>100*(U20-T20)/T20</f>
        <v>3.5985445377188205</v>
      </c>
      <c r="Y20" s="269">
        <f>100*S20/S$34</f>
        <v>9.617482889385817</v>
      </c>
      <c r="Z20" s="269">
        <f>100*T20/T$34</f>
        <v>9.554048883571063</v>
      </c>
      <c r="AA20" s="269">
        <f>100*U20/U$34</f>
        <v>9.867866869867546</v>
      </c>
      <c r="AB20" s="78"/>
      <c r="AC20" s="78"/>
      <c r="AD20" s="59"/>
      <c r="AE20" s="59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78"/>
      <c r="EW20" s="78"/>
      <c r="EX20" s="78"/>
    </row>
    <row r="21" spans="1:31" ht="21" customHeight="1">
      <c r="A21" s="95"/>
      <c r="B21" s="102" t="s">
        <v>27</v>
      </c>
      <c r="C21" s="383" t="s">
        <v>213</v>
      </c>
      <c r="D21" s="396"/>
      <c r="E21" s="259">
        <v>7457</v>
      </c>
      <c r="F21" s="259">
        <v>7976</v>
      </c>
      <c r="G21" s="259">
        <v>8746</v>
      </c>
      <c r="H21" s="261">
        <v>9.6</v>
      </c>
      <c r="I21" s="257">
        <v>7</v>
      </c>
      <c r="J21" s="257">
        <v>9.6</v>
      </c>
      <c r="K21" s="258">
        <v>0.2</v>
      </c>
      <c r="L21" s="258">
        <v>0.2</v>
      </c>
      <c r="M21" s="258">
        <v>0.2</v>
      </c>
      <c r="N21" s="87"/>
      <c r="O21" s="104"/>
      <c r="P21" s="103" t="s">
        <v>27</v>
      </c>
      <c r="Q21" s="392" t="s">
        <v>213</v>
      </c>
      <c r="R21" s="392"/>
      <c r="S21" s="262">
        <v>4739</v>
      </c>
      <c r="T21" s="263">
        <v>4995</v>
      </c>
      <c r="U21" s="263">
        <v>5464</v>
      </c>
      <c r="V21" s="290">
        <v>10.6</v>
      </c>
      <c r="W21" s="286">
        <v>5.4</v>
      </c>
      <c r="X21" s="286">
        <v>9.4</v>
      </c>
      <c r="Y21" s="258">
        <v>0.1</v>
      </c>
      <c r="Z21" s="258">
        <v>0.2</v>
      </c>
      <c r="AA21" s="258">
        <v>0.2</v>
      </c>
      <c r="AB21" s="87"/>
      <c r="AC21" s="87"/>
      <c r="AD21" s="59"/>
      <c r="AE21" s="59"/>
    </row>
    <row r="22" spans="1:31" ht="21" customHeight="1">
      <c r="A22" s="95"/>
      <c r="B22" s="102" t="s">
        <v>28</v>
      </c>
      <c r="C22" s="383" t="s">
        <v>221</v>
      </c>
      <c r="D22" s="396"/>
      <c r="E22" s="259">
        <v>154040</v>
      </c>
      <c r="F22" s="259">
        <v>161795</v>
      </c>
      <c r="G22" s="259">
        <v>168990</v>
      </c>
      <c r="H22" s="261">
        <v>6.1</v>
      </c>
      <c r="I22" s="257">
        <v>5</v>
      </c>
      <c r="J22" s="257">
        <v>4.4</v>
      </c>
      <c r="K22" s="258">
        <v>4</v>
      </c>
      <c r="L22" s="258">
        <v>4</v>
      </c>
      <c r="M22" s="258">
        <v>4.1</v>
      </c>
      <c r="N22" s="87"/>
      <c r="O22" s="104"/>
      <c r="P22" s="103" t="s">
        <v>28</v>
      </c>
      <c r="Q22" s="392" t="s">
        <v>221</v>
      </c>
      <c r="R22" s="392"/>
      <c r="S22" s="262">
        <v>134767</v>
      </c>
      <c r="T22" s="263">
        <v>141754</v>
      </c>
      <c r="U22" s="263">
        <v>148583</v>
      </c>
      <c r="V22" s="290">
        <v>7.4</v>
      </c>
      <c r="W22" s="286">
        <v>5.2</v>
      </c>
      <c r="X22" s="286">
        <v>4.8</v>
      </c>
      <c r="Y22" s="258">
        <v>4.3</v>
      </c>
      <c r="Z22" s="258">
        <v>4.3</v>
      </c>
      <c r="AA22" s="258">
        <v>4.5</v>
      </c>
      <c r="AB22" s="87"/>
      <c r="AC22" s="87"/>
      <c r="AD22" s="59"/>
      <c r="AE22" s="59"/>
    </row>
    <row r="23" spans="1:154" s="3" customFormat="1" ht="21" customHeight="1">
      <c r="A23" s="95"/>
      <c r="B23" s="102" t="s">
        <v>29</v>
      </c>
      <c r="C23" s="383" t="s">
        <v>222</v>
      </c>
      <c r="D23" s="383"/>
      <c r="E23" s="262">
        <v>180852</v>
      </c>
      <c r="F23" s="263">
        <v>183835</v>
      </c>
      <c r="G23" s="263">
        <v>188313</v>
      </c>
      <c r="H23" s="264">
        <v>8.4</v>
      </c>
      <c r="I23" s="265">
        <v>1.6</v>
      </c>
      <c r="J23" s="265">
        <v>2.4</v>
      </c>
      <c r="K23" s="258">
        <v>4.6</v>
      </c>
      <c r="L23" s="258">
        <v>4.5</v>
      </c>
      <c r="M23" s="258">
        <v>4.6</v>
      </c>
      <c r="N23" s="87"/>
      <c r="O23" s="104"/>
      <c r="P23" s="103" t="s">
        <v>29</v>
      </c>
      <c r="Q23" s="392" t="s">
        <v>222</v>
      </c>
      <c r="R23" s="392"/>
      <c r="S23" s="262">
        <v>165210</v>
      </c>
      <c r="T23" s="263">
        <v>167378</v>
      </c>
      <c r="U23" s="263">
        <v>171384</v>
      </c>
      <c r="V23" s="290">
        <v>9.3</v>
      </c>
      <c r="W23" s="286">
        <v>1.3</v>
      </c>
      <c r="X23" s="286">
        <v>2.4</v>
      </c>
      <c r="Y23" s="258">
        <v>5.2</v>
      </c>
      <c r="Z23" s="258">
        <v>5.1</v>
      </c>
      <c r="AA23" s="258">
        <v>5.2</v>
      </c>
      <c r="AB23" s="2"/>
      <c r="AC23" s="2"/>
      <c r="AD23" s="59"/>
      <c r="AE23" s="59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</row>
    <row r="24" spans="1:154" s="79" customFormat="1" ht="21" customHeight="1">
      <c r="A24" s="97"/>
      <c r="B24" s="379"/>
      <c r="C24" s="379"/>
      <c r="D24" s="379"/>
      <c r="E24" s="266"/>
      <c r="F24" s="260"/>
      <c r="G24" s="260"/>
      <c r="H24" s="260"/>
      <c r="I24" s="260"/>
      <c r="J24" s="260"/>
      <c r="K24" s="260"/>
      <c r="L24" s="260"/>
      <c r="M24" s="260"/>
      <c r="N24" s="4"/>
      <c r="O24" s="97"/>
      <c r="P24" s="379"/>
      <c r="Q24" s="379"/>
      <c r="R24" s="379"/>
      <c r="S24" s="291"/>
      <c r="T24" s="288"/>
      <c r="U24" s="288"/>
      <c r="V24" s="289"/>
      <c r="W24" s="286"/>
      <c r="X24" s="286"/>
      <c r="Y24" s="260"/>
      <c r="Z24" s="260"/>
      <c r="AA24" s="260"/>
      <c r="AB24" s="78"/>
      <c r="AC24" s="78"/>
      <c r="AD24" s="59"/>
      <c r="AE24" s="59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  <c r="DQ24" s="78"/>
      <c r="DR24" s="78"/>
      <c r="DS24" s="78"/>
      <c r="DT24" s="78"/>
      <c r="DU24" s="78"/>
      <c r="DV24" s="78"/>
      <c r="DW24" s="78"/>
      <c r="DX24" s="78"/>
      <c r="DY24" s="78"/>
      <c r="DZ24" s="78"/>
      <c r="EA24" s="78"/>
      <c r="EB24" s="78"/>
      <c r="EC24" s="78"/>
      <c r="ED24" s="78"/>
      <c r="EE24" s="78"/>
      <c r="EF24" s="78"/>
      <c r="EG24" s="78"/>
      <c r="EH24" s="78"/>
      <c r="EI24" s="78"/>
      <c r="EJ24" s="78"/>
      <c r="EK24" s="78"/>
      <c r="EL24" s="78"/>
      <c r="EM24" s="78"/>
      <c r="EN24" s="78"/>
      <c r="EO24" s="78"/>
      <c r="EP24" s="78"/>
      <c r="EQ24" s="78"/>
      <c r="ER24" s="78"/>
      <c r="ES24" s="78"/>
      <c r="ET24" s="78"/>
      <c r="EU24" s="78"/>
      <c r="EV24" s="78"/>
      <c r="EW24" s="78"/>
      <c r="EX24" s="78"/>
    </row>
    <row r="25" spans="1:154" s="4" customFormat="1" ht="21" customHeight="1">
      <c r="A25" s="234" t="s">
        <v>3</v>
      </c>
      <c r="B25" s="402" t="s">
        <v>30</v>
      </c>
      <c r="C25" s="402"/>
      <c r="D25" s="402"/>
      <c r="E25" s="244">
        <f>SUM(E26)</f>
        <v>78332</v>
      </c>
      <c r="F25" s="245">
        <f>SUM(F26)</f>
        <v>83216</v>
      </c>
      <c r="G25" s="245">
        <f>SUM(G26)</f>
        <v>88542</v>
      </c>
      <c r="H25" s="270">
        <v>6.9</v>
      </c>
      <c r="I25" s="270">
        <f>100*(F25-E25)/E25</f>
        <v>6.2349997446765055</v>
      </c>
      <c r="J25" s="270">
        <f>100*(G25-F25)/F25</f>
        <v>6.400211497788887</v>
      </c>
      <c r="K25" s="269">
        <f>100*E25/E$34</f>
        <v>2.0125197990357724</v>
      </c>
      <c r="L25" s="269">
        <f>100*F25/F$34</f>
        <v>2.0371607537122687</v>
      </c>
      <c r="M25" s="269">
        <f>100*G25/G$34</f>
        <v>2.144596919833513</v>
      </c>
      <c r="N25" s="78"/>
      <c r="O25" s="234" t="s">
        <v>3</v>
      </c>
      <c r="P25" s="402" t="s">
        <v>30</v>
      </c>
      <c r="Q25" s="402"/>
      <c r="R25" s="402"/>
      <c r="S25" s="244">
        <f>SUM(S26)</f>
        <v>68321</v>
      </c>
      <c r="T25" s="245">
        <f>SUM(T26)</f>
        <v>72749</v>
      </c>
      <c r="U25" s="245">
        <f>SUM(U26)</f>
        <v>76900</v>
      </c>
      <c r="V25" s="308">
        <v>6.8</v>
      </c>
      <c r="W25" s="309">
        <f>100*(T25-S25)/S25</f>
        <v>6.4811697721052095</v>
      </c>
      <c r="X25" s="309">
        <f>100*(U25-T25)/T25</f>
        <v>5.705920356293557</v>
      </c>
      <c r="Y25" s="269">
        <f>100*S25/S$34</f>
        <v>2.1563555851538103</v>
      </c>
      <c r="Z25" s="269">
        <f>100*T25/T$34</f>
        <v>2.2126321590659552</v>
      </c>
      <c r="AA25" s="269">
        <f>100*U25/U$34</f>
        <v>2.3317967934610233</v>
      </c>
      <c r="AB25" s="2"/>
      <c r="AC25" s="2"/>
      <c r="AD25" s="59"/>
      <c r="AE25" s="59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</row>
    <row r="26" spans="1:154" s="3" customFormat="1" ht="21" customHeight="1">
      <c r="A26" s="105"/>
      <c r="B26" s="106" t="s">
        <v>27</v>
      </c>
      <c r="C26" s="380" t="s">
        <v>221</v>
      </c>
      <c r="D26" s="380"/>
      <c r="E26" s="262">
        <v>78332</v>
      </c>
      <c r="F26" s="263">
        <v>83216</v>
      </c>
      <c r="G26" s="263">
        <v>88542</v>
      </c>
      <c r="H26" s="264">
        <v>6.9</v>
      </c>
      <c r="I26" s="265">
        <v>6.2</v>
      </c>
      <c r="J26" s="265">
        <v>6.4</v>
      </c>
      <c r="K26" s="258">
        <v>2</v>
      </c>
      <c r="L26" s="258">
        <v>2</v>
      </c>
      <c r="M26" s="258">
        <v>2.1</v>
      </c>
      <c r="N26" s="87"/>
      <c r="O26" s="104"/>
      <c r="P26" s="103" t="s">
        <v>27</v>
      </c>
      <c r="Q26" s="392" t="s">
        <v>221</v>
      </c>
      <c r="R26" s="392"/>
      <c r="S26" s="262">
        <v>68321</v>
      </c>
      <c r="T26" s="263">
        <v>72749</v>
      </c>
      <c r="U26" s="263">
        <v>76900</v>
      </c>
      <c r="V26" s="290">
        <v>6.8</v>
      </c>
      <c r="W26" s="286">
        <v>6.5</v>
      </c>
      <c r="X26" s="286">
        <v>5.7</v>
      </c>
      <c r="Y26" s="258">
        <v>2.2</v>
      </c>
      <c r="Z26" s="258">
        <v>2.2</v>
      </c>
      <c r="AA26" s="258">
        <v>2.3</v>
      </c>
      <c r="AB26" s="87"/>
      <c r="AC26" s="2"/>
      <c r="AD26" s="59"/>
      <c r="AE26" s="59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</row>
    <row r="27" spans="1:154" s="3" customFormat="1" ht="21" customHeight="1">
      <c r="A27" s="97"/>
      <c r="B27" s="387"/>
      <c r="C27" s="387"/>
      <c r="D27" s="387"/>
      <c r="E27" s="266"/>
      <c r="F27" s="260"/>
      <c r="G27" s="260"/>
      <c r="H27" s="260"/>
      <c r="I27" s="260"/>
      <c r="J27" s="260"/>
      <c r="K27" s="260"/>
      <c r="L27" s="260"/>
      <c r="M27" s="260"/>
      <c r="N27" s="4"/>
      <c r="O27" s="97"/>
      <c r="P27" s="387"/>
      <c r="Q27" s="387"/>
      <c r="R27" s="387"/>
      <c r="S27" s="291"/>
      <c r="T27" s="288"/>
      <c r="U27" s="288"/>
      <c r="V27" s="289"/>
      <c r="W27" s="286"/>
      <c r="X27" s="286"/>
      <c r="Y27" s="287"/>
      <c r="Z27" s="287"/>
      <c r="AA27" s="287"/>
      <c r="AB27" s="78"/>
      <c r="AC27" s="2"/>
      <c r="AD27" s="59"/>
      <c r="AE27" s="59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</row>
    <row r="28" spans="1:154" s="3" customFormat="1" ht="21" customHeight="1">
      <c r="A28" s="234" t="s">
        <v>4</v>
      </c>
      <c r="B28" s="395" t="s">
        <v>344</v>
      </c>
      <c r="C28" s="395"/>
      <c r="D28" s="395"/>
      <c r="E28" s="244">
        <v>4050001</v>
      </c>
      <c r="F28" s="245">
        <v>4257703</v>
      </c>
      <c r="G28" s="245">
        <f>SUM(G6,G20,G25)</f>
        <v>4295734</v>
      </c>
      <c r="H28" s="271">
        <v>8.4</v>
      </c>
      <c r="I28" s="270">
        <f>100*(F28-E28)/E28</f>
        <v>5.128443178162178</v>
      </c>
      <c r="J28" s="270">
        <f>100*(G28-F28)/F28</f>
        <v>0.8932281091471153</v>
      </c>
      <c r="K28" s="269">
        <f>100*E28/E$34</f>
        <v>104.05335237980235</v>
      </c>
      <c r="L28" s="269">
        <f>100*F28/F$34</f>
        <v>104.23026163914376</v>
      </c>
      <c r="M28" s="269">
        <f>100*G28/G$34</f>
        <v>104.04799874437099</v>
      </c>
      <c r="N28" s="2"/>
      <c r="O28" s="234" t="s">
        <v>4</v>
      </c>
      <c r="P28" s="395" t="s">
        <v>344</v>
      </c>
      <c r="Q28" s="395"/>
      <c r="R28" s="395"/>
      <c r="S28" s="244">
        <f>SUM(S6,S20,S25)</f>
        <v>3307984</v>
      </c>
      <c r="T28" s="245">
        <f>SUM(T6,T20,T25)</f>
        <v>3441161</v>
      </c>
      <c r="U28" s="245">
        <f>SUM(U6,U20,U25)</f>
        <v>3448336</v>
      </c>
      <c r="V28" s="311">
        <v>8.3</v>
      </c>
      <c r="W28" s="309">
        <f>100*(T28-S28)/S28</f>
        <v>4.025926364819177</v>
      </c>
      <c r="X28" s="309">
        <f>100*(U28-T28)/T28</f>
        <v>0.2085052108866746</v>
      </c>
      <c r="Y28" s="269">
        <f>100*S28/S$34</f>
        <v>104.40698722207581</v>
      </c>
      <c r="Z28" s="269">
        <f>100*T28/T$34</f>
        <v>104.66155539077597</v>
      </c>
      <c r="AA28" s="269">
        <f>100*U28/U$34</f>
        <v>104.5620133624995</v>
      </c>
      <c r="AB28" s="78"/>
      <c r="AC28" s="2"/>
      <c r="AD28" s="59"/>
      <c r="AE28" s="59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</row>
    <row r="29" spans="1:154" s="79" customFormat="1" ht="21" customHeight="1">
      <c r="A29" s="97"/>
      <c r="B29" s="386"/>
      <c r="C29" s="386"/>
      <c r="D29" s="386"/>
      <c r="E29" s="272"/>
      <c r="F29" s="273"/>
      <c r="G29" s="273"/>
      <c r="H29" s="273"/>
      <c r="I29" s="273"/>
      <c r="J29" s="273"/>
      <c r="K29" s="273"/>
      <c r="L29" s="273"/>
      <c r="M29" s="273"/>
      <c r="N29" s="4"/>
      <c r="O29" s="97"/>
      <c r="P29" s="386"/>
      <c r="Q29" s="386"/>
      <c r="R29" s="386"/>
      <c r="S29" s="312"/>
      <c r="T29" s="313"/>
      <c r="U29" s="313"/>
      <c r="V29" s="314"/>
      <c r="W29" s="309"/>
      <c r="X29" s="309"/>
      <c r="Y29" s="273"/>
      <c r="Z29" s="273"/>
      <c r="AA29" s="273"/>
      <c r="AB29" s="4"/>
      <c r="AC29" s="4"/>
      <c r="AD29" s="59"/>
      <c r="AE29" s="59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8"/>
      <c r="DS29" s="78"/>
      <c r="DT29" s="78"/>
      <c r="DU29" s="78"/>
      <c r="DV29" s="78"/>
      <c r="DW29" s="78"/>
      <c r="DX29" s="78"/>
      <c r="DY29" s="78"/>
      <c r="DZ29" s="78"/>
      <c r="EA29" s="78"/>
      <c r="EB29" s="78"/>
      <c r="EC29" s="78"/>
      <c r="ED29" s="78"/>
      <c r="EE29" s="78"/>
      <c r="EF29" s="78"/>
      <c r="EG29" s="78"/>
      <c r="EH29" s="78"/>
      <c r="EI29" s="78"/>
      <c r="EJ29" s="78"/>
      <c r="EK29" s="78"/>
      <c r="EL29" s="78"/>
      <c r="EM29" s="78"/>
      <c r="EN29" s="78"/>
      <c r="EO29" s="78"/>
      <c r="EP29" s="78"/>
      <c r="EQ29" s="78"/>
      <c r="ER29" s="78"/>
      <c r="ES29" s="78"/>
      <c r="ET29" s="78"/>
      <c r="EU29" s="78"/>
      <c r="EV29" s="78"/>
      <c r="EW29" s="78"/>
      <c r="EX29" s="78"/>
    </row>
    <row r="30" spans="1:154" s="79" customFormat="1" ht="21" customHeight="1">
      <c r="A30" s="234" t="s">
        <v>5</v>
      </c>
      <c r="B30" s="351" t="s">
        <v>174</v>
      </c>
      <c r="C30" s="351"/>
      <c r="D30" s="351"/>
      <c r="E30" s="274">
        <v>18136</v>
      </c>
      <c r="F30" s="275">
        <v>19535</v>
      </c>
      <c r="G30" s="275">
        <v>16676</v>
      </c>
      <c r="H30" s="271">
        <v>16.3</v>
      </c>
      <c r="I30" s="270">
        <f>100*(F30-E30)/E30</f>
        <v>7.71393912659903</v>
      </c>
      <c r="J30" s="270">
        <f>100*(G30-F30)/F30</f>
        <v>-14.635270028154594</v>
      </c>
      <c r="K30" s="269">
        <f>100*E30/E$34</f>
        <v>0.46595336612511834</v>
      </c>
      <c r="L30" s="269">
        <f>100*F30/F$34</f>
        <v>0.4782245640714426</v>
      </c>
      <c r="M30" s="269">
        <f>100*G30/G$34</f>
        <v>0.403913377099497</v>
      </c>
      <c r="N30" s="2"/>
      <c r="O30" s="234" t="s">
        <v>5</v>
      </c>
      <c r="P30" s="351" t="s">
        <v>174</v>
      </c>
      <c r="Q30" s="351"/>
      <c r="R30" s="351"/>
      <c r="S30" s="312" t="s">
        <v>363</v>
      </c>
      <c r="T30" s="313" t="s">
        <v>363</v>
      </c>
      <c r="U30" s="313" t="s">
        <v>363</v>
      </c>
      <c r="V30" s="313" t="s">
        <v>363</v>
      </c>
      <c r="W30" s="313" t="s">
        <v>363</v>
      </c>
      <c r="X30" s="313" t="s">
        <v>363</v>
      </c>
      <c r="Y30" s="313" t="s">
        <v>363</v>
      </c>
      <c r="Z30" s="313" t="s">
        <v>363</v>
      </c>
      <c r="AA30" s="313" t="s">
        <v>363</v>
      </c>
      <c r="AB30" s="78"/>
      <c r="AC30" s="78"/>
      <c r="AD30" s="59"/>
      <c r="AE30" s="59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8"/>
      <c r="EN30" s="78"/>
      <c r="EO30" s="78"/>
      <c r="EP30" s="78"/>
      <c r="EQ30" s="78"/>
      <c r="ER30" s="78"/>
      <c r="ES30" s="78"/>
      <c r="ET30" s="78"/>
      <c r="EU30" s="78"/>
      <c r="EV30" s="78"/>
      <c r="EW30" s="78"/>
      <c r="EX30" s="78"/>
    </row>
    <row r="31" spans="2:154" s="79" customFormat="1" ht="21" customHeight="1">
      <c r="B31" s="387"/>
      <c r="C31" s="387"/>
      <c r="D31" s="388"/>
      <c r="E31" s="273"/>
      <c r="F31" s="273"/>
      <c r="G31" s="273"/>
      <c r="H31" s="273"/>
      <c r="I31" s="273"/>
      <c r="J31" s="273"/>
      <c r="K31" s="273"/>
      <c r="L31" s="273"/>
      <c r="M31" s="273"/>
      <c r="N31" s="4"/>
      <c r="O31" s="3"/>
      <c r="P31" s="387"/>
      <c r="Q31" s="387"/>
      <c r="R31" s="387"/>
      <c r="S31" s="315"/>
      <c r="T31" s="316"/>
      <c r="U31" s="316"/>
      <c r="V31" s="314"/>
      <c r="W31" s="309"/>
      <c r="X31" s="309"/>
      <c r="Y31" s="269"/>
      <c r="Z31" s="269"/>
      <c r="AA31" s="269"/>
      <c r="AB31" s="78"/>
      <c r="AC31" s="78"/>
      <c r="AD31" s="59"/>
      <c r="AE31" s="59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/>
      <c r="EG31" s="78"/>
      <c r="EH31" s="78"/>
      <c r="EI31" s="78"/>
      <c r="EJ31" s="78"/>
      <c r="EK31" s="78"/>
      <c r="EL31" s="78"/>
      <c r="EM31" s="78"/>
      <c r="EN31" s="78"/>
      <c r="EO31" s="78"/>
      <c r="EP31" s="78"/>
      <c r="EQ31" s="78"/>
      <c r="ER31" s="78"/>
      <c r="ES31" s="78"/>
      <c r="ET31" s="78"/>
      <c r="EU31" s="78"/>
      <c r="EV31" s="78"/>
      <c r="EW31" s="78"/>
      <c r="EX31" s="78"/>
    </row>
    <row r="32" spans="1:154" s="79" customFormat="1" ht="21" customHeight="1">
      <c r="A32" s="234" t="s">
        <v>8</v>
      </c>
      <c r="B32" s="351" t="s">
        <v>345</v>
      </c>
      <c r="C32" s="351"/>
      <c r="D32" s="352"/>
      <c r="E32" s="243">
        <v>139630</v>
      </c>
      <c r="F32" s="276">
        <v>153267</v>
      </c>
      <c r="G32" s="243">
        <v>150450</v>
      </c>
      <c r="H32" s="277">
        <v>15.7</v>
      </c>
      <c r="I32" s="268">
        <f>100*(F32-E32)/E32</f>
        <v>9.766525818233903</v>
      </c>
      <c r="J32" s="278">
        <f>100*(G32-F32)/F32</f>
        <v>-1.837969034430112</v>
      </c>
      <c r="K32" s="269">
        <f>100*E32/E$34</f>
        <v>3.587399013677232</v>
      </c>
      <c r="L32" s="269">
        <f>100*F32/F$34</f>
        <v>3.7520370750723213</v>
      </c>
      <c r="M32" s="269">
        <f>100*G32/G$34</f>
        <v>3.644085367271487</v>
      </c>
      <c r="N32" s="2"/>
      <c r="O32" s="234" t="s">
        <v>8</v>
      </c>
      <c r="P32" s="351" t="s">
        <v>345</v>
      </c>
      <c r="Q32" s="351"/>
      <c r="R32" s="351"/>
      <c r="S32" s="244">
        <v>139630</v>
      </c>
      <c r="T32" s="275">
        <v>153267</v>
      </c>
      <c r="U32" s="245">
        <v>150450</v>
      </c>
      <c r="V32" s="311">
        <v>15.7</v>
      </c>
      <c r="W32" s="309">
        <f>100*(T32-S32)/S32</f>
        <v>9.766525818233903</v>
      </c>
      <c r="X32" s="309">
        <f>100*(U32-T32)/T32</f>
        <v>-1.837969034430112</v>
      </c>
      <c r="Y32" s="269">
        <f>100*S32/S$34</f>
        <v>4.407018784195584</v>
      </c>
      <c r="Z32" s="269">
        <f>100*T32/T$34</f>
        <v>4.66155539077598</v>
      </c>
      <c r="AA32" s="269">
        <f>100*U32/U$34</f>
        <v>4.562013362499492</v>
      </c>
      <c r="AB32" s="78"/>
      <c r="AC32" s="78"/>
      <c r="AD32" s="59"/>
      <c r="AE32" s="59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78"/>
      <c r="EF32" s="78"/>
      <c r="EG32" s="78"/>
      <c r="EH32" s="78"/>
      <c r="EI32" s="78"/>
      <c r="EJ32" s="78"/>
      <c r="EK32" s="78"/>
      <c r="EL32" s="78"/>
      <c r="EM32" s="78"/>
      <c r="EN32" s="78"/>
      <c r="EO32" s="78"/>
      <c r="EP32" s="78"/>
      <c r="EQ32" s="78"/>
      <c r="ER32" s="78"/>
      <c r="ES32" s="78"/>
      <c r="ET32" s="78"/>
      <c r="EU32" s="78"/>
      <c r="EV32" s="78"/>
      <c r="EW32" s="78"/>
      <c r="EX32" s="78"/>
    </row>
    <row r="33" spans="2:31" ht="21" customHeight="1">
      <c r="B33" s="387"/>
      <c r="C33" s="387"/>
      <c r="D33" s="388"/>
      <c r="E33" s="229"/>
      <c r="F33" s="229"/>
      <c r="G33" s="229"/>
      <c r="H33" s="229"/>
      <c r="I33" s="229"/>
      <c r="J33" s="229"/>
      <c r="K33" s="229"/>
      <c r="L33" s="229"/>
      <c r="M33" s="229"/>
      <c r="N33" s="4"/>
      <c r="O33" s="4"/>
      <c r="P33" s="387"/>
      <c r="Q33" s="387"/>
      <c r="R33" s="387"/>
      <c r="S33" s="315"/>
      <c r="T33" s="316"/>
      <c r="U33" s="316"/>
      <c r="V33" s="314"/>
      <c r="W33" s="309"/>
      <c r="X33" s="309"/>
      <c r="Y33" s="269"/>
      <c r="Z33" s="269"/>
      <c r="AA33" s="269"/>
      <c r="AD33" s="59"/>
      <c r="AE33" s="59"/>
    </row>
    <row r="34" spans="1:31" ht="21" customHeight="1">
      <c r="A34" s="234" t="s">
        <v>10</v>
      </c>
      <c r="B34" s="395" t="s">
        <v>346</v>
      </c>
      <c r="C34" s="398"/>
      <c r="D34" s="401"/>
      <c r="E34" s="243">
        <v>3892235</v>
      </c>
      <c r="F34" s="243">
        <f>F28-SUM(F30,F32)</f>
        <v>4084901</v>
      </c>
      <c r="G34" s="243">
        <f>G28-SUM(G30,G32)</f>
        <v>4128608</v>
      </c>
      <c r="H34" s="277">
        <v>8.1</v>
      </c>
      <c r="I34" s="268">
        <f>100*(F34-E34)/E34</f>
        <v>4.95000944187594</v>
      </c>
      <c r="J34" s="268">
        <f>100*(G34-F34)/F34</f>
        <v>1.0699647310914022</v>
      </c>
      <c r="K34" s="269">
        <f>100*E34/E$34</f>
        <v>100</v>
      </c>
      <c r="L34" s="269">
        <f>100*F34/F$34</f>
        <v>100</v>
      </c>
      <c r="M34" s="269">
        <f>100*G34/G$34</f>
        <v>100</v>
      </c>
      <c r="O34" s="234" t="s">
        <v>10</v>
      </c>
      <c r="P34" s="395" t="s">
        <v>346</v>
      </c>
      <c r="Q34" s="398"/>
      <c r="R34" s="398"/>
      <c r="S34" s="244">
        <v>3168355</v>
      </c>
      <c r="T34" s="245">
        <f>T28-SUM(T30,T32)</f>
        <v>3287894</v>
      </c>
      <c r="U34" s="245">
        <f>U28-SUM(U30,U32)</f>
        <v>3297886</v>
      </c>
      <c r="V34" s="317">
        <v>8</v>
      </c>
      <c r="W34" s="318">
        <f>100*(T34-S34)/S34</f>
        <v>3.7729042357942846</v>
      </c>
      <c r="X34" s="318">
        <f>100*(U34-T34)/T34</f>
        <v>0.30390274139008133</v>
      </c>
      <c r="Y34" s="269">
        <f>100*S34/S$34</f>
        <v>100</v>
      </c>
      <c r="Z34" s="269">
        <f>100*T34/T$34</f>
        <v>100</v>
      </c>
      <c r="AA34" s="269">
        <f>100*U34/U$34</f>
        <v>100</v>
      </c>
      <c r="AD34" s="59"/>
      <c r="AE34" s="59"/>
    </row>
    <row r="35" spans="1:154" s="79" customFormat="1" ht="21" customHeight="1">
      <c r="A35" s="107"/>
      <c r="B35" s="108"/>
      <c r="C35" s="399"/>
      <c r="D35" s="400"/>
      <c r="E35" s="109"/>
      <c r="F35" s="110"/>
      <c r="G35" s="110"/>
      <c r="H35" s="111"/>
      <c r="I35" s="221"/>
      <c r="J35" s="221"/>
      <c r="K35" s="222"/>
      <c r="L35" s="222"/>
      <c r="M35" s="222"/>
      <c r="N35" s="78"/>
      <c r="O35" s="107"/>
      <c r="P35" s="108"/>
      <c r="Q35" s="399"/>
      <c r="R35" s="399"/>
      <c r="S35" s="292" t="s">
        <v>362</v>
      </c>
      <c r="T35" s="293" t="s">
        <v>362</v>
      </c>
      <c r="U35" s="293"/>
      <c r="V35" s="294"/>
      <c r="W35" s="295"/>
      <c r="X35" s="295"/>
      <c r="Y35" s="296"/>
      <c r="Z35" s="296"/>
      <c r="AA35" s="296"/>
      <c r="AB35" s="78"/>
      <c r="AC35" s="78"/>
      <c r="AD35" s="59"/>
      <c r="AE35" s="59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78"/>
      <c r="ES35" s="78"/>
      <c r="ET35" s="78"/>
      <c r="EU35" s="78"/>
      <c r="EV35" s="78"/>
      <c r="EW35" s="78"/>
      <c r="EX35" s="78"/>
    </row>
    <row r="36" spans="1:154" s="79" customFormat="1" ht="21" customHeight="1">
      <c r="A36" s="95"/>
      <c r="B36" s="102"/>
      <c r="C36" s="383"/>
      <c r="D36" s="383"/>
      <c r="E36" s="60"/>
      <c r="F36" s="60"/>
      <c r="G36" s="60"/>
      <c r="H36" s="112"/>
      <c r="I36" s="112"/>
      <c r="J36" s="112"/>
      <c r="K36" s="113"/>
      <c r="L36" s="113"/>
      <c r="M36" s="113"/>
      <c r="N36" s="2"/>
      <c r="O36" s="114"/>
      <c r="P36" s="115"/>
      <c r="Q36" s="115"/>
      <c r="R36" s="115"/>
      <c r="S36" s="297"/>
      <c r="T36" s="297"/>
      <c r="U36" s="297"/>
      <c r="V36" s="298"/>
      <c r="W36" s="298"/>
      <c r="X36" s="298"/>
      <c r="Y36" s="287"/>
      <c r="Z36" s="287"/>
      <c r="AA36" s="287"/>
      <c r="AB36" s="4"/>
      <c r="AC36" s="4"/>
      <c r="AD36" s="59"/>
      <c r="AE36" s="59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78"/>
      <c r="DX36" s="78"/>
      <c r="DY36" s="78"/>
      <c r="DZ36" s="78"/>
      <c r="EA36" s="78"/>
      <c r="EB36" s="78"/>
      <c r="EC36" s="78"/>
      <c r="ED36" s="78"/>
      <c r="EE36" s="78"/>
      <c r="EF36" s="78"/>
      <c r="EG36" s="78"/>
      <c r="EH36" s="78"/>
      <c r="EI36" s="78"/>
      <c r="EJ36" s="78"/>
      <c r="EK36" s="78"/>
      <c r="EL36" s="78"/>
      <c r="EM36" s="78"/>
      <c r="EN36" s="78"/>
      <c r="EO36" s="78"/>
      <c r="EP36" s="78"/>
      <c r="EQ36" s="78"/>
      <c r="ER36" s="78"/>
      <c r="ES36" s="78"/>
      <c r="ET36" s="78"/>
      <c r="EU36" s="78"/>
      <c r="EV36" s="78"/>
      <c r="EW36" s="78"/>
      <c r="EX36" s="78"/>
    </row>
    <row r="37" spans="1:31" ht="21" customHeight="1">
      <c r="A37" s="97"/>
      <c r="B37" s="379"/>
      <c r="C37" s="379"/>
      <c r="D37" s="379"/>
      <c r="E37" s="117"/>
      <c r="F37" s="117"/>
      <c r="G37" s="117"/>
      <c r="H37" s="112"/>
      <c r="I37" s="112"/>
      <c r="J37" s="112"/>
      <c r="K37" s="112"/>
      <c r="L37" s="112"/>
      <c r="M37" s="112"/>
      <c r="O37" s="97"/>
      <c r="P37" s="387"/>
      <c r="Q37" s="387"/>
      <c r="R37" s="387"/>
      <c r="S37" s="297"/>
      <c r="T37" s="297"/>
      <c r="U37" s="297"/>
      <c r="V37" s="260"/>
      <c r="W37" s="298"/>
      <c r="X37" s="298"/>
      <c r="Y37" s="287"/>
      <c r="Z37" s="287"/>
      <c r="AA37" s="287"/>
      <c r="AB37" s="4"/>
      <c r="AC37" s="4"/>
      <c r="AD37" s="59"/>
      <c r="AE37" s="59"/>
    </row>
    <row r="38" spans="1:154" s="79" customFormat="1" ht="21" customHeight="1">
      <c r="A38" s="95"/>
      <c r="B38" s="102"/>
      <c r="C38" s="383"/>
      <c r="D38" s="383"/>
      <c r="E38" s="60"/>
      <c r="F38" s="60"/>
      <c r="G38" s="60"/>
      <c r="H38" s="112"/>
      <c r="I38" s="112"/>
      <c r="J38" s="112"/>
      <c r="K38" s="113"/>
      <c r="L38" s="113"/>
      <c r="M38" s="113"/>
      <c r="N38" s="2"/>
      <c r="O38" s="4"/>
      <c r="P38" s="4"/>
      <c r="Q38" s="4"/>
      <c r="R38" s="4"/>
      <c r="S38" s="299"/>
      <c r="T38" s="299"/>
      <c r="U38" s="299"/>
      <c r="V38" s="300"/>
      <c r="W38" s="300"/>
      <c r="X38" s="300"/>
      <c r="Y38" s="300"/>
      <c r="Z38" s="300"/>
      <c r="AA38" s="300"/>
      <c r="AB38" s="4"/>
      <c r="AC38" s="4"/>
      <c r="AD38" s="59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78"/>
      <c r="EF38" s="78"/>
      <c r="EG38" s="78"/>
      <c r="EH38" s="78"/>
      <c r="EI38" s="78"/>
      <c r="EJ38" s="78"/>
      <c r="EK38" s="78"/>
      <c r="EL38" s="78"/>
      <c r="EM38" s="78"/>
      <c r="EN38" s="78"/>
      <c r="EO38" s="78"/>
      <c r="EP38" s="78"/>
      <c r="EQ38" s="78"/>
      <c r="ER38" s="78"/>
      <c r="ES38" s="78"/>
      <c r="ET38" s="78"/>
      <c r="EU38" s="78"/>
      <c r="EV38" s="78"/>
      <c r="EW38" s="78"/>
      <c r="EX38" s="78"/>
    </row>
    <row r="39" spans="1:154" s="3" customFormat="1" ht="21" customHeight="1" thickBot="1">
      <c r="A39" s="118" t="s">
        <v>246</v>
      </c>
      <c r="B39" s="119"/>
      <c r="C39" s="119"/>
      <c r="D39" s="118"/>
      <c r="E39" s="120"/>
      <c r="F39" s="120"/>
      <c r="G39" s="120"/>
      <c r="H39" s="121"/>
      <c r="I39" s="121"/>
      <c r="J39" s="121"/>
      <c r="K39" s="121"/>
      <c r="L39" s="122"/>
      <c r="M39" s="92"/>
      <c r="N39" s="2"/>
      <c r="O39" s="85" t="s">
        <v>246</v>
      </c>
      <c r="P39" s="123"/>
      <c r="Q39" s="123"/>
      <c r="R39" s="85"/>
      <c r="S39" s="301"/>
      <c r="T39" s="301"/>
      <c r="U39" s="301"/>
      <c r="V39" s="302"/>
      <c r="W39" s="302"/>
      <c r="X39" s="302"/>
      <c r="Y39" s="302"/>
      <c r="Z39" s="303"/>
      <c r="AA39" s="302"/>
      <c r="AB39" s="19"/>
      <c r="AC39" s="2"/>
      <c r="AD39" s="59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</row>
    <row r="40" spans="1:154" s="3" customFormat="1" ht="21" customHeight="1">
      <c r="A40" s="380" t="s">
        <v>247</v>
      </c>
      <c r="B40" s="381"/>
      <c r="C40" s="381"/>
      <c r="D40" s="382"/>
      <c r="E40" s="223">
        <v>81500</v>
      </c>
      <c r="F40" s="223">
        <v>75599</v>
      </c>
      <c r="G40" s="223">
        <v>79821</v>
      </c>
      <c r="H40" s="90">
        <v>-0.5</v>
      </c>
      <c r="I40" s="90">
        <v>-7.2</v>
      </c>
      <c r="J40" s="90">
        <v>5.6</v>
      </c>
      <c r="K40" s="90">
        <v>2.1</v>
      </c>
      <c r="L40" s="90">
        <v>1.9</v>
      </c>
      <c r="M40" s="90">
        <v>1.9</v>
      </c>
      <c r="N40" s="2"/>
      <c r="O40" s="380" t="s">
        <v>247</v>
      </c>
      <c r="P40" s="381"/>
      <c r="Q40" s="381"/>
      <c r="R40" s="382"/>
      <c r="S40" s="304">
        <v>67882</v>
      </c>
      <c r="T40" s="304">
        <v>63324</v>
      </c>
      <c r="U40" s="304">
        <v>72116</v>
      </c>
      <c r="V40" s="305">
        <v>-0.4</v>
      </c>
      <c r="W40" s="305">
        <v>-6.7145929701540865</v>
      </c>
      <c r="X40" s="305">
        <v>13.884151348619795</v>
      </c>
      <c r="Y40" s="306">
        <v>2.1</v>
      </c>
      <c r="Z40" s="256">
        <v>1.9</v>
      </c>
      <c r="AA40" s="256">
        <v>2.2</v>
      </c>
      <c r="AB40" s="2"/>
      <c r="AC40" s="2"/>
      <c r="AD40" s="59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</row>
    <row r="41" spans="1:154" s="3" customFormat="1" ht="21" customHeight="1">
      <c r="A41" s="380" t="s">
        <v>229</v>
      </c>
      <c r="B41" s="381"/>
      <c r="C41" s="381"/>
      <c r="D41" s="382"/>
      <c r="E41" s="223">
        <v>1360989</v>
      </c>
      <c r="F41" s="223">
        <v>1420858</v>
      </c>
      <c r="G41" s="223">
        <v>1415360</v>
      </c>
      <c r="H41" s="90">
        <v>11.7</v>
      </c>
      <c r="I41" s="90">
        <v>4.4</v>
      </c>
      <c r="J41" s="90">
        <v>-0.4</v>
      </c>
      <c r="K41" s="90">
        <v>35</v>
      </c>
      <c r="L41" s="90">
        <v>34.8</v>
      </c>
      <c r="M41" s="90">
        <v>34.3</v>
      </c>
      <c r="N41" s="2"/>
      <c r="O41" s="380" t="s">
        <v>229</v>
      </c>
      <c r="P41" s="381"/>
      <c r="Q41" s="381"/>
      <c r="R41" s="382"/>
      <c r="S41" s="304">
        <v>1137314</v>
      </c>
      <c r="T41" s="304">
        <v>1177290</v>
      </c>
      <c r="U41" s="304">
        <v>1155911</v>
      </c>
      <c r="V41" s="305">
        <v>11.5</v>
      </c>
      <c r="W41" s="305">
        <v>3.5149483783722104</v>
      </c>
      <c r="X41" s="305">
        <v>-1.8159501906921776</v>
      </c>
      <c r="Y41" s="306">
        <v>35.9</v>
      </c>
      <c r="Z41" s="256">
        <v>35.8</v>
      </c>
      <c r="AA41" s="256">
        <v>35.1</v>
      </c>
      <c r="AB41" s="2"/>
      <c r="AC41" s="2"/>
      <c r="AD41" s="59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</row>
    <row r="42" spans="1:154" s="79" customFormat="1" ht="21" customHeight="1">
      <c r="A42" s="380" t="s">
        <v>230</v>
      </c>
      <c r="B42" s="381"/>
      <c r="C42" s="381"/>
      <c r="D42" s="382"/>
      <c r="E42" s="223">
        <v>2607512</v>
      </c>
      <c r="F42" s="223">
        <v>2761246</v>
      </c>
      <c r="G42" s="223">
        <v>2800553</v>
      </c>
      <c r="H42" s="90">
        <v>7.1</v>
      </c>
      <c r="I42" s="90">
        <v>5.9</v>
      </c>
      <c r="J42" s="90">
        <v>1.4</v>
      </c>
      <c r="K42" s="90">
        <v>67</v>
      </c>
      <c r="L42" s="90">
        <v>67.6</v>
      </c>
      <c r="M42" s="90">
        <v>67.8</v>
      </c>
      <c r="N42" s="78"/>
      <c r="O42" s="383" t="s">
        <v>230</v>
      </c>
      <c r="P42" s="384"/>
      <c r="Q42" s="384"/>
      <c r="R42" s="385"/>
      <c r="S42" s="304">
        <v>2102788</v>
      </c>
      <c r="T42" s="304">
        <v>2200548</v>
      </c>
      <c r="U42" s="304">
        <v>2220309</v>
      </c>
      <c r="V42" s="305">
        <v>7</v>
      </c>
      <c r="W42" s="305">
        <v>4.649065906786603</v>
      </c>
      <c r="X42" s="305">
        <v>0.8980035881971133</v>
      </c>
      <c r="Y42" s="306">
        <v>66.4</v>
      </c>
      <c r="Z42" s="256">
        <v>66.9</v>
      </c>
      <c r="AA42" s="256">
        <v>67.3</v>
      </c>
      <c r="AB42" s="78"/>
      <c r="AC42" s="78"/>
      <c r="AD42" s="59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  <c r="EO42" s="78"/>
      <c r="EP42" s="78"/>
      <c r="EQ42" s="78"/>
      <c r="ER42" s="78"/>
      <c r="ES42" s="78"/>
      <c r="ET42" s="78"/>
      <c r="EU42" s="78"/>
      <c r="EV42" s="78"/>
      <c r="EW42" s="78"/>
      <c r="EX42" s="78"/>
    </row>
    <row r="43" spans="2:30" ht="21" customHeight="1">
      <c r="B43" s="76"/>
      <c r="C43" s="76"/>
      <c r="D43" s="124"/>
      <c r="E43" s="82"/>
      <c r="F43" s="82"/>
      <c r="G43" s="82"/>
      <c r="H43" s="89"/>
      <c r="I43" s="90"/>
      <c r="J43" s="90"/>
      <c r="K43" s="89"/>
      <c r="L43" s="89"/>
      <c r="M43" s="89"/>
      <c r="P43" s="76"/>
      <c r="Q43" s="76"/>
      <c r="R43" s="124"/>
      <c r="S43" s="304"/>
      <c r="T43" s="304"/>
      <c r="U43" s="304"/>
      <c r="V43" s="307"/>
      <c r="W43" s="307"/>
      <c r="X43" s="307"/>
      <c r="Y43" s="307"/>
      <c r="Z43" s="307"/>
      <c r="AA43" s="307"/>
      <c r="AD43" s="59"/>
    </row>
    <row r="44" spans="1:30" ht="21" customHeight="1">
      <c r="A44" s="231"/>
      <c r="B44" s="351" t="s">
        <v>174</v>
      </c>
      <c r="C44" s="351"/>
      <c r="D44" s="351"/>
      <c r="E44" s="279">
        <f>SUM(E30)</f>
        <v>18136</v>
      </c>
      <c r="F44" s="280">
        <f>SUM(F30)</f>
        <v>19535</v>
      </c>
      <c r="G44" s="280">
        <f>SUM(G30)</f>
        <v>16676</v>
      </c>
      <c r="H44" s="271">
        <f>SUM(H30)</f>
        <v>16.3</v>
      </c>
      <c r="I44" s="270">
        <f>100*(F44-E44)/E44</f>
        <v>7.71393912659903</v>
      </c>
      <c r="J44" s="270">
        <f>100*(G44-F44)/F44</f>
        <v>-14.635270028154594</v>
      </c>
      <c r="K44" s="269">
        <f>100*E44/E$34</f>
        <v>0.46595336612511834</v>
      </c>
      <c r="L44" s="269">
        <f>100*F44/F$34</f>
        <v>0.4782245640714426</v>
      </c>
      <c r="M44" s="269">
        <f>100*G44/G$34</f>
        <v>0.403913377099497</v>
      </c>
      <c r="O44" s="231"/>
      <c r="P44" s="351" t="s">
        <v>174</v>
      </c>
      <c r="Q44" s="351"/>
      <c r="R44" s="372"/>
      <c r="S44" s="312" t="s">
        <v>363</v>
      </c>
      <c r="T44" s="313" t="s">
        <v>363</v>
      </c>
      <c r="U44" s="313" t="s">
        <v>363</v>
      </c>
      <c r="V44" s="313" t="s">
        <v>363</v>
      </c>
      <c r="W44" s="313" t="s">
        <v>363</v>
      </c>
      <c r="X44" s="313" t="s">
        <v>363</v>
      </c>
      <c r="Y44" s="313" t="s">
        <v>363</v>
      </c>
      <c r="Z44" s="313" t="s">
        <v>363</v>
      </c>
      <c r="AA44" s="313" t="s">
        <v>363</v>
      </c>
      <c r="AD44" s="59"/>
    </row>
    <row r="45" spans="2:30" ht="21" customHeight="1">
      <c r="B45" s="76"/>
      <c r="C45" s="76"/>
      <c r="D45" s="124"/>
      <c r="E45" s="281"/>
      <c r="F45" s="281"/>
      <c r="G45" s="281"/>
      <c r="H45" s="281"/>
      <c r="I45" s="281"/>
      <c r="J45" s="281"/>
      <c r="K45" s="281"/>
      <c r="L45" s="281"/>
      <c r="M45" s="281"/>
      <c r="N45" s="87"/>
      <c r="O45" s="87"/>
      <c r="P45" s="101"/>
      <c r="Q45" s="101"/>
      <c r="R45" s="125"/>
      <c r="S45" s="281"/>
      <c r="T45" s="281"/>
      <c r="U45" s="281"/>
      <c r="V45" s="319"/>
      <c r="W45" s="319"/>
      <c r="X45" s="319"/>
      <c r="Y45" s="319"/>
      <c r="Z45" s="319"/>
      <c r="AA45" s="319"/>
      <c r="AD45" s="59"/>
    </row>
    <row r="46" spans="1:27" ht="21" customHeight="1">
      <c r="A46" s="234"/>
      <c r="B46" s="351" t="s">
        <v>345</v>
      </c>
      <c r="C46" s="351"/>
      <c r="D46" s="372"/>
      <c r="E46" s="280">
        <f>SUM(E32)</f>
        <v>139630</v>
      </c>
      <c r="F46" s="280">
        <f>SUM(F32)</f>
        <v>153267</v>
      </c>
      <c r="G46" s="280">
        <f>SUM(G32)</f>
        <v>150450</v>
      </c>
      <c r="H46" s="277">
        <f>SUM(H32)</f>
        <v>15.7</v>
      </c>
      <c r="I46" s="268">
        <f>100*(F46-E46)/E46</f>
        <v>9.766525818233903</v>
      </c>
      <c r="J46" s="268">
        <f>100*(G46-F46)/F46</f>
        <v>-1.837969034430112</v>
      </c>
      <c r="K46" s="269">
        <f>100*E46/E$34</f>
        <v>3.587399013677232</v>
      </c>
      <c r="L46" s="269">
        <f>100*F46/F$34</f>
        <v>3.7520370750723213</v>
      </c>
      <c r="M46" s="269">
        <f>100*G46/G$34</f>
        <v>3.644085367271487</v>
      </c>
      <c r="O46" s="234"/>
      <c r="P46" s="351" t="s">
        <v>345</v>
      </c>
      <c r="Q46" s="351"/>
      <c r="R46" s="372"/>
      <c r="S46" s="280">
        <f>SUM(S32)</f>
        <v>139630</v>
      </c>
      <c r="T46" s="280">
        <f>SUM(T32)</f>
        <v>153267</v>
      </c>
      <c r="U46" s="280">
        <f>SUM(U32)</f>
        <v>150450</v>
      </c>
      <c r="V46" s="320">
        <f>SUM(V32)</f>
        <v>15.7</v>
      </c>
      <c r="W46" s="320">
        <f>100*(T46-S46)/S46</f>
        <v>9.766525818233903</v>
      </c>
      <c r="X46" s="320">
        <f>100*(U46-T46)/T46</f>
        <v>-1.837969034430112</v>
      </c>
      <c r="Y46" s="320">
        <f>100*S46/S$34</f>
        <v>4.407018784195584</v>
      </c>
      <c r="Z46" s="320">
        <f>100*T46/T$34</f>
        <v>4.66155539077598</v>
      </c>
      <c r="AA46" s="320">
        <f>100*U46/U$34</f>
        <v>4.562013362499492</v>
      </c>
    </row>
    <row r="47" spans="1:27" s="4" customFormat="1" ht="21" customHeight="1">
      <c r="A47" s="97"/>
      <c r="B47" s="387"/>
      <c r="C47" s="387"/>
      <c r="D47" s="388"/>
      <c r="E47" s="281"/>
      <c r="F47" s="281"/>
      <c r="G47" s="281"/>
      <c r="H47" s="281"/>
      <c r="I47" s="281"/>
      <c r="J47" s="281"/>
      <c r="K47" s="281"/>
      <c r="L47" s="281"/>
      <c r="M47" s="281"/>
      <c r="N47" s="78"/>
      <c r="O47" s="97"/>
      <c r="P47" s="387"/>
      <c r="Q47" s="387"/>
      <c r="R47" s="388"/>
      <c r="S47" s="281"/>
      <c r="T47" s="281"/>
      <c r="U47" s="281"/>
      <c r="V47" s="321"/>
      <c r="W47" s="321"/>
      <c r="X47" s="321"/>
      <c r="Y47" s="321"/>
      <c r="Z47" s="321"/>
      <c r="AA47" s="321"/>
    </row>
    <row r="48" spans="1:27" ht="21" customHeight="1">
      <c r="A48" s="235"/>
      <c r="B48" s="389" t="s">
        <v>347</v>
      </c>
      <c r="C48" s="390"/>
      <c r="D48" s="391"/>
      <c r="E48" s="246">
        <f>SUM(E40:E42)-SUM(E44,E46)</f>
        <v>3892235</v>
      </c>
      <c r="F48" s="246">
        <f>SUM(F40:F42)-SUM(F44,F46)</f>
        <v>4084901</v>
      </c>
      <c r="G48" s="246">
        <f>SUM(G40:G42)-SUM(G44,G46)</f>
        <v>4128608</v>
      </c>
      <c r="H48" s="282">
        <f>SUM(H34)</f>
        <v>8.1</v>
      </c>
      <c r="I48" s="283">
        <f>100*(F48-E48)/E48</f>
        <v>4.95000944187594</v>
      </c>
      <c r="J48" s="283">
        <f>100*(G48-F48)/F48</f>
        <v>1.0699647310914022</v>
      </c>
      <c r="K48" s="284">
        <f>100*E48/E$34</f>
        <v>100</v>
      </c>
      <c r="L48" s="284">
        <f>100*F48/F$34</f>
        <v>100</v>
      </c>
      <c r="M48" s="284">
        <f>100*G48/G$34</f>
        <v>100</v>
      </c>
      <c r="O48" s="235"/>
      <c r="P48" s="389" t="s">
        <v>347</v>
      </c>
      <c r="Q48" s="390"/>
      <c r="R48" s="391"/>
      <c r="S48" s="246">
        <v>3168355</v>
      </c>
      <c r="T48" s="246">
        <v>3287894</v>
      </c>
      <c r="U48" s="246">
        <f>SUM(U40:U42)-SUM(U44,U46)</f>
        <v>3297886</v>
      </c>
      <c r="V48" s="322">
        <f>SUM(V34)</f>
        <v>8</v>
      </c>
      <c r="W48" s="322">
        <f>100*(T48-S48)/S48</f>
        <v>3.7729042357942846</v>
      </c>
      <c r="X48" s="322">
        <f>100*(U48-T48)/T48</f>
        <v>0.30390274139008133</v>
      </c>
      <c r="Y48" s="322">
        <f>100*S48/S$34</f>
        <v>100</v>
      </c>
      <c r="Z48" s="322">
        <f>100*T48/T$34</f>
        <v>100</v>
      </c>
      <c r="AA48" s="322">
        <f>100*U48/U$34</f>
        <v>100</v>
      </c>
    </row>
    <row r="49" spans="1:27" s="4" customFormat="1" ht="21" customHeight="1">
      <c r="A49" s="78" t="s">
        <v>175</v>
      </c>
      <c r="B49" s="126"/>
      <c r="C49" s="126"/>
      <c r="D49" s="78"/>
      <c r="E49" s="77"/>
      <c r="F49" s="77"/>
      <c r="G49" s="77"/>
      <c r="H49" s="127"/>
      <c r="I49" s="127"/>
      <c r="J49" s="127"/>
      <c r="K49" s="127"/>
      <c r="L49" s="128"/>
      <c r="M49" s="18"/>
      <c r="O49" s="4" t="s">
        <v>175</v>
      </c>
      <c r="P49" s="1"/>
      <c r="Q49" s="1"/>
      <c r="S49" s="8"/>
      <c r="T49" s="8"/>
      <c r="U49" s="8"/>
      <c r="V49" s="116"/>
      <c r="W49" s="116"/>
      <c r="X49" s="116"/>
      <c r="Y49" s="116"/>
      <c r="Z49" s="129"/>
      <c r="AA49" s="18"/>
    </row>
    <row r="50" spans="1:31" ht="21" customHeight="1">
      <c r="A50" s="4"/>
      <c r="B50" s="75"/>
      <c r="C50" s="75"/>
      <c r="D50" s="75"/>
      <c r="E50" s="57"/>
      <c r="F50" s="57"/>
      <c r="G50" s="57"/>
      <c r="H50" s="113"/>
      <c r="I50" s="130"/>
      <c r="J50" s="130"/>
      <c r="K50" s="113"/>
      <c r="L50" s="113"/>
      <c r="M50" s="113"/>
      <c r="O50" s="97"/>
      <c r="P50" s="387"/>
      <c r="Q50" s="387"/>
      <c r="R50" s="387"/>
      <c r="S50" s="62"/>
      <c r="T50" s="62"/>
      <c r="U50" s="62"/>
      <c r="V50" s="72"/>
      <c r="W50" s="72"/>
      <c r="X50" s="72"/>
      <c r="Y50" s="74"/>
      <c r="Z50" s="74"/>
      <c r="AA50" s="74"/>
      <c r="AB50" s="4"/>
      <c r="AC50" s="4"/>
      <c r="AD50" s="81"/>
      <c r="AE50" s="58"/>
    </row>
    <row r="51" spans="2:31" ht="21" customHeight="1">
      <c r="B51" s="76"/>
      <c r="C51" s="76"/>
      <c r="D51" s="76"/>
      <c r="E51" s="57"/>
      <c r="F51" s="57"/>
      <c r="G51" s="57"/>
      <c r="H51" s="113"/>
      <c r="I51" s="130"/>
      <c r="J51" s="130"/>
      <c r="K51" s="113"/>
      <c r="L51" s="113"/>
      <c r="M51" s="113"/>
      <c r="S51" s="131"/>
      <c r="T51" s="131"/>
      <c r="V51" s="79"/>
      <c r="W51" s="79"/>
      <c r="X51" s="79"/>
      <c r="Y51" s="79"/>
      <c r="Z51" s="79"/>
      <c r="AD51" s="81"/>
      <c r="AE51" s="58"/>
    </row>
    <row r="52" spans="2:31" ht="21" customHeight="1">
      <c r="B52" s="76"/>
      <c r="C52" s="76"/>
      <c r="D52" s="76"/>
      <c r="E52" s="57"/>
      <c r="F52" s="57"/>
      <c r="G52" s="57"/>
      <c r="H52" s="113"/>
      <c r="I52" s="130"/>
      <c r="J52" s="130"/>
      <c r="K52" s="113"/>
      <c r="L52" s="113"/>
      <c r="M52" s="113"/>
      <c r="S52" s="58"/>
      <c r="T52" s="58"/>
      <c r="U52" s="58"/>
      <c r="V52" s="61"/>
      <c r="W52" s="132"/>
      <c r="X52" s="132"/>
      <c r="Y52" s="88"/>
      <c r="Z52" s="88"/>
      <c r="AA52" s="88"/>
      <c r="AD52" s="57"/>
      <c r="AE52" s="58"/>
    </row>
    <row r="53" spans="12:26" ht="15" customHeight="1">
      <c r="L53" s="79"/>
      <c r="S53" s="131"/>
      <c r="T53" s="131"/>
      <c r="V53" s="79"/>
      <c r="W53" s="79"/>
      <c r="X53" s="79"/>
      <c r="Y53" s="79"/>
      <c r="Z53" s="79"/>
    </row>
  </sheetData>
  <sheetProtection/>
  <mergeCells count="95">
    <mergeCell ref="A2:M2"/>
    <mergeCell ref="O2:AA2"/>
    <mergeCell ref="A4:D5"/>
    <mergeCell ref="E4:E5"/>
    <mergeCell ref="F4:F5"/>
    <mergeCell ref="G4:G5"/>
    <mergeCell ref="AD4:AD5"/>
    <mergeCell ref="AE4:AE5"/>
    <mergeCell ref="C7:D7"/>
    <mergeCell ref="Q7:R7"/>
    <mergeCell ref="O4:R5"/>
    <mergeCell ref="S4:S5"/>
    <mergeCell ref="V4:X4"/>
    <mergeCell ref="Y4:AA4"/>
    <mergeCell ref="C11:D11"/>
    <mergeCell ref="Q11:R11"/>
    <mergeCell ref="B6:D6"/>
    <mergeCell ref="P6:R6"/>
    <mergeCell ref="T4:T5"/>
    <mergeCell ref="U4:U5"/>
    <mergeCell ref="H4:J4"/>
    <mergeCell ref="K4:M4"/>
    <mergeCell ref="C12:D12"/>
    <mergeCell ref="Q12:R12"/>
    <mergeCell ref="Q13:R13"/>
    <mergeCell ref="Q14:R14"/>
    <mergeCell ref="P46:R46"/>
    <mergeCell ref="P47:R47"/>
    <mergeCell ref="Q15:R15"/>
    <mergeCell ref="Q16:R16"/>
    <mergeCell ref="Q17:R17"/>
    <mergeCell ref="Q18:R18"/>
    <mergeCell ref="Q26:R26"/>
    <mergeCell ref="P27:R27"/>
    <mergeCell ref="P28:R28"/>
    <mergeCell ref="P25:R25"/>
    <mergeCell ref="B25:D25"/>
    <mergeCell ref="B27:D27"/>
    <mergeCell ref="C26:D26"/>
    <mergeCell ref="P44:R44"/>
    <mergeCell ref="Q22:R22"/>
    <mergeCell ref="Q23:R23"/>
    <mergeCell ref="B44:D44"/>
    <mergeCell ref="P31:R31"/>
    <mergeCell ref="B33:D33"/>
    <mergeCell ref="P33:R33"/>
    <mergeCell ref="B31:D31"/>
    <mergeCell ref="C38:D38"/>
    <mergeCell ref="P30:R30"/>
    <mergeCell ref="P32:R32"/>
    <mergeCell ref="P34:R34"/>
    <mergeCell ref="Q35:R35"/>
    <mergeCell ref="C35:D35"/>
    <mergeCell ref="C36:D36"/>
    <mergeCell ref="B34:D34"/>
    <mergeCell ref="P50:R50"/>
    <mergeCell ref="C8:D8"/>
    <mergeCell ref="C9:D9"/>
    <mergeCell ref="C10:D10"/>
    <mergeCell ref="C13:D13"/>
    <mergeCell ref="C14:D14"/>
    <mergeCell ref="C15:D15"/>
    <mergeCell ref="C16:D16"/>
    <mergeCell ref="C17:D17"/>
    <mergeCell ref="B30:D30"/>
    <mergeCell ref="B19:D19"/>
    <mergeCell ref="B20:D20"/>
    <mergeCell ref="C21:D21"/>
    <mergeCell ref="C22:D22"/>
    <mergeCell ref="C23:D23"/>
    <mergeCell ref="P48:R48"/>
    <mergeCell ref="B37:D37"/>
    <mergeCell ref="P37:R37"/>
    <mergeCell ref="P29:R29"/>
    <mergeCell ref="B28:D28"/>
    <mergeCell ref="B46:D46"/>
    <mergeCell ref="B47:D47"/>
    <mergeCell ref="B48:D48"/>
    <mergeCell ref="Q8:R8"/>
    <mergeCell ref="Q9:R9"/>
    <mergeCell ref="Q10:R10"/>
    <mergeCell ref="P19:R19"/>
    <mergeCell ref="P20:R20"/>
    <mergeCell ref="Q21:R21"/>
    <mergeCell ref="C18:D18"/>
    <mergeCell ref="P24:R24"/>
    <mergeCell ref="A40:D40"/>
    <mergeCell ref="A41:D41"/>
    <mergeCell ref="A42:D42"/>
    <mergeCell ref="O40:R40"/>
    <mergeCell ref="O41:R41"/>
    <mergeCell ref="O42:R42"/>
    <mergeCell ref="B24:D24"/>
    <mergeCell ref="B29:D29"/>
    <mergeCell ref="B32:D3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64" r:id="rId1"/>
  <colBreaks count="1" manualBreakCount="1">
    <brk id="28" max="65535" man="1"/>
  </colBreaks>
  <ignoredErrors>
    <ignoredError sqref="A6 B7:B18 A20 B21:B23 A25 B26 A28 A30 A32 A34 O6 P7:P18 O20 P21:P23 O25 P26 O28 O30 O32 O3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F51"/>
  <sheetViews>
    <sheetView zoomScale="75" zoomScaleNormal="75" zoomScaleSheetLayoutView="75" zoomScalePageLayoutView="0" workbookViewId="0" topLeftCell="M27">
      <selection activeCell="Q43" sqref="Q43"/>
    </sheetView>
  </sheetViews>
  <sheetFormatPr defaultColWidth="10.59765625" defaultRowHeight="15"/>
  <cols>
    <col min="1" max="1" width="2.59765625" style="24" customWidth="1"/>
    <col min="2" max="2" width="3.59765625" style="24" customWidth="1"/>
    <col min="3" max="3" width="2.59765625" style="24" customWidth="1"/>
    <col min="4" max="4" width="31.69921875" style="24" customWidth="1"/>
    <col min="5" max="7" width="11.59765625" style="24" customWidth="1"/>
    <col min="8" max="13" width="9.8984375" style="24" customWidth="1"/>
    <col min="14" max="14" width="6.59765625" style="24" customWidth="1"/>
    <col min="15" max="15" width="2.59765625" style="24" customWidth="1"/>
    <col min="16" max="16" width="3.59765625" style="24" customWidth="1"/>
    <col min="17" max="17" width="2.59765625" style="24" customWidth="1"/>
    <col min="18" max="18" width="5.5" style="24" bestFit="1" customWidth="1"/>
    <col min="19" max="19" width="31.69921875" style="24" customWidth="1"/>
    <col min="20" max="22" width="11.59765625" style="24" customWidth="1"/>
    <col min="23" max="28" width="9.8984375" style="24" customWidth="1"/>
    <col min="29" max="29" width="10.59765625" style="24" customWidth="1"/>
    <col min="30" max="30" width="36.59765625" style="24" hidden="1" customWidth="1"/>
    <col min="31" max="33" width="11" style="24" hidden="1" customWidth="1"/>
    <col min="34" max="39" width="0" style="24" hidden="1" customWidth="1"/>
    <col min="40" max="136" width="10.59765625" style="24" customWidth="1"/>
    <col min="137" max="16384" width="10.59765625" style="126" customWidth="1"/>
  </cols>
  <sheetData>
    <row r="1" spans="1:136" s="134" customFormat="1" ht="19.5" customHeight="1">
      <c r="A1" s="21" t="s">
        <v>224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3" t="s">
        <v>223</v>
      </c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</row>
    <row r="2" spans="1:28" ht="19.5" customHeight="1">
      <c r="A2" s="448" t="s">
        <v>364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O2" s="448" t="s">
        <v>365</v>
      </c>
      <c r="P2" s="448"/>
      <c r="Q2" s="448"/>
      <c r="R2" s="448"/>
      <c r="S2" s="448"/>
      <c r="T2" s="448"/>
      <c r="U2" s="448"/>
      <c r="V2" s="448"/>
      <c r="W2" s="448"/>
      <c r="X2" s="448"/>
      <c r="Y2" s="448"/>
      <c r="Z2" s="448"/>
      <c r="AA2" s="448"/>
      <c r="AB2" s="448"/>
    </row>
    <row r="3" spans="1:30" ht="19.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O3" s="449" t="s">
        <v>328</v>
      </c>
      <c r="P3" s="450"/>
      <c r="Q3" s="450"/>
      <c r="R3" s="450"/>
      <c r="S3" s="450"/>
      <c r="T3" s="450"/>
      <c r="U3" s="450"/>
      <c r="V3" s="450"/>
      <c r="W3" s="450"/>
      <c r="X3" s="450"/>
      <c r="Y3" s="450"/>
      <c r="Z3" s="450"/>
      <c r="AA3" s="450"/>
      <c r="AB3" s="450"/>
      <c r="AD3" s="24" t="s">
        <v>31</v>
      </c>
    </row>
    <row r="4" spans="1:37" ht="18" customHeight="1" thickBot="1">
      <c r="A4" s="78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7" t="s">
        <v>302</v>
      </c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7" t="s">
        <v>302</v>
      </c>
      <c r="AH4" s="24" t="s">
        <v>23</v>
      </c>
      <c r="AK4" s="24" t="s">
        <v>24</v>
      </c>
    </row>
    <row r="5" spans="1:40" ht="21.75" customHeight="1">
      <c r="A5" s="451" t="s">
        <v>303</v>
      </c>
      <c r="B5" s="412"/>
      <c r="C5" s="412"/>
      <c r="D5" s="413"/>
      <c r="E5" s="403" t="s">
        <v>326</v>
      </c>
      <c r="F5" s="403" t="s">
        <v>202</v>
      </c>
      <c r="G5" s="403" t="s">
        <v>203</v>
      </c>
      <c r="H5" s="405" t="s">
        <v>233</v>
      </c>
      <c r="I5" s="406"/>
      <c r="J5" s="407"/>
      <c r="K5" s="408" t="s">
        <v>234</v>
      </c>
      <c r="L5" s="409"/>
      <c r="M5" s="409"/>
      <c r="O5" s="451" t="s">
        <v>251</v>
      </c>
      <c r="P5" s="451"/>
      <c r="Q5" s="451"/>
      <c r="R5" s="451"/>
      <c r="S5" s="452"/>
      <c r="T5" s="403" t="s">
        <v>326</v>
      </c>
      <c r="U5" s="403" t="s">
        <v>202</v>
      </c>
      <c r="V5" s="403" t="s">
        <v>203</v>
      </c>
      <c r="W5" s="405" t="s">
        <v>233</v>
      </c>
      <c r="X5" s="406"/>
      <c r="Y5" s="407"/>
      <c r="Z5" s="408" t="s">
        <v>234</v>
      </c>
      <c r="AA5" s="409"/>
      <c r="AB5" s="409"/>
      <c r="AD5" s="28" t="s">
        <v>321</v>
      </c>
      <c r="AE5" s="29" t="s">
        <v>32</v>
      </c>
      <c r="AF5" s="29" t="s">
        <v>33</v>
      </c>
      <c r="AG5" s="29" t="s">
        <v>34</v>
      </c>
      <c r="AH5" s="214" t="s">
        <v>35</v>
      </c>
      <c r="AI5" s="214" t="s">
        <v>322</v>
      </c>
      <c r="AJ5" s="214" t="s">
        <v>323</v>
      </c>
      <c r="AK5" s="214" t="s">
        <v>35</v>
      </c>
      <c r="AL5" s="214" t="s">
        <v>322</v>
      </c>
      <c r="AM5" s="214" t="s">
        <v>323</v>
      </c>
      <c r="AN5" s="215"/>
    </row>
    <row r="6" spans="1:40" ht="21.75" customHeight="1">
      <c r="A6" s="414"/>
      <c r="B6" s="414"/>
      <c r="C6" s="414"/>
      <c r="D6" s="415"/>
      <c r="E6" s="404"/>
      <c r="F6" s="404"/>
      <c r="G6" s="404"/>
      <c r="H6" s="210" t="s">
        <v>199</v>
      </c>
      <c r="I6" s="210" t="s">
        <v>202</v>
      </c>
      <c r="J6" s="210" t="s">
        <v>203</v>
      </c>
      <c r="K6" s="210" t="s">
        <v>199</v>
      </c>
      <c r="L6" s="210" t="s">
        <v>202</v>
      </c>
      <c r="M6" s="211" t="s">
        <v>203</v>
      </c>
      <c r="O6" s="414"/>
      <c r="P6" s="414"/>
      <c r="Q6" s="414"/>
      <c r="R6" s="414"/>
      <c r="S6" s="415"/>
      <c r="T6" s="404"/>
      <c r="U6" s="404"/>
      <c r="V6" s="404"/>
      <c r="W6" s="210" t="s">
        <v>199</v>
      </c>
      <c r="X6" s="210" t="s">
        <v>202</v>
      </c>
      <c r="Y6" s="210" t="s">
        <v>203</v>
      </c>
      <c r="Z6" s="210" t="s">
        <v>199</v>
      </c>
      <c r="AA6" s="210" t="s">
        <v>202</v>
      </c>
      <c r="AB6" s="211" t="s">
        <v>203</v>
      </c>
      <c r="AD6" s="31"/>
      <c r="AE6" s="32">
        <v>1998</v>
      </c>
      <c r="AF6" s="32">
        <v>1999</v>
      </c>
      <c r="AG6" s="32">
        <v>2000</v>
      </c>
      <c r="AH6" s="33">
        <v>1998</v>
      </c>
      <c r="AI6" s="33">
        <v>1999</v>
      </c>
      <c r="AJ6" s="33">
        <v>2000</v>
      </c>
      <c r="AK6" s="33">
        <v>1998</v>
      </c>
      <c r="AL6" s="33">
        <v>1999</v>
      </c>
      <c r="AM6" s="33">
        <v>2000</v>
      </c>
      <c r="AN6" s="65"/>
    </row>
    <row r="7" spans="1:40" ht="21.75" customHeight="1">
      <c r="A7" s="236" t="s">
        <v>1</v>
      </c>
      <c r="B7" s="446" t="s">
        <v>181</v>
      </c>
      <c r="C7" s="446"/>
      <c r="D7" s="447"/>
      <c r="E7" s="247">
        <f>SUM(E8:E10)</f>
        <v>2053572</v>
      </c>
      <c r="F7" s="247">
        <v>2193137</v>
      </c>
      <c r="G7" s="247">
        <f>SUM(G8:G10)</f>
        <v>2345932</v>
      </c>
      <c r="H7" s="237">
        <v>8.7</v>
      </c>
      <c r="I7" s="326">
        <f>100*(F7-E7)/E7</f>
        <v>6.7962068045337585</v>
      </c>
      <c r="J7" s="326">
        <f>100*(G7-F7)/F7</f>
        <v>6.966961024322694</v>
      </c>
      <c r="K7" s="327">
        <f>100*E7/E$38</f>
        <v>63.60559040550975</v>
      </c>
      <c r="L7" s="327">
        <f>100*F7/F$38</f>
        <v>65.73507333064175</v>
      </c>
      <c r="M7" s="327">
        <f>100*G7/G$38</f>
        <v>69.85418632551267</v>
      </c>
      <c r="O7" s="236" t="s">
        <v>1</v>
      </c>
      <c r="P7" s="430" t="s">
        <v>36</v>
      </c>
      <c r="Q7" s="430"/>
      <c r="R7" s="430"/>
      <c r="S7" s="431"/>
      <c r="T7" s="239">
        <f>SUM(T8,T16)</f>
        <v>2086507</v>
      </c>
      <c r="U7" s="239">
        <f>SUM(U8,U16)</f>
        <v>2201751</v>
      </c>
      <c r="V7" s="239">
        <v>2295230</v>
      </c>
      <c r="W7" s="237">
        <v>6.4</v>
      </c>
      <c r="X7" s="328">
        <f>100*(U7-T7)/T7</f>
        <v>5.523298028714977</v>
      </c>
      <c r="Y7" s="328">
        <f>100*(V7-U7)/U7</f>
        <v>4.24566629014816</v>
      </c>
      <c r="Z7" s="327">
        <f>100*T7/T$46</f>
        <v>52.7897646138479</v>
      </c>
      <c r="AA7" s="327">
        <f>100*U7/U$46</f>
        <v>53.26816076319988</v>
      </c>
      <c r="AB7" s="327">
        <f>100*V7/V$46</f>
        <v>54.79119485114641</v>
      </c>
      <c r="AD7" s="24" t="s">
        <v>37</v>
      </c>
      <c r="AE7" s="34">
        <v>2690546.415</v>
      </c>
      <c r="AF7" s="34">
        <v>2683004.139</v>
      </c>
      <c r="AG7" s="34">
        <v>2716468.715</v>
      </c>
      <c r="AH7" s="35">
        <v>-0.8314068853366136</v>
      </c>
      <c r="AI7" s="35">
        <v>-0.28032506549418035</v>
      </c>
      <c r="AJ7" s="35">
        <v>1.2472800736145226</v>
      </c>
      <c r="AK7" s="35">
        <v>76.1204148102367</v>
      </c>
      <c r="AL7" s="35">
        <v>76.712590275846</v>
      </c>
      <c r="AM7" s="35">
        <v>77.45548789065873</v>
      </c>
      <c r="AN7" s="35"/>
    </row>
    <row r="8" spans="2:40" ht="21.75" customHeight="1">
      <c r="B8" s="24" t="s">
        <v>27</v>
      </c>
      <c r="C8" s="427" t="s">
        <v>39</v>
      </c>
      <c r="D8" s="432"/>
      <c r="E8" s="325">
        <v>1783650</v>
      </c>
      <c r="F8" s="325">
        <v>1900855</v>
      </c>
      <c r="G8" s="325">
        <v>2042841</v>
      </c>
      <c r="H8" s="226">
        <v>8.6</v>
      </c>
      <c r="I8" s="225">
        <v>6.6</v>
      </c>
      <c r="J8" s="225">
        <v>7.5</v>
      </c>
      <c r="K8" s="324">
        <v>55.2</v>
      </c>
      <c r="L8" s="324">
        <v>57</v>
      </c>
      <c r="M8" s="324">
        <v>60.8</v>
      </c>
      <c r="O8" s="78"/>
      <c r="P8" s="78" t="s">
        <v>27</v>
      </c>
      <c r="Q8" s="383" t="s">
        <v>40</v>
      </c>
      <c r="R8" s="383"/>
      <c r="S8" s="396"/>
      <c r="T8" s="325">
        <v>2050536</v>
      </c>
      <c r="U8" s="325">
        <v>2162174</v>
      </c>
      <c r="V8" s="325">
        <v>2252212</v>
      </c>
      <c r="W8" s="226">
        <v>6.3</v>
      </c>
      <c r="X8" s="225">
        <v>5.4</v>
      </c>
      <c r="Y8" s="225">
        <v>4.2</v>
      </c>
      <c r="Z8" s="324">
        <v>51.9</v>
      </c>
      <c r="AA8" s="324">
        <v>52.3</v>
      </c>
      <c r="AB8" s="324">
        <v>53.8</v>
      </c>
      <c r="AD8" s="24" t="s">
        <v>41</v>
      </c>
      <c r="AE8" s="34">
        <v>2343873.511</v>
      </c>
      <c r="AF8" s="34">
        <v>2318686.334</v>
      </c>
      <c r="AG8" s="34">
        <v>2338148.482</v>
      </c>
      <c r="AH8" s="35">
        <v>-0.5503953532627787</v>
      </c>
      <c r="AI8" s="35">
        <v>-1.0745962562311726</v>
      </c>
      <c r="AJ8" s="35">
        <v>0.8393609655009097</v>
      </c>
      <c r="AK8" s="35">
        <v>66.31241257365406</v>
      </c>
      <c r="AL8" s="35">
        <v>66.29599713723938</v>
      </c>
      <c r="AM8" s="35">
        <v>66.66832952431521</v>
      </c>
      <c r="AN8" s="35"/>
    </row>
    <row r="9" spans="2:40" ht="21.75" customHeight="1">
      <c r="B9" s="24" t="s">
        <v>28</v>
      </c>
      <c r="C9" s="427" t="s">
        <v>153</v>
      </c>
      <c r="D9" s="432"/>
      <c r="E9" s="325">
        <v>154248</v>
      </c>
      <c r="F9" s="325">
        <v>170164</v>
      </c>
      <c r="G9" s="325">
        <v>180552</v>
      </c>
      <c r="H9" s="226">
        <v>12</v>
      </c>
      <c r="I9" s="225">
        <v>10.3</v>
      </c>
      <c r="J9" s="225">
        <v>6.1</v>
      </c>
      <c r="K9" s="324">
        <v>4.8</v>
      </c>
      <c r="L9" s="324">
        <v>5.1</v>
      </c>
      <c r="M9" s="324">
        <v>5.4</v>
      </c>
      <c r="Q9" s="38" t="s">
        <v>304</v>
      </c>
      <c r="R9" s="427" t="s">
        <v>158</v>
      </c>
      <c r="S9" s="432"/>
      <c r="T9" s="325">
        <v>524194</v>
      </c>
      <c r="U9" s="325">
        <v>553329</v>
      </c>
      <c r="V9" s="325">
        <v>584949</v>
      </c>
      <c r="W9" s="226">
        <v>8</v>
      </c>
      <c r="X9" s="225">
        <v>5.6</v>
      </c>
      <c r="Y9" s="225">
        <v>5.7</v>
      </c>
      <c r="Z9" s="324">
        <v>13.3</v>
      </c>
      <c r="AA9" s="324">
        <v>13.4</v>
      </c>
      <c r="AB9" s="324">
        <v>14</v>
      </c>
      <c r="AD9" s="24" t="s">
        <v>43</v>
      </c>
      <c r="AE9" s="34">
        <v>346672.904</v>
      </c>
      <c r="AF9" s="34">
        <v>364317.805</v>
      </c>
      <c r="AG9" s="34">
        <v>378320.233</v>
      </c>
      <c r="AH9" s="35">
        <v>-2.6904556975618146</v>
      </c>
      <c r="AI9" s="35">
        <v>5.089783711506918</v>
      </c>
      <c r="AJ9" s="35">
        <v>3.8434651855678625</v>
      </c>
      <c r="AK9" s="35">
        <v>9.808002236582624</v>
      </c>
      <c r="AL9" s="35">
        <v>10.41659313860662</v>
      </c>
      <c r="AM9" s="35">
        <v>10.787158366343526</v>
      </c>
      <c r="AN9" s="35"/>
    </row>
    <row r="10" spans="2:40" ht="21.75" customHeight="1">
      <c r="B10" s="24" t="s">
        <v>29</v>
      </c>
      <c r="C10" s="427" t="s">
        <v>154</v>
      </c>
      <c r="D10" s="432"/>
      <c r="E10" s="325">
        <v>115674</v>
      </c>
      <c r="F10" s="325">
        <v>122119</v>
      </c>
      <c r="G10" s="325">
        <v>122539</v>
      </c>
      <c r="H10" s="226">
        <v>6.1</v>
      </c>
      <c r="I10" s="225">
        <v>5.6</v>
      </c>
      <c r="J10" s="225">
        <v>0.3</v>
      </c>
      <c r="K10" s="324">
        <v>3.6</v>
      </c>
      <c r="L10" s="324">
        <v>3.7</v>
      </c>
      <c r="M10" s="324">
        <v>3.6</v>
      </c>
      <c r="O10" s="78"/>
      <c r="P10" s="78"/>
      <c r="Q10" s="95" t="s">
        <v>305</v>
      </c>
      <c r="R10" s="383" t="s">
        <v>159</v>
      </c>
      <c r="S10" s="396"/>
      <c r="T10" s="325">
        <v>124553</v>
      </c>
      <c r="U10" s="325">
        <v>121916</v>
      </c>
      <c r="V10" s="325">
        <v>129506</v>
      </c>
      <c r="W10" s="226">
        <v>-2</v>
      </c>
      <c r="X10" s="225">
        <v>-2.1</v>
      </c>
      <c r="Y10" s="225">
        <v>6.2</v>
      </c>
      <c r="Z10" s="324">
        <v>3.2</v>
      </c>
      <c r="AA10" s="324">
        <v>2.9</v>
      </c>
      <c r="AB10" s="324">
        <v>3.1</v>
      </c>
      <c r="AD10" s="24" t="s">
        <v>45</v>
      </c>
      <c r="AE10" s="34">
        <v>256217.979</v>
      </c>
      <c r="AF10" s="34">
        <v>271548.976</v>
      </c>
      <c r="AG10" s="34">
        <v>285872.35</v>
      </c>
      <c r="AH10" s="35">
        <v>-3.079702858378849</v>
      </c>
      <c r="AI10" s="35">
        <v>5.983575805193605</v>
      </c>
      <c r="AJ10" s="35">
        <v>5.27469269484557</v>
      </c>
      <c r="AK10" s="35">
        <v>7.248869127322047</v>
      </c>
      <c r="AL10" s="35">
        <v>7.764142079735175</v>
      </c>
      <c r="AM10" s="35">
        <v>8.151164127689634</v>
      </c>
      <c r="AN10" s="35"/>
    </row>
    <row r="11" spans="3:40" ht="21.75" customHeight="1">
      <c r="C11" s="36"/>
      <c r="D11" s="37"/>
      <c r="E11" s="10"/>
      <c r="F11" s="10"/>
      <c r="G11" s="10"/>
      <c r="H11" s="226"/>
      <c r="I11" s="225"/>
      <c r="J11" s="225"/>
      <c r="K11" s="324"/>
      <c r="L11" s="324"/>
      <c r="M11" s="324"/>
      <c r="Q11" s="38" t="s">
        <v>263</v>
      </c>
      <c r="R11" s="427" t="s">
        <v>160</v>
      </c>
      <c r="S11" s="432"/>
      <c r="T11" s="325">
        <v>57823</v>
      </c>
      <c r="U11" s="325">
        <v>61655</v>
      </c>
      <c r="V11" s="325">
        <v>65497</v>
      </c>
      <c r="W11" s="226">
        <v>8</v>
      </c>
      <c r="X11" s="225">
        <v>6.6</v>
      </c>
      <c r="Y11" s="225">
        <v>6.2</v>
      </c>
      <c r="Z11" s="324">
        <v>1.5</v>
      </c>
      <c r="AA11" s="324">
        <v>1.5</v>
      </c>
      <c r="AB11" s="324">
        <v>1.6</v>
      </c>
      <c r="AD11" s="24" t="s">
        <v>47</v>
      </c>
      <c r="AE11" s="34">
        <v>90454.925</v>
      </c>
      <c r="AF11" s="34">
        <v>92768.829</v>
      </c>
      <c r="AG11" s="34">
        <v>92447.883</v>
      </c>
      <c r="AH11" s="35">
        <v>-1.5707281255248002</v>
      </c>
      <c r="AI11" s="35">
        <v>2.558074090493132</v>
      </c>
      <c r="AJ11" s="35">
        <v>-0.34596318985550234</v>
      </c>
      <c r="AK11" s="35">
        <v>2.559133109260577</v>
      </c>
      <c r="AL11" s="35">
        <v>2.652451058871445</v>
      </c>
      <c r="AM11" s="35">
        <v>2.63599423865389</v>
      </c>
      <c r="AN11" s="35"/>
    </row>
    <row r="12" spans="1:40" ht="21.75" customHeight="1">
      <c r="A12" s="236" t="s">
        <v>2</v>
      </c>
      <c r="B12" s="430" t="s">
        <v>49</v>
      </c>
      <c r="C12" s="430"/>
      <c r="D12" s="431"/>
      <c r="E12" s="239">
        <f>E13-E14</f>
        <v>365347</v>
      </c>
      <c r="F12" s="239">
        <v>394643</v>
      </c>
      <c r="G12" s="239">
        <f>G13-G14</f>
        <v>343670</v>
      </c>
      <c r="H12" s="238">
        <v>21.1</v>
      </c>
      <c r="I12" s="328">
        <f>100*(F12-E12)/E12</f>
        <v>8.018678133390996</v>
      </c>
      <c r="J12" s="328">
        <f>100*(G12-F12)/F12</f>
        <v>-12.916230618559052</v>
      </c>
      <c r="K12" s="327">
        <f>100*E12/E$38</f>
        <v>11.3159468661833</v>
      </c>
      <c r="L12" s="327">
        <f>100*F12/F$38</f>
        <v>11.828666674459667</v>
      </c>
      <c r="M12" s="327">
        <f>100*G12/G$38</f>
        <v>10.233369174591992</v>
      </c>
      <c r="Q12" s="38" t="s">
        <v>264</v>
      </c>
      <c r="R12" s="427" t="s">
        <v>161</v>
      </c>
      <c r="S12" s="432"/>
      <c r="T12" s="325">
        <v>589195</v>
      </c>
      <c r="U12" s="325">
        <v>628602</v>
      </c>
      <c r="V12" s="325">
        <v>643779</v>
      </c>
      <c r="W12" s="226">
        <v>6</v>
      </c>
      <c r="X12" s="225">
        <v>6.7</v>
      </c>
      <c r="Y12" s="225">
        <v>2.4</v>
      </c>
      <c r="Z12" s="324">
        <v>14.9</v>
      </c>
      <c r="AA12" s="324">
        <v>15.2</v>
      </c>
      <c r="AB12" s="324">
        <v>15.4</v>
      </c>
      <c r="AD12" s="24" t="s">
        <v>50</v>
      </c>
      <c r="AE12" s="34">
        <v>172022.824</v>
      </c>
      <c r="AF12" s="34">
        <v>154824.17053574184</v>
      </c>
      <c r="AG12" s="34">
        <v>145660.922</v>
      </c>
      <c r="AH12" s="35">
        <v>-19.49839389072577</v>
      </c>
      <c r="AI12" s="35">
        <v>-9.99789043357302</v>
      </c>
      <c r="AJ12" s="35">
        <v>-5.918487083789331</v>
      </c>
      <c r="AK12" s="35">
        <v>4.866836210929422</v>
      </c>
      <c r="AL12" s="35">
        <v>4.426740528075672</v>
      </c>
      <c r="AM12" s="35">
        <v>4.153273592960627</v>
      </c>
      <c r="AN12" s="35"/>
    </row>
    <row r="13" spans="4:40" ht="21.75" customHeight="1">
      <c r="D13" s="37" t="s">
        <v>306</v>
      </c>
      <c r="E13" s="325">
        <v>552679</v>
      </c>
      <c r="F13" s="325">
        <v>590664</v>
      </c>
      <c r="G13" s="325">
        <v>539223</v>
      </c>
      <c r="H13" s="226">
        <v>16.6</v>
      </c>
      <c r="I13" s="225">
        <v>6.9</v>
      </c>
      <c r="J13" s="225">
        <v>-8.7</v>
      </c>
      <c r="K13" s="324">
        <v>17.1</v>
      </c>
      <c r="L13" s="324">
        <v>17.7</v>
      </c>
      <c r="M13" s="324">
        <v>16.1</v>
      </c>
      <c r="Q13" s="38"/>
      <c r="R13" s="24" t="s">
        <v>266</v>
      </c>
      <c r="S13" s="37" t="s">
        <v>162</v>
      </c>
      <c r="T13" s="325">
        <v>390751</v>
      </c>
      <c r="U13" s="325">
        <v>415669</v>
      </c>
      <c r="V13" s="325">
        <v>432692</v>
      </c>
      <c r="W13" s="226">
        <v>3.8</v>
      </c>
      <c r="X13" s="225">
        <v>6.4</v>
      </c>
      <c r="Y13" s="225">
        <v>4.1</v>
      </c>
      <c r="Z13" s="324">
        <v>9.9</v>
      </c>
      <c r="AA13" s="324">
        <v>10.1</v>
      </c>
      <c r="AB13" s="324">
        <v>10.3</v>
      </c>
      <c r="AD13" s="24" t="s">
        <v>52</v>
      </c>
      <c r="AE13" s="34">
        <v>352011.34</v>
      </c>
      <c r="AF13" s="34">
        <v>328247.3797209591</v>
      </c>
      <c r="AG13" s="34">
        <v>318420.559</v>
      </c>
      <c r="AH13" s="35">
        <v>-10.265829551689693</v>
      </c>
      <c r="AI13" s="35">
        <v>-6.7509075926477</v>
      </c>
      <c r="AJ13" s="35">
        <v>-2.9937240410914536</v>
      </c>
      <c r="AK13" s="35">
        <v>9.959036227482166</v>
      </c>
      <c r="AL13" s="35">
        <v>9.38526571153157</v>
      </c>
      <c r="AM13" s="35">
        <v>9.079220981111607</v>
      </c>
      <c r="AN13" s="35"/>
    </row>
    <row r="14" spans="4:40" ht="21.75" customHeight="1">
      <c r="D14" s="37" t="s">
        <v>307</v>
      </c>
      <c r="E14" s="325">
        <v>187332</v>
      </c>
      <c r="F14" s="325">
        <v>196022</v>
      </c>
      <c r="G14" s="325">
        <v>195553</v>
      </c>
      <c r="H14" s="226">
        <v>8.8</v>
      </c>
      <c r="I14" s="225">
        <v>4.6</v>
      </c>
      <c r="J14" s="225">
        <v>-0.2</v>
      </c>
      <c r="K14" s="324">
        <v>5.8</v>
      </c>
      <c r="L14" s="324">
        <v>5.9</v>
      </c>
      <c r="M14" s="324">
        <v>5.8</v>
      </c>
      <c r="Q14" s="38"/>
      <c r="R14" s="24" t="s">
        <v>267</v>
      </c>
      <c r="S14" s="37" t="s">
        <v>163</v>
      </c>
      <c r="T14" s="325">
        <v>198444</v>
      </c>
      <c r="U14" s="325">
        <v>212933</v>
      </c>
      <c r="V14" s="325">
        <v>211087</v>
      </c>
      <c r="W14" s="226">
        <v>10.7</v>
      </c>
      <c r="X14" s="225">
        <v>7.3</v>
      </c>
      <c r="Y14" s="225">
        <v>-0.9</v>
      </c>
      <c r="Z14" s="324">
        <v>5</v>
      </c>
      <c r="AA14" s="324">
        <v>5.2</v>
      </c>
      <c r="AB14" s="324">
        <v>5</v>
      </c>
      <c r="AD14" s="24" t="s">
        <v>54</v>
      </c>
      <c r="AE14" s="34">
        <v>179988.516</v>
      </c>
      <c r="AF14" s="34">
        <v>173423.2091852173</v>
      </c>
      <c r="AG14" s="34">
        <v>172759.637</v>
      </c>
      <c r="AH14" s="35">
        <v>0.7810024171236236</v>
      </c>
      <c r="AI14" s="35">
        <v>-3.647625393379375</v>
      </c>
      <c r="AJ14" s="35">
        <v>-0.3826317067565135</v>
      </c>
      <c r="AK14" s="35">
        <v>5.092200016552742</v>
      </c>
      <c r="AL14" s="35">
        <v>4.958525183455898</v>
      </c>
      <c r="AM14" s="35">
        <v>4.92594738815098</v>
      </c>
      <c r="AN14" s="35"/>
    </row>
    <row r="15" spans="2:40" ht="21.75" customHeight="1">
      <c r="B15" s="24" t="s">
        <v>27</v>
      </c>
      <c r="C15" s="427" t="s">
        <v>56</v>
      </c>
      <c r="D15" s="432"/>
      <c r="E15" s="325">
        <v>-56267</v>
      </c>
      <c r="F15" s="325">
        <v>-52732</v>
      </c>
      <c r="G15" s="325">
        <v>-48530</v>
      </c>
      <c r="H15" s="226">
        <v>13.8</v>
      </c>
      <c r="I15" s="225">
        <v>6.3</v>
      </c>
      <c r="J15" s="225">
        <v>8</v>
      </c>
      <c r="K15" s="324">
        <v>-1.7</v>
      </c>
      <c r="L15" s="324">
        <v>-1.6</v>
      </c>
      <c r="M15" s="324">
        <v>-1.4</v>
      </c>
      <c r="Q15" s="38" t="s">
        <v>268</v>
      </c>
      <c r="R15" s="427" t="s">
        <v>164</v>
      </c>
      <c r="S15" s="432"/>
      <c r="T15" s="325">
        <v>754772</v>
      </c>
      <c r="U15" s="325">
        <v>796672</v>
      </c>
      <c r="V15" s="325">
        <v>828480</v>
      </c>
      <c r="W15" s="226">
        <v>6.8</v>
      </c>
      <c r="X15" s="225">
        <v>5.6</v>
      </c>
      <c r="Y15" s="225">
        <v>4</v>
      </c>
      <c r="Z15" s="324">
        <v>19.1</v>
      </c>
      <c r="AA15" s="324">
        <v>19.3</v>
      </c>
      <c r="AB15" s="324">
        <v>19.8</v>
      </c>
      <c r="AD15" s="24" t="s">
        <v>57</v>
      </c>
      <c r="AE15" s="34">
        <v>-69616.463</v>
      </c>
      <c r="AF15" s="34">
        <v>-66372.38757785181</v>
      </c>
      <c r="AG15" s="34">
        <v>-86664.501</v>
      </c>
      <c r="AH15" s="35">
        <v>-4.294162146088919</v>
      </c>
      <c r="AI15" s="35">
        <v>4.659925658889322</v>
      </c>
      <c r="AJ15" s="35">
        <v>-30.57312560640742</v>
      </c>
      <c r="AK15" s="35">
        <v>-1.9695754035826563</v>
      </c>
      <c r="AL15" s="35">
        <v>-1.89772266836201</v>
      </c>
      <c r="AM15" s="35">
        <v>-2.4710909316529652</v>
      </c>
      <c r="AN15" s="35"/>
    </row>
    <row r="16" spans="4:40" ht="21.75" customHeight="1">
      <c r="D16" s="37" t="s">
        <v>308</v>
      </c>
      <c r="E16" s="325">
        <v>90808</v>
      </c>
      <c r="F16" s="325">
        <v>100011</v>
      </c>
      <c r="G16" s="325">
        <v>106277</v>
      </c>
      <c r="H16" s="226">
        <v>18.9</v>
      </c>
      <c r="I16" s="225">
        <v>10.1</v>
      </c>
      <c r="J16" s="225">
        <v>6.3</v>
      </c>
      <c r="K16" s="324">
        <v>2.8</v>
      </c>
      <c r="L16" s="324">
        <v>3</v>
      </c>
      <c r="M16" s="324">
        <v>3.2</v>
      </c>
      <c r="P16" s="24" t="s">
        <v>28</v>
      </c>
      <c r="Q16" s="427" t="s">
        <v>69</v>
      </c>
      <c r="R16" s="427"/>
      <c r="S16" s="432"/>
      <c r="T16" s="325">
        <v>35971</v>
      </c>
      <c r="U16" s="325">
        <v>39577</v>
      </c>
      <c r="V16" s="325">
        <v>43019</v>
      </c>
      <c r="W16" s="226">
        <v>7.8</v>
      </c>
      <c r="X16" s="225">
        <v>10</v>
      </c>
      <c r="Y16" s="225">
        <v>8.7</v>
      </c>
      <c r="Z16" s="324">
        <v>0.9</v>
      </c>
      <c r="AA16" s="324">
        <v>1</v>
      </c>
      <c r="AB16" s="324">
        <v>1</v>
      </c>
      <c r="AD16" s="24" t="s">
        <v>52</v>
      </c>
      <c r="AE16" s="34">
        <v>86402.455</v>
      </c>
      <c r="AF16" s="34">
        <v>84499.14260736547</v>
      </c>
      <c r="AG16" s="34">
        <v>64794.174</v>
      </c>
      <c r="AH16" s="35">
        <v>0.11619326981814936</v>
      </c>
      <c r="AI16" s="35">
        <v>-2.2028452694249587</v>
      </c>
      <c r="AJ16" s="35">
        <v>-23.319726093466738</v>
      </c>
      <c r="AK16" s="35">
        <v>2.4444814178099983</v>
      </c>
      <c r="AL16" s="35">
        <v>2.4160037665521874</v>
      </c>
      <c r="AM16" s="35">
        <v>1.847495732945423</v>
      </c>
      <c r="AN16" s="35"/>
    </row>
    <row r="17" spans="4:40" ht="21.75" customHeight="1">
      <c r="D17" s="37" t="s">
        <v>309</v>
      </c>
      <c r="E17" s="325">
        <v>147076</v>
      </c>
      <c r="F17" s="325">
        <v>152743</v>
      </c>
      <c r="G17" s="325">
        <v>154807</v>
      </c>
      <c r="H17" s="226">
        <v>3.8</v>
      </c>
      <c r="I17" s="225">
        <v>3.9</v>
      </c>
      <c r="J17" s="225">
        <v>1.4</v>
      </c>
      <c r="K17" s="324">
        <v>4.6</v>
      </c>
      <c r="L17" s="324">
        <v>4.6</v>
      </c>
      <c r="M17" s="324">
        <v>4.6</v>
      </c>
      <c r="Q17" s="427"/>
      <c r="R17" s="427"/>
      <c r="S17" s="432"/>
      <c r="T17" s="325"/>
      <c r="U17" s="325"/>
      <c r="V17" s="325"/>
      <c r="W17" s="226"/>
      <c r="X17" s="225"/>
      <c r="Y17" s="225"/>
      <c r="Z17" s="324"/>
      <c r="AA17" s="324"/>
      <c r="AB17" s="324"/>
      <c r="AD17" s="24" t="s">
        <v>54</v>
      </c>
      <c r="AE17" s="34">
        <v>156018.918</v>
      </c>
      <c r="AF17" s="34">
        <v>150871.5301852173</v>
      </c>
      <c r="AG17" s="34">
        <v>151458.675</v>
      </c>
      <c r="AH17" s="35">
        <v>1.938314814708848</v>
      </c>
      <c r="AI17" s="35">
        <v>-3.299207481225261</v>
      </c>
      <c r="AJ17" s="35">
        <v>0.3891687278984185</v>
      </c>
      <c r="AK17" s="35">
        <v>4.414056821392655</v>
      </c>
      <c r="AL17" s="35">
        <v>4.313726434914198</v>
      </c>
      <c r="AM17" s="35">
        <v>4.318586664598388</v>
      </c>
      <c r="AN17" s="35"/>
    </row>
    <row r="18" spans="2:40" ht="21.75" customHeight="1">
      <c r="B18" s="24" t="s">
        <v>28</v>
      </c>
      <c r="C18" s="427" t="s">
        <v>310</v>
      </c>
      <c r="D18" s="432"/>
      <c r="E18" s="325">
        <v>2912</v>
      </c>
      <c r="F18" s="325">
        <v>1511</v>
      </c>
      <c r="G18" s="325">
        <v>-2254</v>
      </c>
      <c r="H18" s="226">
        <v>185.2</v>
      </c>
      <c r="I18" s="225">
        <v>-48.1</v>
      </c>
      <c r="J18" s="225">
        <v>-249.1</v>
      </c>
      <c r="K18" s="324">
        <v>0.1</v>
      </c>
      <c r="L18" s="324">
        <v>0</v>
      </c>
      <c r="M18" s="324">
        <v>-0.1</v>
      </c>
      <c r="O18" s="236" t="s">
        <v>2</v>
      </c>
      <c r="P18" s="430" t="s">
        <v>72</v>
      </c>
      <c r="Q18" s="430"/>
      <c r="R18" s="430"/>
      <c r="S18" s="431"/>
      <c r="T18" s="248">
        <f>SUM(T19:T21)</f>
        <v>333655</v>
      </c>
      <c r="U18" s="248">
        <f>SUM(U19:U21)</f>
        <v>346020</v>
      </c>
      <c r="V18" s="248">
        <f>SUM(V19:V21)</f>
        <v>362488</v>
      </c>
      <c r="W18" s="238">
        <v>7</v>
      </c>
      <c r="X18" s="328">
        <f>100*(U18-T18)/T18</f>
        <v>3.7059237835488754</v>
      </c>
      <c r="Y18" s="328">
        <f>100*(V18-U18)/U18</f>
        <v>4.759262470377434</v>
      </c>
      <c r="Z18" s="327">
        <f>100*T18/T$46</f>
        <v>8.44165340074748</v>
      </c>
      <c r="AA18" s="327">
        <f>100*U18/U$46</f>
        <v>8.371450262669313</v>
      </c>
      <c r="AB18" s="327">
        <f>100*V18/V$46</f>
        <v>8.653228930957837</v>
      </c>
      <c r="AD18" s="24" t="s">
        <v>62</v>
      </c>
      <c r="AE18" s="34">
        <v>243339.324</v>
      </c>
      <c r="AF18" s="34">
        <v>222027.39811359363</v>
      </c>
      <c r="AG18" s="34">
        <v>233457.268</v>
      </c>
      <c r="AH18" s="35">
        <v>-13.237345163390584</v>
      </c>
      <c r="AI18" s="35">
        <v>-8.758110089270389</v>
      </c>
      <c r="AJ18" s="35">
        <v>5.147954704472386</v>
      </c>
      <c r="AK18" s="35">
        <v>6.884508729994381</v>
      </c>
      <c r="AL18" s="35">
        <v>6.348218615811928</v>
      </c>
      <c r="AM18" s="35">
        <v>6.656637160851776</v>
      </c>
      <c r="AN18" s="35"/>
    </row>
    <row r="19" spans="4:40" ht="21.75" customHeight="1">
      <c r="D19" s="37" t="s">
        <v>308</v>
      </c>
      <c r="E19" s="325">
        <v>18664</v>
      </c>
      <c r="F19" s="325">
        <v>19536</v>
      </c>
      <c r="G19" s="325">
        <v>14889</v>
      </c>
      <c r="H19" s="226">
        <v>42.7</v>
      </c>
      <c r="I19" s="225">
        <v>4.7</v>
      </c>
      <c r="J19" s="225">
        <v>-23.8</v>
      </c>
      <c r="K19" s="324">
        <v>0.6</v>
      </c>
      <c r="L19" s="324">
        <v>0.6</v>
      </c>
      <c r="M19" s="324">
        <v>0.4</v>
      </c>
      <c r="P19" s="24" t="s">
        <v>27</v>
      </c>
      <c r="Q19" s="427" t="s">
        <v>76</v>
      </c>
      <c r="R19" s="427"/>
      <c r="S19" s="432"/>
      <c r="T19" s="325">
        <v>59796</v>
      </c>
      <c r="U19" s="325">
        <v>60173</v>
      </c>
      <c r="V19" s="325">
        <v>63483</v>
      </c>
      <c r="W19" s="226">
        <v>8.2</v>
      </c>
      <c r="X19" s="225">
        <v>0.6</v>
      </c>
      <c r="Y19" s="225">
        <v>5.5</v>
      </c>
      <c r="Z19" s="324">
        <v>1.5</v>
      </c>
      <c r="AA19" s="324">
        <v>1.5</v>
      </c>
      <c r="AB19" s="324">
        <v>1.5</v>
      </c>
      <c r="AD19" s="24" t="s">
        <v>66</v>
      </c>
      <c r="AE19" s="34">
        <v>113067.362791</v>
      </c>
      <c r="AF19" s="34">
        <v>100088.76179100001</v>
      </c>
      <c r="AG19" s="34">
        <v>89851.358091</v>
      </c>
      <c r="AH19" s="35">
        <v>-24.230158890053886</v>
      </c>
      <c r="AI19" s="35">
        <v>-11.478644835813817</v>
      </c>
      <c r="AJ19" s="35">
        <v>-10.228324855668818</v>
      </c>
      <c r="AK19" s="35">
        <v>3.198879792285777</v>
      </c>
      <c r="AL19" s="35">
        <v>2.8617429480938026</v>
      </c>
      <c r="AM19" s="35">
        <v>2.5619587445080123</v>
      </c>
      <c r="AN19" s="35"/>
    </row>
    <row r="20" spans="4:40" ht="21.75" customHeight="1">
      <c r="D20" s="37" t="s">
        <v>309</v>
      </c>
      <c r="E20" s="325">
        <v>15752</v>
      </c>
      <c r="F20" s="325">
        <v>18025</v>
      </c>
      <c r="G20" s="325">
        <v>17142</v>
      </c>
      <c r="H20" s="226">
        <v>30.7</v>
      </c>
      <c r="I20" s="225">
        <v>14.4</v>
      </c>
      <c r="J20" s="225">
        <v>-4.9</v>
      </c>
      <c r="K20" s="324">
        <v>0.5</v>
      </c>
      <c r="L20" s="324">
        <v>0.5</v>
      </c>
      <c r="M20" s="324">
        <v>0.5</v>
      </c>
      <c r="P20" s="24" t="s">
        <v>28</v>
      </c>
      <c r="Q20" s="418" t="s">
        <v>79</v>
      </c>
      <c r="R20" s="418"/>
      <c r="S20" s="419"/>
      <c r="T20" s="325">
        <v>155240</v>
      </c>
      <c r="U20" s="325">
        <v>162396</v>
      </c>
      <c r="V20" s="325">
        <v>165644</v>
      </c>
      <c r="W20" s="226">
        <v>6</v>
      </c>
      <c r="X20" s="225">
        <v>4.6</v>
      </c>
      <c r="Y20" s="225">
        <v>2</v>
      </c>
      <c r="Z20" s="324">
        <v>3.9</v>
      </c>
      <c r="AA20" s="324">
        <v>3.9</v>
      </c>
      <c r="AB20" s="324">
        <v>4</v>
      </c>
      <c r="AD20" s="24" t="s">
        <v>52</v>
      </c>
      <c r="AE20" s="34">
        <v>128400.65079100001</v>
      </c>
      <c r="AF20" s="34">
        <v>115650.31779100001</v>
      </c>
      <c r="AG20" s="34">
        <v>104528.991091</v>
      </c>
      <c r="AH20" s="35">
        <v>-22.45467094398253</v>
      </c>
      <c r="AI20" s="35">
        <v>-9.930115557400047</v>
      </c>
      <c r="AJ20" s="35">
        <v>-9.616339074915603</v>
      </c>
      <c r="AK20" s="35">
        <v>3.6326861880638717</v>
      </c>
      <c r="AL20" s="35">
        <v>3.3066797456671266</v>
      </c>
      <c r="AM20" s="35">
        <v>2.9804665001163935</v>
      </c>
      <c r="AN20" s="35"/>
    </row>
    <row r="21" spans="2:40" ht="21.75" customHeight="1">
      <c r="B21" s="39" t="s">
        <v>311</v>
      </c>
      <c r="C21" s="427" t="s">
        <v>61</v>
      </c>
      <c r="D21" s="432"/>
      <c r="E21" s="325">
        <v>418703</v>
      </c>
      <c r="F21" s="325">
        <v>445864</v>
      </c>
      <c r="G21" s="325">
        <v>394453</v>
      </c>
      <c r="H21" s="226">
        <v>14.4</v>
      </c>
      <c r="I21" s="225">
        <v>6.5</v>
      </c>
      <c r="J21" s="225">
        <v>-11.5</v>
      </c>
      <c r="K21" s="324">
        <v>13</v>
      </c>
      <c r="L21" s="324">
        <v>13.4</v>
      </c>
      <c r="M21" s="324">
        <v>11.7</v>
      </c>
      <c r="P21" s="24" t="s">
        <v>29</v>
      </c>
      <c r="Q21" s="427" t="s">
        <v>82</v>
      </c>
      <c r="R21" s="427"/>
      <c r="S21" s="432"/>
      <c r="T21" s="325">
        <v>118619</v>
      </c>
      <c r="U21" s="325">
        <v>123451</v>
      </c>
      <c r="V21" s="325">
        <v>133361</v>
      </c>
      <c r="W21" s="226">
        <v>7.7</v>
      </c>
      <c r="X21" s="225">
        <v>4.1</v>
      </c>
      <c r="Y21" s="225">
        <v>8</v>
      </c>
      <c r="Z21" s="324">
        <v>3</v>
      </c>
      <c r="AA21" s="324">
        <v>3</v>
      </c>
      <c r="AB21" s="324">
        <v>3.2</v>
      </c>
      <c r="AD21" s="24" t="s">
        <v>54</v>
      </c>
      <c r="AE21" s="34">
        <v>15333.288</v>
      </c>
      <c r="AF21" s="34">
        <v>15561.556</v>
      </c>
      <c r="AG21" s="34">
        <v>14677.633</v>
      </c>
      <c r="AH21" s="35">
        <v>-6.256567281827155</v>
      </c>
      <c r="AI21" s="35">
        <v>1.4887087492258675</v>
      </c>
      <c r="AJ21" s="35">
        <v>-5.6801710574443876</v>
      </c>
      <c r="AK21" s="35">
        <v>0.433806395778095</v>
      </c>
      <c r="AL21" s="35">
        <v>0.4449367975733239</v>
      </c>
      <c r="AM21" s="35">
        <v>0.41850775560838116</v>
      </c>
      <c r="AN21" s="35"/>
    </row>
    <row r="22" spans="3:40" ht="21.75" customHeight="1">
      <c r="C22" s="24" t="s">
        <v>64</v>
      </c>
      <c r="D22" s="37" t="s">
        <v>65</v>
      </c>
      <c r="E22" s="325">
        <v>327132</v>
      </c>
      <c r="F22" s="325">
        <v>350559</v>
      </c>
      <c r="G22" s="325">
        <v>309664</v>
      </c>
      <c r="H22" s="226">
        <v>16.5</v>
      </c>
      <c r="I22" s="225">
        <v>7.2</v>
      </c>
      <c r="J22" s="225">
        <v>-11.7</v>
      </c>
      <c r="K22" s="324">
        <v>10.1</v>
      </c>
      <c r="L22" s="324">
        <v>10.5</v>
      </c>
      <c r="M22" s="324">
        <v>9.2</v>
      </c>
      <c r="P22" s="39"/>
      <c r="Q22" s="427"/>
      <c r="R22" s="428"/>
      <c r="S22" s="429"/>
      <c r="T22" s="325"/>
      <c r="U22" s="325"/>
      <c r="V22" s="325"/>
      <c r="W22" s="226"/>
      <c r="X22" s="225"/>
      <c r="Y22" s="225"/>
      <c r="Z22" s="324"/>
      <c r="AA22" s="324"/>
      <c r="AB22" s="324"/>
      <c r="AD22" s="24" t="s">
        <v>73</v>
      </c>
      <c r="AE22" s="34">
        <v>25665.234</v>
      </c>
      <c r="AF22" s="34">
        <v>22561.077</v>
      </c>
      <c r="AG22" s="34">
        <v>30969.56</v>
      </c>
      <c r="AH22" s="35">
        <v>5.634031159141523</v>
      </c>
      <c r="AI22" s="35">
        <v>-12.09479329118916</v>
      </c>
      <c r="AJ22" s="35">
        <v>37.269865263967674</v>
      </c>
      <c r="AK22" s="35">
        <v>0.7261157984081051</v>
      </c>
      <c r="AL22" s="35">
        <v>0.6450674566338465</v>
      </c>
      <c r="AM22" s="35">
        <v>0.883044360611762</v>
      </c>
      <c r="AN22" s="35"/>
    </row>
    <row r="23" spans="4:40" ht="21.75" customHeight="1">
      <c r="D23" s="37" t="s">
        <v>308</v>
      </c>
      <c r="E23" s="325">
        <v>351636</v>
      </c>
      <c r="F23" s="325">
        <v>375813</v>
      </c>
      <c r="G23" s="325">
        <v>333268</v>
      </c>
      <c r="H23" s="226">
        <v>17.5</v>
      </c>
      <c r="I23" s="225">
        <v>6.9</v>
      </c>
      <c r="J23" s="225">
        <v>-11.3</v>
      </c>
      <c r="K23" s="324">
        <v>10.9</v>
      </c>
      <c r="L23" s="324">
        <v>11.3</v>
      </c>
      <c r="M23" s="324">
        <v>9.9</v>
      </c>
      <c r="O23" s="236" t="s">
        <v>3</v>
      </c>
      <c r="P23" s="430" t="s">
        <v>86</v>
      </c>
      <c r="Q23" s="430"/>
      <c r="R23" s="430"/>
      <c r="S23" s="431"/>
      <c r="T23" s="248">
        <v>1255907</v>
      </c>
      <c r="U23" s="248">
        <f>SUM(U24,U32)</f>
        <v>1325993</v>
      </c>
      <c r="V23" s="248">
        <f>SUM(V24,V32)</f>
        <v>1281057</v>
      </c>
      <c r="W23" s="238">
        <v>9.4</v>
      </c>
      <c r="X23" s="328">
        <f>100*(U23-T23)/T23</f>
        <v>5.580508747861107</v>
      </c>
      <c r="Y23" s="328">
        <f>100*(V23-U23)/U23</f>
        <v>-3.3888565022590615</v>
      </c>
      <c r="Z23" s="327">
        <f>100*T23/T$46</f>
        <v>31.775131790539824</v>
      </c>
      <c r="AA23" s="327">
        <f>100*U23/U$46</f>
        <v>32.080470632182156</v>
      </c>
      <c r="AB23" s="327">
        <f>100*V23/V$46</f>
        <v>30.58109370408415</v>
      </c>
      <c r="AD23" s="24" t="s">
        <v>77</v>
      </c>
      <c r="AE23" s="34">
        <v>77644.036209</v>
      </c>
      <c r="AF23" s="34">
        <v>75886.26020899999</v>
      </c>
      <c r="AG23" s="34">
        <v>89011.997909</v>
      </c>
      <c r="AH23" s="35">
        <v>-5.453730544134451</v>
      </c>
      <c r="AI23" s="35">
        <v>-2.263890552094022</v>
      </c>
      <c r="AJ23" s="35">
        <v>17.296593169633258</v>
      </c>
      <c r="AK23" s="35">
        <v>2.196689940310923</v>
      </c>
      <c r="AL23" s="35">
        <v>2.169743796649153</v>
      </c>
      <c r="AM23" s="35">
        <v>2.538025815682509</v>
      </c>
      <c r="AN23" s="35"/>
    </row>
    <row r="24" spans="3:40" ht="21.75" customHeight="1">
      <c r="C24" s="36"/>
      <c r="D24" s="37" t="s">
        <v>309</v>
      </c>
      <c r="E24" s="325">
        <v>24504</v>
      </c>
      <c r="F24" s="325">
        <v>25254</v>
      </c>
      <c r="G24" s="325">
        <v>23604</v>
      </c>
      <c r="H24" s="226">
        <v>33.1</v>
      </c>
      <c r="I24" s="225">
        <v>3.1</v>
      </c>
      <c r="J24" s="225">
        <v>-6.5</v>
      </c>
      <c r="K24" s="324">
        <v>0.8</v>
      </c>
      <c r="L24" s="324">
        <v>0.8</v>
      </c>
      <c r="M24" s="324">
        <v>0.7</v>
      </c>
      <c r="P24" s="24" t="s">
        <v>27</v>
      </c>
      <c r="Q24" s="427" t="s">
        <v>88</v>
      </c>
      <c r="R24" s="427"/>
      <c r="S24" s="432"/>
      <c r="T24" s="325">
        <v>1164006</v>
      </c>
      <c r="U24" s="325">
        <v>1234184</v>
      </c>
      <c r="V24" s="325">
        <v>1262598</v>
      </c>
      <c r="W24" s="226">
        <v>9.1</v>
      </c>
      <c r="X24" s="225">
        <v>6</v>
      </c>
      <c r="Y24" s="225">
        <v>2.3</v>
      </c>
      <c r="Z24" s="324">
        <v>29.4</v>
      </c>
      <c r="AA24" s="324">
        <v>29.9</v>
      </c>
      <c r="AB24" s="324">
        <v>30.1</v>
      </c>
      <c r="AD24" s="24" t="s">
        <v>80</v>
      </c>
      <c r="AE24" s="34">
        <v>26962.691</v>
      </c>
      <c r="AF24" s="34">
        <v>23491.299113593624</v>
      </c>
      <c r="AG24" s="34">
        <v>23624.352</v>
      </c>
      <c r="AH24" s="35">
        <v>8.625954131327</v>
      </c>
      <c r="AI24" s="35">
        <v>-12.874797572713994</v>
      </c>
      <c r="AJ24" s="35">
        <v>0.5663922023341026</v>
      </c>
      <c r="AK24" s="35">
        <v>0.762823198989576</v>
      </c>
      <c r="AL24" s="35">
        <v>0.6716644144351251</v>
      </c>
      <c r="AM24" s="35">
        <v>0.6736082400494937</v>
      </c>
      <c r="AN24" s="35"/>
    </row>
    <row r="25" spans="3:40" ht="21.75" customHeight="1">
      <c r="C25" s="24" t="s">
        <v>71</v>
      </c>
      <c r="D25" s="37" t="s">
        <v>312</v>
      </c>
      <c r="E25" s="325">
        <v>79407</v>
      </c>
      <c r="F25" s="325">
        <v>81834</v>
      </c>
      <c r="G25" s="325">
        <v>69983</v>
      </c>
      <c r="H25" s="226">
        <v>7.3</v>
      </c>
      <c r="I25" s="225">
        <v>3.1</v>
      </c>
      <c r="J25" s="225">
        <v>-14.5</v>
      </c>
      <c r="K25" s="324">
        <v>2.5</v>
      </c>
      <c r="L25" s="324">
        <v>2.5</v>
      </c>
      <c r="M25" s="324">
        <v>2.1</v>
      </c>
      <c r="Q25" s="38" t="s">
        <v>280</v>
      </c>
      <c r="R25" s="427" t="s">
        <v>92</v>
      </c>
      <c r="S25" s="432"/>
      <c r="T25" s="325">
        <v>885284</v>
      </c>
      <c r="U25" s="325">
        <v>935198</v>
      </c>
      <c r="V25" s="325">
        <v>907261</v>
      </c>
      <c r="W25" s="226">
        <v>10.4</v>
      </c>
      <c r="X25" s="225">
        <v>5.6</v>
      </c>
      <c r="Y25" s="225">
        <v>-3</v>
      </c>
      <c r="Z25" s="324">
        <v>22.4</v>
      </c>
      <c r="AA25" s="324">
        <v>22.6</v>
      </c>
      <c r="AB25" s="324">
        <v>21.7</v>
      </c>
      <c r="AD25" s="24" t="s">
        <v>83</v>
      </c>
      <c r="AE25" s="34">
        <v>-1700.037</v>
      </c>
      <c r="AF25" s="34">
        <v>-830.84</v>
      </c>
      <c r="AG25" s="34">
        <v>-1131.845</v>
      </c>
      <c r="AH25" s="35">
        <v>-6262.175816773325</v>
      </c>
      <c r="AI25" s="35">
        <v>51.128122505568996</v>
      </c>
      <c r="AJ25" s="35">
        <v>-36.228997159501226</v>
      </c>
      <c r="AK25" s="35">
        <v>-0.04809711548230263</v>
      </c>
      <c r="AL25" s="35">
        <v>-0.023755419374246405</v>
      </c>
      <c r="AM25" s="35">
        <v>-0.032272636238184195</v>
      </c>
      <c r="AN25" s="35"/>
    </row>
    <row r="26" spans="3:40" ht="21.75" customHeight="1">
      <c r="C26" s="24" t="s">
        <v>75</v>
      </c>
      <c r="D26" s="37" t="s">
        <v>313</v>
      </c>
      <c r="E26" s="325">
        <v>12164</v>
      </c>
      <c r="F26" s="325">
        <v>13470</v>
      </c>
      <c r="G26" s="325">
        <v>14806</v>
      </c>
      <c r="H26" s="226">
        <v>8.4</v>
      </c>
      <c r="I26" s="225">
        <v>10.7</v>
      </c>
      <c r="J26" s="225">
        <v>9.9</v>
      </c>
      <c r="K26" s="324">
        <v>0.4</v>
      </c>
      <c r="L26" s="324">
        <v>0.4</v>
      </c>
      <c r="M26" s="324">
        <v>0.4</v>
      </c>
      <c r="R26" s="24" t="s">
        <v>281</v>
      </c>
      <c r="S26" s="37" t="s">
        <v>95</v>
      </c>
      <c r="T26" s="325">
        <v>215379</v>
      </c>
      <c r="U26" s="325">
        <v>188099</v>
      </c>
      <c r="V26" s="325">
        <v>201512</v>
      </c>
      <c r="W26" s="226">
        <v>6.9</v>
      </c>
      <c r="X26" s="225">
        <v>-12.7</v>
      </c>
      <c r="Y26" s="225">
        <v>7.1</v>
      </c>
      <c r="Z26" s="324">
        <v>5.4</v>
      </c>
      <c r="AA26" s="324">
        <v>4.6</v>
      </c>
      <c r="AB26" s="324">
        <v>4.8</v>
      </c>
      <c r="AD26" s="24" t="s">
        <v>52</v>
      </c>
      <c r="AE26" s="34">
        <v>6936.273</v>
      </c>
      <c r="AF26" s="34">
        <v>6159.283</v>
      </c>
      <c r="AG26" s="34">
        <v>5491.484</v>
      </c>
      <c r="AH26" s="35">
        <v>-24.260272778951126</v>
      </c>
      <c r="AI26" s="35">
        <v>-11.20183706725499</v>
      </c>
      <c r="AJ26" s="35">
        <v>-10.84215484172427</v>
      </c>
      <c r="AK26" s="35">
        <v>0.19623968389969026</v>
      </c>
      <c r="AL26" s="35">
        <v>0.17610653159412945</v>
      </c>
      <c r="AM26" s="35">
        <v>0.15658033170602748</v>
      </c>
      <c r="AN26" s="35"/>
    </row>
    <row r="27" spans="4:40" ht="21.75" customHeight="1">
      <c r="D27" s="69"/>
      <c r="E27" s="325"/>
      <c r="F27" s="325"/>
      <c r="G27" s="325"/>
      <c r="H27" s="226"/>
      <c r="I27" s="225"/>
      <c r="J27" s="225"/>
      <c r="K27" s="324"/>
      <c r="L27" s="324"/>
      <c r="M27" s="324"/>
      <c r="R27" s="24" t="s">
        <v>284</v>
      </c>
      <c r="S27" s="37" t="s">
        <v>98</v>
      </c>
      <c r="T27" s="325">
        <v>669905</v>
      </c>
      <c r="U27" s="325">
        <v>747099</v>
      </c>
      <c r="V27" s="325">
        <v>705748</v>
      </c>
      <c r="W27" s="226">
        <v>11.6</v>
      </c>
      <c r="X27" s="225">
        <v>11.5</v>
      </c>
      <c r="Y27" s="225">
        <v>-5.5</v>
      </c>
      <c r="Z27" s="324">
        <v>16.9</v>
      </c>
      <c r="AA27" s="324">
        <v>18.1</v>
      </c>
      <c r="AB27" s="324">
        <v>16.8</v>
      </c>
      <c r="AD27" s="24" t="s">
        <v>54</v>
      </c>
      <c r="AE27" s="34">
        <v>8636.31</v>
      </c>
      <c r="AF27" s="34">
        <v>6990.123</v>
      </c>
      <c r="AG27" s="34">
        <v>6623.329</v>
      </c>
      <c r="AH27" s="35">
        <v>-5.971294401954374</v>
      </c>
      <c r="AI27" s="35">
        <v>-19.06123101185576</v>
      </c>
      <c r="AJ27" s="35">
        <v>-5.2473182517675285</v>
      </c>
      <c r="AK27" s="35">
        <v>0.24433679938199288</v>
      </c>
      <c r="AL27" s="35">
        <v>0.19986195096837583</v>
      </c>
      <c r="AM27" s="35">
        <v>0.18885296794421166</v>
      </c>
      <c r="AN27" s="35"/>
    </row>
    <row r="28" spans="1:40" ht="21.75" customHeight="1">
      <c r="A28" s="236" t="s">
        <v>3</v>
      </c>
      <c r="B28" s="430" t="s">
        <v>155</v>
      </c>
      <c r="C28" s="430"/>
      <c r="D28" s="431"/>
      <c r="E28" s="247">
        <f>SUM(E29,E31,E33)</f>
        <v>809684</v>
      </c>
      <c r="F28" s="247">
        <f>SUM(F29,F31,F33)</f>
        <v>748547</v>
      </c>
      <c r="G28" s="247">
        <v>668725</v>
      </c>
      <c r="H28" s="238">
        <v>-0.9</v>
      </c>
      <c r="I28" s="328">
        <f>100*(F28-E28)/E28</f>
        <v>-7.550723492127793</v>
      </c>
      <c r="J28" s="328">
        <f>100*(G28-F28)/F28</f>
        <v>-10.663592266083493</v>
      </c>
      <c r="K28" s="327">
        <f>100*E28/E$38</f>
        <v>25.07846272830695</v>
      </c>
      <c r="L28" s="327">
        <f>100*F28/F$38</f>
        <v>22.43625999489858</v>
      </c>
      <c r="M28" s="327">
        <f>100*G28/G$38</f>
        <v>19.912444499895336</v>
      </c>
      <c r="O28" s="41"/>
      <c r="P28" s="41"/>
      <c r="Q28" s="71" t="s">
        <v>314</v>
      </c>
      <c r="R28" s="444" t="s">
        <v>102</v>
      </c>
      <c r="S28" s="445"/>
      <c r="T28" s="325">
        <v>278722</v>
      </c>
      <c r="U28" s="325">
        <v>298986</v>
      </c>
      <c r="V28" s="325">
        <v>355337</v>
      </c>
      <c r="W28" s="226">
        <v>5</v>
      </c>
      <c r="X28" s="225">
        <v>7.3</v>
      </c>
      <c r="Y28" s="225">
        <v>18.8</v>
      </c>
      <c r="Z28" s="324">
        <v>7.1</v>
      </c>
      <c r="AA28" s="324">
        <v>7.2</v>
      </c>
      <c r="AB28" s="324">
        <v>8.5</v>
      </c>
      <c r="AD28" s="24" t="s">
        <v>89</v>
      </c>
      <c r="AE28" s="34">
        <v>672023.185</v>
      </c>
      <c r="AF28" s="34">
        <v>659647.3060735773</v>
      </c>
      <c r="AG28" s="34">
        <v>645005.608</v>
      </c>
      <c r="AH28" s="35">
        <v>-3.888423505809103</v>
      </c>
      <c r="AI28" s="35">
        <v>-1.841585112338467</v>
      </c>
      <c r="AJ28" s="35">
        <v>-2.219625235905096</v>
      </c>
      <c r="AK28" s="35">
        <v>19.01274897883389</v>
      </c>
      <c r="AL28" s="35">
        <v>18.860669196078312</v>
      </c>
      <c r="AM28" s="35">
        <v>18.391238516380625</v>
      </c>
      <c r="AN28" s="35"/>
    </row>
    <row r="29" spans="2:40" ht="21.75" customHeight="1">
      <c r="B29" s="24" t="s">
        <v>27</v>
      </c>
      <c r="C29" s="427" t="s">
        <v>91</v>
      </c>
      <c r="D29" s="432"/>
      <c r="E29" s="323">
        <v>344174</v>
      </c>
      <c r="F29" s="323">
        <v>333384</v>
      </c>
      <c r="G29" s="323">
        <v>255912</v>
      </c>
      <c r="H29" s="226">
        <v>-2.1</v>
      </c>
      <c r="I29" s="225">
        <v>-3.1</v>
      </c>
      <c r="J29" s="225">
        <v>-23.2</v>
      </c>
      <c r="K29" s="324">
        <v>10.7</v>
      </c>
      <c r="L29" s="324">
        <v>10</v>
      </c>
      <c r="M29" s="324">
        <v>7.6</v>
      </c>
      <c r="R29" s="24" t="s">
        <v>315</v>
      </c>
      <c r="S29" s="37" t="s">
        <v>95</v>
      </c>
      <c r="T29" s="325">
        <v>6134</v>
      </c>
      <c r="U29" s="325">
        <v>5927</v>
      </c>
      <c r="V29" s="325">
        <v>7833</v>
      </c>
      <c r="W29" s="226">
        <v>15.8</v>
      </c>
      <c r="X29" s="225">
        <v>-3.4</v>
      </c>
      <c r="Y29" s="225">
        <v>32.2</v>
      </c>
      <c r="Z29" s="324">
        <v>0.2</v>
      </c>
      <c r="AA29" s="324">
        <v>0.1</v>
      </c>
      <c r="AB29" s="324">
        <v>0.2</v>
      </c>
      <c r="AD29" s="24" t="s">
        <v>93</v>
      </c>
      <c r="AE29" s="34">
        <v>244637.924</v>
      </c>
      <c r="AF29" s="34">
        <v>288660.2211373412</v>
      </c>
      <c r="AG29" s="34">
        <v>201413.167</v>
      </c>
      <c r="AH29" s="35">
        <v>-4.458736464841307</v>
      </c>
      <c r="AI29" s="35">
        <v>17.99487847899708</v>
      </c>
      <c r="AJ29" s="35">
        <v>-30.224827582263263</v>
      </c>
      <c r="AK29" s="35">
        <v>6.921248468109091</v>
      </c>
      <c r="AL29" s="35">
        <v>8.25338766763787</v>
      </c>
      <c r="AM29" s="35">
        <v>5.7429540901551395</v>
      </c>
      <c r="AN29" s="35"/>
    </row>
    <row r="30" spans="3:40" ht="21.75" customHeight="1">
      <c r="C30" s="36"/>
      <c r="D30" s="37"/>
      <c r="E30" s="11"/>
      <c r="F30" s="11"/>
      <c r="G30" s="11"/>
      <c r="H30" s="226"/>
      <c r="I30" s="225"/>
      <c r="J30" s="225"/>
      <c r="K30" s="324"/>
      <c r="L30" s="324"/>
      <c r="M30" s="324"/>
      <c r="R30" s="24" t="s">
        <v>316</v>
      </c>
      <c r="S30" s="37" t="s">
        <v>98</v>
      </c>
      <c r="T30" s="325">
        <v>26865</v>
      </c>
      <c r="U30" s="325">
        <v>29279</v>
      </c>
      <c r="V30" s="325">
        <v>34184</v>
      </c>
      <c r="W30" s="226">
        <v>12.8</v>
      </c>
      <c r="X30" s="225">
        <v>9</v>
      </c>
      <c r="Y30" s="225">
        <v>16.8</v>
      </c>
      <c r="Z30" s="324">
        <v>0.7</v>
      </c>
      <c r="AA30" s="324">
        <v>0.7</v>
      </c>
      <c r="AB30" s="324">
        <v>0.8</v>
      </c>
      <c r="AD30" s="24" t="s">
        <v>96</v>
      </c>
      <c r="AE30" s="34">
        <v>180652.989</v>
      </c>
      <c r="AF30" s="34">
        <v>197974.927</v>
      </c>
      <c r="AG30" s="34">
        <v>125828.427</v>
      </c>
      <c r="AH30" s="35">
        <v>-2.8326798416990018</v>
      </c>
      <c r="AI30" s="35">
        <v>9.588514475118922</v>
      </c>
      <c r="AJ30" s="35">
        <v>-36.44224099145646</v>
      </c>
      <c r="AK30" s="35">
        <v>5.110999157169019</v>
      </c>
      <c r="AL30" s="35">
        <v>5.6605091431212</v>
      </c>
      <c r="AM30" s="35">
        <v>3.5877837097782064</v>
      </c>
      <c r="AN30" s="35"/>
    </row>
    <row r="31" spans="2:40" ht="21.75" customHeight="1">
      <c r="B31" s="24" t="s">
        <v>28</v>
      </c>
      <c r="C31" s="427" t="s">
        <v>101</v>
      </c>
      <c r="D31" s="432"/>
      <c r="E31" s="323">
        <v>36058</v>
      </c>
      <c r="F31" s="323">
        <v>32887</v>
      </c>
      <c r="G31" s="323">
        <v>24884</v>
      </c>
      <c r="H31" s="226">
        <v>62</v>
      </c>
      <c r="I31" s="225" t="s">
        <v>337</v>
      </c>
      <c r="J31" s="225" t="s">
        <v>338</v>
      </c>
      <c r="K31" s="324">
        <v>1.1</v>
      </c>
      <c r="L31" s="324">
        <v>1</v>
      </c>
      <c r="M31" s="324">
        <v>0.7</v>
      </c>
      <c r="R31" s="24" t="s">
        <v>317</v>
      </c>
      <c r="S31" s="37" t="s">
        <v>106</v>
      </c>
      <c r="T31" s="325">
        <v>245723</v>
      </c>
      <c r="U31" s="325">
        <v>263780</v>
      </c>
      <c r="V31" s="325">
        <v>313320</v>
      </c>
      <c r="W31" s="226">
        <v>4</v>
      </c>
      <c r="X31" s="225">
        <v>7.3</v>
      </c>
      <c r="Y31" s="225">
        <v>18.8</v>
      </c>
      <c r="Z31" s="324">
        <v>6.2</v>
      </c>
      <c r="AA31" s="324">
        <v>6.4</v>
      </c>
      <c r="AB31" s="324">
        <v>7.5</v>
      </c>
      <c r="AD31" s="24" t="s">
        <v>99</v>
      </c>
      <c r="AE31" s="34">
        <v>63984.935</v>
      </c>
      <c r="AF31" s="34">
        <v>90685.2941373412</v>
      </c>
      <c r="AG31" s="34">
        <v>75584.74</v>
      </c>
      <c r="AH31" s="35">
        <v>-8.769203465819626</v>
      </c>
      <c r="AI31" s="35">
        <v>41.72913379898129</v>
      </c>
      <c r="AJ31" s="35">
        <v>-16.651601873255974</v>
      </c>
      <c r="AK31" s="35">
        <v>1.8102493109400721</v>
      </c>
      <c r="AL31" s="35">
        <v>2.592878524516669</v>
      </c>
      <c r="AM31" s="35">
        <v>2.155170380376934</v>
      </c>
      <c r="AN31" s="35"/>
    </row>
    <row r="32" spans="3:40" ht="21.75" customHeight="1">
      <c r="C32" s="36"/>
      <c r="D32" s="37"/>
      <c r="E32" s="11"/>
      <c r="F32" s="11"/>
      <c r="G32" s="11"/>
      <c r="H32" s="226"/>
      <c r="I32" s="225"/>
      <c r="J32" s="225"/>
      <c r="K32" s="324"/>
      <c r="L32" s="324"/>
      <c r="M32" s="324"/>
      <c r="P32" s="24" t="s">
        <v>28</v>
      </c>
      <c r="Q32" s="427" t="s">
        <v>109</v>
      </c>
      <c r="R32" s="427"/>
      <c r="S32" s="432"/>
      <c r="T32" s="325">
        <v>91902</v>
      </c>
      <c r="U32" s="325">
        <v>91809</v>
      </c>
      <c r="V32" s="325">
        <v>18459</v>
      </c>
      <c r="W32" s="226">
        <v>13.2</v>
      </c>
      <c r="X32" s="225">
        <v>-0.1</v>
      </c>
      <c r="Y32" s="225">
        <v>-79.9</v>
      </c>
      <c r="Z32" s="324">
        <v>2.3</v>
      </c>
      <c r="AA32" s="324">
        <v>2.2</v>
      </c>
      <c r="AB32" s="324">
        <v>0.4</v>
      </c>
      <c r="AD32" s="24" t="s">
        <v>103</v>
      </c>
      <c r="AE32" s="34">
        <v>18419.697</v>
      </c>
      <c r="AF32" s="34">
        <v>14055.547</v>
      </c>
      <c r="AG32" s="34">
        <v>23154.683</v>
      </c>
      <c r="AH32" s="35">
        <v>-7.4338104423314455</v>
      </c>
      <c r="AI32" s="35">
        <v>-23.69284359020672</v>
      </c>
      <c r="AJ32" s="35">
        <v>64.73697537349489</v>
      </c>
      <c r="AK32" s="35">
        <v>0.5211264776931462</v>
      </c>
      <c r="AL32" s="35">
        <v>0.4018769119438531</v>
      </c>
      <c r="AM32" s="35">
        <v>0.660216426868933</v>
      </c>
      <c r="AN32" s="35"/>
    </row>
    <row r="33" spans="2:40" ht="21.75" customHeight="1">
      <c r="B33" s="24" t="s">
        <v>29</v>
      </c>
      <c r="C33" s="427" t="s">
        <v>105</v>
      </c>
      <c r="D33" s="432"/>
      <c r="E33" s="323">
        <v>429452</v>
      </c>
      <c r="F33" s="323">
        <v>382276</v>
      </c>
      <c r="G33" s="323">
        <v>387930</v>
      </c>
      <c r="H33" s="226">
        <v>-3.1</v>
      </c>
      <c r="I33" s="225" t="s">
        <v>366</v>
      </c>
      <c r="J33" s="225">
        <v>1.5</v>
      </c>
      <c r="K33" s="324">
        <v>13.3</v>
      </c>
      <c r="L33" s="324">
        <v>11.5</v>
      </c>
      <c r="M33" s="324">
        <v>11.6</v>
      </c>
      <c r="Q33" s="24" t="s">
        <v>318</v>
      </c>
      <c r="R33" s="427" t="s">
        <v>112</v>
      </c>
      <c r="S33" s="432"/>
      <c r="T33" s="325">
        <v>91427</v>
      </c>
      <c r="U33" s="325">
        <v>93150</v>
      </c>
      <c r="V33" s="325">
        <v>18245</v>
      </c>
      <c r="W33" s="226">
        <v>10.7</v>
      </c>
      <c r="X33" s="225">
        <v>1.9</v>
      </c>
      <c r="Y33" s="225">
        <v>-80.4</v>
      </c>
      <c r="Z33" s="324">
        <v>2.3</v>
      </c>
      <c r="AA33" s="324">
        <v>2.3</v>
      </c>
      <c r="AB33" s="324">
        <v>0.4</v>
      </c>
      <c r="AD33" s="24" t="s">
        <v>96</v>
      </c>
      <c r="AE33" s="34">
        <v>-1401.829</v>
      </c>
      <c r="AF33" s="34">
        <v>-2099.526</v>
      </c>
      <c r="AG33" s="34">
        <v>-2098.858</v>
      </c>
      <c r="AH33" s="35">
        <v>-203.52737606586385</v>
      </c>
      <c r="AI33" s="35">
        <v>-49.77047842497194</v>
      </c>
      <c r="AJ33" s="35">
        <v>0.031816705294417186</v>
      </c>
      <c r="AK33" s="35">
        <v>-0.039660272864320494</v>
      </c>
      <c r="AL33" s="35">
        <v>-0.06002975376382222</v>
      </c>
      <c r="AM33" s="35">
        <v>-0.05984536818168814</v>
      </c>
      <c r="AN33" s="35"/>
    </row>
    <row r="34" spans="4:40" ht="21.75" customHeight="1">
      <c r="D34" s="37" t="s">
        <v>319</v>
      </c>
      <c r="E34" s="323">
        <v>37958</v>
      </c>
      <c r="F34" s="323">
        <v>28429</v>
      </c>
      <c r="G34" s="323">
        <v>32328</v>
      </c>
      <c r="H34" s="226">
        <v>-2.5</v>
      </c>
      <c r="I34" s="225" t="s">
        <v>367</v>
      </c>
      <c r="J34" s="225">
        <v>13.7</v>
      </c>
      <c r="K34" s="324">
        <v>1.2</v>
      </c>
      <c r="L34" s="324">
        <v>0.9</v>
      </c>
      <c r="M34" s="324">
        <v>1</v>
      </c>
      <c r="Q34" s="24" t="s">
        <v>314</v>
      </c>
      <c r="R34" s="427" t="s">
        <v>320</v>
      </c>
      <c r="S34" s="429"/>
      <c r="T34" s="325">
        <v>474</v>
      </c>
      <c r="U34" s="325">
        <v>-1341</v>
      </c>
      <c r="V34" s="325">
        <v>214</v>
      </c>
      <c r="W34" s="226">
        <v>134.2</v>
      </c>
      <c r="X34" s="225">
        <v>-382.9</v>
      </c>
      <c r="Y34" s="225">
        <v>116</v>
      </c>
      <c r="Z34" s="324">
        <v>0</v>
      </c>
      <c r="AA34" s="329" t="s">
        <v>368</v>
      </c>
      <c r="AB34" s="324">
        <v>0</v>
      </c>
      <c r="AD34" s="24" t="s">
        <v>99</v>
      </c>
      <c r="AE34" s="34">
        <v>19821.526</v>
      </c>
      <c r="AF34" s="34">
        <v>16155.073</v>
      </c>
      <c r="AG34" s="34">
        <v>25253.541</v>
      </c>
      <c r="AH34" s="35">
        <v>6.884082998429595</v>
      </c>
      <c r="AI34" s="35">
        <v>-18.49732962033297</v>
      </c>
      <c r="AJ34" s="35">
        <v>56.319572186396194</v>
      </c>
      <c r="AK34" s="35">
        <v>0.5607867505574669</v>
      </c>
      <c r="AL34" s="35">
        <v>0.4619066657076754</v>
      </c>
      <c r="AM34" s="35">
        <v>0.7200617950506212</v>
      </c>
      <c r="AN34" s="35"/>
    </row>
    <row r="35" spans="4:40" ht="21.75" customHeight="1">
      <c r="D35" s="40" t="s">
        <v>324</v>
      </c>
      <c r="E35" s="323">
        <v>249621</v>
      </c>
      <c r="F35" s="323">
        <v>205043</v>
      </c>
      <c r="G35" s="323">
        <v>195910</v>
      </c>
      <c r="H35" s="226">
        <v>-3.2</v>
      </c>
      <c r="I35" s="225">
        <v>-17.9</v>
      </c>
      <c r="J35" s="225">
        <v>-4.5</v>
      </c>
      <c r="K35" s="324">
        <v>7.7</v>
      </c>
      <c r="L35" s="324">
        <v>6.1</v>
      </c>
      <c r="M35" s="324">
        <v>5.8</v>
      </c>
      <c r="O35" s="41"/>
      <c r="P35" s="433"/>
      <c r="Q35" s="442"/>
      <c r="R35" s="442"/>
      <c r="S35" s="443"/>
      <c r="T35" s="330"/>
      <c r="U35" s="330"/>
      <c r="V35" s="330"/>
      <c r="W35" s="11"/>
      <c r="X35" s="11"/>
      <c r="Y35" s="11"/>
      <c r="Z35" s="11"/>
      <c r="AA35" s="11"/>
      <c r="AB35" s="11"/>
      <c r="AD35" s="24" t="s">
        <v>107</v>
      </c>
      <c r="AE35" s="34">
        <v>408965.564</v>
      </c>
      <c r="AF35" s="34">
        <v>356931.53793623607</v>
      </c>
      <c r="AG35" s="34">
        <v>420437.758</v>
      </c>
      <c r="AH35" s="35">
        <v>-3.376724038092909</v>
      </c>
      <c r="AI35" s="35">
        <v>-12.72332700945059</v>
      </c>
      <c r="AJ35" s="35">
        <v>17.79226919284139</v>
      </c>
      <c r="AK35" s="35">
        <v>11.570374033031651</v>
      </c>
      <c r="AL35" s="35">
        <v>10.20540461649659</v>
      </c>
      <c r="AM35" s="35">
        <v>11.98806799935655</v>
      </c>
      <c r="AN35" s="35"/>
    </row>
    <row r="36" spans="4:40" ht="21.75" customHeight="1">
      <c r="D36" s="37" t="s">
        <v>325</v>
      </c>
      <c r="E36" s="323">
        <v>141872</v>
      </c>
      <c r="F36" s="323">
        <v>148803</v>
      </c>
      <c r="G36" s="323">
        <v>159692</v>
      </c>
      <c r="H36" s="226">
        <v>-2.9</v>
      </c>
      <c r="I36" s="225">
        <v>4.9</v>
      </c>
      <c r="J36" s="225">
        <v>7.3</v>
      </c>
      <c r="K36" s="324">
        <v>4.4</v>
      </c>
      <c r="L36" s="324">
        <v>4.5</v>
      </c>
      <c r="M36" s="324">
        <v>4.8</v>
      </c>
      <c r="O36" s="236" t="s">
        <v>4</v>
      </c>
      <c r="P36" s="420" t="s">
        <v>349</v>
      </c>
      <c r="Q36" s="437"/>
      <c r="R36" s="437"/>
      <c r="S36" s="438"/>
      <c r="T36" s="331" t="s">
        <v>369</v>
      </c>
      <c r="U36" s="331" t="s">
        <v>369</v>
      </c>
      <c r="V36" s="331" t="s">
        <v>369</v>
      </c>
      <c r="W36" s="332" t="s">
        <v>369</v>
      </c>
      <c r="X36" s="332" t="s">
        <v>369</v>
      </c>
      <c r="Y36" s="332" t="s">
        <v>369</v>
      </c>
      <c r="Z36" s="332" t="s">
        <v>369</v>
      </c>
      <c r="AA36" s="332" t="s">
        <v>369</v>
      </c>
      <c r="AB36" s="332" t="s">
        <v>369</v>
      </c>
      <c r="AD36" s="24" t="s">
        <v>110</v>
      </c>
      <c r="AE36" s="34">
        <v>30664.413</v>
      </c>
      <c r="AF36" s="34">
        <v>28201.641</v>
      </c>
      <c r="AG36" s="34">
        <v>27327.536</v>
      </c>
      <c r="AH36" s="35">
        <v>-8.90755325460249</v>
      </c>
      <c r="AI36" s="35">
        <v>-8.031368479155303</v>
      </c>
      <c r="AJ36" s="35">
        <v>-3.0994827570494907</v>
      </c>
      <c r="AK36" s="35">
        <v>0.8675515963817388</v>
      </c>
      <c r="AL36" s="35">
        <v>0.8063427482992415</v>
      </c>
      <c r="AM36" s="35">
        <v>0.7791982370500228</v>
      </c>
      <c r="AN36" s="35"/>
    </row>
    <row r="37" spans="1:40" ht="21.75" customHeight="1">
      <c r="A37" s="41"/>
      <c r="B37" s="433"/>
      <c r="C37" s="433"/>
      <c r="D37" s="434"/>
      <c r="E37" s="323"/>
      <c r="F37" s="323"/>
      <c r="G37" s="323"/>
      <c r="H37" s="226"/>
      <c r="I37" s="225"/>
      <c r="J37" s="225"/>
      <c r="K37" s="324"/>
      <c r="L37" s="324"/>
      <c r="M37" s="324"/>
      <c r="Q37" s="427"/>
      <c r="R37" s="427"/>
      <c r="S37" s="432"/>
      <c r="T37" s="331"/>
      <c r="U37" s="331"/>
      <c r="V37" s="331"/>
      <c r="W37" s="333"/>
      <c r="X37" s="333"/>
      <c r="Y37" s="333"/>
      <c r="Z37" s="333"/>
      <c r="AA37" s="333"/>
      <c r="AB37" s="333"/>
      <c r="AD37" s="24" t="s">
        <v>113</v>
      </c>
      <c r="AE37" s="34">
        <v>119070.272</v>
      </c>
      <c r="AF37" s="34">
        <v>93873.55893623608</v>
      </c>
      <c r="AG37" s="34">
        <v>139467.69</v>
      </c>
      <c r="AH37" s="35">
        <v>-9.069603454689927</v>
      </c>
      <c r="AI37" s="35">
        <v>-21.16121231650829</v>
      </c>
      <c r="AJ37" s="35">
        <v>48.56972674779902</v>
      </c>
      <c r="AK37" s="35">
        <v>3.3687129297145804</v>
      </c>
      <c r="AL37" s="35">
        <v>2.684037553179101</v>
      </c>
      <c r="AM37" s="35">
        <v>3.9766841098823944</v>
      </c>
      <c r="AN37" s="35"/>
    </row>
    <row r="38" spans="1:40" ht="21.75" customHeight="1">
      <c r="A38" s="236" t="s">
        <v>4</v>
      </c>
      <c r="B38" s="420" t="s">
        <v>348</v>
      </c>
      <c r="C38" s="420"/>
      <c r="D38" s="421"/>
      <c r="E38" s="247">
        <f>SUM(E7,E12,E28)</f>
        <v>3228603</v>
      </c>
      <c r="F38" s="247">
        <f>SUM(F7,F12,F28)</f>
        <v>3336327</v>
      </c>
      <c r="G38" s="247">
        <f>SUM(G7,G12,G28)</f>
        <v>3358327</v>
      </c>
      <c r="H38" s="238">
        <v>7.3</v>
      </c>
      <c r="I38" s="328">
        <f>100*(F38-E38)/E38</f>
        <v>3.3365514434571235</v>
      </c>
      <c r="J38" s="328">
        <f>100*(G38-F38)/F38</f>
        <v>0.6594077858675124</v>
      </c>
      <c r="K38" s="327">
        <f>100*E38/E$38</f>
        <v>100</v>
      </c>
      <c r="L38" s="327">
        <f>100*F38/F$38</f>
        <v>100</v>
      </c>
      <c r="M38" s="327">
        <f>100*G38/G$38</f>
        <v>100</v>
      </c>
      <c r="O38" s="236" t="s">
        <v>5</v>
      </c>
      <c r="P38" s="420" t="s">
        <v>165</v>
      </c>
      <c r="Q38" s="437"/>
      <c r="R38" s="437"/>
      <c r="S38" s="438"/>
      <c r="T38" s="331" t="s">
        <v>369</v>
      </c>
      <c r="U38" s="331" t="s">
        <v>369</v>
      </c>
      <c r="V38" s="331" t="s">
        <v>369</v>
      </c>
      <c r="W38" s="332" t="s">
        <v>369</v>
      </c>
      <c r="X38" s="332" t="s">
        <v>369</v>
      </c>
      <c r="Y38" s="332" t="s">
        <v>369</v>
      </c>
      <c r="Z38" s="332" t="s">
        <v>369</v>
      </c>
      <c r="AA38" s="332" t="s">
        <v>369</v>
      </c>
      <c r="AB38" s="332" t="s">
        <v>369</v>
      </c>
      <c r="AD38" s="24" t="s">
        <v>115</v>
      </c>
      <c r="AE38" s="34">
        <v>259230.879</v>
      </c>
      <c r="AF38" s="34">
        <v>234856.338</v>
      </c>
      <c r="AG38" s="34">
        <v>253642.532</v>
      </c>
      <c r="AH38" s="35">
        <v>0.22526192068507445</v>
      </c>
      <c r="AI38" s="35">
        <v>-9.402637947310282</v>
      </c>
      <c r="AJ38" s="35">
        <v>7.999015125578607</v>
      </c>
      <c r="AK38" s="35">
        <v>7.334109506935331</v>
      </c>
      <c r="AL38" s="35">
        <v>6.715024315018249</v>
      </c>
      <c r="AM38" s="35">
        <v>7.232185652424134</v>
      </c>
      <c r="AN38" s="35"/>
    </row>
    <row r="39" spans="1:40" ht="21.75" customHeight="1">
      <c r="A39" s="41"/>
      <c r="B39" s="433"/>
      <c r="C39" s="433"/>
      <c r="D39" s="434"/>
      <c r="E39" s="247"/>
      <c r="F39" s="247"/>
      <c r="G39" s="247"/>
      <c r="H39" s="238"/>
      <c r="I39" s="328"/>
      <c r="J39" s="328"/>
      <c r="K39" s="327"/>
      <c r="L39" s="327"/>
      <c r="M39" s="327"/>
      <c r="Q39" s="427"/>
      <c r="R39" s="427"/>
      <c r="S39" s="432"/>
      <c r="T39" s="331"/>
      <c r="U39" s="331"/>
      <c r="V39" s="331"/>
      <c r="W39" s="333"/>
      <c r="X39" s="333"/>
      <c r="Y39" s="333"/>
      <c r="Z39" s="333"/>
      <c r="AA39" s="333"/>
      <c r="AB39" s="333"/>
      <c r="AD39" s="24" t="s">
        <v>118</v>
      </c>
      <c r="AE39" s="34">
        <v>3534592.424</v>
      </c>
      <c r="AF39" s="34">
        <v>3497475.6156093194</v>
      </c>
      <c r="AG39" s="34">
        <v>3507135.245</v>
      </c>
      <c r="AH39" s="35">
        <v>-2.5209874472108917</v>
      </c>
      <c r="AI39" s="35">
        <v>-1.050101509261898</v>
      </c>
      <c r="AJ39" s="35">
        <v>0.2761886129404172</v>
      </c>
      <c r="AK39" s="35">
        <v>100</v>
      </c>
      <c r="AL39" s="35">
        <v>100</v>
      </c>
      <c r="AM39" s="35">
        <v>100</v>
      </c>
      <c r="AN39" s="35"/>
    </row>
    <row r="40" spans="1:40" ht="21.75" customHeight="1">
      <c r="A40" s="236" t="s">
        <v>5</v>
      </c>
      <c r="B40" s="420" t="s">
        <v>156</v>
      </c>
      <c r="C40" s="420"/>
      <c r="D40" s="421"/>
      <c r="E40" s="247">
        <v>213413</v>
      </c>
      <c r="F40" s="247">
        <v>228210</v>
      </c>
      <c r="G40" s="247">
        <v>228602</v>
      </c>
      <c r="H40" s="238">
        <v>15.9</v>
      </c>
      <c r="I40" s="328">
        <f>100*(F40-E40)/E40</f>
        <v>6.933504519406035</v>
      </c>
      <c r="J40" s="328">
        <f>100*(G40-F40)/F40</f>
        <v>0.1717716138644231</v>
      </c>
      <c r="K40" s="327">
        <f>100*E40/E$38</f>
        <v>6.610072529821721</v>
      </c>
      <c r="L40" s="327">
        <f>100*F40/F$38</f>
        <v>6.840156855128409</v>
      </c>
      <c r="M40" s="327">
        <f>100*G40/G$38</f>
        <v>6.807020281229314</v>
      </c>
      <c r="O40" s="236" t="s">
        <v>8</v>
      </c>
      <c r="P40" s="430" t="s">
        <v>125</v>
      </c>
      <c r="Q40" s="425"/>
      <c r="R40" s="425"/>
      <c r="S40" s="426"/>
      <c r="T40" s="239">
        <v>216167</v>
      </c>
      <c r="U40" s="239">
        <v>211138</v>
      </c>
      <c r="V40" s="239">
        <v>189833</v>
      </c>
      <c r="W40" s="240" t="s">
        <v>370</v>
      </c>
      <c r="X40" s="240" t="s">
        <v>370</v>
      </c>
      <c r="Y40" s="240" t="s">
        <v>370</v>
      </c>
      <c r="Z40" s="327">
        <f>100*T40/T$46</f>
        <v>5.469142949092267</v>
      </c>
      <c r="AA40" s="327">
        <f>100*U40/U$46</f>
        <v>5.1081765954553875</v>
      </c>
      <c r="AB40" s="327">
        <f>100*V40/V$46</f>
        <v>4.531649068798193</v>
      </c>
      <c r="AD40" s="24" t="s">
        <v>120</v>
      </c>
      <c r="AE40" s="34">
        <v>325805.48323759995</v>
      </c>
      <c r="AF40" s="34">
        <v>330240.9502205639</v>
      </c>
      <c r="AG40" s="34">
        <v>315418.3528531</v>
      </c>
      <c r="AH40" s="35">
        <v>4.645378345737376</v>
      </c>
      <c r="AI40" s="35">
        <v>1.3613850015315152</v>
      </c>
      <c r="AJ40" s="35">
        <v>-4.4884189430669</v>
      </c>
      <c r="AK40" s="35">
        <v>9.21762523524268</v>
      </c>
      <c r="AL40" s="35">
        <v>9.44226598025989</v>
      </c>
      <c r="AM40" s="35">
        <v>8.993618176053543</v>
      </c>
      <c r="AN40" s="35"/>
    </row>
    <row r="41" spans="1:40" ht="21.75" customHeight="1">
      <c r="A41" s="41"/>
      <c r="B41" s="433"/>
      <c r="C41" s="433"/>
      <c r="D41" s="434"/>
      <c r="E41" s="247"/>
      <c r="F41" s="247"/>
      <c r="G41" s="247"/>
      <c r="H41" s="238"/>
      <c r="I41" s="328"/>
      <c r="J41" s="328"/>
      <c r="K41" s="327"/>
      <c r="L41" s="327"/>
      <c r="M41" s="327"/>
      <c r="O41" s="41"/>
      <c r="P41" s="36"/>
      <c r="Q41" s="80"/>
      <c r="R41" s="80"/>
      <c r="S41" s="166"/>
      <c r="T41" s="331"/>
      <c r="U41" s="331"/>
      <c r="V41" s="331"/>
      <c r="W41" s="333"/>
      <c r="X41" s="333"/>
      <c r="Y41" s="333"/>
      <c r="Z41" s="333"/>
      <c r="AA41" s="333"/>
      <c r="AB41" s="333"/>
      <c r="AD41" s="24" t="s">
        <v>123</v>
      </c>
      <c r="AE41" s="34">
        <v>3860397.9072376</v>
      </c>
      <c r="AF41" s="34">
        <v>3827716.5658298833</v>
      </c>
      <c r="AG41" s="34">
        <v>3822553.5978531</v>
      </c>
      <c r="AH41" s="35">
        <v>-1.9543128668150458</v>
      </c>
      <c r="AI41" s="35">
        <v>-0.8465796063780029</v>
      </c>
      <c r="AJ41" s="35">
        <v>-0.1348837587106982</v>
      </c>
      <c r="AK41" s="35">
        <v>109.21762523524268</v>
      </c>
      <c r="AL41" s="35">
        <v>109.4422659802599</v>
      </c>
      <c r="AM41" s="35">
        <v>108.99361817605353</v>
      </c>
      <c r="AN41" s="35"/>
    </row>
    <row r="42" spans="1:40" ht="21.75" customHeight="1">
      <c r="A42" s="236" t="s">
        <v>8</v>
      </c>
      <c r="B42" s="420" t="s">
        <v>122</v>
      </c>
      <c r="C42" s="420"/>
      <c r="D42" s="421"/>
      <c r="E42" s="247">
        <v>3442017</v>
      </c>
      <c r="F42" s="247">
        <f>SUM(F38,F40)</f>
        <v>3564537</v>
      </c>
      <c r="G42" s="247">
        <f>SUM(G38,G40)</f>
        <v>3586929</v>
      </c>
      <c r="H42" s="238">
        <v>7.8</v>
      </c>
      <c r="I42" s="328">
        <f>100*(F42-E42)/E42</f>
        <v>3.5595408157484405</v>
      </c>
      <c r="J42" s="328">
        <f>100*(G42-F42)/F42</f>
        <v>0.6281881770339317</v>
      </c>
      <c r="K42" s="327">
        <f>100*E42/E$38</f>
        <v>106.61010350297018</v>
      </c>
      <c r="L42" s="327">
        <f>100*F42/F$38</f>
        <v>106.84015685512841</v>
      </c>
      <c r="M42" s="327">
        <f>100*G42/G$38</f>
        <v>106.80702028122931</v>
      </c>
      <c r="O42" s="241" t="s">
        <v>350</v>
      </c>
      <c r="P42" s="430" t="s">
        <v>166</v>
      </c>
      <c r="Q42" s="425"/>
      <c r="R42" s="425"/>
      <c r="S42" s="426"/>
      <c r="T42" s="239">
        <v>3892235</v>
      </c>
      <c r="U42" s="239">
        <v>4084901</v>
      </c>
      <c r="V42" s="239">
        <v>4128608</v>
      </c>
      <c r="W42" s="242">
        <v>8.1</v>
      </c>
      <c r="X42" s="238">
        <f>100*(U42-T42)/T42</f>
        <v>4.95000944187594</v>
      </c>
      <c r="Y42" s="238">
        <f>100*(V42-U42)/U42</f>
        <v>1.0699647310914022</v>
      </c>
      <c r="Z42" s="327">
        <f>100*T42/T$46</f>
        <v>98.47566745368229</v>
      </c>
      <c r="AA42" s="327">
        <f>100*U42/U$46</f>
        <v>98.82823405996224</v>
      </c>
      <c r="AB42" s="327">
        <f>100*V42/V$46</f>
        <v>98.55716655498658</v>
      </c>
      <c r="AD42" s="24" t="s">
        <v>126</v>
      </c>
      <c r="AE42" s="34">
        <v>161925.54500000013</v>
      </c>
      <c r="AF42" s="34">
        <v>175616.34788682952</v>
      </c>
      <c r="AG42" s="34">
        <v>112192.49799999988</v>
      </c>
      <c r="AH42" s="35">
        <v>34.91242792075987</v>
      </c>
      <c r="AI42" s="35">
        <v>8.454998800114819</v>
      </c>
      <c r="AJ42" s="35">
        <v>-36.11500332970207</v>
      </c>
      <c r="AK42" s="35">
        <v>4.581165961328958</v>
      </c>
      <c r="AL42" s="35">
        <v>5.021231516327075</v>
      </c>
      <c r="AM42" s="35">
        <v>3.198978373016803</v>
      </c>
      <c r="AN42" s="35"/>
    </row>
    <row r="43" spans="1:40" ht="21.75" customHeight="1">
      <c r="A43" s="41"/>
      <c r="B43" s="433"/>
      <c r="C43" s="433"/>
      <c r="D43" s="434"/>
      <c r="E43" s="247"/>
      <c r="F43" s="247"/>
      <c r="G43" s="247"/>
      <c r="H43" s="238"/>
      <c r="I43" s="328"/>
      <c r="J43" s="328"/>
      <c r="K43" s="327"/>
      <c r="L43" s="327"/>
      <c r="M43" s="327"/>
      <c r="O43" s="41"/>
      <c r="P43" s="36"/>
      <c r="Q43" s="36"/>
      <c r="R43" s="435" t="s">
        <v>351</v>
      </c>
      <c r="S43" s="436"/>
      <c r="T43" s="334"/>
      <c r="U43" s="334"/>
      <c r="V43" s="334"/>
      <c r="W43" s="229"/>
      <c r="X43" s="229"/>
      <c r="Y43" s="229"/>
      <c r="Z43" s="229"/>
      <c r="AA43" s="229"/>
      <c r="AB43" s="229"/>
      <c r="AD43" s="24" t="s">
        <v>128</v>
      </c>
      <c r="AE43" s="34">
        <v>-207408.718</v>
      </c>
      <c r="AF43" s="34">
        <v>-195100.58499999996</v>
      </c>
      <c r="AG43" s="34">
        <v>-201092.513</v>
      </c>
      <c r="AH43" s="35">
        <v>-3.607409920278246</v>
      </c>
      <c r="AI43" s="35">
        <v>5.934240912669848</v>
      </c>
      <c r="AJ43" s="35">
        <v>-3.071199402093051</v>
      </c>
      <c r="AK43" s="35">
        <v>-5.8679670275896</v>
      </c>
      <c r="AL43" s="35">
        <v>-5.578325811029568</v>
      </c>
      <c r="AM43" s="35">
        <v>-5.733811186400369</v>
      </c>
      <c r="AN43" s="35"/>
    </row>
    <row r="44" spans="1:40" ht="21.75" customHeight="1">
      <c r="A44" s="422" t="s">
        <v>157</v>
      </c>
      <c r="B44" s="423"/>
      <c r="C44" s="423"/>
      <c r="D44" s="424"/>
      <c r="E44" s="247">
        <v>353244</v>
      </c>
      <c r="F44" s="247">
        <v>356771</v>
      </c>
      <c r="G44" s="247">
        <v>286070</v>
      </c>
      <c r="H44" s="238">
        <v>-10.4</v>
      </c>
      <c r="I44" s="328">
        <f>100*(F44-E44)/E44</f>
        <v>0.9984599879969652</v>
      </c>
      <c r="J44" s="328">
        <f>100*(G44-F44)/F44</f>
        <v>-19.816913370201053</v>
      </c>
      <c r="K44" s="327">
        <f>100*E44/E$38</f>
        <v>10.941078850512126</v>
      </c>
      <c r="L44" s="327">
        <f>100*F44/F$38</f>
        <v>10.69352614416992</v>
      </c>
      <c r="M44" s="327">
        <f>100*G44/G$38</f>
        <v>8.518229463658542</v>
      </c>
      <c r="O44" s="229" t="s">
        <v>10</v>
      </c>
      <c r="P44" s="395" t="s">
        <v>167</v>
      </c>
      <c r="Q44" s="425"/>
      <c r="R44" s="425"/>
      <c r="S44" s="426"/>
      <c r="T44" s="239">
        <v>60249</v>
      </c>
      <c r="U44" s="239">
        <v>48433</v>
      </c>
      <c r="V44" s="239">
        <v>60441</v>
      </c>
      <c r="W44" s="242">
        <v>-20.2</v>
      </c>
      <c r="X44" s="238">
        <f>100*(U44-T44)/T44</f>
        <v>-19.611943766701522</v>
      </c>
      <c r="Y44" s="238">
        <f>100*(V44-U44)/U44</f>
        <v>24.793013028307147</v>
      </c>
      <c r="Z44" s="327">
        <f>100*T44/T$46</f>
        <v>1.524332546317708</v>
      </c>
      <c r="AA44" s="327">
        <f>100*U44/U$46</f>
        <v>1.1717659400377516</v>
      </c>
      <c r="AB44" s="327">
        <f>100*V44/V$46</f>
        <v>1.4428334450134148</v>
      </c>
      <c r="AD44" s="24" t="s">
        <v>130</v>
      </c>
      <c r="AE44" s="34">
        <v>357048.79604588606</v>
      </c>
      <c r="AF44" s="34">
        <v>358308.498968045</v>
      </c>
      <c r="AG44" s="34">
        <v>378556.4027732625</v>
      </c>
      <c r="AH44" s="35">
        <v>-8.875237871306977</v>
      </c>
      <c r="AI44" s="35">
        <v>0.3528097380832625</v>
      </c>
      <c r="AJ44" s="35">
        <v>5.650969447705815</v>
      </c>
      <c r="AK44" s="35">
        <v>10.10155495217816</v>
      </c>
      <c r="AL44" s="35">
        <v>10.244774756081368</v>
      </c>
      <c r="AM44" s="35">
        <v>10.793892345981156</v>
      </c>
      <c r="AN44" s="35"/>
    </row>
    <row r="45" spans="1:40" ht="21.75" customHeight="1">
      <c r="A45" s="70"/>
      <c r="B45" s="70"/>
      <c r="C45" s="440"/>
      <c r="D45" s="441"/>
      <c r="E45" s="73"/>
      <c r="F45" s="73"/>
      <c r="G45" s="73"/>
      <c r="H45" s="216"/>
      <c r="I45" s="216"/>
      <c r="J45" s="216"/>
      <c r="K45" s="182"/>
      <c r="L45" s="182"/>
      <c r="M45" s="182"/>
      <c r="P45" s="36"/>
      <c r="Q45" s="36"/>
      <c r="R45" s="36"/>
      <c r="S45" s="42"/>
      <c r="T45" s="331"/>
      <c r="U45" s="331"/>
      <c r="V45" s="331"/>
      <c r="W45" s="333"/>
      <c r="X45" s="333"/>
      <c r="Y45" s="333"/>
      <c r="Z45" s="333"/>
      <c r="AA45" s="333"/>
      <c r="AB45" s="333"/>
      <c r="AD45" s="24" t="s">
        <v>83</v>
      </c>
      <c r="AE45" s="34">
        <v>82921.667</v>
      </c>
      <c r="AF45" s="34">
        <v>82895.399</v>
      </c>
      <c r="AG45" s="34">
        <v>69008.676</v>
      </c>
      <c r="AH45" s="35">
        <v>-4.704972145669326</v>
      </c>
      <c r="AI45" s="35">
        <v>-0.03167808963608557</v>
      </c>
      <c r="AJ45" s="35">
        <v>-16.752103455102493</v>
      </c>
      <c r="AK45" s="35">
        <v>2.3460036420878154</v>
      </c>
      <c r="AL45" s="35">
        <v>2.3701494480772305</v>
      </c>
      <c r="AM45" s="35">
        <v>1.9676650935655606</v>
      </c>
      <c r="AN45" s="35"/>
    </row>
    <row r="46" spans="1:40" ht="21.75" customHeight="1">
      <c r="A46" s="24" t="s">
        <v>248</v>
      </c>
      <c r="O46" s="241" t="s">
        <v>352</v>
      </c>
      <c r="P46" s="430" t="s">
        <v>168</v>
      </c>
      <c r="Q46" s="425"/>
      <c r="R46" s="425"/>
      <c r="S46" s="439"/>
      <c r="T46" s="239">
        <f>SUM(T42,T44)</f>
        <v>3952484</v>
      </c>
      <c r="U46" s="239">
        <f>SUM(U42,U44)</f>
        <v>4133334</v>
      </c>
      <c r="V46" s="239">
        <f>SUM(V42,V44)</f>
        <v>4189049</v>
      </c>
      <c r="W46" s="242">
        <v>7.5</v>
      </c>
      <c r="X46" s="238">
        <f>100*(U46-T46)/T46</f>
        <v>4.5756035951062675</v>
      </c>
      <c r="Y46" s="238">
        <f>100*(V46-U46)/U46</f>
        <v>1.347943330976882</v>
      </c>
      <c r="Z46" s="327">
        <f>100*T46/T$46</f>
        <v>100</v>
      </c>
      <c r="AA46" s="327">
        <f>100*U46/U$46</f>
        <v>100</v>
      </c>
      <c r="AB46" s="327">
        <f>100*V46/V$46</f>
        <v>100</v>
      </c>
      <c r="AD46" s="24" t="s">
        <v>134</v>
      </c>
      <c r="AE46" s="34">
        <v>-70636.20004588593</v>
      </c>
      <c r="AF46" s="34">
        <v>-70486.9650812155</v>
      </c>
      <c r="AG46" s="34">
        <v>-134280.06777326262</v>
      </c>
      <c r="AH46" s="35">
        <v>55.47109620057099</v>
      </c>
      <c r="AI46" s="35">
        <v>0.21127264005351337</v>
      </c>
      <c r="AJ46" s="35">
        <v>-90.50340388261053</v>
      </c>
      <c r="AK46" s="35">
        <v>-1.9984256053474165</v>
      </c>
      <c r="AL46" s="35">
        <v>-2.0153668768019553</v>
      </c>
      <c r="AM46" s="35">
        <v>-3.8287678801295444</v>
      </c>
      <c r="AN46" s="35"/>
    </row>
    <row r="47" spans="1:40" ht="21.75" customHeight="1">
      <c r="A47" s="24" t="s">
        <v>249</v>
      </c>
      <c r="O47" s="43"/>
      <c r="P47" s="44"/>
      <c r="Q47" s="44"/>
      <c r="R47" s="44"/>
      <c r="S47" s="45"/>
      <c r="T47" s="64"/>
      <c r="U47" s="64"/>
      <c r="V47" s="64"/>
      <c r="W47" s="182"/>
      <c r="X47" s="182"/>
      <c r="Y47" s="182"/>
      <c r="Z47" s="182"/>
      <c r="AA47" s="132"/>
      <c r="AB47" s="132"/>
      <c r="AE47" s="34"/>
      <c r="AF47" s="34"/>
      <c r="AG47" s="34"/>
      <c r="AH47" s="35"/>
      <c r="AI47" s="35"/>
      <c r="AJ47" s="35"/>
      <c r="AK47" s="35"/>
      <c r="AL47" s="35"/>
      <c r="AM47" s="35"/>
      <c r="AN47" s="35"/>
    </row>
    <row r="48" spans="1:40" ht="21.75" customHeight="1">
      <c r="A48" s="78" t="s">
        <v>175</v>
      </c>
      <c r="O48" s="78" t="s">
        <v>175</v>
      </c>
      <c r="AA48" s="63"/>
      <c r="AB48" s="63"/>
      <c r="AE48" s="34"/>
      <c r="AF48" s="34"/>
      <c r="AG48" s="34"/>
      <c r="AH48" s="35"/>
      <c r="AI48" s="35"/>
      <c r="AJ48" s="35"/>
      <c r="AK48" s="35"/>
      <c r="AL48" s="35"/>
      <c r="AM48" s="35"/>
      <c r="AN48" s="35"/>
    </row>
    <row r="49" spans="31:40" ht="21.75" customHeight="1">
      <c r="AE49" s="34"/>
      <c r="AF49" s="34"/>
      <c r="AG49" s="34"/>
      <c r="AH49" s="35"/>
      <c r="AI49" s="35"/>
      <c r="AJ49" s="35"/>
      <c r="AK49" s="35"/>
      <c r="AL49" s="35"/>
      <c r="AM49" s="35"/>
      <c r="AN49" s="35"/>
    </row>
    <row r="50" spans="6:40" ht="21.75" customHeight="1">
      <c r="F50" s="126"/>
      <c r="AD50" s="24" t="s">
        <v>83</v>
      </c>
      <c r="AE50" s="34">
        <v>81221.63</v>
      </c>
      <c r="AF50" s="34">
        <v>82064.559</v>
      </c>
      <c r="AG50" s="34">
        <v>67876.831</v>
      </c>
      <c r="AH50" s="35">
        <v>-6.630012075548114</v>
      </c>
      <c r="AI50" s="35">
        <v>1.037813449446889</v>
      </c>
      <c r="AJ50" s="35">
        <v>-17.288495999838357</v>
      </c>
      <c r="AK50" s="35">
        <v>2.2979065266055128</v>
      </c>
      <c r="AL50" s="35">
        <v>2.3463940287029836</v>
      </c>
      <c r="AM50" s="35">
        <v>1.9353924573273764</v>
      </c>
      <c r="AN50" s="35"/>
    </row>
    <row r="51" spans="5:40" ht="21.75" customHeight="1">
      <c r="E51" s="126"/>
      <c r="F51" s="126"/>
      <c r="AD51" s="24" t="s">
        <v>134</v>
      </c>
      <c r="AE51" s="34">
        <v>3272215.1028215867</v>
      </c>
      <c r="AF51" s="34">
        <v>3191476.10994392</v>
      </c>
      <c r="AG51" s="34">
        <v>3236083.673234198</v>
      </c>
      <c r="AH51" s="35">
        <v>0.4302513483101062</v>
      </c>
      <c r="AI51" s="35">
        <v>-2.467410923201433</v>
      </c>
      <c r="AJ51" s="35">
        <v>1.3977094533557952</v>
      </c>
      <c r="AK51" s="35">
        <v>92.57687196416586</v>
      </c>
      <c r="AL51" s="35">
        <v>91.2508466306465</v>
      </c>
      <c r="AM51" s="35">
        <v>92.27142517095025</v>
      </c>
      <c r="AN51" s="35"/>
    </row>
    <row r="52" ht="15" customHeight="1"/>
    <row r="53" ht="15" customHeight="1"/>
  </sheetData>
  <sheetProtection/>
  <mergeCells count="67">
    <mergeCell ref="A2:M2"/>
    <mergeCell ref="O2:AB2"/>
    <mergeCell ref="O3:AB3"/>
    <mergeCell ref="A5:D6"/>
    <mergeCell ref="E5:E6"/>
    <mergeCell ref="F5:F6"/>
    <mergeCell ref="G5:G6"/>
    <mergeCell ref="H5:J5"/>
    <mergeCell ref="K5:M5"/>
    <mergeCell ref="O5:S6"/>
    <mergeCell ref="Z5:AB5"/>
    <mergeCell ref="B7:D7"/>
    <mergeCell ref="P7:S7"/>
    <mergeCell ref="T5:T6"/>
    <mergeCell ref="U5:U6"/>
    <mergeCell ref="V5:V6"/>
    <mergeCell ref="W5:Y5"/>
    <mergeCell ref="R10:S10"/>
    <mergeCell ref="B12:D12"/>
    <mergeCell ref="C10:D10"/>
    <mergeCell ref="C8:D8"/>
    <mergeCell ref="Q8:S8"/>
    <mergeCell ref="C9:D9"/>
    <mergeCell ref="R9:S9"/>
    <mergeCell ref="B28:D28"/>
    <mergeCell ref="C29:D29"/>
    <mergeCell ref="R34:S34"/>
    <mergeCell ref="Q19:S19"/>
    <mergeCell ref="R28:S28"/>
    <mergeCell ref="Q32:S32"/>
    <mergeCell ref="R33:S33"/>
    <mergeCell ref="C18:D18"/>
    <mergeCell ref="C45:D45"/>
    <mergeCell ref="R11:S11"/>
    <mergeCell ref="R12:S12"/>
    <mergeCell ref="Q16:S16"/>
    <mergeCell ref="Q17:S17"/>
    <mergeCell ref="P18:S18"/>
    <mergeCell ref="P36:S36"/>
    <mergeCell ref="C15:D15"/>
    <mergeCell ref="R15:S15"/>
    <mergeCell ref="P46:S46"/>
    <mergeCell ref="C21:D21"/>
    <mergeCell ref="C31:D31"/>
    <mergeCell ref="C33:D33"/>
    <mergeCell ref="B37:D37"/>
    <mergeCell ref="B43:D43"/>
    <mergeCell ref="B41:D41"/>
    <mergeCell ref="Q21:S21"/>
    <mergeCell ref="Q24:S24"/>
    <mergeCell ref="P35:S35"/>
    <mergeCell ref="P42:S42"/>
    <mergeCell ref="R43:S43"/>
    <mergeCell ref="B40:D40"/>
    <mergeCell ref="Q37:S37"/>
    <mergeCell ref="P38:S38"/>
    <mergeCell ref="Q39:S39"/>
    <mergeCell ref="Q20:S20"/>
    <mergeCell ref="B42:D42"/>
    <mergeCell ref="A44:D44"/>
    <mergeCell ref="P44:S44"/>
    <mergeCell ref="Q22:S22"/>
    <mergeCell ref="P23:S23"/>
    <mergeCell ref="R25:S25"/>
    <mergeCell ref="P40:S40"/>
    <mergeCell ref="B39:D39"/>
    <mergeCell ref="B38:D3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63" r:id="rId1"/>
  <colBreaks count="1" manualBreakCount="1">
    <brk id="29" max="65535" man="1"/>
  </colBreaks>
  <ignoredErrors>
    <ignoredError sqref="A7 B8:B10 A12 B15 B18 B21 A28 B29 B31 B33 A38 A40 A42 O7 P8 O18 P19:P21 O23 P24 P32 O36 O38 O40 O44 P1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0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10.59765625" defaultRowHeight="15"/>
  <cols>
    <col min="1" max="1" width="2.5" style="138" customWidth="1"/>
    <col min="2" max="2" width="3.59765625" style="138" customWidth="1"/>
    <col min="3" max="3" width="2.59765625" style="138" customWidth="1"/>
    <col min="4" max="4" width="4.09765625" style="138" customWidth="1"/>
    <col min="5" max="5" width="30.09765625" style="138" customWidth="1"/>
    <col min="6" max="8" width="11.59765625" style="138" customWidth="1"/>
    <col min="9" max="14" width="9.8984375" style="138" customWidth="1"/>
    <col min="15" max="15" width="5.59765625" style="138" customWidth="1"/>
    <col min="16" max="16" width="2.59765625" style="126" customWidth="1"/>
    <col min="17" max="17" width="3.59765625" style="138" customWidth="1"/>
    <col min="18" max="18" width="19.59765625" style="138" customWidth="1"/>
    <col min="19" max="19" width="22.09765625" style="138" customWidth="1"/>
    <col min="20" max="20" width="5.09765625" style="95" customWidth="1"/>
    <col min="21" max="23" width="11.59765625" style="126" customWidth="1"/>
    <col min="24" max="26" width="9.8984375" style="126" customWidth="1"/>
    <col min="27" max="27" width="10.59765625" style="126" customWidth="1"/>
    <col min="28" max="28" width="36.59765625" style="126" hidden="1" customWidth="1"/>
    <col min="29" max="31" width="13.19921875" style="126" hidden="1" customWidth="1"/>
    <col min="32" max="37" width="0" style="126" hidden="1" customWidth="1"/>
    <col min="38" max="38" width="10.59765625" style="126" customWidth="1"/>
    <col min="39" max="39" width="11.5" style="126" customWidth="1"/>
    <col min="40" max="40" width="12.19921875" style="126" customWidth="1"/>
    <col min="41" max="16384" width="10.59765625" style="126" customWidth="1"/>
  </cols>
  <sheetData>
    <row r="1" spans="1:26" s="134" customFormat="1" ht="19.5" customHeight="1">
      <c r="A1" s="21" t="s">
        <v>225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Q1" s="133"/>
      <c r="R1" s="133"/>
      <c r="S1" s="133"/>
      <c r="T1" s="135"/>
      <c r="Z1" s="23" t="s">
        <v>226</v>
      </c>
    </row>
    <row r="2" spans="1:15" s="20" customFormat="1" ht="19.5" customHeight="1">
      <c r="A2" s="212"/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46"/>
    </row>
    <row r="3" spans="1:40" ht="19.5" customHeight="1">
      <c r="A3" s="464" t="s">
        <v>327</v>
      </c>
      <c r="B3" s="464"/>
      <c r="C3" s="464"/>
      <c r="D3" s="464"/>
      <c r="E3" s="464"/>
      <c r="F3" s="464"/>
      <c r="G3" s="464"/>
      <c r="H3" s="464"/>
      <c r="I3" s="464"/>
      <c r="J3" s="464"/>
      <c r="K3" s="464"/>
      <c r="L3" s="464"/>
      <c r="M3" s="464"/>
      <c r="N3" s="464"/>
      <c r="O3" s="46"/>
      <c r="P3" s="463" t="s">
        <v>372</v>
      </c>
      <c r="Q3" s="463"/>
      <c r="R3" s="463"/>
      <c r="S3" s="463"/>
      <c r="T3" s="463"/>
      <c r="U3" s="463"/>
      <c r="V3" s="463"/>
      <c r="W3" s="463"/>
      <c r="X3" s="463"/>
      <c r="Y3" s="463"/>
      <c r="Z3" s="463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4"/>
      <c r="AN3" s="24"/>
    </row>
    <row r="4" spans="1:40" ht="21.75" customHeight="1" thickBot="1">
      <c r="A4" s="12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7" t="s">
        <v>331</v>
      </c>
      <c r="Q4" s="126"/>
      <c r="R4" s="126"/>
      <c r="S4" s="126"/>
      <c r="T4" s="126"/>
      <c r="AF4" s="126" t="s">
        <v>23</v>
      </c>
      <c r="AI4" s="126" t="s">
        <v>24</v>
      </c>
      <c r="AM4" s="24"/>
      <c r="AN4" s="24"/>
    </row>
    <row r="5" spans="1:40" ht="21.75" customHeight="1">
      <c r="A5" s="412" t="s">
        <v>250</v>
      </c>
      <c r="B5" s="412"/>
      <c r="C5" s="412"/>
      <c r="D5" s="412"/>
      <c r="E5" s="413"/>
      <c r="F5" s="403" t="s">
        <v>326</v>
      </c>
      <c r="G5" s="403" t="s">
        <v>202</v>
      </c>
      <c r="H5" s="403" t="s">
        <v>203</v>
      </c>
      <c r="I5" s="405" t="s">
        <v>233</v>
      </c>
      <c r="J5" s="406"/>
      <c r="K5" s="407"/>
      <c r="L5" s="408" t="s">
        <v>234</v>
      </c>
      <c r="M5" s="409"/>
      <c r="N5" s="409"/>
      <c r="P5" s="412" t="s">
        <v>251</v>
      </c>
      <c r="Q5" s="412"/>
      <c r="R5" s="412"/>
      <c r="S5" s="413"/>
      <c r="T5" s="403" t="s">
        <v>140</v>
      </c>
      <c r="U5" s="403" t="s">
        <v>301</v>
      </c>
      <c r="V5" s="403" t="s">
        <v>200</v>
      </c>
      <c r="W5" s="403" t="s">
        <v>201</v>
      </c>
      <c r="X5" s="405" t="s">
        <v>252</v>
      </c>
      <c r="Y5" s="406"/>
      <c r="Z5" s="407"/>
      <c r="AB5" s="459" t="s">
        <v>253</v>
      </c>
      <c r="AC5" s="30" t="s">
        <v>254</v>
      </c>
      <c r="AD5" s="30" t="s">
        <v>255</v>
      </c>
      <c r="AE5" s="30" t="s">
        <v>256</v>
      </c>
      <c r="AF5" s="47" t="s">
        <v>257</v>
      </c>
      <c r="AG5" s="47" t="s">
        <v>258</v>
      </c>
      <c r="AH5" s="47" t="s">
        <v>259</v>
      </c>
      <c r="AI5" s="47" t="s">
        <v>257</v>
      </c>
      <c r="AJ5" s="47" t="s">
        <v>258</v>
      </c>
      <c r="AK5" s="47" t="s">
        <v>259</v>
      </c>
      <c r="AM5" s="410"/>
      <c r="AN5" s="410"/>
    </row>
    <row r="6" spans="1:40" ht="21.75" customHeight="1">
      <c r="A6" s="414"/>
      <c r="B6" s="414"/>
      <c r="C6" s="414"/>
      <c r="D6" s="414"/>
      <c r="E6" s="415"/>
      <c r="F6" s="404"/>
      <c r="G6" s="404"/>
      <c r="H6" s="404"/>
      <c r="I6" s="210" t="s">
        <v>199</v>
      </c>
      <c r="J6" s="210" t="s">
        <v>202</v>
      </c>
      <c r="K6" s="210" t="s">
        <v>203</v>
      </c>
      <c r="L6" s="210" t="s">
        <v>199</v>
      </c>
      <c r="M6" s="210" t="s">
        <v>202</v>
      </c>
      <c r="N6" s="211" t="s">
        <v>203</v>
      </c>
      <c r="O6" s="78"/>
      <c r="P6" s="414"/>
      <c r="Q6" s="414"/>
      <c r="R6" s="414"/>
      <c r="S6" s="415"/>
      <c r="T6" s="465"/>
      <c r="U6" s="404"/>
      <c r="V6" s="462"/>
      <c r="W6" s="462"/>
      <c r="X6" s="210" t="s">
        <v>198</v>
      </c>
      <c r="Y6" s="210" t="s">
        <v>200</v>
      </c>
      <c r="Z6" s="211" t="s">
        <v>201</v>
      </c>
      <c r="AB6" s="460"/>
      <c r="AC6" s="48">
        <v>1998</v>
      </c>
      <c r="AD6" s="48">
        <v>1999</v>
      </c>
      <c r="AE6" s="48">
        <v>2000</v>
      </c>
      <c r="AF6" s="49">
        <v>1998</v>
      </c>
      <c r="AG6" s="49">
        <v>1999</v>
      </c>
      <c r="AH6" s="49">
        <v>2000</v>
      </c>
      <c r="AI6" s="49">
        <v>1998</v>
      </c>
      <c r="AJ6" s="49">
        <v>1999</v>
      </c>
      <c r="AK6" s="49">
        <v>2000</v>
      </c>
      <c r="AM6" s="411"/>
      <c r="AN6" s="411"/>
    </row>
    <row r="7" spans="1:39" ht="21.75" customHeight="1">
      <c r="A7" s="236" t="s">
        <v>1</v>
      </c>
      <c r="B7" s="430" t="s">
        <v>36</v>
      </c>
      <c r="C7" s="430"/>
      <c r="D7" s="430"/>
      <c r="E7" s="431"/>
      <c r="F7" s="239">
        <f>SUM(F8,F16)</f>
        <v>1937748</v>
      </c>
      <c r="G7" s="239">
        <f>SUM(G8,G16)</f>
        <v>1993587</v>
      </c>
      <c r="H7" s="239">
        <f>SUM(H8,H16)</f>
        <v>2051112</v>
      </c>
      <c r="I7" s="237">
        <v>4</v>
      </c>
      <c r="J7" s="328">
        <f>100*(G7-F7)/F7</f>
        <v>2.8816440527870495</v>
      </c>
      <c r="K7" s="328">
        <f>100*(H7-G7)/G7</f>
        <v>2.8855023633280115</v>
      </c>
      <c r="L7" s="327">
        <f>100*F7/F$46</f>
        <v>52.081473758731434</v>
      </c>
      <c r="M7" s="327">
        <f>100*G7/G$46</f>
        <v>52.22088194037885</v>
      </c>
      <c r="N7" s="327">
        <f>100*H7/H$46</f>
        <v>53.84372260052817</v>
      </c>
      <c r="P7" s="126" t="s">
        <v>1</v>
      </c>
      <c r="Q7" s="461" t="s">
        <v>178</v>
      </c>
      <c r="R7" s="461"/>
      <c r="S7" s="461"/>
      <c r="T7" s="139"/>
      <c r="U7" s="140"/>
      <c r="V7" s="141"/>
      <c r="W7" s="141"/>
      <c r="X7" s="141"/>
      <c r="Y7" s="141"/>
      <c r="Z7" s="142"/>
      <c r="AB7" s="143" t="s">
        <v>38</v>
      </c>
      <c r="AC7" s="142">
        <v>2263546</v>
      </c>
      <c r="AD7" s="142">
        <v>2262197</v>
      </c>
      <c r="AE7" s="142">
        <v>2248044</v>
      </c>
      <c r="AF7" s="144">
        <v>0.41610860176313214</v>
      </c>
      <c r="AG7" s="144">
        <v>-0.05961410946180301</v>
      </c>
      <c r="AH7" s="144">
        <v>-0.6256213873727545</v>
      </c>
      <c r="AI7" s="144">
        <v>50.8484582406545</v>
      </c>
      <c r="AJ7" s="144">
        <v>49.657602283033</v>
      </c>
      <c r="AK7" s="144">
        <v>49.11026215496197</v>
      </c>
      <c r="AM7" s="56"/>
    </row>
    <row r="8" spans="1:39" ht="21.75" customHeight="1">
      <c r="A8" s="78"/>
      <c r="B8" s="78" t="s">
        <v>27</v>
      </c>
      <c r="C8" s="383" t="s">
        <v>40</v>
      </c>
      <c r="D8" s="383"/>
      <c r="E8" s="396"/>
      <c r="F8" s="325">
        <v>1907056</v>
      </c>
      <c r="G8" s="325">
        <v>1960245</v>
      </c>
      <c r="H8" s="325">
        <v>2015053</v>
      </c>
      <c r="I8" s="226">
        <v>4</v>
      </c>
      <c r="J8" s="225">
        <v>2.8</v>
      </c>
      <c r="K8" s="225">
        <v>2.8</v>
      </c>
      <c r="L8" s="324">
        <v>51.3</v>
      </c>
      <c r="M8" s="324">
        <v>51.3</v>
      </c>
      <c r="N8" s="324">
        <v>52.9</v>
      </c>
      <c r="O8" s="145"/>
      <c r="P8" s="146"/>
      <c r="Q8" s="147" t="s">
        <v>27</v>
      </c>
      <c r="R8" s="392" t="s">
        <v>332</v>
      </c>
      <c r="S8" s="457"/>
      <c r="T8" s="148" t="s">
        <v>141</v>
      </c>
      <c r="U8" s="149">
        <v>7.5</v>
      </c>
      <c r="V8" s="149">
        <v>4.6</v>
      </c>
      <c r="W8" s="149">
        <v>1.3</v>
      </c>
      <c r="X8" s="168" t="s">
        <v>353</v>
      </c>
      <c r="Y8" s="168" t="s">
        <v>353</v>
      </c>
      <c r="Z8" s="168" t="s">
        <v>353</v>
      </c>
      <c r="AA8" s="146"/>
      <c r="AB8" s="151" t="s">
        <v>42</v>
      </c>
      <c r="AC8" s="152">
        <v>2187923</v>
      </c>
      <c r="AD8" s="152">
        <v>2182583</v>
      </c>
      <c r="AE8" s="152">
        <v>2175133</v>
      </c>
      <c r="AF8" s="153">
        <v>-0.1817884135664416</v>
      </c>
      <c r="AG8" s="153">
        <v>-0.2440692754645979</v>
      </c>
      <c r="AH8" s="153">
        <v>-0.34134800409924004</v>
      </c>
      <c r="AI8" s="153">
        <v>49.149661067607</v>
      </c>
      <c r="AJ8" s="153">
        <v>47.91000174979955</v>
      </c>
      <c r="AK8" s="153">
        <v>47.517466348524756</v>
      </c>
      <c r="AL8" s="146"/>
      <c r="AM8" s="56"/>
    </row>
    <row r="9" spans="1:39" ht="21.75" customHeight="1">
      <c r="A9" s="24"/>
      <c r="B9" s="24"/>
      <c r="C9" s="38" t="s">
        <v>260</v>
      </c>
      <c r="D9" s="427" t="s">
        <v>158</v>
      </c>
      <c r="E9" s="432"/>
      <c r="F9" s="325">
        <v>486265</v>
      </c>
      <c r="G9" s="325">
        <v>496260</v>
      </c>
      <c r="H9" s="325">
        <v>525089</v>
      </c>
      <c r="I9" s="226">
        <v>4.1</v>
      </c>
      <c r="J9" s="225">
        <v>2.1</v>
      </c>
      <c r="K9" s="225">
        <v>5.8</v>
      </c>
      <c r="L9" s="324">
        <v>13.1</v>
      </c>
      <c r="M9" s="324">
        <v>13</v>
      </c>
      <c r="N9" s="324">
        <v>13.8</v>
      </c>
      <c r="O9" s="145"/>
      <c r="P9" s="146"/>
      <c r="Q9" s="147" t="s">
        <v>28</v>
      </c>
      <c r="R9" s="455" t="s">
        <v>179</v>
      </c>
      <c r="S9" s="456"/>
      <c r="T9" s="148" t="s">
        <v>141</v>
      </c>
      <c r="U9" s="149">
        <v>5</v>
      </c>
      <c r="V9" s="149">
        <v>2.6</v>
      </c>
      <c r="W9" s="149">
        <v>-0.2</v>
      </c>
      <c r="X9" s="168" t="s">
        <v>353</v>
      </c>
      <c r="Y9" s="168" t="s">
        <v>353</v>
      </c>
      <c r="Z9" s="168" t="s">
        <v>353</v>
      </c>
      <c r="AA9" s="146"/>
      <c r="AB9" s="151" t="s">
        <v>44</v>
      </c>
      <c r="AC9" s="152">
        <v>521664</v>
      </c>
      <c r="AD9" s="152">
        <v>518021</v>
      </c>
      <c r="AE9" s="152">
        <v>509882</v>
      </c>
      <c r="AF9" s="153">
        <v>-2.073326239110085</v>
      </c>
      <c r="AG9" s="153">
        <v>-0.6982794858029551</v>
      </c>
      <c r="AH9" s="153">
        <v>-1.571174845959844</v>
      </c>
      <c r="AI9" s="153">
        <v>11.718689895632162</v>
      </c>
      <c r="AJ9" s="153">
        <v>11.37110761309835</v>
      </c>
      <c r="AK9" s="153">
        <v>11.138767823038656</v>
      </c>
      <c r="AL9" s="146"/>
      <c r="AM9" s="56"/>
    </row>
    <row r="10" spans="1:39" ht="21.75" customHeight="1">
      <c r="A10" s="78"/>
      <c r="B10" s="78"/>
      <c r="C10" s="95" t="s">
        <v>261</v>
      </c>
      <c r="D10" s="383" t="s">
        <v>159</v>
      </c>
      <c r="E10" s="396"/>
      <c r="F10" s="325">
        <v>108685</v>
      </c>
      <c r="G10" s="325">
        <v>102193</v>
      </c>
      <c r="H10" s="325">
        <v>107030</v>
      </c>
      <c r="I10" s="226">
        <v>-5.8</v>
      </c>
      <c r="J10" s="225">
        <v>-6</v>
      </c>
      <c r="K10" s="225">
        <v>4.7</v>
      </c>
      <c r="L10" s="324">
        <v>2.9</v>
      </c>
      <c r="M10" s="324">
        <v>2.7</v>
      </c>
      <c r="N10" s="324">
        <v>2.8</v>
      </c>
      <c r="O10" s="145"/>
      <c r="P10" s="146"/>
      <c r="Q10" s="147" t="s">
        <v>29</v>
      </c>
      <c r="R10" s="455" t="s">
        <v>262</v>
      </c>
      <c r="S10" s="458"/>
      <c r="T10" s="148" t="s">
        <v>141</v>
      </c>
      <c r="U10" s="149">
        <v>8.1</v>
      </c>
      <c r="V10" s="149">
        <v>5</v>
      </c>
      <c r="W10" s="149">
        <v>1.1</v>
      </c>
      <c r="X10" s="168" t="s">
        <v>353</v>
      </c>
      <c r="Y10" s="168" t="s">
        <v>353</v>
      </c>
      <c r="Z10" s="168" t="s">
        <v>353</v>
      </c>
      <c r="AA10" s="146"/>
      <c r="AB10" s="151" t="s">
        <v>46</v>
      </c>
      <c r="AC10" s="152">
        <v>590270</v>
      </c>
      <c r="AD10" s="152">
        <v>557741</v>
      </c>
      <c r="AE10" s="152">
        <v>548531</v>
      </c>
      <c r="AF10" s="153">
        <v>3.4588606086805695</v>
      </c>
      <c r="AG10" s="153">
        <v>-5.510865843045043</v>
      </c>
      <c r="AH10" s="153">
        <v>-1.6514046148337846</v>
      </c>
      <c r="AI10" s="153">
        <v>13.259866882634954</v>
      </c>
      <c r="AJ10" s="153">
        <v>12.243003340621014</v>
      </c>
      <c r="AK10" s="153">
        <v>11.98307314550455</v>
      </c>
      <c r="AL10" s="146"/>
      <c r="AM10" s="56"/>
    </row>
    <row r="11" spans="1:39" ht="21.75" customHeight="1">
      <c r="A11" s="24"/>
      <c r="B11" s="24"/>
      <c r="C11" s="38" t="s">
        <v>263</v>
      </c>
      <c r="D11" s="427" t="s">
        <v>160</v>
      </c>
      <c r="E11" s="432"/>
      <c r="F11" s="325">
        <v>67314</v>
      </c>
      <c r="G11" s="325">
        <v>70705</v>
      </c>
      <c r="H11" s="325">
        <v>74683</v>
      </c>
      <c r="I11" s="226">
        <v>3.9</v>
      </c>
      <c r="J11" s="225">
        <v>5</v>
      </c>
      <c r="K11" s="225">
        <v>5.6</v>
      </c>
      <c r="L11" s="324">
        <v>1.8</v>
      </c>
      <c r="M11" s="324">
        <v>1.9</v>
      </c>
      <c r="N11" s="324">
        <v>2</v>
      </c>
      <c r="O11" s="145"/>
      <c r="P11" s="146"/>
      <c r="Q11" s="147" t="s">
        <v>133</v>
      </c>
      <c r="R11" s="455" t="s">
        <v>142</v>
      </c>
      <c r="S11" s="456"/>
      <c r="T11" s="148" t="s">
        <v>141</v>
      </c>
      <c r="U11" s="149">
        <v>5.5</v>
      </c>
      <c r="V11" s="149">
        <v>3</v>
      </c>
      <c r="W11" s="149">
        <v>-0.5</v>
      </c>
      <c r="X11" s="168" t="s">
        <v>353</v>
      </c>
      <c r="Y11" s="168" t="s">
        <v>353</v>
      </c>
      <c r="Z11" s="168" t="s">
        <v>353</v>
      </c>
      <c r="AA11" s="146"/>
      <c r="AB11" s="151" t="s">
        <v>48</v>
      </c>
      <c r="AC11" s="152">
        <v>568361</v>
      </c>
      <c r="AD11" s="152">
        <v>533837</v>
      </c>
      <c r="AE11" s="152">
        <v>525581</v>
      </c>
      <c r="AF11" s="153">
        <v>3.6566197871932937</v>
      </c>
      <c r="AG11" s="153">
        <v>-6.07432833233934</v>
      </c>
      <c r="AH11" s="153">
        <v>-1.5464969006964036</v>
      </c>
      <c r="AI11" s="153">
        <v>12.767703153398744</v>
      </c>
      <c r="AJ11" s="153">
        <v>11.718284041082356</v>
      </c>
      <c r="AK11" s="153">
        <v>11.481728542122292</v>
      </c>
      <c r="AL11" s="146"/>
      <c r="AM11" s="56"/>
    </row>
    <row r="12" spans="1:39" ht="21.75" customHeight="1">
      <c r="A12" s="24"/>
      <c r="B12" s="24"/>
      <c r="C12" s="38" t="s">
        <v>264</v>
      </c>
      <c r="D12" s="427" t="s">
        <v>161</v>
      </c>
      <c r="E12" s="432"/>
      <c r="F12" s="325">
        <v>537414</v>
      </c>
      <c r="G12" s="325">
        <v>554791</v>
      </c>
      <c r="H12" s="325">
        <v>556454</v>
      </c>
      <c r="I12" s="226">
        <v>5.2</v>
      </c>
      <c r="J12" s="225">
        <v>3.2</v>
      </c>
      <c r="K12" s="225">
        <v>0.3</v>
      </c>
      <c r="L12" s="324">
        <v>14.4</v>
      </c>
      <c r="M12" s="324">
        <v>14.5</v>
      </c>
      <c r="N12" s="324">
        <v>14.6</v>
      </c>
      <c r="O12" s="145"/>
      <c r="P12" s="146"/>
      <c r="Q12" s="147" t="s">
        <v>143</v>
      </c>
      <c r="R12" s="455" t="s">
        <v>265</v>
      </c>
      <c r="S12" s="456"/>
      <c r="T12" s="148" t="s">
        <v>141</v>
      </c>
      <c r="U12" s="149">
        <v>7.3</v>
      </c>
      <c r="V12" s="149">
        <v>3.3</v>
      </c>
      <c r="W12" s="149">
        <v>0.7</v>
      </c>
      <c r="X12" s="168" t="s">
        <v>353</v>
      </c>
      <c r="Y12" s="168" t="s">
        <v>353</v>
      </c>
      <c r="Z12" s="168" t="s">
        <v>353</v>
      </c>
      <c r="AA12" s="146"/>
      <c r="AB12" s="151" t="s">
        <v>51</v>
      </c>
      <c r="AC12" s="152">
        <v>21909</v>
      </c>
      <c r="AD12" s="152">
        <v>23904</v>
      </c>
      <c r="AE12" s="152">
        <v>22949</v>
      </c>
      <c r="AF12" s="153">
        <v>-1.4201411124057706</v>
      </c>
      <c r="AG12" s="153">
        <v>9.1064685398631</v>
      </c>
      <c r="AH12" s="153">
        <v>-3.9942541983032043</v>
      </c>
      <c r="AI12" s="153">
        <v>0.4921637292362102</v>
      </c>
      <c r="AJ12" s="153">
        <v>0.524719299538658</v>
      </c>
      <c r="AK12" s="153">
        <v>0.5013446033822575</v>
      </c>
      <c r="AL12" s="146"/>
      <c r="AM12" s="56"/>
    </row>
    <row r="13" spans="1:39" ht="21.75" customHeight="1">
      <c r="A13" s="24"/>
      <c r="B13" s="24"/>
      <c r="C13" s="38"/>
      <c r="D13" s="24" t="s">
        <v>266</v>
      </c>
      <c r="E13" s="37" t="s">
        <v>162</v>
      </c>
      <c r="F13" s="325">
        <v>347334</v>
      </c>
      <c r="G13" s="325">
        <v>354666</v>
      </c>
      <c r="H13" s="325">
        <v>360277</v>
      </c>
      <c r="I13" s="226">
        <v>2.5</v>
      </c>
      <c r="J13" s="225">
        <v>2.1</v>
      </c>
      <c r="K13" s="225">
        <v>1.6</v>
      </c>
      <c r="L13" s="324">
        <v>9.3</v>
      </c>
      <c r="M13" s="324">
        <v>9.3</v>
      </c>
      <c r="N13" s="324">
        <v>9.5</v>
      </c>
      <c r="O13" s="145"/>
      <c r="P13" s="146"/>
      <c r="Q13" s="147"/>
      <c r="R13" s="455"/>
      <c r="S13" s="456"/>
      <c r="T13" s="148"/>
      <c r="U13" s="149"/>
      <c r="V13" s="149"/>
      <c r="W13" s="149"/>
      <c r="X13" s="150"/>
      <c r="Y13" s="150"/>
      <c r="Z13" s="150"/>
      <c r="AA13" s="146"/>
      <c r="AB13" s="151" t="s">
        <v>53</v>
      </c>
      <c r="AC13" s="152">
        <v>101108</v>
      </c>
      <c r="AD13" s="152">
        <v>102570</v>
      </c>
      <c r="AE13" s="152">
        <v>105232</v>
      </c>
      <c r="AF13" s="153">
        <v>0.4046623372490066</v>
      </c>
      <c r="AG13" s="153">
        <v>1.4453543339296493</v>
      </c>
      <c r="AH13" s="153">
        <v>2.594957954026844</v>
      </c>
      <c r="AI13" s="153">
        <v>2.271308042970647</v>
      </c>
      <c r="AJ13" s="153">
        <v>2.251516513811386</v>
      </c>
      <c r="AK13" s="153">
        <v>2.298863765792889</v>
      </c>
      <c r="AL13" s="146"/>
      <c r="AM13" s="56"/>
    </row>
    <row r="14" spans="1:39" ht="21.75" customHeight="1">
      <c r="A14" s="24"/>
      <c r="B14" s="24"/>
      <c r="C14" s="38"/>
      <c r="D14" s="24" t="s">
        <v>267</v>
      </c>
      <c r="E14" s="37" t="s">
        <v>163</v>
      </c>
      <c r="F14" s="325">
        <v>190080</v>
      </c>
      <c r="G14" s="325">
        <v>200125</v>
      </c>
      <c r="H14" s="325">
        <v>196178</v>
      </c>
      <c r="I14" s="226">
        <v>10.4</v>
      </c>
      <c r="J14" s="225">
        <v>5.3</v>
      </c>
      <c r="K14" s="225">
        <v>-2</v>
      </c>
      <c r="L14" s="324">
        <v>5.1</v>
      </c>
      <c r="M14" s="324">
        <v>5.2</v>
      </c>
      <c r="N14" s="324">
        <v>5.1</v>
      </c>
      <c r="O14" s="145"/>
      <c r="P14" s="146"/>
      <c r="Q14" s="146"/>
      <c r="R14" s="146"/>
      <c r="S14" s="146"/>
      <c r="T14" s="154"/>
      <c r="U14" s="149"/>
      <c r="V14" s="149"/>
      <c r="W14" s="149"/>
      <c r="X14" s="150"/>
      <c r="Y14" s="150"/>
      <c r="Z14" s="150"/>
      <c r="AA14" s="146"/>
      <c r="AB14" s="151" t="s">
        <v>55</v>
      </c>
      <c r="AC14" s="152">
        <v>70948</v>
      </c>
      <c r="AD14" s="152">
        <v>70662</v>
      </c>
      <c r="AE14" s="152">
        <v>74874</v>
      </c>
      <c r="AF14" s="153">
        <v>5.139709671413706</v>
      </c>
      <c r="AG14" s="153">
        <v>-0.40231171904293594</v>
      </c>
      <c r="AH14" s="153">
        <v>5.959635528941454</v>
      </c>
      <c r="AI14" s="153">
        <v>1.5937744222463202</v>
      </c>
      <c r="AJ14" s="153">
        <v>1.5511115992468905</v>
      </c>
      <c r="AK14" s="153">
        <v>1.6356695991811623</v>
      </c>
      <c r="AL14" s="146"/>
      <c r="AM14" s="56"/>
    </row>
    <row r="15" spans="1:39" ht="21.75" customHeight="1">
      <c r="A15" s="24"/>
      <c r="B15" s="24"/>
      <c r="C15" s="38" t="s">
        <v>268</v>
      </c>
      <c r="D15" s="427" t="s">
        <v>164</v>
      </c>
      <c r="E15" s="432"/>
      <c r="F15" s="325">
        <v>707378</v>
      </c>
      <c r="G15" s="325">
        <v>736296</v>
      </c>
      <c r="H15" s="325">
        <v>751796</v>
      </c>
      <c r="I15" s="226">
        <v>4.7</v>
      </c>
      <c r="J15" s="225">
        <v>4.1</v>
      </c>
      <c r="K15" s="225">
        <v>2.1</v>
      </c>
      <c r="L15" s="324">
        <v>19</v>
      </c>
      <c r="M15" s="324">
        <v>19.3</v>
      </c>
      <c r="N15" s="324">
        <v>19.7</v>
      </c>
      <c r="O15" s="145"/>
      <c r="P15" s="146" t="s">
        <v>2</v>
      </c>
      <c r="Q15" s="392" t="s">
        <v>144</v>
      </c>
      <c r="R15" s="392"/>
      <c r="S15" s="392"/>
      <c r="T15" s="148"/>
      <c r="U15" s="155"/>
      <c r="V15" s="155"/>
      <c r="W15" s="155"/>
      <c r="X15" s="150"/>
      <c r="Y15" s="150"/>
      <c r="Z15" s="150"/>
      <c r="AA15" s="146"/>
      <c r="AB15" s="151" t="s">
        <v>58</v>
      </c>
      <c r="AC15" s="152">
        <v>111117</v>
      </c>
      <c r="AD15" s="152">
        <v>103736</v>
      </c>
      <c r="AE15" s="152">
        <v>101075</v>
      </c>
      <c r="AF15" s="153">
        <v>-5.193710267020169</v>
      </c>
      <c r="AG15" s="153">
        <v>-6.6423916529432585</v>
      </c>
      <c r="AH15" s="153">
        <v>-2.5654605488806825</v>
      </c>
      <c r="AI15" s="153">
        <v>2.4961335981302373</v>
      </c>
      <c r="AJ15" s="153">
        <v>2.2771124497803377</v>
      </c>
      <c r="AK15" s="153">
        <v>2.208053007393984</v>
      </c>
      <c r="AL15" s="146"/>
      <c r="AM15" s="56"/>
    </row>
    <row r="16" spans="1:39" ht="21.75" customHeight="1">
      <c r="A16" s="24"/>
      <c r="B16" s="24" t="s">
        <v>28</v>
      </c>
      <c r="C16" s="427" t="s">
        <v>69</v>
      </c>
      <c r="D16" s="427"/>
      <c r="E16" s="432"/>
      <c r="F16" s="325">
        <v>30692</v>
      </c>
      <c r="G16" s="325">
        <v>33342</v>
      </c>
      <c r="H16" s="325">
        <v>36059</v>
      </c>
      <c r="I16" s="226">
        <v>3.4</v>
      </c>
      <c r="J16" s="225">
        <v>8.6</v>
      </c>
      <c r="K16" s="225">
        <v>8.1</v>
      </c>
      <c r="L16" s="324">
        <v>0.8</v>
      </c>
      <c r="M16" s="324">
        <v>0.9</v>
      </c>
      <c r="N16" s="324">
        <v>0.9</v>
      </c>
      <c r="O16" s="145"/>
      <c r="P16" s="146"/>
      <c r="Q16" s="147" t="s">
        <v>27</v>
      </c>
      <c r="R16" s="101" t="s">
        <v>269</v>
      </c>
      <c r="S16" s="101" t="s">
        <v>270</v>
      </c>
      <c r="T16" s="148" t="s">
        <v>271</v>
      </c>
      <c r="U16" s="156">
        <v>2772219</v>
      </c>
      <c r="V16" s="156">
        <v>2860400</v>
      </c>
      <c r="W16" s="156">
        <v>2872781</v>
      </c>
      <c r="X16" s="157">
        <v>7.2</v>
      </c>
      <c r="Y16" s="149">
        <v>3.2</v>
      </c>
      <c r="Z16" s="149">
        <v>0.4</v>
      </c>
      <c r="AA16" s="146"/>
      <c r="AB16" s="151" t="s">
        <v>59</v>
      </c>
      <c r="AC16" s="152">
        <v>73305</v>
      </c>
      <c r="AD16" s="152">
        <v>75237</v>
      </c>
      <c r="AE16" s="152">
        <v>78162</v>
      </c>
      <c r="AF16" s="153">
        <v>1.2892994375649058</v>
      </c>
      <c r="AG16" s="153">
        <v>2.6362452350729093</v>
      </c>
      <c r="AH16" s="153">
        <v>3.8871845810911854</v>
      </c>
      <c r="AI16" s="153">
        <v>1.6467203201062777</v>
      </c>
      <c r="AJ16" s="153">
        <v>1.651534060560128</v>
      </c>
      <c r="AK16" s="153">
        <v>1.7075034590662155</v>
      </c>
      <c r="AL16" s="146"/>
      <c r="AM16" s="56"/>
    </row>
    <row r="17" spans="1:39" ht="21.75" customHeight="1">
      <c r="A17" s="24"/>
      <c r="B17" s="24"/>
      <c r="C17" s="427"/>
      <c r="D17" s="427"/>
      <c r="E17" s="432"/>
      <c r="F17" s="325"/>
      <c r="G17" s="325"/>
      <c r="H17" s="325"/>
      <c r="I17" s="226"/>
      <c r="J17" s="225"/>
      <c r="K17" s="225"/>
      <c r="L17" s="324"/>
      <c r="M17" s="324"/>
      <c r="N17" s="324"/>
      <c r="O17" s="145"/>
      <c r="P17" s="146"/>
      <c r="Q17" s="147" t="s">
        <v>28</v>
      </c>
      <c r="R17" s="101" t="s">
        <v>272</v>
      </c>
      <c r="S17" s="101" t="s">
        <v>273</v>
      </c>
      <c r="T17" s="148" t="s">
        <v>271</v>
      </c>
      <c r="U17" s="156">
        <v>3019056</v>
      </c>
      <c r="V17" s="156">
        <v>3093499</v>
      </c>
      <c r="W17" s="156">
        <v>3151973</v>
      </c>
      <c r="X17" s="157">
        <v>5.3</v>
      </c>
      <c r="Y17" s="149">
        <v>2.5</v>
      </c>
      <c r="Z17" s="149">
        <v>1.9</v>
      </c>
      <c r="AA17" s="146"/>
      <c r="AB17" s="151" t="s">
        <v>60</v>
      </c>
      <c r="AC17" s="152">
        <v>273960</v>
      </c>
      <c r="AD17" s="152">
        <v>280789</v>
      </c>
      <c r="AE17" s="152">
        <v>283926</v>
      </c>
      <c r="AF17" s="153">
        <v>-1.3079654383863382</v>
      </c>
      <c r="AG17" s="153">
        <v>2.4927586191540785</v>
      </c>
      <c r="AH17" s="153">
        <v>1.116959758152647</v>
      </c>
      <c r="AI17" s="153">
        <v>6.154260000032106</v>
      </c>
      <c r="AJ17" s="153">
        <v>6.163621436015264</v>
      </c>
      <c r="AK17" s="153">
        <v>6.2025752357950354</v>
      </c>
      <c r="AL17" s="146"/>
      <c r="AM17" s="56"/>
    </row>
    <row r="18" spans="1:39" ht="21.75" customHeight="1">
      <c r="A18" s="236" t="s">
        <v>2</v>
      </c>
      <c r="B18" s="430" t="s">
        <v>72</v>
      </c>
      <c r="C18" s="430"/>
      <c r="D18" s="430"/>
      <c r="E18" s="431"/>
      <c r="F18" s="248">
        <v>290893</v>
      </c>
      <c r="G18" s="248">
        <f>SUM(G19:G21)</f>
        <v>288590</v>
      </c>
      <c r="H18" s="248">
        <v>295426</v>
      </c>
      <c r="I18" s="238">
        <v>2</v>
      </c>
      <c r="J18" s="328">
        <f>100*(G18-F18)/F18</f>
        <v>-0.7917000409085128</v>
      </c>
      <c r="K18" s="328">
        <f>100*(H18-G18)/G18</f>
        <v>2.3687584462386084</v>
      </c>
      <c r="L18" s="327">
        <f>100*F18/F$46</f>
        <v>7.81842434934711</v>
      </c>
      <c r="M18" s="327">
        <f>100*G18/G$46</f>
        <v>7.559451540953032</v>
      </c>
      <c r="N18" s="327">
        <f>100*H18/H$46</f>
        <v>7.755225259753556</v>
      </c>
      <c r="Q18" s="158" t="s">
        <v>29</v>
      </c>
      <c r="R18" s="76" t="s">
        <v>274</v>
      </c>
      <c r="S18" s="76" t="s">
        <v>273</v>
      </c>
      <c r="T18" s="159" t="s">
        <v>271</v>
      </c>
      <c r="U18" s="160">
        <v>1791565</v>
      </c>
      <c r="V18" s="160">
        <v>1887671</v>
      </c>
      <c r="W18" s="160">
        <v>1963386</v>
      </c>
      <c r="X18" s="161">
        <v>6.2</v>
      </c>
      <c r="Y18" s="162">
        <v>5.4</v>
      </c>
      <c r="Z18" s="162">
        <v>4</v>
      </c>
      <c r="AB18" s="143" t="s">
        <v>63</v>
      </c>
      <c r="AC18" s="142">
        <v>51181</v>
      </c>
      <c r="AD18" s="142">
        <v>46264</v>
      </c>
      <c r="AE18" s="142">
        <v>49928</v>
      </c>
      <c r="AF18" s="144">
        <v>-11.602950916782751</v>
      </c>
      <c r="AG18" s="144">
        <v>-9.606818510596915</v>
      </c>
      <c r="AH18" s="144">
        <v>7.9193320426036</v>
      </c>
      <c r="AI18" s="144">
        <v>1.1497367679205175</v>
      </c>
      <c r="AJ18" s="144">
        <v>1.015549336285555</v>
      </c>
      <c r="AK18" s="144">
        <v>1.0907176875423918</v>
      </c>
      <c r="AM18" s="56"/>
    </row>
    <row r="19" spans="1:39" ht="21.75" customHeight="1">
      <c r="A19" s="24"/>
      <c r="B19" s="24" t="s">
        <v>27</v>
      </c>
      <c r="C19" s="427" t="s">
        <v>76</v>
      </c>
      <c r="D19" s="427"/>
      <c r="E19" s="432"/>
      <c r="F19" s="325">
        <v>52132</v>
      </c>
      <c r="G19" s="325">
        <v>50186</v>
      </c>
      <c r="H19" s="325">
        <v>51739</v>
      </c>
      <c r="I19" s="226">
        <v>3.1</v>
      </c>
      <c r="J19" s="225">
        <v>-3.7</v>
      </c>
      <c r="K19" s="225">
        <v>3.1</v>
      </c>
      <c r="L19" s="324">
        <v>1.4</v>
      </c>
      <c r="M19" s="324">
        <v>1.3</v>
      </c>
      <c r="N19" s="324">
        <v>1.4</v>
      </c>
      <c r="O19" s="145"/>
      <c r="P19" s="146"/>
      <c r="Q19" s="147" t="s">
        <v>133</v>
      </c>
      <c r="R19" s="101" t="s">
        <v>335</v>
      </c>
      <c r="S19" s="54" t="s">
        <v>275</v>
      </c>
      <c r="T19" s="52" t="s">
        <v>271</v>
      </c>
      <c r="U19" s="163">
        <v>4293922</v>
      </c>
      <c r="V19" s="163">
        <v>4514570</v>
      </c>
      <c r="W19" s="163">
        <v>4753458</v>
      </c>
      <c r="X19" s="164">
        <v>6</v>
      </c>
      <c r="Y19" s="165">
        <v>5.1</v>
      </c>
      <c r="Z19" s="165">
        <v>5.3</v>
      </c>
      <c r="AA19" s="20"/>
      <c r="AB19" s="53" t="s">
        <v>67</v>
      </c>
      <c r="AC19" s="50">
        <v>247238</v>
      </c>
      <c r="AD19" s="50">
        <v>259015</v>
      </c>
      <c r="AE19" s="50">
        <v>247971</v>
      </c>
      <c r="AF19" s="51">
        <v>0.3821198956989402</v>
      </c>
      <c r="AG19" s="51">
        <v>4.763268937025722</v>
      </c>
      <c r="AH19" s="51">
        <v>-4.26366388652708</v>
      </c>
      <c r="AI19" s="51">
        <v>5.5539754555054595</v>
      </c>
      <c r="AJ19" s="51">
        <v>5.6856475155886566</v>
      </c>
      <c r="AK19" s="51">
        <v>5.417124478696181</v>
      </c>
      <c r="AL19" s="20"/>
      <c r="AM19" s="56"/>
    </row>
    <row r="20" spans="1:40" ht="21.75" customHeight="1">
      <c r="A20" s="24"/>
      <c r="B20" s="24" t="s">
        <v>28</v>
      </c>
      <c r="C20" s="418" t="s">
        <v>79</v>
      </c>
      <c r="D20" s="418"/>
      <c r="E20" s="419"/>
      <c r="F20" s="325">
        <v>135345</v>
      </c>
      <c r="G20" s="325">
        <v>135443</v>
      </c>
      <c r="H20" s="325">
        <v>134999</v>
      </c>
      <c r="I20" s="226">
        <v>1</v>
      </c>
      <c r="J20" s="225">
        <v>0.1</v>
      </c>
      <c r="K20" s="225">
        <v>-0.3</v>
      </c>
      <c r="L20" s="324">
        <v>3.6</v>
      </c>
      <c r="M20" s="324">
        <v>3.5</v>
      </c>
      <c r="N20" s="324">
        <v>3.5</v>
      </c>
      <c r="O20" s="145"/>
      <c r="P20" s="146"/>
      <c r="Q20" s="147"/>
      <c r="R20" s="101" t="s">
        <v>276</v>
      </c>
      <c r="S20" s="54" t="s">
        <v>277</v>
      </c>
      <c r="T20" s="52" t="s">
        <v>271</v>
      </c>
      <c r="U20" s="163">
        <v>4302624</v>
      </c>
      <c r="V20" s="163">
        <v>4522078</v>
      </c>
      <c r="W20" s="163">
        <v>4761597</v>
      </c>
      <c r="X20" s="164">
        <v>6.1</v>
      </c>
      <c r="Y20" s="165">
        <v>5.1</v>
      </c>
      <c r="Z20" s="165">
        <v>5.3</v>
      </c>
      <c r="AA20" s="20"/>
      <c r="AB20" s="53" t="s">
        <v>68</v>
      </c>
      <c r="AC20" s="50">
        <v>147133</v>
      </c>
      <c r="AD20" s="50">
        <v>168548</v>
      </c>
      <c r="AE20" s="50">
        <v>175554</v>
      </c>
      <c r="AF20" s="51">
        <v>-1.3330436702971182</v>
      </c>
      <c r="AG20" s="51">
        <v>14.55495750376279</v>
      </c>
      <c r="AH20" s="51">
        <v>4.157049083992792</v>
      </c>
      <c r="AI20" s="51">
        <v>3.305195682428314</v>
      </c>
      <c r="AJ20" s="51">
        <v>3.6997978847919657</v>
      </c>
      <c r="AK20" s="51">
        <v>3.835118146513689</v>
      </c>
      <c r="AL20" s="20"/>
      <c r="AM20" s="56"/>
      <c r="AN20" s="67"/>
    </row>
    <row r="21" spans="1:40" ht="21.75" customHeight="1">
      <c r="A21" s="24"/>
      <c r="B21" s="24" t="s">
        <v>29</v>
      </c>
      <c r="C21" s="427" t="s">
        <v>82</v>
      </c>
      <c r="D21" s="427"/>
      <c r="E21" s="432"/>
      <c r="F21" s="325">
        <v>103417</v>
      </c>
      <c r="G21" s="325">
        <v>102961</v>
      </c>
      <c r="H21" s="325">
        <v>108689</v>
      </c>
      <c r="I21" s="226">
        <v>2.7</v>
      </c>
      <c r="J21" s="225">
        <v>-0.4</v>
      </c>
      <c r="K21" s="225">
        <v>5.6</v>
      </c>
      <c r="L21" s="324">
        <v>2.8</v>
      </c>
      <c r="M21" s="324">
        <v>2.7</v>
      </c>
      <c r="N21" s="324">
        <v>2.9</v>
      </c>
      <c r="O21" s="145"/>
      <c r="P21" s="146"/>
      <c r="Q21" s="147" t="s">
        <v>143</v>
      </c>
      <c r="R21" s="101" t="s">
        <v>278</v>
      </c>
      <c r="S21" s="101" t="s">
        <v>270</v>
      </c>
      <c r="T21" s="148" t="s">
        <v>271</v>
      </c>
      <c r="U21" s="156">
        <v>2918197</v>
      </c>
      <c r="V21" s="156">
        <v>3025136</v>
      </c>
      <c r="W21" s="156">
        <v>3143209</v>
      </c>
      <c r="X21" s="157">
        <v>7.3</v>
      </c>
      <c r="Y21" s="149">
        <v>3.7</v>
      </c>
      <c r="Z21" s="149">
        <v>3.9</v>
      </c>
      <c r="AA21" s="146"/>
      <c r="AB21" s="151" t="s">
        <v>70</v>
      </c>
      <c r="AC21" s="152">
        <v>75623</v>
      </c>
      <c r="AD21" s="152">
        <v>79614</v>
      </c>
      <c r="AE21" s="152">
        <v>72911</v>
      </c>
      <c r="AF21" s="153">
        <v>21.466027503093965</v>
      </c>
      <c r="AG21" s="153">
        <v>5.277049404607337</v>
      </c>
      <c r="AH21" s="153">
        <v>-8.418900246618911</v>
      </c>
      <c r="AI21" s="153">
        <v>1.6987971730475133</v>
      </c>
      <c r="AJ21" s="153">
        <v>1.7476005332334537</v>
      </c>
      <c r="AK21" s="153">
        <v>1.592795806437222</v>
      </c>
      <c r="AL21" s="146"/>
      <c r="AM21" s="56"/>
      <c r="AN21" s="67"/>
    </row>
    <row r="22" spans="1:40" ht="21.75" customHeight="1">
      <c r="A22" s="24"/>
      <c r="B22" s="39"/>
      <c r="C22" s="427"/>
      <c r="D22" s="428"/>
      <c r="E22" s="429"/>
      <c r="F22" s="325"/>
      <c r="G22" s="325"/>
      <c r="H22" s="325"/>
      <c r="I22" s="226"/>
      <c r="J22" s="225"/>
      <c r="K22" s="225"/>
      <c r="L22" s="324"/>
      <c r="M22" s="324"/>
      <c r="N22" s="324"/>
      <c r="O22" s="145"/>
      <c r="P22" s="146"/>
      <c r="Q22" s="147" t="s">
        <v>146</v>
      </c>
      <c r="R22" s="101" t="s">
        <v>279</v>
      </c>
      <c r="S22" s="101" t="s">
        <v>273</v>
      </c>
      <c r="T22" s="148" t="s">
        <v>271</v>
      </c>
      <c r="U22" s="156">
        <v>2491548</v>
      </c>
      <c r="V22" s="156">
        <v>2590291</v>
      </c>
      <c r="W22" s="156">
        <v>2676024</v>
      </c>
      <c r="X22" s="157">
        <v>7.3</v>
      </c>
      <c r="Y22" s="149">
        <v>4</v>
      </c>
      <c r="Z22" s="149">
        <v>3.3</v>
      </c>
      <c r="AA22" s="146"/>
      <c r="AB22" s="151" t="s">
        <v>74</v>
      </c>
      <c r="AC22" s="152">
        <v>802693</v>
      </c>
      <c r="AD22" s="152">
        <v>842671</v>
      </c>
      <c r="AE22" s="152">
        <v>865282</v>
      </c>
      <c r="AF22" s="153">
        <v>3.5416574200270112</v>
      </c>
      <c r="AG22" s="153">
        <v>4.980562750974582</v>
      </c>
      <c r="AH22" s="153">
        <v>2.683217832660656</v>
      </c>
      <c r="AI22" s="153">
        <v>18.03174549158148</v>
      </c>
      <c r="AJ22" s="153">
        <v>18.49752401565397</v>
      </c>
      <c r="AK22" s="153">
        <v>18.90275695391384</v>
      </c>
      <c r="AL22" s="146"/>
      <c r="AM22" s="56"/>
      <c r="AN22" s="67"/>
    </row>
    <row r="23" spans="1:40" ht="21.75" customHeight="1">
      <c r="A23" s="236" t="s">
        <v>3</v>
      </c>
      <c r="B23" s="430" t="s">
        <v>86</v>
      </c>
      <c r="C23" s="430"/>
      <c r="D23" s="430"/>
      <c r="E23" s="431"/>
      <c r="F23" s="248">
        <v>1231690</v>
      </c>
      <c r="G23" s="248">
        <f>SUM(G24,G32)</f>
        <v>1295750</v>
      </c>
      <c r="H23" s="248">
        <v>1235319</v>
      </c>
      <c r="I23" s="238">
        <v>7</v>
      </c>
      <c r="J23" s="328">
        <f>100*(G23-F23)/F23</f>
        <v>5.20098401383465</v>
      </c>
      <c r="K23" s="328">
        <f>100*(H23-G23)/G23</f>
        <v>-4.663785452440671</v>
      </c>
      <c r="L23" s="327">
        <f>100*F23/F$46</f>
        <v>33.10452670517112</v>
      </c>
      <c r="M23" s="327">
        <f>100*G23/G$46</f>
        <v>33.94143710520078</v>
      </c>
      <c r="N23" s="327">
        <f>100*H23/H$46</f>
        <v>32.42834792013399</v>
      </c>
      <c r="Q23" s="158"/>
      <c r="R23" s="76"/>
      <c r="S23" s="76"/>
      <c r="T23" s="159"/>
      <c r="U23" s="160"/>
      <c r="V23" s="160"/>
      <c r="W23" s="160"/>
      <c r="X23" s="161"/>
      <c r="Y23" s="162"/>
      <c r="Z23" s="162"/>
      <c r="AB23" s="143" t="s">
        <v>78</v>
      </c>
      <c r="AC23" s="142">
        <v>85093</v>
      </c>
      <c r="AD23" s="142">
        <v>87708</v>
      </c>
      <c r="AE23" s="142">
        <v>88392</v>
      </c>
      <c r="AF23" s="144">
        <v>2.6788903542889875</v>
      </c>
      <c r="AG23" s="144">
        <v>3.0725077894332875</v>
      </c>
      <c r="AH23" s="144">
        <v>0.7796947712260582</v>
      </c>
      <c r="AI23" s="144">
        <v>1.9115385200089734</v>
      </c>
      <c r="AJ23" s="144">
        <v>1.925275264755349</v>
      </c>
      <c r="AK23" s="144">
        <v>1.930980777442276</v>
      </c>
      <c r="AM23" s="56"/>
      <c r="AN23" s="67"/>
    </row>
    <row r="24" spans="1:40" ht="21.75" customHeight="1">
      <c r="A24" s="24"/>
      <c r="B24" s="24" t="s">
        <v>27</v>
      </c>
      <c r="C24" s="427" t="s">
        <v>88</v>
      </c>
      <c r="D24" s="427"/>
      <c r="E24" s="432"/>
      <c r="F24" s="325">
        <v>1133808</v>
      </c>
      <c r="G24" s="325">
        <v>1197115</v>
      </c>
      <c r="H24" s="325">
        <v>1214897</v>
      </c>
      <c r="I24" s="226">
        <v>6.6</v>
      </c>
      <c r="J24" s="225">
        <v>5.6</v>
      </c>
      <c r="K24" s="225">
        <v>1.5</v>
      </c>
      <c r="L24" s="324">
        <v>30.5</v>
      </c>
      <c r="M24" s="324">
        <v>31.4</v>
      </c>
      <c r="N24" s="324">
        <v>31.9</v>
      </c>
      <c r="O24" s="145"/>
      <c r="P24" s="146"/>
      <c r="Q24" s="147"/>
      <c r="R24" s="101"/>
      <c r="S24" s="101"/>
      <c r="T24" s="148"/>
      <c r="U24" s="156"/>
      <c r="V24" s="156"/>
      <c r="W24" s="156"/>
      <c r="X24" s="157"/>
      <c r="Y24" s="149"/>
      <c r="Z24" s="149"/>
      <c r="AA24" s="146"/>
      <c r="AB24" s="151" t="s">
        <v>81</v>
      </c>
      <c r="AC24" s="152">
        <v>211364</v>
      </c>
      <c r="AD24" s="152">
        <v>220662</v>
      </c>
      <c r="AE24" s="152">
        <v>225058</v>
      </c>
      <c r="AF24" s="153">
        <v>2.4137168975596035</v>
      </c>
      <c r="AG24" s="153">
        <v>4.398976673058774</v>
      </c>
      <c r="AH24" s="153">
        <v>1.9922262710859506</v>
      </c>
      <c r="AI24" s="153">
        <v>4.74810230285002</v>
      </c>
      <c r="AJ24" s="153">
        <v>4.843766997556753</v>
      </c>
      <c r="AK24" s="153">
        <v>4.916571915651769</v>
      </c>
      <c r="AL24" s="146"/>
      <c r="AM24" s="56"/>
      <c r="AN24" s="67"/>
    </row>
    <row r="25" spans="1:40" ht="21.75" customHeight="1">
      <c r="A25" s="24"/>
      <c r="B25" s="24"/>
      <c r="C25" s="38" t="s">
        <v>280</v>
      </c>
      <c r="D25" s="427" t="s">
        <v>92</v>
      </c>
      <c r="E25" s="432"/>
      <c r="F25" s="325">
        <v>880434</v>
      </c>
      <c r="G25" s="325">
        <v>931394</v>
      </c>
      <c r="H25" s="325">
        <v>901333</v>
      </c>
      <c r="I25" s="226">
        <v>8.2</v>
      </c>
      <c r="J25" s="225">
        <v>5.8</v>
      </c>
      <c r="K25" s="225">
        <v>-3.2</v>
      </c>
      <c r="L25" s="324">
        <v>23.7</v>
      </c>
      <c r="M25" s="324">
        <v>24.4</v>
      </c>
      <c r="N25" s="324">
        <v>23.7</v>
      </c>
      <c r="O25" s="145"/>
      <c r="P25" s="146" t="s">
        <v>3</v>
      </c>
      <c r="Q25" s="392" t="s">
        <v>147</v>
      </c>
      <c r="R25" s="392"/>
      <c r="S25" s="392"/>
      <c r="T25" s="148"/>
      <c r="U25" s="155"/>
      <c r="V25" s="155"/>
      <c r="W25" s="155"/>
      <c r="X25" s="155"/>
      <c r="Y25" s="155"/>
      <c r="Z25" s="155"/>
      <c r="AA25" s="146"/>
      <c r="AB25" s="151" t="s">
        <v>84</v>
      </c>
      <c r="AC25" s="152">
        <v>231717</v>
      </c>
      <c r="AD25" s="152">
        <v>247634</v>
      </c>
      <c r="AE25" s="152">
        <v>239708</v>
      </c>
      <c r="AF25" s="153">
        <v>10.185575348059285</v>
      </c>
      <c r="AG25" s="153">
        <v>6.869119954084635</v>
      </c>
      <c r="AH25" s="153">
        <v>-3.200697362476146</v>
      </c>
      <c r="AI25" s="153">
        <v>5.20530023913957</v>
      </c>
      <c r="AJ25" s="153">
        <v>5.435818557798947</v>
      </c>
      <c r="AK25" s="153">
        <v>5.236598308945468</v>
      </c>
      <c r="AL25" s="146"/>
      <c r="AM25" s="56"/>
      <c r="AN25" s="67"/>
    </row>
    <row r="26" spans="1:40" ht="21.75" customHeight="1">
      <c r="A26" s="24"/>
      <c r="B26" s="24"/>
      <c r="C26" s="24"/>
      <c r="D26" s="24" t="s">
        <v>281</v>
      </c>
      <c r="E26" s="37" t="s">
        <v>95</v>
      </c>
      <c r="F26" s="325">
        <v>192647</v>
      </c>
      <c r="G26" s="325">
        <v>163564</v>
      </c>
      <c r="H26" s="325">
        <v>171500</v>
      </c>
      <c r="I26" s="226">
        <v>2.8</v>
      </c>
      <c r="J26" s="225">
        <v>-15.1</v>
      </c>
      <c r="K26" s="225">
        <v>4.9</v>
      </c>
      <c r="L26" s="324">
        <v>5.2</v>
      </c>
      <c r="M26" s="324">
        <v>4.3</v>
      </c>
      <c r="N26" s="324">
        <v>4.5</v>
      </c>
      <c r="O26" s="145"/>
      <c r="P26" s="146"/>
      <c r="Q26" s="147" t="s">
        <v>27</v>
      </c>
      <c r="R26" s="101" t="s">
        <v>282</v>
      </c>
      <c r="S26" s="54" t="s">
        <v>283</v>
      </c>
      <c r="T26" s="52" t="s">
        <v>271</v>
      </c>
      <c r="U26" s="163">
        <v>5089808</v>
      </c>
      <c r="V26" s="163">
        <v>5242086</v>
      </c>
      <c r="W26" s="163">
        <v>5218686</v>
      </c>
      <c r="X26" s="164">
        <v>6.8</v>
      </c>
      <c r="Y26" s="165">
        <v>3</v>
      </c>
      <c r="Z26" s="165">
        <v>-0.4</v>
      </c>
      <c r="AA26" s="20"/>
      <c r="AB26" s="55" t="s">
        <v>85</v>
      </c>
      <c r="AC26" s="50">
        <v>274519</v>
      </c>
      <c r="AD26" s="50">
        <v>286668</v>
      </c>
      <c r="AE26" s="50">
        <v>312125</v>
      </c>
      <c r="AF26" s="51">
        <v>-0.42269063728975764</v>
      </c>
      <c r="AG26" s="51">
        <v>4.425695712963007</v>
      </c>
      <c r="AH26" s="51">
        <v>8.880228889199904</v>
      </c>
      <c r="AI26" s="51">
        <v>6.166804429582918</v>
      </c>
      <c r="AJ26" s="51">
        <v>6.292663195542919</v>
      </c>
      <c r="AK26" s="51">
        <v>6.818605951874327</v>
      </c>
      <c r="AL26" s="20"/>
      <c r="AM26" s="56"/>
      <c r="AN26" s="67"/>
    </row>
    <row r="27" spans="1:39" ht="21.75" customHeight="1">
      <c r="A27" s="24"/>
      <c r="B27" s="24"/>
      <c r="C27" s="24"/>
      <c r="D27" s="24" t="s">
        <v>284</v>
      </c>
      <c r="E27" s="37" t="s">
        <v>98</v>
      </c>
      <c r="F27" s="325">
        <v>687787</v>
      </c>
      <c r="G27" s="325">
        <v>767830</v>
      </c>
      <c r="H27" s="325">
        <v>729833</v>
      </c>
      <c r="I27" s="226">
        <v>9.9</v>
      </c>
      <c r="J27" s="225">
        <v>11.6</v>
      </c>
      <c r="K27" s="225">
        <v>-4.9</v>
      </c>
      <c r="L27" s="324">
        <v>18.5</v>
      </c>
      <c r="M27" s="324">
        <v>20.1</v>
      </c>
      <c r="N27" s="324">
        <v>19.2</v>
      </c>
      <c r="O27" s="145"/>
      <c r="P27" s="146"/>
      <c r="Q27" s="147" t="s">
        <v>28</v>
      </c>
      <c r="R27" s="101" t="s">
        <v>282</v>
      </c>
      <c r="S27" s="54" t="s">
        <v>285</v>
      </c>
      <c r="T27" s="52" t="s">
        <v>145</v>
      </c>
      <c r="U27" s="163">
        <v>757154</v>
      </c>
      <c r="V27" s="163">
        <v>785713</v>
      </c>
      <c r="W27" s="163">
        <v>788093</v>
      </c>
      <c r="X27" s="164">
        <v>8</v>
      </c>
      <c r="Y27" s="165">
        <v>3.8</v>
      </c>
      <c r="Z27" s="165">
        <v>0.3</v>
      </c>
      <c r="AA27" s="20"/>
      <c r="AB27" s="53" t="s">
        <v>87</v>
      </c>
      <c r="AC27" s="50">
        <v>1285691</v>
      </c>
      <c r="AD27" s="50">
        <v>1372161</v>
      </c>
      <c r="AE27" s="50">
        <v>1458350</v>
      </c>
      <c r="AF27" s="51">
        <v>0.5178474105593134</v>
      </c>
      <c r="AG27" s="51">
        <v>6.725549224091143</v>
      </c>
      <c r="AH27" s="51">
        <v>6.281266840929445</v>
      </c>
      <c r="AI27" s="51">
        <v>28.88185684499856</v>
      </c>
      <c r="AJ27" s="51">
        <v>30.12037981088964</v>
      </c>
      <c r="AK27" s="51">
        <v>31.858787777421902</v>
      </c>
      <c r="AL27" s="20"/>
      <c r="AM27" s="56"/>
    </row>
    <row r="28" spans="1:39" ht="21.75" customHeight="1">
      <c r="A28" s="41"/>
      <c r="B28" s="41"/>
      <c r="C28" s="38" t="s">
        <v>334</v>
      </c>
      <c r="D28" s="427" t="s">
        <v>102</v>
      </c>
      <c r="E28" s="432"/>
      <c r="F28" s="325">
        <v>253374</v>
      </c>
      <c r="G28" s="325">
        <v>265720</v>
      </c>
      <c r="H28" s="325">
        <v>313564</v>
      </c>
      <c r="I28" s="226">
        <v>1.3</v>
      </c>
      <c r="J28" s="225">
        <v>4.9</v>
      </c>
      <c r="K28" s="225">
        <v>18</v>
      </c>
      <c r="L28" s="324">
        <v>6.8</v>
      </c>
      <c r="M28" s="324">
        <v>7</v>
      </c>
      <c r="N28" s="324">
        <v>8.2</v>
      </c>
      <c r="O28" s="145"/>
      <c r="P28" s="146"/>
      <c r="Q28" s="146"/>
      <c r="R28" s="146"/>
      <c r="S28" s="146"/>
      <c r="T28" s="148"/>
      <c r="U28" s="156"/>
      <c r="V28" s="156"/>
      <c r="W28" s="156"/>
      <c r="X28" s="157"/>
      <c r="Y28" s="149"/>
      <c r="Z28" s="149"/>
      <c r="AA28" s="146"/>
      <c r="AB28" s="151" t="s">
        <v>90</v>
      </c>
      <c r="AC28" s="152">
        <v>1292215</v>
      </c>
      <c r="AD28" s="152">
        <v>1384729</v>
      </c>
      <c r="AE28" s="152">
        <v>1442669</v>
      </c>
      <c r="AF28" s="153">
        <v>3.5465329401586754</v>
      </c>
      <c r="AG28" s="153">
        <v>7.1593409960187815</v>
      </c>
      <c r="AH28" s="153">
        <v>4.184232431326529</v>
      </c>
      <c r="AI28" s="153">
        <v>29.028399999315475</v>
      </c>
      <c r="AJ28" s="153">
        <v>30.396254174381827</v>
      </c>
      <c r="AK28" s="153">
        <v>31.516221527457322</v>
      </c>
      <c r="AL28" s="146"/>
      <c r="AM28" s="56"/>
    </row>
    <row r="29" spans="1:39" ht="21.75" customHeight="1">
      <c r="A29" s="24"/>
      <c r="B29" s="24"/>
      <c r="C29" s="24"/>
      <c r="D29" s="24" t="s">
        <v>281</v>
      </c>
      <c r="E29" s="37" t="s">
        <v>95</v>
      </c>
      <c r="F29" s="325">
        <v>5442</v>
      </c>
      <c r="G29" s="325">
        <v>5110</v>
      </c>
      <c r="H29" s="325">
        <v>6678</v>
      </c>
      <c r="I29" s="226">
        <v>11.7</v>
      </c>
      <c r="J29" s="225">
        <v>-6.1</v>
      </c>
      <c r="K29" s="225">
        <v>30.7</v>
      </c>
      <c r="L29" s="324">
        <v>0.1</v>
      </c>
      <c r="M29" s="324">
        <v>0.1</v>
      </c>
      <c r="N29" s="324">
        <v>0.2</v>
      </c>
      <c r="O29" s="145"/>
      <c r="P29" s="146"/>
      <c r="Q29" s="146"/>
      <c r="R29" s="146"/>
      <c r="S29" s="146"/>
      <c r="T29" s="148"/>
      <c r="U29" s="156"/>
      <c r="V29" s="156"/>
      <c r="W29" s="156"/>
      <c r="X29" s="157"/>
      <c r="Y29" s="149"/>
      <c r="Z29" s="149"/>
      <c r="AA29" s="146"/>
      <c r="AB29" s="151" t="s">
        <v>94</v>
      </c>
      <c r="AC29" s="152">
        <v>789501</v>
      </c>
      <c r="AD29" s="152">
        <v>863976</v>
      </c>
      <c r="AE29" s="152">
        <v>944705</v>
      </c>
      <c r="AF29" s="153">
        <v>-2.4570003681834707</v>
      </c>
      <c r="AG29" s="153">
        <v>9.43324127336227</v>
      </c>
      <c r="AH29" s="153">
        <v>9.343830227482641</v>
      </c>
      <c r="AI29" s="153">
        <v>17.735394255364366</v>
      </c>
      <c r="AJ29" s="153">
        <v>18.965183290568945</v>
      </c>
      <c r="AK29" s="153">
        <v>20.637800395661724</v>
      </c>
      <c r="AL29" s="146"/>
      <c r="AM29" s="56"/>
    </row>
    <row r="30" spans="1:39" ht="21.75" customHeight="1">
      <c r="A30" s="24"/>
      <c r="B30" s="24"/>
      <c r="C30" s="24"/>
      <c r="D30" s="24" t="s">
        <v>284</v>
      </c>
      <c r="E30" s="37" t="s">
        <v>98</v>
      </c>
      <c r="F30" s="325">
        <v>25155</v>
      </c>
      <c r="G30" s="325">
        <v>26763</v>
      </c>
      <c r="H30" s="325">
        <v>31077</v>
      </c>
      <c r="I30" s="226">
        <v>8.8</v>
      </c>
      <c r="J30" s="225">
        <v>6.4</v>
      </c>
      <c r="K30" s="225">
        <v>16.1</v>
      </c>
      <c r="L30" s="324">
        <v>0.7</v>
      </c>
      <c r="M30" s="324">
        <v>0.7</v>
      </c>
      <c r="N30" s="324">
        <v>0.8</v>
      </c>
      <c r="O30" s="145"/>
      <c r="P30" s="146" t="s">
        <v>4</v>
      </c>
      <c r="Q30" s="392" t="s">
        <v>333</v>
      </c>
      <c r="R30" s="392"/>
      <c r="S30" s="392"/>
      <c r="T30" s="154"/>
      <c r="U30" s="155"/>
      <c r="V30" s="155"/>
      <c r="W30" s="155"/>
      <c r="X30" s="155"/>
      <c r="Y30" s="155"/>
      <c r="Z30" s="155"/>
      <c r="AA30" s="146"/>
      <c r="AB30" s="151" t="s">
        <v>97</v>
      </c>
      <c r="AC30" s="152">
        <v>192788</v>
      </c>
      <c r="AD30" s="152">
        <v>202852</v>
      </c>
      <c r="AE30" s="152">
        <v>183880</v>
      </c>
      <c r="AF30" s="153">
        <v>-5.767017849879618</v>
      </c>
      <c r="AG30" s="153">
        <v>5.21993621122574</v>
      </c>
      <c r="AH30" s="153">
        <v>-9.352671980369209</v>
      </c>
      <c r="AI30" s="153">
        <v>4.330813152939269</v>
      </c>
      <c r="AJ30" s="153">
        <v>4.452812577524461</v>
      </c>
      <c r="AK30" s="153">
        <v>4.0169969628232804</v>
      </c>
      <c r="AL30" s="146"/>
      <c r="AM30" s="56"/>
    </row>
    <row r="31" spans="1:39" ht="21.75" customHeight="1">
      <c r="A31" s="24"/>
      <c r="B31" s="24"/>
      <c r="C31" s="24"/>
      <c r="D31" s="24" t="s">
        <v>286</v>
      </c>
      <c r="E31" s="37" t="s">
        <v>106</v>
      </c>
      <c r="F31" s="325">
        <v>222777</v>
      </c>
      <c r="G31" s="325">
        <v>233847</v>
      </c>
      <c r="H31" s="325">
        <v>275810</v>
      </c>
      <c r="I31" s="226">
        <v>0.3</v>
      </c>
      <c r="J31" s="225">
        <v>5</v>
      </c>
      <c r="K31" s="225">
        <v>17.9</v>
      </c>
      <c r="L31" s="324">
        <v>6</v>
      </c>
      <c r="M31" s="324">
        <v>6.1</v>
      </c>
      <c r="N31" s="324">
        <v>7.2</v>
      </c>
      <c r="O31" s="145"/>
      <c r="P31" s="146"/>
      <c r="Q31" s="147" t="s">
        <v>27</v>
      </c>
      <c r="R31" s="101" t="s">
        <v>150</v>
      </c>
      <c r="S31" s="218"/>
      <c r="T31" s="148" t="s">
        <v>148</v>
      </c>
      <c r="U31" s="156">
        <v>1164628</v>
      </c>
      <c r="V31" s="156">
        <v>1166385</v>
      </c>
      <c r="W31" s="156">
        <v>1169016</v>
      </c>
      <c r="X31" s="157">
        <v>0.2</v>
      </c>
      <c r="Y31" s="149">
        <v>0.2</v>
      </c>
      <c r="Z31" s="149">
        <v>0.2</v>
      </c>
      <c r="AA31" s="146"/>
      <c r="AB31" s="151" t="s">
        <v>100</v>
      </c>
      <c r="AC31" s="152">
        <v>596712</v>
      </c>
      <c r="AD31" s="152">
        <v>661124</v>
      </c>
      <c r="AE31" s="152">
        <v>760825</v>
      </c>
      <c r="AF31" s="153">
        <v>-1.33731374879561</v>
      </c>
      <c r="AG31" s="153">
        <v>10.794495074657506</v>
      </c>
      <c r="AH31" s="153">
        <v>15.080454644884366</v>
      </c>
      <c r="AI31" s="153">
        <v>13.404581102425098</v>
      </c>
      <c r="AJ31" s="153">
        <v>14.512370713044481</v>
      </c>
      <c r="AK31" s="153">
        <v>16.620803432838443</v>
      </c>
      <c r="AL31" s="146"/>
      <c r="AM31" s="56"/>
    </row>
    <row r="32" spans="1:39" ht="21.75" customHeight="1">
      <c r="A32" s="24"/>
      <c r="B32" s="24" t="s">
        <v>28</v>
      </c>
      <c r="C32" s="427" t="s">
        <v>109</v>
      </c>
      <c r="D32" s="427"/>
      <c r="E32" s="432"/>
      <c r="F32" s="325">
        <v>97881</v>
      </c>
      <c r="G32" s="325">
        <v>98635</v>
      </c>
      <c r="H32" s="325">
        <v>20423</v>
      </c>
      <c r="I32" s="226">
        <v>11.4</v>
      </c>
      <c r="J32" s="225">
        <v>0.8</v>
      </c>
      <c r="K32" s="225">
        <v>-79.3</v>
      </c>
      <c r="L32" s="324">
        <v>2.6</v>
      </c>
      <c r="M32" s="324">
        <v>2.6</v>
      </c>
      <c r="N32" s="324">
        <v>0.5</v>
      </c>
      <c r="O32" s="146"/>
      <c r="P32" s="146"/>
      <c r="Q32" s="147" t="s">
        <v>28</v>
      </c>
      <c r="R32" s="101" t="s">
        <v>151</v>
      </c>
      <c r="S32" s="218"/>
      <c r="T32" s="148" t="s">
        <v>149</v>
      </c>
      <c r="U32" s="156">
        <v>361157</v>
      </c>
      <c r="V32" s="156">
        <v>365374</v>
      </c>
      <c r="W32" s="156">
        <v>370090</v>
      </c>
      <c r="X32" s="157">
        <v>2.5</v>
      </c>
      <c r="Y32" s="149">
        <v>1.2</v>
      </c>
      <c r="Z32" s="149">
        <v>1.3</v>
      </c>
      <c r="AA32" s="146"/>
      <c r="AB32" s="151" t="s">
        <v>104</v>
      </c>
      <c r="AC32" s="152">
        <v>502714</v>
      </c>
      <c r="AD32" s="152">
        <v>520753</v>
      </c>
      <c r="AE32" s="152">
        <v>497965</v>
      </c>
      <c r="AF32" s="153">
        <v>14.626180256331512</v>
      </c>
      <c r="AG32" s="153">
        <v>3.5882352310482535</v>
      </c>
      <c r="AH32" s="153">
        <v>-4.376008241162166</v>
      </c>
      <c r="AI32" s="153">
        <v>11.29300574395111</v>
      </c>
      <c r="AJ32" s="153">
        <v>11.431070883812886</v>
      </c>
      <c r="AK32" s="153">
        <v>10.8784211317956</v>
      </c>
      <c r="AL32" s="146"/>
      <c r="AM32" s="56"/>
    </row>
    <row r="33" spans="1:39" ht="21.75" customHeight="1">
      <c r="A33" s="24"/>
      <c r="B33" s="24"/>
      <c r="C33" s="24" t="s">
        <v>287</v>
      </c>
      <c r="D33" s="427" t="s">
        <v>112</v>
      </c>
      <c r="E33" s="432"/>
      <c r="F33" s="325">
        <v>97263</v>
      </c>
      <c r="G33" s="325">
        <v>100486</v>
      </c>
      <c r="H33" s="325">
        <v>20116</v>
      </c>
      <c r="I33" s="226">
        <v>8.5</v>
      </c>
      <c r="J33" s="225">
        <v>3.3</v>
      </c>
      <c r="K33" s="225">
        <v>-80</v>
      </c>
      <c r="L33" s="324">
        <v>2.6</v>
      </c>
      <c r="M33" s="324">
        <v>2.6</v>
      </c>
      <c r="N33" s="324">
        <v>0.5</v>
      </c>
      <c r="O33" s="146"/>
      <c r="P33" s="146"/>
      <c r="Q33" s="147" t="s">
        <v>29</v>
      </c>
      <c r="R33" s="101" t="s">
        <v>152</v>
      </c>
      <c r="S33" s="218"/>
      <c r="T33" s="148" t="s">
        <v>288</v>
      </c>
      <c r="U33" s="156">
        <v>4185</v>
      </c>
      <c r="V33" s="156">
        <v>4185</v>
      </c>
      <c r="W33" s="156">
        <v>4185</v>
      </c>
      <c r="X33" s="157">
        <v>0</v>
      </c>
      <c r="Y33" s="149">
        <v>0</v>
      </c>
      <c r="Z33" s="149">
        <v>0</v>
      </c>
      <c r="AA33" s="146"/>
      <c r="AB33" s="151" t="s">
        <v>97</v>
      </c>
      <c r="AC33" s="152">
        <v>9474</v>
      </c>
      <c r="AD33" s="152">
        <v>11513</v>
      </c>
      <c r="AE33" s="152">
        <v>9767</v>
      </c>
      <c r="AF33" s="153">
        <v>14.266016832190797</v>
      </c>
      <c r="AG33" s="153">
        <v>21.526634291581793</v>
      </c>
      <c r="AH33" s="153">
        <v>-15.17249286156318</v>
      </c>
      <c r="AI33" s="153">
        <v>0.2128234980566306</v>
      </c>
      <c r="AJ33" s="153">
        <v>0.25273068925799713</v>
      </c>
      <c r="AK33" s="153">
        <v>0.21335693644998024</v>
      </c>
      <c r="AL33" s="146"/>
      <c r="AM33" s="56"/>
    </row>
    <row r="34" spans="1:40" ht="21.75" customHeight="1">
      <c r="A34" s="24"/>
      <c r="B34" s="24"/>
      <c r="C34" s="24" t="s">
        <v>289</v>
      </c>
      <c r="D34" s="427" t="s">
        <v>290</v>
      </c>
      <c r="E34" s="429"/>
      <c r="F34" s="325">
        <v>618</v>
      </c>
      <c r="G34" s="325">
        <v>-1850</v>
      </c>
      <c r="H34" s="325">
        <v>307</v>
      </c>
      <c r="I34" s="226">
        <v>134</v>
      </c>
      <c r="J34" s="225" t="s">
        <v>340</v>
      </c>
      <c r="K34" s="225">
        <v>116.6</v>
      </c>
      <c r="L34" s="324">
        <v>0</v>
      </c>
      <c r="M34" s="329" t="s">
        <v>339</v>
      </c>
      <c r="N34" s="324">
        <v>0</v>
      </c>
      <c r="O34" s="146"/>
      <c r="P34" s="146"/>
      <c r="Q34" s="147" t="s">
        <v>133</v>
      </c>
      <c r="R34" s="87" t="s">
        <v>291</v>
      </c>
      <c r="S34" s="218"/>
      <c r="T34" s="148" t="s">
        <v>141</v>
      </c>
      <c r="U34" s="167">
        <v>6.1</v>
      </c>
      <c r="V34" s="167">
        <v>-1.7</v>
      </c>
      <c r="W34" s="167">
        <v>-6.6</v>
      </c>
      <c r="X34" s="168" t="s">
        <v>353</v>
      </c>
      <c r="Y34" s="168" t="s">
        <v>353</v>
      </c>
      <c r="Z34" s="168" t="s">
        <v>353</v>
      </c>
      <c r="AA34" s="146"/>
      <c r="AB34" s="151" t="s">
        <v>100</v>
      </c>
      <c r="AC34" s="152">
        <v>39599</v>
      </c>
      <c r="AD34" s="152">
        <v>41044</v>
      </c>
      <c r="AE34" s="152">
        <v>41637</v>
      </c>
      <c r="AF34" s="153">
        <v>-8.43564460191999</v>
      </c>
      <c r="AG34" s="153">
        <v>3.650766886205359</v>
      </c>
      <c r="AH34" s="153">
        <v>1.4434747359395317</v>
      </c>
      <c r="AI34" s="153">
        <v>0.8895465029020324</v>
      </c>
      <c r="AJ34" s="153">
        <v>0.900965395463727</v>
      </c>
      <c r="AK34" s="153">
        <v>0.9095871326419983</v>
      </c>
      <c r="AL34" s="146"/>
      <c r="AM34" s="56"/>
      <c r="AN34" s="67"/>
    </row>
    <row r="35" spans="1:40" ht="21.75" customHeight="1">
      <c r="A35" s="41"/>
      <c r="B35" s="433"/>
      <c r="C35" s="442"/>
      <c r="D35" s="442"/>
      <c r="E35" s="443"/>
      <c r="F35" s="10"/>
      <c r="G35" s="10"/>
      <c r="H35" s="10"/>
      <c r="I35" s="227"/>
      <c r="J35" s="227"/>
      <c r="K35" s="227"/>
      <c r="L35" s="224"/>
      <c r="M35" s="224"/>
      <c r="N35" s="224"/>
      <c r="Q35" s="158" t="s">
        <v>143</v>
      </c>
      <c r="R35" s="11" t="s">
        <v>336</v>
      </c>
      <c r="S35" s="219"/>
      <c r="T35" s="52" t="s">
        <v>141</v>
      </c>
      <c r="U35" s="169">
        <v>5.4</v>
      </c>
      <c r="V35" s="169">
        <v>4.6</v>
      </c>
      <c r="W35" s="169">
        <v>3.1</v>
      </c>
      <c r="X35" s="168" t="s">
        <v>353</v>
      </c>
      <c r="Y35" s="168" t="s">
        <v>353</v>
      </c>
      <c r="Z35" s="168" t="s">
        <v>353</v>
      </c>
      <c r="AA35" s="20"/>
      <c r="AB35" s="53" t="s">
        <v>108</v>
      </c>
      <c r="AC35" s="50">
        <v>453642</v>
      </c>
      <c r="AD35" s="50">
        <v>468195</v>
      </c>
      <c r="AE35" s="50">
        <v>446561</v>
      </c>
      <c r="AF35" s="51">
        <v>17.210824075832342</v>
      </c>
      <c r="AG35" s="51">
        <v>3.208147300280273</v>
      </c>
      <c r="AH35" s="51">
        <v>-4.62067673203046</v>
      </c>
      <c r="AI35" s="51">
        <v>10.190635742992447</v>
      </c>
      <c r="AJ35" s="51">
        <v>10.277374799091161</v>
      </c>
      <c r="AK35" s="51">
        <v>9.755477062703621</v>
      </c>
      <c r="AL35" s="20"/>
      <c r="AM35" s="56"/>
      <c r="AN35" s="67"/>
    </row>
    <row r="36" spans="1:39" ht="21.75" customHeight="1">
      <c r="A36" s="236" t="s">
        <v>4</v>
      </c>
      <c r="B36" s="420" t="s">
        <v>349</v>
      </c>
      <c r="C36" s="437"/>
      <c r="D36" s="437"/>
      <c r="E36" s="438"/>
      <c r="F36" s="332" t="s">
        <v>371</v>
      </c>
      <c r="G36" s="332" t="s">
        <v>371</v>
      </c>
      <c r="H36" s="332" t="s">
        <v>371</v>
      </c>
      <c r="I36" s="332" t="s">
        <v>371</v>
      </c>
      <c r="J36" s="332" t="s">
        <v>371</v>
      </c>
      <c r="K36" s="332" t="s">
        <v>371</v>
      </c>
      <c r="L36" s="332" t="s">
        <v>371</v>
      </c>
      <c r="M36" s="332" t="s">
        <v>371</v>
      </c>
      <c r="N36" s="332" t="s">
        <v>371</v>
      </c>
      <c r="Q36" s="158" t="s">
        <v>146</v>
      </c>
      <c r="R36" s="78" t="s">
        <v>180</v>
      </c>
      <c r="S36" s="220"/>
      <c r="T36" s="159" t="s">
        <v>141</v>
      </c>
      <c r="U36" s="170">
        <v>2.5</v>
      </c>
      <c r="V36" s="170">
        <v>2.7</v>
      </c>
      <c r="W36" s="170">
        <v>1.2</v>
      </c>
      <c r="X36" s="168" t="s">
        <v>353</v>
      </c>
      <c r="Y36" s="168" t="s">
        <v>353</v>
      </c>
      <c r="Z36" s="168" t="s">
        <v>353</v>
      </c>
      <c r="AB36" s="143" t="s">
        <v>111</v>
      </c>
      <c r="AC36" s="142">
        <v>-6523</v>
      </c>
      <c r="AD36" s="142">
        <v>-12568</v>
      </c>
      <c r="AE36" s="142">
        <v>15681</v>
      </c>
      <c r="AF36" s="144">
        <v>-120.9675620966781</v>
      </c>
      <c r="AG36" s="144">
        <v>-92.65437429015672</v>
      </c>
      <c r="AH36" s="144">
        <v>224.7731527137888</v>
      </c>
      <c r="AI36" s="144">
        <v>-0.14654315431691364</v>
      </c>
      <c r="AJ36" s="144">
        <v>-0.27587436349218764</v>
      </c>
      <c r="AK36" s="144">
        <v>0.34256624996458035</v>
      </c>
      <c r="AM36" s="56"/>
    </row>
    <row r="37" spans="1:39" ht="21.75" customHeight="1">
      <c r="A37" s="24"/>
      <c r="B37" s="24"/>
      <c r="C37" s="427"/>
      <c r="D37" s="427"/>
      <c r="E37" s="432"/>
      <c r="F37" s="332"/>
      <c r="G37" s="332"/>
      <c r="H37" s="332"/>
      <c r="I37" s="332"/>
      <c r="J37" s="332"/>
      <c r="K37" s="332"/>
      <c r="L37" s="332"/>
      <c r="M37" s="332"/>
      <c r="N37" s="332"/>
      <c r="Q37" s="126"/>
      <c r="R37" s="126"/>
      <c r="S37" s="126"/>
      <c r="T37" s="171"/>
      <c r="U37" s="66"/>
      <c r="V37" s="66"/>
      <c r="W37" s="66"/>
      <c r="X37" s="68"/>
      <c r="Y37" s="68"/>
      <c r="Z37" s="68"/>
      <c r="AB37" s="143" t="s">
        <v>114</v>
      </c>
      <c r="AC37" s="142">
        <v>-3966</v>
      </c>
      <c r="AD37" s="142">
        <v>-12984</v>
      </c>
      <c r="AE37" s="142">
        <v>13183</v>
      </c>
      <c r="AF37" s="144">
        <v>-112.60947758717887</v>
      </c>
      <c r="AG37" s="144">
        <v>-227.35949785735698</v>
      </c>
      <c r="AH37" s="144">
        <v>201.53320179977828</v>
      </c>
      <c r="AI37" s="144">
        <v>-0.08910064651186658</v>
      </c>
      <c r="AJ37" s="144">
        <v>-0.28501829356632413</v>
      </c>
      <c r="AK37" s="144">
        <v>0.2880002719431702</v>
      </c>
      <c r="AM37" s="56"/>
    </row>
    <row r="38" spans="1:39" ht="21.75" customHeight="1">
      <c r="A38" s="236" t="s">
        <v>5</v>
      </c>
      <c r="B38" s="420" t="s">
        <v>165</v>
      </c>
      <c r="C38" s="437"/>
      <c r="D38" s="437"/>
      <c r="E38" s="438"/>
      <c r="F38" s="332" t="s">
        <v>371</v>
      </c>
      <c r="G38" s="332" t="s">
        <v>371</v>
      </c>
      <c r="H38" s="332" t="s">
        <v>371</v>
      </c>
      <c r="I38" s="332" t="s">
        <v>371</v>
      </c>
      <c r="J38" s="332" t="s">
        <v>371</v>
      </c>
      <c r="K38" s="332" t="s">
        <v>371</v>
      </c>
      <c r="L38" s="332" t="s">
        <v>371</v>
      </c>
      <c r="M38" s="332" t="s">
        <v>371</v>
      </c>
      <c r="N38" s="332" t="s">
        <v>371</v>
      </c>
      <c r="P38" s="172"/>
      <c r="Q38" s="172"/>
      <c r="R38" s="172"/>
      <c r="S38" s="172"/>
      <c r="T38" s="173"/>
      <c r="U38" s="83"/>
      <c r="V38" s="83"/>
      <c r="W38" s="83"/>
      <c r="X38" s="84"/>
      <c r="Y38" s="84"/>
      <c r="Z38" s="84"/>
      <c r="AB38" s="143" t="s">
        <v>116</v>
      </c>
      <c r="AC38" s="142">
        <v>-2557</v>
      </c>
      <c r="AD38" s="142">
        <v>417</v>
      </c>
      <c r="AE38" s="142">
        <v>2498</v>
      </c>
      <c r="AF38" s="144">
        <v>-644.8106722591168</v>
      </c>
      <c r="AG38" s="144">
        <v>116.29043081885459</v>
      </c>
      <c r="AH38" s="144">
        <v>499.6211830228538</v>
      </c>
      <c r="AI38" s="144">
        <v>-0.057442507805047054</v>
      </c>
      <c r="AJ38" s="144">
        <v>0.009143930074136495</v>
      </c>
      <c r="AK38" s="144">
        <v>0.054565978021410166</v>
      </c>
      <c r="AM38" s="56"/>
    </row>
    <row r="39" spans="1:39" ht="21.75" customHeight="1">
      <c r="A39" s="24"/>
      <c r="B39" s="24"/>
      <c r="C39" s="427"/>
      <c r="D39" s="427"/>
      <c r="E39" s="432"/>
      <c r="F39" s="332"/>
      <c r="G39" s="332"/>
      <c r="H39" s="332"/>
      <c r="I39" s="333"/>
      <c r="J39" s="333"/>
      <c r="K39" s="333"/>
      <c r="L39" s="310"/>
      <c r="M39" s="310"/>
      <c r="N39" s="310"/>
      <c r="P39" s="78" t="s">
        <v>175</v>
      </c>
      <c r="Q39" s="126"/>
      <c r="R39" s="126"/>
      <c r="S39" s="126"/>
      <c r="T39" s="126"/>
      <c r="AB39" s="143" t="s">
        <v>119</v>
      </c>
      <c r="AC39" s="142">
        <v>99623</v>
      </c>
      <c r="AD39" s="142">
        <v>78561</v>
      </c>
      <c r="AE39" s="142">
        <v>5868</v>
      </c>
      <c r="AF39" s="144" t="s">
        <v>117</v>
      </c>
      <c r="AG39" s="144" t="s">
        <v>117</v>
      </c>
      <c r="AH39" s="144" t="s">
        <v>117</v>
      </c>
      <c r="AI39" s="144">
        <v>2.2379394227654488</v>
      </c>
      <c r="AJ39" s="144">
        <v>1.7244938904233922</v>
      </c>
      <c r="AK39" s="144">
        <v>0.12819311370227784</v>
      </c>
      <c r="AM39" s="56"/>
    </row>
    <row r="40" spans="1:39" ht="21.75" customHeight="1">
      <c r="A40" s="236" t="s">
        <v>8</v>
      </c>
      <c r="B40" s="430" t="s">
        <v>125</v>
      </c>
      <c r="C40" s="425"/>
      <c r="D40" s="425"/>
      <c r="E40" s="426"/>
      <c r="F40" s="247">
        <v>203547</v>
      </c>
      <c r="G40" s="247">
        <v>194956</v>
      </c>
      <c r="H40" s="247">
        <v>172576</v>
      </c>
      <c r="I40" s="335" t="s">
        <v>363</v>
      </c>
      <c r="J40" s="335" t="s">
        <v>363</v>
      </c>
      <c r="K40" s="335" t="s">
        <v>363</v>
      </c>
      <c r="L40" s="327">
        <f>100*F40/F$46</f>
        <v>5.470797925823434</v>
      </c>
      <c r="M40" s="327">
        <f>100*G40/G$46</f>
        <v>5.106761962015452</v>
      </c>
      <c r="N40" s="327">
        <f>100*H40/H$46</f>
        <v>4.530291018485948</v>
      </c>
      <c r="O40" s="174"/>
      <c r="P40" s="175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76" t="s">
        <v>121</v>
      </c>
      <c r="AC40" s="177">
        <v>2655375</v>
      </c>
      <c r="AD40" s="177">
        <v>2631912</v>
      </c>
      <c r="AE40" s="177">
        <v>2641268</v>
      </c>
      <c r="AF40" s="178">
        <v>-4.1938229458141745</v>
      </c>
      <c r="AG40" s="178">
        <v>-0.883602348219581</v>
      </c>
      <c r="AH40" s="178">
        <v>0.3554904184164709</v>
      </c>
      <c r="AI40" s="178">
        <v>59.650516216478145</v>
      </c>
      <c r="AJ40" s="178">
        <v>57.77323018426165</v>
      </c>
      <c r="AK40" s="178">
        <v>57.70053878290571</v>
      </c>
      <c r="AL40" s="1"/>
      <c r="AM40" s="56"/>
    </row>
    <row r="41" spans="1:39" ht="21.75" customHeight="1">
      <c r="A41" s="41"/>
      <c r="B41" s="36"/>
      <c r="C41" s="80"/>
      <c r="D41" s="80"/>
      <c r="E41" s="166"/>
      <c r="F41" s="247"/>
      <c r="G41" s="247"/>
      <c r="H41" s="247"/>
      <c r="I41" s="327"/>
      <c r="J41" s="238"/>
      <c r="K41" s="238"/>
      <c r="L41" s="327"/>
      <c r="M41" s="327"/>
      <c r="N41" s="327"/>
      <c r="O41" s="174"/>
      <c r="P41" s="1"/>
      <c r="Q41" s="174"/>
      <c r="R41" s="174"/>
      <c r="S41" s="174"/>
      <c r="T41" s="105"/>
      <c r="U41" s="1"/>
      <c r="V41" s="1"/>
      <c r="W41" s="1"/>
      <c r="X41" s="1"/>
      <c r="Y41" s="1"/>
      <c r="Z41" s="1"/>
      <c r="AA41" s="1"/>
      <c r="AB41" s="176" t="s">
        <v>124</v>
      </c>
      <c r="AC41" s="177">
        <v>2667766</v>
      </c>
      <c r="AD41" s="177">
        <v>2710007</v>
      </c>
      <c r="AE41" s="177">
        <v>2735575</v>
      </c>
      <c r="AF41" s="178">
        <v>2.5424302077179384</v>
      </c>
      <c r="AG41" s="178">
        <v>1.5833624481697006</v>
      </c>
      <c r="AH41" s="178">
        <v>0.9434840354947793</v>
      </c>
      <c r="AI41" s="178">
        <v>59.92888559558469</v>
      </c>
      <c r="AJ41" s="178">
        <v>59.487500350429336</v>
      </c>
      <c r="AK41" s="178">
        <v>59.76075714229256</v>
      </c>
      <c r="AL41" s="1"/>
      <c r="AM41" s="56"/>
    </row>
    <row r="42" spans="1:39" ht="21.75" customHeight="1">
      <c r="A42" s="241" t="s">
        <v>354</v>
      </c>
      <c r="B42" s="430" t="s">
        <v>166</v>
      </c>
      <c r="C42" s="425"/>
      <c r="D42" s="425"/>
      <c r="E42" s="426"/>
      <c r="F42" s="247">
        <v>3663878</v>
      </c>
      <c r="G42" s="247">
        <v>3772883</v>
      </c>
      <c r="H42" s="247">
        <v>3754433</v>
      </c>
      <c r="I42" s="242">
        <v>5.5</v>
      </c>
      <c r="J42" s="238">
        <f>100*(G42-F42)/F42</f>
        <v>2.9751263551897744</v>
      </c>
      <c r="K42" s="238">
        <f>100*(H42-G42)/G42</f>
        <v>-0.4890159594135307</v>
      </c>
      <c r="L42" s="327">
        <f>100*F42/F$46</f>
        <v>98.47522273907309</v>
      </c>
      <c r="M42" s="327">
        <f>100*G42/G$46</f>
        <v>98.82853254854811</v>
      </c>
      <c r="N42" s="327">
        <f>100*H42/H$46</f>
        <v>98.55758679890165</v>
      </c>
      <c r="O42" s="174"/>
      <c r="P42" s="1"/>
      <c r="Q42" s="174"/>
      <c r="R42" s="174"/>
      <c r="S42" s="174"/>
      <c r="T42" s="105"/>
      <c r="U42" s="1"/>
      <c r="V42" s="1"/>
      <c r="W42" s="1"/>
      <c r="X42" s="1"/>
      <c r="Y42" s="1"/>
      <c r="Z42" s="1"/>
      <c r="AA42" s="4"/>
      <c r="AB42" s="176" t="s">
        <v>127</v>
      </c>
      <c r="AC42" s="177">
        <v>112015</v>
      </c>
      <c r="AD42" s="177">
        <v>156656</v>
      </c>
      <c r="AE42" s="177">
        <v>100176</v>
      </c>
      <c r="AF42" s="178" t="s">
        <v>117</v>
      </c>
      <c r="AG42" s="178" t="s">
        <v>117</v>
      </c>
      <c r="AH42" s="178" t="s">
        <v>117</v>
      </c>
      <c r="AI42" s="178">
        <v>2.516308801871996</v>
      </c>
      <c r="AJ42" s="178">
        <v>3.438764056591073</v>
      </c>
      <c r="AK42" s="178">
        <v>2.1884114730891286</v>
      </c>
      <c r="AL42" s="1"/>
      <c r="AM42" s="56"/>
    </row>
    <row r="43" spans="1:39" ht="21.75" customHeight="1">
      <c r="A43" s="41"/>
      <c r="B43" s="36"/>
      <c r="C43" s="36"/>
      <c r="D43" s="435" t="s">
        <v>355</v>
      </c>
      <c r="E43" s="436"/>
      <c r="F43" s="247"/>
      <c r="G43" s="247"/>
      <c r="H43" s="247"/>
      <c r="I43" s="242"/>
      <c r="J43" s="238"/>
      <c r="K43" s="238"/>
      <c r="L43" s="327"/>
      <c r="M43" s="327"/>
      <c r="N43" s="327"/>
      <c r="O43" s="174"/>
      <c r="P43" s="1"/>
      <c r="Q43" s="174"/>
      <c r="R43" s="174"/>
      <c r="S43" s="174"/>
      <c r="T43" s="105"/>
      <c r="U43" s="1"/>
      <c r="V43" s="1"/>
      <c r="W43" s="1"/>
      <c r="X43" s="1"/>
      <c r="Y43" s="1"/>
      <c r="Z43" s="1"/>
      <c r="AA43" s="4"/>
      <c r="AB43" s="179" t="s">
        <v>129</v>
      </c>
      <c r="AC43" s="177">
        <v>4451554</v>
      </c>
      <c r="AD43" s="177">
        <v>4555590</v>
      </c>
      <c r="AE43" s="177">
        <v>4577545</v>
      </c>
      <c r="AF43" s="178">
        <v>-0.15036944653408213</v>
      </c>
      <c r="AG43" s="178">
        <v>2.337090493116345</v>
      </c>
      <c r="AH43" s="178">
        <v>0.4819187219670562</v>
      </c>
      <c r="AI43" s="178">
        <v>100</v>
      </c>
      <c r="AJ43" s="178">
        <v>100</v>
      </c>
      <c r="AK43" s="178">
        <v>100</v>
      </c>
      <c r="AL43" s="1"/>
      <c r="AM43" s="56"/>
    </row>
    <row r="44" spans="1:40" ht="21.75" customHeight="1">
      <c r="A44" s="229" t="s">
        <v>10</v>
      </c>
      <c r="B44" s="395" t="s">
        <v>167</v>
      </c>
      <c r="C44" s="425"/>
      <c r="D44" s="425"/>
      <c r="E44" s="426"/>
      <c r="F44" s="247">
        <v>56631</v>
      </c>
      <c r="G44" s="247">
        <v>44721</v>
      </c>
      <c r="H44" s="247">
        <v>54946</v>
      </c>
      <c r="I44" s="242">
        <v>-22</v>
      </c>
      <c r="J44" s="336">
        <f>100*(G44-F44)/F44</f>
        <v>-21.030884144726386</v>
      </c>
      <c r="K44" s="238">
        <f>100*(H44-G44)/G44</f>
        <v>22.863978891348584</v>
      </c>
      <c r="L44" s="327">
        <f>100*F44/F$46</f>
        <v>1.5220895288916412</v>
      </c>
      <c r="M44" s="327">
        <f>100*G44/G$46</f>
        <v>1.171441257018471</v>
      </c>
      <c r="N44" s="327">
        <f>100*H44/H$46</f>
        <v>1.4423869501073665</v>
      </c>
      <c r="O44" s="174"/>
      <c r="P44" s="1"/>
      <c r="Q44" s="174"/>
      <c r="R44" s="174"/>
      <c r="S44" s="174"/>
      <c r="T44" s="105"/>
      <c r="U44" s="1"/>
      <c r="V44" s="1"/>
      <c r="W44" s="1"/>
      <c r="X44" s="1"/>
      <c r="Y44" s="1"/>
      <c r="Z44" s="1"/>
      <c r="AA44" s="1"/>
      <c r="AB44" s="180" t="s">
        <v>131</v>
      </c>
      <c r="AC44" s="177">
        <v>120350</v>
      </c>
      <c r="AD44" s="177">
        <v>97297</v>
      </c>
      <c r="AE44" s="177">
        <v>126129</v>
      </c>
      <c r="AF44" s="178">
        <v>-27.30099094705801</v>
      </c>
      <c r="AG44" s="178">
        <v>-19.154728552707866</v>
      </c>
      <c r="AH44" s="178">
        <v>29.632874717249535</v>
      </c>
      <c r="AI44" s="178">
        <v>2.7035404703536985</v>
      </c>
      <c r="AJ44" s="178">
        <v>2.1357697599306533</v>
      </c>
      <c r="AK44" s="178">
        <v>2.7553810400462906</v>
      </c>
      <c r="AL44" s="1"/>
      <c r="AM44" s="56"/>
      <c r="AN44" s="67"/>
    </row>
    <row r="45" spans="1:40" ht="21.75" customHeight="1">
      <c r="A45" s="24"/>
      <c r="B45" s="36"/>
      <c r="C45" s="36"/>
      <c r="D45" s="36"/>
      <c r="E45" s="42"/>
      <c r="F45" s="247"/>
      <c r="G45" s="247"/>
      <c r="H45" s="247"/>
      <c r="I45" s="242"/>
      <c r="J45" s="238"/>
      <c r="K45" s="238"/>
      <c r="L45" s="327"/>
      <c r="M45" s="327"/>
      <c r="N45" s="327"/>
      <c r="O45" s="174"/>
      <c r="P45" s="1"/>
      <c r="Q45" s="174"/>
      <c r="R45" s="174"/>
      <c r="S45" s="174"/>
      <c r="T45" s="105"/>
      <c r="U45" s="1"/>
      <c r="V45" s="1"/>
      <c r="W45" s="1"/>
      <c r="X45" s="1"/>
      <c r="Y45" s="1"/>
      <c r="Z45" s="1"/>
      <c r="AA45" s="1"/>
      <c r="AB45" s="176" t="s">
        <v>132</v>
      </c>
      <c r="AC45" s="177">
        <v>4571903</v>
      </c>
      <c r="AD45" s="177">
        <v>4652887</v>
      </c>
      <c r="AE45" s="177">
        <v>4703673</v>
      </c>
      <c r="AF45" s="178">
        <v>-1.122437113220709</v>
      </c>
      <c r="AG45" s="178">
        <v>1.7713456092904867</v>
      </c>
      <c r="AH45" s="178">
        <v>1.0914968397423896</v>
      </c>
      <c r="AI45" s="178">
        <v>102.7035404703537</v>
      </c>
      <c r="AJ45" s="178">
        <v>102.13576975993067</v>
      </c>
      <c r="AK45" s="178">
        <v>102.75538104004629</v>
      </c>
      <c r="AL45" s="1"/>
      <c r="AM45" s="56"/>
      <c r="AN45" s="67"/>
    </row>
    <row r="46" spans="1:40" ht="21.75" customHeight="1">
      <c r="A46" s="241" t="s">
        <v>356</v>
      </c>
      <c r="B46" s="430" t="s">
        <v>168</v>
      </c>
      <c r="C46" s="425"/>
      <c r="D46" s="425"/>
      <c r="E46" s="426"/>
      <c r="F46" s="247">
        <v>3720609</v>
      </c>
      <c r="G46" s="247">
        <v>3817605</v>
      </c>
      <c r="H46" s="247">
        <v>3809380</v>
      </c>
      <c r="I46" s="242">
        <v>5</v>
      </c>
      <c r="J46" s="238">
        <f>100*(G46-F46)/F46</f>
        <v>2.606992564926871</v>
      </c>
      <c r="K46" s="238">
        <f>100*(H46-G46)/G46</f>
        <v>-0.21544921488734428</v>
      </c>
      <c r="L46" s="327">
        <f>100*F46/F$46</f>
        <v>100</v>
      </c>
      <c r="M46" s="327">
        <f>100*G46/G$46</f>
        <v>100</v>
      </c>
      <c r="N46" s="327">
        <f>100*H46/H$46</f>
        <v>100</v>
      </c>
      <c r="O46" s="174"/>
      <c r="P46" s="1"/>
      <c r="Q46" s="174"/>
      <c r="R46" s="174"/>
      <c r="S46" s="174"/>
      <c r="T46" s="105"/>
      <c r="U46" s="1"/>
      <c r="V46" s="1"/>
      <c r="W46" s="1"/>
      <c r="X46" s="1"/>
      <c r="Y46" s="1"/>
      <c r="Z46" s="1"/>
      <c r="AA46" s="1"/>
      <c r="AB46" s="180" t="s">
        <v>135</v>
      </c>
      <c r="AC46" s="177">
        <v>4351931</v>
      </c>
      <c r="AD46" s="177">
        <v>4477030</v>
      </c>
      <c r="AE46" s="177">
        <v>4571677</v>
      </c>
      <c r="AF46" s="178">
        <v>1.0087105147046365</v>
      </c>
      <c r="AG46" s="178">
        <v>2.8745630387981795</v>
      </c>
      <c r="AH46" s="178">
        <v>2.114057757039823</v>
      </c>
      <c r="AI46" s="178">
        <v>97.76206057723454</v>
      </c>
      <c r="AJ46" s="178">
        <v>98.27550610957661</v>
      </c>
      <c r="AK46" s="178">
        <v>99.87180688629773</v>
      </c>
      <c r="AL46" s="1"/>
      <c r="AM46" s="56"/>
      <c r="AN46" s="67"/>
    </row>
    <row r="47" spans="1:39" ht="21.75" customHeight="1">
      <c r="A47" s="181"/>
      <c r="B47" s="181"/>
      <c r="C47" s="181"/>
      <c r="D47" s="453"/>
      <c r="E47" s="454"/>
      <c r="F47" s="91"/>
      <c r="G47" s="73"/>
      <c r="H47" s="73"/>
      <c r="I47" s="182"/>
      <c r="J47" s="182"/>
      <c r="K47" s="182"/>
      <c r="L47" s="84"/>
      <c r="M47" s="84"/>
      <c r="N47" s="84"/>
      <c r="AB47" s="143" t="s">
        <v>136</v>
      </c>
      <c r="AC47" s="142">
        <v>3049081</v>
      </c>
      <c r="AD47" s="142">
        <v>3113189</v>
      </c>
      <c r="AE47" s="142">
        <v>3205932</v>
      </c>
      <c r="AF47" s="144">
        <v>-1.4839375265144625</v>
      </c>
      <c r="AG47" s="144">
        <v>2.102535157314614</v>
      </c>
      <c r="AH47" s="144">
        <v>2.9790353235862006</v>
      </c>
      <c r="AI47" s="144">
        <v>68.494751849507</v>
      </c>
      <c r="AJ47" s="144">
        <v>68.33776728003562</v>
      </c>
      <c r="AK47" s="144">
        <v>70.03606282256688</v>
      </c>
      <c r="AM47" s="56"/>
    </row>
    <row r="48" spans="1:39" ht="21.75" customHeight="1">
      <c r="A48" s="78" t="s">
        <v>175</v>
      </c>
      <c r="AB48" s="183" t="s">
        <v>137</v>
      </c>
      <c r="AC48" s="142">
        <v>1302850</v>
      </c>
      <c r="AD48" s="142">
        <v>1363841</v>
      </c>
      <c r="AE48" s="142">
        <v>1365745</v>
      </c>
      <c r="AF48" s="144">
        <v>7.366361699006644</v>
      </c>
      <c r="AG48" s="144">
        <v>4.681352419695283</v>
      </c>
      <c r="AH48" s="144">
        <v>0.13960571650214357</v>
      </c>
      <c r="AI48" s="144">
        <v>29.267308727727542</v>
      </c>
      <c r="AJ48" s="144">
        <v>29.93773882954099</v>
      </c>
      <c r="AK48" s="144">
        <v>29.835744063730854</v>
      </c>
      <c r="AM48" s="56"/>
    </row>
    <row r="49" spans="28:39" ht="18.75" customHeight="1">
      <c r="AB49" s="184" t="s">
        <v>138</v>
      </c>
      <c r="AM49" s="56"/>
    </row>
    <row r="50" ht="15" customHeight="1">
      <c r="AB50" s="184" t="s">
        <v>139</v>
      </c>
    </row>
    <row r="51" ht="1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</sheetData>
  <sheetProtection/>
  <mergeCells count="59">
    <mergeCell ref="P3:Z3"/>
    <mergeCell ref="A3:N3"/>
    <mergeCell ref="A5:E6"/>
    <mergeCell ref="F5:F6"/>
    <mergeCell ref="G5:G6"/>
    <mergeCell ref="H5:H6"/>
    <mergeCell ref="I5:K5"/>
    <mergeCell ref="L5:N5"/>
    <mergeCell ref="P5:S6"/>
    <mergeCell ref="T5:T6"/>
    <mergeCell ref="AB5:AB6"/>
    <mergeCell ref="AM5:AM6"/>
    <mergeCell ref="AN5:AN6"/>
    <mergeCell ref="B7:E7"/>
    <mergeCell ref="Q7:S7"/>
    <mergeCell ref="U5:U6"/>
    <mergeCell ref="V5:V6"/>
    <mergeCell ref="W5:W6"/>
    <mergeCell ref="X5:Z5"/>
    <mergeCell ref="C8:E8"/>
    <mergeCell ref="R8:S8"/>
    <mergeCell ref="D9:E9"/>
    <mergeCell ref="R9:S9"/>
    <mergeCell ref="D10:E10"/>
    <mergeCell ref="R10:S10"/>
    <mergeCell ref="R11:S11"/>
    <mergeCell ref="R12:S12"/>
    <mergeCell ref="D11:E11"/>
    <mergeCell ref="D12:E12"/>
    <mergeCell ref="C21:E21"/>
    <mergeCell ref="C19:E19"/>
    <mergeCell ref="C20:E20"/>
    <mergeCell ref="D15:E15"/>
    <mergeCell ref="C16:E16"/>
    <mergeCell ref="C17:E17"/>
    <mergeCell ref="B18:E18"/>
    <mergeCell ref="D28:E28"/>
    <mergeCell ref="C24:E24"/>
    <mergeCell ref="C22:E22"/>
    <mergeCell ref="B23:E23"/>
    <mergeCell ref="D25:E25"/>
    <mergeCell ref="C39:E39"/>
    <mergeCell ref="B40:E40"/>
    <mergeCell ref="C32:E32"/>
    <mergeCell ref="D33:E33"/>
    <mergeCell ref="D34:E34"/>
    <mergeCell ref="B35:E35"/>
    <mergeCell ref="B36:E36"/>
    <mergeCell ref="C37:E37"/>
    <mergeCell ref="D47:E47"/>
    <mergeCell ref="B46:E46"/>
    <mergeCell ref="R13:S13"/>
    <mergeCell ref="Q15:S15"/>
    <mergeCell ref="Q25:S25"/>
    <mergeCell ref="Q30:S30"/>
    <mergeCell ref="B42:E42"/>
    <mergeCell ref="D43:E43"/>
    <mergeCell ref="B44:E44"/>
    <mergeCell ref="B38:E3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68" r:id="rId1"/>
  <ignoredErrors>
    <ignoredError sqref="A7 B8 B16 A18 B19 A23 B24 B32 A36 A38 A40 A44 P7 Q8:Q12 P15 B21 Q16:Q19 B20 Q21:Q22 P25 Q26:Q27 P30 Q31:Q3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2013-06-11T06:16:59Z</cp:lastPrinted>
  <dcterms:created xsi:type="dcterms:W3CDTF">1998-01-17T13:21:18Z</dcterms:created>
  <dcterms:modified xsi:type="dcterms:W3CDTF">2013-06-11T06:18:19Z</dcterms:modified>
  <cp:category/>
  <cp:version/>
  <cp:contentType/>
  <cp:contentStatus/>
</cp:coreProperties>
</file>