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4605" windowWidth="15375" windowHeight="4740" tabRatio="942" activeTab="11"/>
  </bookViews>
  <sheets>
    <sheet name="062" sheetId="1" r:id="rId1"/>
    <sheet name="064" sheetId="2" r:id="rId2"/>
    <sheet name="066" sheetId="3" r:id="rId3"/>
    <sheet name="068" sheetId="4" r:id="rId4"/>
    <sheet name="070" sheetId="5" r:id="rId5"/>
    <sheet name="072" sheetId="6" r:id="rId6"/>
    <sheet name="074" sheetId="7" r:id="rId7"/>
    <sheet name="076" sheetId="8" r:id="rId8"/>
    <sheet name="078" sheetId="9" r:id="rId9"/>
    <sheet name="080" sheetId="10" r:id="rId10"/>
    <sheet name="082" sheetId="11" r:id="rId11"/>
    <sheet name="084" sheetId="12" r:id="rId12"/>
  </sheets>
  <definedNames/>
  <calcPr fullCalcOnLoad="1"/>
</workbook>
</file>

<file path=xl/sharedStrings.xml><?xml version="1.0" encoding="utf-8"?>
<sst xmlns="http://schemas.openxmlformats.org/spreadsheetml/2006/main" count="3684" uniqueCount="844">
  <si>
    <t>隻　　数</t>
  </si>
  <si>
    <t>総トン数</t>
  </si>
  <si>
    <t>総　数</t>
  </si>
  <si>
    <t>個人経営</t>
  </si>
  <si>
    <t>計</t>
  </si>
  <si>
    <t>会社経営</t>
  </si>
  <si>
    <t>250日以上</t>
  </si>
  <si>
    <t>隻</t>
  </si>
  <si>
    <t>Ｔ</t>
  </si>
  <si>
    <t>―</t>
  </si>
  <si>
    <t>漁船非使用</t>
  </si>
  <si>
    <t>無　動　力</t>
  </si>
  <si>
    <t>動力１Ｔ未満</t>
  </si>
  <si>
    <t>大型定置網</t>
  </si>
  <si>
    <t>小型定置網</t>
  </si>
  <si>
    <t>地 び き 網</t>
  </si>
  <si>
    <t>海 面 養 殖</t>
  </si>
  <si>
    <t>沿岸漁業層計</t>
  </si>
  <si>
    <t>中小漁業層計</t>
  </si>
  <si>
    <t>10 ～ 20</t>
  </si>
  <si>
    <t>20 ～ 30</t>
  </si>
  <si>
    <t>30 ～ 50</t>
  </si>
  <si>
    <t>100 ～ 200</t>
  </si>
  <si>
    <t>200 ～ 500</t>
  </si>
  <si>
    <t>500～1000</t>
  </si>
  <si>
    <t>1000Ｔ以上</t>
  </si>
  <si>
    <t>漁業協同　組合自営</t>
  </si>
  <si>
    <t>共　  同  　経　  営</t>
  </si>
  <si>
    <t>官公庁、学校、試験場</t>
  </si>
  <si>
    <t>漁　　業　経営体数</t>
  </si>
  <si>
    <t>漁業生産　組　　合</t>
  </si>
  <si>
    <t>資料　北陸農政局統計情報部「漁業経営体調査」</t>
  </si>
  <si>
    <t>区　　  分</t>
  </si>
  <si>
    <t>…</t>
  </si>
  <si>
    <t>区　　  分</t>
  </si>
  <si>
    <r>
      <t>底 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き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網</t>
    </r>
  </si>
  <si>
    <r>
      <t xml:space="preserve">ま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き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網</t>
    </r>
  </si>
  <si>
    <t>釣</t>
  </si>
  <si>
    <t>採　貝</t>
  </si>
  <si>
    <t>採　藻</t>
  </si>
  <si>
    <t>まぐろ</t>
  </si>
  <si>
    <t>その他</t>
  </si>
  <si>
    <t>いか釣</t>
  </si>
  <si>
    <t>さば釣</t>
  </si>
  <si>
    <t>50 ～ 100</t>
  </si>
  <si>
    <t>ア　　経　営　体　階　層　別　経　営　体　数</t>
  </si>
  <si>
    <t>区　　　　分</t>
  </si>
  <si>
    <t>無動力</t>
  </si>
  <si>
    <t>動　　　　　　　　　　力　　　　　　　　　　船</t>
  </si>
  <si>
    <t>地　び　　　　き　網</t>
  </si>
  <si>
    <t>海　面　　　　養　殖</t>
  </si>
  <si>
    <t>100～200</t>
  </si>
  <si>
    <t>200～500</t>
  </si>
  <si>
    <t>七尾市</t>
  </si>
  <si>
    <t>北大呑</t>
  </si>
  <si>
    <t>鵜の浜</t>
  </si>
  <si>
    <t>七　尾</t>
  </si>
  <si>
    <t>田鶴浜町</t>
  </si>
  <si>
    <t>田鶴浜</t>
  </si>
  <si>
    <t>中島町</t>
  </si>
  <si>
    <t>西　湾</t>
  </si>
  <si>
    <t>西　岸</t>
  </si>
  <si>
    <t>能登島町</t>
  </si>
  <si>
    <t>島西部</t>
  </si>
  <si>
    <t>島東部</t>
  </si>
  <si>
    <t>穴水町</t>
  </si>
  <si>
    <t>穴水湾</t>
  </si>
  <si>
    <t>諸　橋</t>
  </si>
  <si>
    <t>能都町</t>
  </si>
  <si>
    <t>能　都</t>
  </si>
  <si>
    <t>内浦町</t>
  </si>
  <si>
    <t>小　木</t>
  </si>
  <si>
    <t>松　波</t>
  </si>
  <si>
    <t>珠洲市</t>
  </si>
  <si>
    <t>宝　立</t>
  </si>
  <si>
    <t>飯　田</t>
  </si>
  <si>
    <t>蛸　島</t>
  </si>
  <si>
    <t>狼　煙</t>
  </si>
  <si>
    <t>珠洲北部</t>
  </si>
  <si>
    <t>輪島市</t>
  </si>
  <si>
    <t>町　野</t>
  </si>
  <si>
    <t>輪　島</t>
  </si>
  <si>
    <t>門前町</t>
  </si>
  <si>
    <t>門　前</t>
  </si>
  <si>
    <t>富来町</t>
  </si>
  <si>
    <t>西　浦</t>
  </si>
  <si>
    <t>西　海</t>
  </si>
  <si>
    <t>福　浦</t>
  </si>
  <si>
    <t>志賀町</t>
  </si>
  <si>
    <t>志　賀</t>
  </si>
  <si>
    <t>高　浜</t>
  </si>
  <si>
    <t>羽咋市</t>
  </si>
  <si>
    <t>柴　垣</t>
  </si>
  <si>
    <t>一の宮</t>
  </si>
  <si>
    <t>志雄町</t>
  </si>
  <si>
    <t>志　雄</t>
  </si>
  <si>
    <t>押水町</t>
  </si>
  <si>
    <t>押　水</t>
  </si>
  <si>
    <t>高松町</t>
  </si>
  <si>
    <t>高　松</t>
  </si>
  <si>
    <t>七塚町</t>
  </si>
  <si>
    <t>七　塚</t>
  </si>
  <si>
    <t>宇ノ気町</t>
  </si>
  <si>
    <t>大　崎</t>
  </si>
  <si>
    <t>内灘町</t>
  </si>
  <si>
    <t>内　灘</t>
  </si>
  <si>
    <t>金沢市</t>
  </si>
  <si>
    <t>金　沢</t>
  </si>
  <si>
    <t>松任市</t>
  </si>
  <si>
    <t>松　任</t>
  </si>
  <si>
    <t>美川町</t>
  </si>
  <si>
    <t>美　川</t>
  </si>
  <si>
    <t>根上町</t>
  </si>
  <si>
    <t>根　上</t>
  </si>
  <si>
    <t>小松市</t>
  </si>
  <si>
    <t>小　松</t>
  </si>
  <si>
    <t>加賀市</t>
  </si>
  <si>
    <t>橋　立</t>
  </si>
  <si>
    <t>塩　屋</t>
  </si>
  <si>
    <t>区　　　　   分</t>
  </si>
  <si>
    <t>区　　分</t>
  </si>
  <si>
    <r>
      <t>無 動　　　　力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船</t>
    </r>
  </si>
  <si>
    <t>船外機　　　　付　船</t>
  </si>
  <si>
    <t>動　　　　　　　　　　　　力　　　　　　　　　　　　船</t>
  </si>
  <si>
    <t>動 力 船　　総トン数</t>
  </si>
  <si>
    <t>総　　数</t>
  </si>
  <si>
    <t>個人経営</t>
  </si>
  <si>
    <t>漁業協同　　　　　　組合自営</t>
  </si>
  <si>
    <r>
      <t>漁業</t>
    </r>
    <r>
      <rPr>
        <sz val="12"/>
        <rFont val="ＭＳ 明朝"/>
        <family val="1"/>
      </rPr>
      <t>生</t>
    </r>
    <r>
      <rPr>
        <sz val="12"/>
        <rFont val="ＭＳ 明朝"/>
        <family val="1"/>
      </rPr>
      <t>産　　　　　　　組　　</t>
    </r>
    <r>
      <rPr>
        <sz val="12"/>
        <rFont val="ＭＳ 明朝"/>
        <family val="1"/>
      </rPr>
      <t>合</t>
    </r>
  </si>
  <si>
    <t>共同経営</t>
  </si>
  <si>
    <t>官公庁、学　　　　　　校、試験場</t>
  </si>
  <si>
    <t>未 満</t>
  </si>
  <si>
    <t>～10</t>
  </si>
  <si>
    <t>～20</t>
  </si>
  <si>
    <t>～30</t>
  </si>
  <si>
    <t>～50</t>
  </si>
  <si>
    <t>～100</t>
  </si>
  <si>
    <t>～200</t>
  </si>
  <si>
    <t>～500</t>
  </si>
  <si>
    <t>以 上</t>
  </si>
  <si>
    <t>七尾</t>
  </si>
  <si>
    <t>西湾</t>
  </si>
  <si>
    <t>西岸</t>
  </si>
  <si>
    <t>甲</t>
  </si>
  <si>
    <t>諸橋</t>
  </si>
  <si>
    <t>能都</t>
  </si>
  <si>
    <t>姫</t>
  </si>
  <si>
    <t>小木</t>
  </si>
  <si>
    <t>松波</t>
  </si>
  <si>
    <t>宝立</t>
  </si>
  <si>
    <t>飯田</t>
  </si>
  <si>
    <t>蛸島</t>
  </si>
  <si>
    <t>狼煙</t>
  </si>
  <si>
    <t>町野</t>
  </si>
  <si>
    <t>50 ～ 100</t>
  </si>
  <si>
    <t>輪島</t>
  </si>
  <si>
    <t>門前</t>
  </si>
  <si>
    <t>西浦</t>
  </si>
  <si>
    <t>西海</t>
  </si>
  <si>
    <t>福浦</t>
  </si>
  <si>
    <t>志賀</t>
  </si>
  <si>
    <t>高浜</t>
  </si>
  <si>
    <t>柴垣</t>
  </si>
  <si>
    <t>志雄</t>
  </si>
  <si>
    <t>押水</t>
  </si>
  <si>
    <t>高松</t>
  </si>
  <si>
    <t>七塚</t>
  </si>
  <si>
    <t>大崎</t>
  </si>
  <si>
    <t>内灘</t>
  </si>
  <si>
    <t>金沢</t>
  </si>
  <si>
    <t>松任</t>
  </si>
  <si>
    <t>美川</t>
  </si>
  <si>
    <t>根上</t>
  </si>
  <si>
    <t>小松</t>
  </si>
  <si>
    <t>橋立</t>
  </si>
  <si>
    <t>塩屋</t>
  </si>
  <si>
    <t>区　　　　分</t>
  </si>
  <si>
    <t>無　  動　　力    船</t>
  </si>
  <si>
    <t>船 外 機　　付  　船</t>
  </si>
  <si>
    <t>動　　　　　　　　　　　　　　　　　力　　　　　　　　　　　　　　　　　船</t>
  </si>
  <si>
    <t>動  力  船　　      総 ト ン 数</t>
  </si>
  <si>
    <t>総　　数</t>
  </si>
  <si>
    <t>Ｔ</t>
  </si>
  <si>
    <t>計</t>
  </si>
  <si>
    <t>七尾市</t>
  </si>
  <si>
    <t>中島町</t>
  </si>
  <si>
    <t>穴水町</t>
  </si>
  <si>
    <t>甲</t>
  </si>
  <si>
    <t>能都町</t>
  </si>
  <si>
    <t>姫</t>
  </si>
  <si>
    <t>内浦町</t>
  </si>
  <si>
    <t>珠洲市</t>
  </si>
  <si>
    <t>輪島市</t>
  </si>
  <si>
    <t>門前町</t>
  </si>
  <si>
    <t>富来町</t>
  </si>
  <si>
    <t>志賀町</t>
  </si>
  <si>
    <t xml:space="preserve"> </t>
  </si>
  <si>
    <t>羽咋市</t>
  </si>
  <si>
    <t>志雄町</t>
  </si>
  <si>
    <t>押水町</t>
  </si>
  <si>
    <t>高松町</t>
  </si>
  <si>
    <t>七塚町</t>
  </si>
  <si>
    <t>内灘町</t>
  </si>
  <si>
    <t>金沢市</t>
  </si>
  <si>
    <t>松任市</t>
  </si>
  <si>
    <t>美川町</t>
  </si>
  <si>
    <t>根上町</t>
  </si>
  <si>
    <t>小松市</t>
  </si>
  <si>
    <t>加賀市</t>
  </si>
  <si>
    <t>区　　　　    分</t>
  </si>
  <si>
    <t>男</t>
  </si>
  <si>
    <t>小　　計</t>
  </si>
  <si>
    <t>15～24歳</t>
  </si>
  <si>
    <t>25～39</t>
  </si>
  <si>
    <t>40～59</t>
  </si>
  <si>
    <t>60歳以上</t>
  </si>
  <si>
    <t>女</t>
  </si>
  <si>
    <t>65歳以上</t>
  </si>
  <si>
    <t>自営兼業が主</t>
  </si>
  <si>
    <t>漁業従事者世帯</t>
  </si>
  <si>
    <t>自営漁業のみ</t>
  </si>
  <si>
    <t>自営と雇われ</t>
  </si>
  <si>
    <t>自 営 が 主</t>
  </si>
  <si>
    <t>雇われが主</t>
  </si>
  <si>
    <t>雇われ漁業のみ</t>
  </si>
  <si>
    <t>区　　分</t>
  </si>
  <si>
    <t>14歳以下</t>
  </si>
  <si>
    <t>15　　　　歳　　　　以　　　　上</t>
  </si>
  <si>
    <t>漁 業 の み</t>
  </si>
  <si>
    <t>小　　計</t>
  </si>
  <si>
    <t>60歳以上</t>
  </si>
  <si>
    <t>漁 業 が 主</t>
  </si>
  <si>
    <t>漁 業 が 従</t>
  </si>
  <si>
    <t>自営漁業就業者数</t>
  </si>
  <si>
    <t>男</t>
  </si>
  <si>
    <t>女</t>
  </si>
  <si>
    <t>男</t>
  </si>
  <si>
    <t>女</t>
  </si>
  <si>
    <t>漁業雇われ就業者数</t>
  </si>
  <si>
    <t>男</t>
  </si>
  <si>
    <t>漁    船　　非 使 用</t>
  </si>
  <si>
    <t>漁労体数</t>
  </si>
  <si>
    <t>出漁日数</t>
  </si>
  <si>
    <t>漁 獲 量</t>
  </si>
  <si>
    <t>動　　　　　　　　　　　　　力　　　　　　　　　　　　　船</t>
  </si>
  <si>
    <t>その他の魚類</t>
  </si>
  <si>
    <t>そうだかつお</t>
  </si>
  <si>
    <t>さ　け　類</t>
  </si>
  <si>
    <t>く る ま え び</t>
  </si>
  <si>
    <t>ま　す　類</t>
  </si>
  <si>
    <t>ほっこくあかえび</t>
  </si>
  <si>
    <t>が  ざ  み  類</t>
  </si>
  <si>
    <t>その他のかに類</t>
  </si>
  <si>
    <t>ぶ り 当 歳</t>
  </si>
  <si>
    <t>ぶ り ２ 歳</t>
  </si>
  <si>
    <t>ひ ら・か ん</t>
  </si>
  <si>
    <t>ひ  ら  め</t>
  </si>
  <si>
    <t>ま が れ い</t>
  </si>
  <si>
    <t>そ う は ち</t>
  </si>
  <si>
    <t>むしがれい</t>
  </si>
  <si>
    <t>あかがれい</t>
  </si>
  <si>
    <t>ひ れ ぐ ろ</t>
  </si>
  <si>
    <t>その他のいか類</t>
  </si>
  <si>
    <t>すけとうだら</t>
  </si>
  <si>
    <t>その他の水産動物類</t>
  </si>
  <si>
    <t>に ぎ す 類</t>
  </si>
  <si>
    <t>にべ・ぐち類</t>
  </si>
  <si>
    <t>え  そ  類</t>
  </si>
  <si>
    <t>区　　　　　　分</t>
  </si>
  <si>
    <t>区　　　　　分</t>
  </si>
  <si>
    <t>魚類計</t>
  </si>
  <si>
    <t>沖合底びき網</t>
  </si>
  <si>
    <t>まぐろ類</t>
  </si>
  <si>
    <t>かじき類</t>
  </si>
  <si>
    <t>かつお類</t>
  </si>
  <si>
    <t>さめ類</t>
  </si>
  <si>
    <t>さけ類</t>
  </si>
  <si>
    <t>ます類</t>
  </si>
  <si>
    <t>まいわし</t>
  </si>
  <si>
    <t>うるめいわし</t>
  </si>
  <si>
    <t>かたくちいわし</t>
  </si>
  <si>
    <t>地びき網</t>
  </si>
  <si>
    <t>あじ類</t>
  </si>
  <si>
    <t>さば類</t>
  </si>
  <si>
    <t>さんま</t>
  </si>
  <si>
    <t>ぶり類</t>
  </si>
  <si>
    <t>ひらめ</t>
  </si>
  <si>
    <t>かれい類</t>
  </si>
  <si>
    <t>すけとうだら</t>
  </si>
  <si>
    <t>ほっけ</t>
  </si>
  <si>
    <t>はたはた</t>
  </si>
  <si>
    <t>さけ・ます流し網</t>
  </si>
  <si>
    <t>にぎす類</t>
  </si>
  <si>
    <t>たちうお</t>
  </si>
  <si>
    <t>まだい</t>
  </si>
  <si>
    <t>大型定置網</t>
  </si>
  <si>
    <t>小型定置網</t>
  </si>
  <si>
    <t>くるまえび</t>
  </si>
  <si>
    <t>ほっこくあかえび</t>
  </si>
  <si>
    <t>その他のえび</t>
  </si>
  <si>
    <t>ずわい（おす）</t>
  </si>
  <si>
    <t>ずわい（めす）</t>
  </si>
  <si>
    <t>がざみ類</t>
  </si>
  <si>
    <t>べにずわいがに</t>
  </si>
  <si>
    <t>貝類計</t>
  </si>
  <si>
    <t>あわび類</t>
  </si>
  <si>
    <t>さざえ</t>
  </si>
  <si>
    <t>するめいか</t>
  </si>
  <si>
    <t>採貝</t>
  </si>
  <si>
    <t>その他のいか類</t>
  </si>
  <si>
    <t>採藻</t>
  </si>
  <si>
    <t>海藻類計</t>
  </si>
  <si>
    <t>わかめ類</t>
  </si>
  <si>
    <t>てんぐさ類</t>
  </si>
  <si>
    <t>もずく</t>
  </si>
  <si>
    <t>年　　 次</t>
  </si>
  <si>
    <t>か　　　　き　　　　類　　　　養　　　　殖　　　　業</t>
  </si>
  <si>
    <t>区　　　　       分</t>
  </si>
  <si>
    <t>経営体数</t>
  </si>
  <si>
    <t>収　　　　獲　　　　量</t>
  </si>
  <si>
    <t>魚　　　類　　　計</t>
  </si>
  <si>
    <t>1)</t>
  </si>
  <si>
    <t>さけ類</t>
  </si>
  <si>
    <t>からふとます</t>
  </si>
  <si>
    <t>さくらます</t>
  </si>
  <si>
    <t>殻付換算重量</t>
  </si>
  <si>
    <t>にじます</t>
  </si>
  <si>
    <t>やまめ</t>
  </si>
  <si>
    <t>いわな</t>
  </si>
  <si>
    <t>その他さけ・ます類</t>
  </si>
  <si>
    <t>わかさぎ</t>
  </si>
  <si>
    <t>あゆ</t>
  </si>
  <si>
    <t>しらうお</t>
  </si>
  <si>
    <t>こい</t>
  </si>
  <si>
    <t>ふな</t>
  </si>
  <si>
    <t>うぐい</t>
  </si>
  <si>
    <t>おいかわ</t>
  </si>
  <si>
    <t>うなぎ</t>
  </si>
  <si>
    <t>どじょう</t>
  </si>
  <si>
    <t>ぼら</t>
  </si>
  <si>
    <t>はぜ</t>
  </si>
  <si>
    <t>その他の魚類</t>
  </si>
  <si>
    <t>しじみ</t>
  </si>
  <si>
    <t>その他の貝類</t>
  </si>
  <si>
    <t>その他の水産動物類計</t>
  </si>
  <si>
    <t>えび類</t>
  </si>
  <si>
    <t>魚類計</t>
  </si>
  <si>
    <t>経営体数</t>
  </si>
  <si>
    <t>その他のます類</t>
  </si>
  <si>
    <t>平　　均</t>
  </si>
  <si>
    <t>人</t>
  </si>
  <si>
    <t>使用動力船トン数</t>
  </si>
  <si>
    <t>日</t>
  </si>
  <si>
    <t>時間</t>
  </si>
  <si>
    <t>kg</t>
  </si>
  <si>
    <t>千円</t>
  </si>
  <si>
    <t>〃</t>
  </si>
  <si>
    <t>賃借料及び料金</t>
  </si>
  <si>
    <t>漁業外事業所得</t>
  </si>
  <si>
    <t>漁業外事業収入</t>
  </si>
  <si>
    <t>漁業外事業支出</t>
  </si>
  <si>
    <t>事業外所得</t>
  </si>
  <si>
    <t>事業外収入</t>
  </si>
  <si>
    <t>事業外支出</t>
  </si>
  <si>
    <t>身かす・あらかす</t>
  </si>
  <si>
    <t>魚粉</t>
  </si>
  <si>
    <t>冷凍さけ・ます類</t>
  </si>
  <si>
    <t>冷凍さんま</t>
  </si>
  <si>
    <t>冷凍いか類</t>
  </si>
  <si>
    <t>貝類計</t>
  </si>
  <si>
    <t>ねり製品</t>
  </si>
  <si>
    <t>-</t>
  </si>
  <si>
    <t>網ひび式</t>
  </si>
  <si>
    <t>千さく</t>
  </si>
  <si>
    <t>千枚</t>
  </si>
  <si>
    <t>種苗販売数</t>
  </si>
  <si>
    <t>単位：経営体</t>
  </si>
  <si>
    <t>資料　北陸農政局統計情報部調</t>
  </si>
  <si>
    <t>単位：経営体</t>
  </si>
  <si>
    <t>注　各年の数値はその翌年の1月1日現在、ただし平成5年は11月1日現時の第9次漁業センサスの数値である。</t>
  </si>
  <si>
    <t>64 水産業</t>
  </si>
  <si>
    <t>水産業 65</t>
  </si>
  <si>
    <t>水産業 67</t>
  </si>
  <si>
    <t>66 水産業</t>
  </si>
  <si>
    <t>68　水産業</t>
  </si>
  <si>
    <t>水産業　69</t>
  </si>
  <si>
    <t>44　　漁　　　　　　　　　　　　　船</t>
  </si>
  <si>
    <t>単位：隻</t>
  </si>
  <si>
    <r>
      <t>1000</t>
    </r>
    <r>
      <rPr>
        <sz val="12"/>
        <rFont val="ＭＳ 明朝"/>
        <family val="1"/>
      </rPr>
      <t>T
以上</t>
    </r>
  </si>
  <si>
    <t>70 水産業</t>
  </si>
  <si>
    <t>水産業 72</t>
  </si>
  <si>
    <t>単位：隻</t>
  </si>
  <si>
    <t>４ 年</t>
  </si>
  <si>
    <t>５ 年</t>
  </si>
  <si>
    <t>単位：人</t>
  </si>
  <si>
    <t>単位：戸</t>
  </si>
  <si>
    <t>72 水産業</t>
  </si>
  <si>
    <t>水産業 73</t>
  </si>
  <si>
    <t>注　計と内訳は必ずしも一致しない場合がある。</t>
  </si>
  <si>
    <t>74 水産業</t>
  </si>
  <si>
    <t>水産業 75</t>
  </si>
  <si>
    <t>（単位：漁労体数　統、出漁日数　日、漁獲量　トン）</t>
  </si>
  <si>
    <t>大中型まき網</t>
  </si>
  <si>
    <t>遠洋まぐろはえ縄</t>
  </si>
  <si>
    <t>小型底びき網（縦1種）</t>
  </si>
  <si>
    <t>　　〃　　（縦その他）</t>
  </si>
  <si>
    <t>その他のまき網</t>
  </si>
  <si>
    <t>さけ・ます流し網</t>
  </si>
  <si>
    <t>かじき等流し網</t>
  </si>
  <si>
    <t>いか流し網</t>
  </si>
  <si>
    <t>その他の刺網</t>
  </si>
  <si>
    <t>さば釣</t>
  </si>
  <si>
    <t>遠洋いか釣</t>
  </si>
  <si>
    <t>近海いか釣</t>
  </si>
  <si>
    <t>沿岸いか釣</t>
  </si>
  <si>
    <t>その他の釣</t>
  </si>
  <si>
    <t>小型定置網</t>
  </si>
  <si>
    <t>吾智網</t>
  </si>
  <si>
    <t>その他の漁業</t>
  </si>
  <si>
    <t>76 水産業</t>
  </si>
  <si>
    <t>水産業 77</t>
  </si>
  <si>
    <t>注　1）は、地方名称が「中型まき網」と呼ばれている。</t>
  </si>
  <si>
    <t>あじ類</t>
  </si>
  <si>
    <t>さば類</t>
  </si>
  <si>
    <t>ほうぼう類</t>
  </si>
  <si>
    <t>えい類</t>
  </si>
  <si>
    <t>さわら類</t>
  </si>
  <si>
    <t>しいら類</t>
  </si>
  <si>
    <t>ぼら類</t>
  </si>
  <si>
    <t>その他の水産動物類計</t>
  </si>
  <si>
    <t>たこ類</t>
  </si>
  <si>
    <t>うに類</t>
  </si>
  <si>
    <t>なまこ類</t>
  </si>
  <si>
    <t>海産ほ乳類</t>
  </si>
  <si>
    <t>貝類</t>
  </si>
  <si>
    <t>あわび類</t>
  </si>
  <si>
    <t>はまぐり類</t>
  </si>
  <si>
    <t>あさり類</t>
  </si>
  <si>
    <t>その他の貝類</t>
  </si>
  <si>
    <t>藻類</t>
  </si>
  <si>
    <t>わかめ類</t>
  </si>
  <si>
    <t>てんぐさ類</t>
  </si>
  <si>
    <t>その他の海藻類</t>
  </si>
  <si>
    <t>総数</t>
  </si>
  <si>
    <t>水産業 79</t>
  </si>
  <si>
    <t>(単位：トン)</t>
  </si>
  <si>
    <t>その他の魚類</t>
  </si>
  <si>
    <t>80　水産業</t>
  </si>
  <si>
    <t>水産業　81</t>
  </si>
  <si>
    <t>あぐり網</t>
  </si>
  <si>
    <t>いか流し網</t>
  </si>
  <si>
    <t>その他の刺網</t>
  </si>
  <si>
    <t>さば釣</t>
  </si>
  <si>
    <t>その他の釣</t>
  </si>
  <si>
    <t>その他のはえ網</t>
  </si>
  <si>
    <t>探貝</t>
  </si>
  <si>
    <t>合計</t>
  </si>
  <si>
    <t>たら</t>
  </si>
  <si>
    <t>ちだい</t>
  </si>
  <si>
    <t>きだい</t>
  </si>
  <si>
    <t>くろだい</t>
  </si>
  <si>
    <t>とびうお類</t>
  </si>
  <si>
    <t>すずき類</t>
  </si>
  <si>
    <t>めばる類</t>
  </si>
  <si>
    <t>なまこ</t>
  </si>
  <si>
    <t>はまぐり</t>
  </si>
  <si>
    <t>たこ</t>
  </si>
  <si>
    <t>船びき網</t>
  </si>
  <si>
    <r>
      <t>(</t>
    </r>
    <r>
      <rPr>
        <sz val="12"/>
        <rFont val="ＭＳ 明朝"/>
        <family val="1"/>
      </rPr>
      <t xml:space="preserve">単位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トン</t>
    </r>
    <r>
      <rPr>
        <sz val="12"/>
        <rFont val="ＭＳ 明朝"/>
        <family val="1"/>
      </rPr>
      <t>)</t>
    </r>
  </si>
  <si>
    <t>82 水産業</t>
  </si>
  <si>
    <t>水産業 83</t>
  </si>
  <si>
    <t>計</t>
  </si>
  <si>
    <t>注　魚種ごとに四捨五入しているため、計と内訳は一致しない場合がある。</t>
  </si>
  <si>
    <t>（単位：トン）</t>
  </si>
  <si>
    <t>84 水産業</t>
  </si>
  <si>
    <t>水産業 85</t>
  </si>
  <si>
    <t>実経営体数</t>
  </si>
  <si>
    <t>冷凍食品</t>
  </si>
  <si>
    <t>素干し品</t>
  </si>
  <si>
    <t>塩干し品</t>
  </si>
  <si>
    <t>寒天</t>
  </si>
  <si>
    <t>総生産量</t>
  </si>
  <si>
    <t>冷凍水産物</t>
  </si>
  <si>
    <t>冷凍あじ類</t>
  </si>
  <si>
    <t>出漁回数</t>
  </si>
  <si>
    <t>期首資産</t>
  </si>
  <si>
    <t>期首負債</t>
  </si>
  <si>
    <t>漁業所得</t>
  </si>
  <si>
    <t>租税公課諸負担（漁業外）</t>
  </si>
  <si>
    <t>可処分所得</t>
  </si>
  <si>
    <t>家計費</t>
  </si>
  <si>
    <t>経済余剰</t>
  </si>
  <si>
    <t>漁業生産所得率</t>
  </si>
  <si>
    <t>漁業依存度</t>
  </si>
  <si>
    <t>家計費充足率</t>
  </si>
  <si>
    <t>1人当たり可処分所得</t>
  </si>
  <si>
    <t>1人当たりの家計費</t>
  </si>
  <si>
    <t>回</t>
  </si>
  <si>
    <t>千円</t>
  </si>
  <si>
    <t>注　各年の数値はその翌年の1月1日現在、ただし平成5年は11月1日現在の第9次漁業センサスの数値である。</t>
  </si>
  <si>
    <t>-</t>
  </si>
  <si>
    <t>t</t>
  </si>
  <si>
    <t>個人漁業世帯</t>
  </si>
  <si>
    <t>個人経営世帯</t>
  </si>
  <si>
    <t>魚　　　　　類</t>
  </si>
  <si>
    <t>魚　　　　　類</t>
  </si>
  <si>
    <t>その他の水産動物類</t>
  </si>
  <si>
    <t>小型底びき網（縦１種）</t>
  </si>
  <si>
    <t>その他の敷網</t>
  </si>
  <si>
    <t>近海・沿岸いか釣</t>
  </si>
  <si>
    <t>探藻</t>
  </si>
  <si>
    <t>注　　漁業種類ごとに四捨五入しているため、計と内訳は必ずしも一致しない場合がある。</t>
  </si>
  <si>
    <t>海産ほ乳類計</t>
  </si>
  <si>
    <t>その他の食品加工品</t>
  </si>
  <si>
    <t>塩辛類計</t>
  </si>
  <si>
    <t>水産物つくだ煮類計</t>
  </si>
  <si>
    <t>乾燥・焙焼・揚げ加工品計</t>
  </si>
  <si>
    <t>その他の調味加工品計</t>
  </si>
  <si>
    <t>油脂</t>
  </si>
  <si>
    <t>注　主要品目のみ掲載しため、計と内訳とは必ずしも一致しない。</t>
  </si>
  <si>
    <t>雇用学賃</t>
  </si>
  <si>
    <t>62 水産業</t>
  </si>
  <si>
    <t>水産業 63</t>
  </si>
  <si>
    <t>動　力　船</t>
  </si>
  <si>
    <r>
      <t>2</t>
    </r>
    <r>
      <rPr>
        <sz val="12"/>
        <rFont val="ＭＳ 明朝"/>
        <family val="1"/>
      </rPr>
      <t>9日以下</t>
    </r>
  </si>
  <si>
    <r>
      <t>30</t>
    </r>
    <r>
      <rPr>
        <sz val="12"/>
        <rFont val="ＭＳ 明朝"/>
        <family val="1"/>
      </rPr>
      <t xml:space="preserve"> ～ 89</t>
    </r>
  </si>
  <si>
    <t>90 ～149</t>
  </si>
  <si>
    <t>150～199</t>
  </si>
  <si>
    <t>200～249</t>
  </si>
  <si>
    <t>―</t>
  </si>
  <si>
    <t>-</t>
  </si>
  <si>
    <t>50 ～ 100</t>
  </si>
  <si>
    <r>
      <t>(</t>
    </r>
    <r>
      <rPr>
        <sz val="12"/>
        <rFont val="ＭＳ 明朝"/>
        <family val="1"/>
      </rPr>
      <t>1)</t>
    </r>
    <r>
      <rPr>
        <sz val="12"/>
        <rFont val="ＭＳ 明朝"/>
        <family val="1"/>
      </rPr>
      <t>　経 営 体 の 基 本 構 成</t>
    </r>
  </si>
  <si>
    <r>
      <t>(</t>
    </r>
    <r>
      <rPr>
        <sz val="12"/>
        <rFont val="ＭＳ 明朝"/>
        <family val="1"/>
      </rPr>
      <t xml:space="preserve">2) </t>
    </r>
    <r>
      <rPr>
        <sz val="12"/>
        <rFont val="ＭＳ 明朝"/>
        <family val="1"/>
      </rPr>
      <t>　経 営 組 織 別 経 営 体 数</t>
    </r>
  </si>
  <si>
    <r>
      <t xml:space="preserve">(3)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>出 漁 日 数 別 経 営 体 数</t>
    </r>
  </si>
  <si>
    <r>
      <t>平 成</t>
    </r>
    <r>
      <rPr>
        <sz val="12"/>
        <rFont val="ＭＳ 明朝"/>
        <family val="1"/>
      </rPr>
      <t xml:space="preserve"> 2 </t>
    </r>
    <r>
      <rPr>
        <sz val="12"/>
        <rFont val="ＭＳ 明朝"/>
        <family val="1"/>
      </rPr>
      <t>年</t>
    </r>
  </si>
  <si>
    <r>
      <t>(</t>
    </r>
    <r>
      <rPr>
        <sz val="12"/>
        <rFont val="ＭＳ 明朝"/>
        <family val="1"/>
      </rPr>
      <t xml:space="preserve">4)   </t>
    </r>
    <r>
      <rPr>
        <sz val="12"/>
        <rFont val="ＭＳ 明朝"/>
        <family val="1"/>
      </rPr>
      <t>　主　　と　　す　　る　　漁　　業　　種　　類　　別　　経　　営　　体　　数</t>
    </r>
  </si>
  <si>
    <t>内水面
・
漁　業
養　殖</t>
  </si>
  <si>
    <t>さ　け
　　　　ま　す</t>
  </si>
  <si>
    <t>その他
　　　の　釣</t>
  </si>
  <si>
    <t>かつお
一本釣</t>
  </si>
  <si>
    <t>その他
　　　　の刺網</t>
  </si>
  <si>
    <t>さ  け
ま　す　　　流し網</t>
  </si>
  <si>
    <t>い　か
　　　流し網</t>
  </si>
  <si>
    <t>沖合底
　　　びき網</t>
  </si>
  <si>
    <t>小型底
　　　　びき網</t>
  </si>
  <si>
    <t>大中型
　　　まき網</t>
  </si>
  <si>
    <t>その他
まき網</t>
  </si>
  <si>
    <t>さんま
　　　棒受網</t>
  </si>
  <si>
    <t>その他
　　　　の敷網</t>
  </si>
  <si>
    <t>地　び
　　　　き　網</t>
  </si>
  <si>
    <t>船　び
き　網</t>
  </si>
  <si>
    <t>大　型
　　　　定置網</t>
  </si>
  <si>
    <t>小　型
　　　　定置網</t>
  </si>
  <si>
    <t>その他
　　　の漁業</t>
  </si>
  <si>
    <t>海　面
養　殖</t>
  </si>
  <si>
    <t>敷　　網</t>
  </si>
  <si>
    <t>刺　　　　網</t>
  </si>
  <si>
    <t>は　　え　　縄</t>
  </si>
  <si>
    <r>
      <t>平 成</t>
    </r>
    <r>
      <rPr>
        <sz val="12"/>
        <rFont val="ＭＳ 明朝"/>
        <family val="1"/>
      </rPr>
      <t xml:space="preserve"> 2 </t>
    </r>
    <r>
      <rPr>
        <sz val="12"/>
        <rFont val="ＭＳ 明朝"/>
        <family val="1"/>
      </rPr>
      <t>年</t>
    </r>
  </si>
  <si>
    <r>
      <t xml:space="preserve">1 ～ </t>
    </r>
    <r>
      <rPr>
        <sz val="12"/>
        <rFont val="ＭＳ 明朝"/>
        <family val="1"/>
      </rPr>
      <t>3</t>
    </r>
  </si>
  <si>
    <r>
      <t xml:space="preserve">3 ～ </t>
    </r>
    <r>
      <rPr>
        <sz val="12"/>
        <rFont val="ＭＳ 明朝"/>
        <family val="1"/>
      </rPr>
      <t>5</t>
    </r>
  </si>
  <si>
    <t>5 ～ 10</t>
  </si>
  <si>
    <r>
      <t>(</t>
    </r>
    <r>
      <rPr>
        <sz val="12"/>
        <rFont val="ＭＳ 明朝"/>
        <family val="1"/>
      </rPr>
      <t>5) 　漁　業　地　区　別　漁　業　経　営　体　数 （平成6年）</t>
    </r>
  </si>
  <si>
    <r>
      <t xml:space="preserve">漁 </t>
    </r>
    <r>
      <rPr>
        <sz val="12"/>
        <rFont val="ＭＳ 明朝"/>
        <family val="1"/>
      </rPr>
      <t xml:space="preserve"> 船　　　　非使用</t>
    </r>
  </si>
  <si>
    <r>
      <t xml:space="preserve">大 </t>
    </r>
    <r>
      <rPr>
        <sz val="12"/>
        <rFont val="ＭＳ 明朝"/>
        <family val="1"/>
      </rPr>
      <t xml:space="preserve"> 型      定置網</t>
    </r>
  </si>
  <si>
    <r>
      <t xml:space="preserve">小 </t>
    </r>
    <r>
      <rPr>
        <sz val="12"/>
        <rFont val="ＭＳ 明朝"/>
        <family val="1"/>
      </rPr>
      <t xml:space="preserve"> 型        定置網</t>
    </r>
  </si>
  <si>
    <r>
      <t>10</t>
    </r>
    <r>
      <rPr>
        <sz val="12"/>
        <rFont val="ＭＳ 明朝"/>
        <family val="1"/>
      </rPr>
      <t xml:space="preserve"> ～ 20</t>
    </r>
  </si>
  <si>
    <r>
      <t>20</t>
    </r>
    <r>
      <rPr>
        <sz val="12"/>
        <rFont val="ＭＳ 明朝"/>
        <family val="1"/>
      </rPr>
      <t xml:space="preserve"> ～ 30</t>
    </r>
  </si>
  <si>
    <r>
      <t>30</t>
    </r>
    <r>
      <rPr>
        <sz val="12"/>
        <rFont val="ＭＳ 明朝"/>
        <family val="1"/>
      </rPr>
      <t xml:space="preserve"> ～ 50</t>
    </r>
  </si>
  <si>
    <r>
      <t>50</t>
    </r>
    <r>
      <rPr>
        <sz val="12"/>
        <rFont val="ＭＳ 明朝"/>
        <family val="1"/>
      </rPr>
      <t xml:space="preserve"> ～100</t>
    </r>
  </si>
  <si>
    <t>100～200</t>
  </si>
  <si>
    <t>200～500</t>
  </si>
  <si>
    <t>甲</t>
  </si>
  <si>
    <t>姫</t>
  </si>
  <si>
    <r>
      <t>1</t>
    </r>
    <r>
      <rPr>
        <sz val="12"/>
        <rFont val="ＭＳ 明朝"/>
        <family val="1"/>
      </rPr>
      <t xml:space="preserve"> T </t>
    </r>
    <r>
      <rPr>
        <sz val="12"/>
        <rFont val="ＭＳ 明朝"/>
        <family val="1"/>
      </rPr>
      <t>未満</t>
    </r>
  </si>
  <si>
    <r>
      <t>1</t>
    </r>
    <r>
      <rPr>
        <sz val="12"/>
        <rFont val="ＭＳ 明朝"/>
        <family val="1"/>
      </rPr>
      <t xml:space="preserve"> 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3</t>
    </r>
  </si>
  <si>
    <r>
      <t>3</t>
    </r>
    <r>
      <rPr>
        <sz val="12"/>
        <rFont val="ＭＳ 明朝"/>
        <family val="1"/>
      </rPr>
      <t xml:space="preserve"> 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</t>
    </r>
  </si>
  <si>
    <t>5 ～ 10</t>
  </si>
  <si>
    <t>イ　　経営組織別経営体数</t>
  </si>
  <si>
    <r>
      <t>1</t>
    </r>
    <r>
      <rPr>
        <sz val="12"/>
        <rFont val="ＭＳ 明朝"/>
        <family val="1"/>
      </rPr>
      <t xml:space="preserve"> T</t>
    </r>
  </si>
  <si>
    <r>
      <t xml:space="preserve">～ </t>
    </r>
    <r>
      <rPr>
        <sz val="12"/>
        <rFont val="ＭＳ 明朝"/>
        <family val="1"/>
      </rPr>
      <t>3</t>
    </r>
  </si>
  <si>
    <r>
      <t xml:space="preserve">～ </t>
    </r>
    <r>
      <rPr>
        <sz val="12"/>
        <rFont val="ＭＳ 明朝"/>
        <family val="1"/>
      </rPr>
      <t>5</t>
    </r>
  </si>
  <si>
    <r>
      <t xml:space="preserve">動力 </t>
    </r>
    <r>
      <rPr>
        <sz val="12"/>
        <rFont val="ＭＳ 明朝"/>
        <family val="1"/>
      </rPr>
      <t>1T</t>
    </r>
    <r>
      <rPr>
        <sz val="12"/>
        <rFont val="ＭＳ 明朝"/>
        <family val="1"/>
      </rPr>
      <t>未満</t>
    </r>
  </si>
  <si>
    <r>
      <t>注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平成1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日現在</t>
    </r>
  </si>
  <si>
    <t>団　　体　　経　　営　　体</t>
  </si>
  <si>
    <r>
      <t>(</t>
    </r>
    <r>
      <rPr>
        <sz val="12"/>
        <rFont val="ＭＳ 明朝"/>
        <family val="1"/>
      </rPr>
      <t xml:space="preserve">1)     </t>
    </r>
    <r>
      <rPr>
        <sz val="12"/>
        <rFont val="ＭＳ 明朝"/>
        <family val="1"/>
      </rPr>
      <t>　経営体階層別漁船隻数・トン数</t>
    </r>
  </si>
  <si>
    <t>500Ｔ</t>
  </si>
  <si>
    <t>Ｔ</t>
  </si>
  <si>
    <r>
      <t xml:space="preserve">(2)  </t>
    </r>
    <r>
      <rPr>
        <sz val="12"/>
        <rFont val="ＭＳ 明朝"/>
        <family val="1"/>
      </rPr>
      <t>　漁　業　地　区　別　漁　船　隻　数 ・ ト　ン　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</t>
    </r>
    <r>
      <rPr>
        <sz val="12"/>
        <rFont val="ＭＳ 明朝"/>
        <family val="1"/>
      </rPr>
      <t xml:space="preserve"> 漁 獲 量 （属地）</t>
    </r>
    <r>
      <rPr>
        <sz val="12"/>
        <rFont val="ＭＳ 明朝"/>
        <family val="1"/>
      </rPr>
      <t>（平成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年）</t>
    </r>
  </si>
  <si>
    <t>北大呑</t>
  </si>
  <si>
    <r>
      <t>漁 獲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量</t>
    </r>
  </si>
  <si>
    <r>
      <t xml:space="preserve">(1)  </t>
    </r>
    <r>
      <rPr>
        <sz val="12"/>
        <rFont val="ＭＳ 明朝"/>
        <family val="1"/>
      </rPr>
      <t>　漁　　業　　世　　帯　　数</t>
    </r>
    <r>
      <rPr>
        <sz val="12"/>
        <rFont val="ＭＳ 明朝"/>
        <family val="1"/>
      </rPr>
      <t xml:space="preserve"> </t>
    </r>
  </si>
  <si>
    <r>
      <t>(</t>
    </r>
    <r>
      <rPr>
        <sz val="12"/>
        <rFont val="ＭＳ 明朝"/>
        <family val="1"/>
      </rPr>
      <t xml:space="preserve">3) </t>
    </r>
    <r>
      <rPr>
        <sz val="12"/>
        <rFont val="ＭＳ 明朝"/>
        <family val="1"/>
      </rPr>
      <t>　漁業就業者数（自営・雇われ別及び漁業に従事の主従別漁業就業者数）</t>
    </r>
  </si>
  <si>
    <r>
      <t>(</t>
    </r>
    <r>
      <rPr>
        <sz val="12"/>
        <rFont val="ＭＳ 明朝"/>
        <family val="1"/>
      </rPr>
      <t xml:space="preserve">2)  </t>
    </r>
    <r>
      <rPr>
        <sz val="12"/>
        <rFont val="ＭＳ 明朝"/>
        <family val="1"/>
      </rPr>
      <t>　漁　　業　　世　　帯　　員　　数</t>
    </r>
  </si>
  <si>
    <t>専業</t>
  </si>
  <si>
    <t>兼業</t>
  </si>
  <si>
    <t xml:space="preserve"> 〃従</t>
  </si>
  <si>
    <t>区　　　　　分</t>
  </si>
  <si>
    <t>平成 2 年</t>
  </si>
  <si>
    <t>漁業世帯数</t>
  </si>
  <si>
    <t>･･･</t>
  </si>
  <si>
    <t>10　～　20</t>
  </si>
  <si>
    <t>沖合底びき網</t>
  </si>
  <si>
    <t>-</t>
  </si>
  <si>
    <t>x</t>
  </si>
  <si>
    <t>-</t>
  </si>
  <si>
    <t>-</t>
  </si>
  <si>
    <t>-</t>
  </si>
  <si>
    <t>-</t>
  </si>
  <si>
    <t>-</t>
  </si>
  <si>
    <t>-</t>
  </si>
  <si>
    <t>x</t>
  </si>
  <si>
    <t>-</t>
  </si>
  <si>
    <t>-</t>
  </si>
  <si>
    <t>その他のはえ縄</t>
  </si>
  <si>
    <t>-</t>
  </si>
  <si>
    <t>-</t>
  </si>
  <si>
    <t>さよりびき</t>
  </si>
  <si>
    <t>-</t>
  </si>
  <si>
    <t>べにすわいがに</t>
  </si>
  <si>
    <t>x</t>
  </si>
  <si>
    <r>
      <t>平 成</t>
    </r>
    <r>
      <rPr>
        <sz val="12"/>
        <rFont val="ＭＳ 明朝"/>
        <family val="1"/>
      </rPr>
      <t xml:space="preserve"> 2 </t>
    </r>
    <r>
      <rPr>
        <sz val="12"/>
        <rFont val="ＭＳ 明朝"/>
        <family val="1"/>
      </rPr>
      <t>年</t>
    </r>
  </si>
  <si>
    <t>無　動　力　船</t>
  </si>
  <si>
    <t>動　　　　　　　　力　　　　　　　　船</t>
  </si>
  <si>
    <t>5　～　10</t>
  </si>
  <si>
    <r>
      <t xml:space="preserve">注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　漁獲量は、漁業種類ごとに四捨五入しているため、計と内訳は必ずしも一致しない場合がある。</t>
    </r>
  </si>
  <si>
    <r>
      <t>注 2　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）は、地方名称が「中型まき網」と呼ばれている。</t>
    </r>
  </si>
  <si>
    <t>区　　　    分</t>
  </si>
  <si>
    <t>定置網</t>
  </si>
  <si>
    <t>20　　～　　50</t>
  </si>
  <si>
    <t>50　　～　　100</t>
  </si>
  <si>
    <t>100　　～　　200</t>
  </si>
  <si>
    <t>200　　～　　500</t>
  </si>
  <si>
    <t>500トン以上</t>
  </si>
  <si>
    <t>-</t>
  </si>
  <si>
    <t>沖合底びき網</t>
  </si>
  <si>
    <t>x</t>
  </si>
  <si>
    <t>x</t>
  </si>
  <si>
    <r>
      <t>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成</t>
    </r>
    <r>
      <rPr>
        <sz val="12"/>
        <rFont val="ＭＳ 明朝"/>
        <family val="1"/>
      </rPr>
      <t xml:space="preserve"> 2 </t>
    </r>
    <r>
      <rPr>
        <sz val="12"/>
        <rFont val="ＭＳ 明朝"/>
        <family val="1"/>
      </rPr>
      <t>年</t>
    </r>
  </si>
  <si>
    <t>区　　　  分</t>
  </si>
  <si>
    <t>はも</t>
  </si>
  <si>
    <t>たちうお</t>
  </si>
  <si>
    <t>まだい</t>
  </si>
  <si>
    <t>まぐろ</t>
  </si>
  <si>
    <t>びんなが</t>
  </si>
  <si>
    <t>ちだい</t>
  </si>
  <si>
    <t>めばち</t>
  </si>
  <si>
    <t>きだい</t>
  </si>
  <si>
    <t>きはだ</t>
  </si>
  <si>
    <t>くろだい</t>
  </si>
  <si>
    <t>めじ</t>
  </si>
  <si>
    <t>まかじき</t>
  </si>
  <si>
    <t>めかじき</t>
  </si>
  <si>
    <t>とびうお</t>
  </si>
  <si>
    <t>くろかわ類</t>
  </si>
  <si>
    <t>ばしょうかじき</t>
  </si>
  <si>
    <t>すずき</t>
  </si>
  <si>
    <t>かつお</t>
  </si>
  <si>
    <t>さめ類</t>
  </si>
  <si>
    <t>その他のえび類</t>
  </si>
  <si>
    <t>まいわし</t>
  </si>
  <si>
    <t>ずわいおす</t>
  </si>
  <si>
    <t>ずわいめす</t>
  </si>
  <si>
    <t>うるめいわし</t>
  </si>
  <si>
    <t>かたくちいわし</t>
  </si>
  <si>
    <t>するめいか</t>
  </si>
  <si>
    <t>さんま</t>
  </si>
  <si>
    <t>こういか</t>
  </si>
  <si>
    <t>あかいか</t>
  </si>
  <si>
    <t>その他のかれい</t>
  </si>
  <si>
    <t>さざえ</t>
  </si>
  <si>
    <t>たら</t>
  </si>
  <si>
    <t>ほっけ</t>
  </si>
  <si>
    <t>かきがい</t>
  </si>
  <si>
    <t>はたはた</t>
  </si>
  <si>
    <t>もずく</t>
  </si>
  <si>
    <r>
      <t>3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年</t>
    </r>
  </si>
  <si>
    <r>
      <t>4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年</t>
    </r>
  </si>
  <si>
    <r>
      <t>5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年</t>
    </r>
  </si>
  <si>
    <r>
      <t>6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年</t>
    </r>
  </si>
  <si>
    <t>魚 　 類</t>
  </si>
  <si>
    <r>
      <t>(</t>
    </r>
    <r>
      <rPr>
        <sz val="12"/>
        <rFont val="ＭＳ 明朝"/>
        <family val="1"/>
      </rPr>
      <t xml:space="preserve">1)      </t>
    </r>
    <r>
      <rPr>
        <sz val="12"/>
        <rFont val="ＭＳ 明朝"/>
        <family val="1"/>
      </rPr>
      <t>　魚　　　　　種　　　　　別　　　　　漁　　　　　獲　　　　　量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（属人）</t>
    </r>
  </si>
  <si>
    <r>
      <t>(2)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次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・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漁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種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類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漁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獲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量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（属</t>
    </r>
    <r>
      <rPr>
        <sz val="12"/>
        <rFont val="ＭＳ 明朝"/>
        <family val="1"/>
      </rPr>
      <t>地）</t>
    </r>
  </si>
  <si>
    <t>3    年</t>
  </si>
  <si>
    <t>4    年</t>
  </si>
  <si>
    <t>5    年</t>
  </si>
  <si>
    <r>
      <t>6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年</t>
    </r>
  </si>
  <si>
    <t>　　〃    （縦その他）</t>
  </si>
  <si>
    <t>ｔ</t>
  </si>
  <si>
    <t>年　  次</t>
  </si>
  <si>
    <r>
      <t>そ の</t>
    </r>
    <r>
      <rPr>
        <sz val="12"/>
        <rFont val="ＭＳ 明朝"/>
        <family val="1"/>
      </rPr>
      <t xml:space="preserve"> 他 の 養 殖</t>
    </r>
  </si>
  <si>
    <t>ばらのり</t>
  </si>
  <si>
    <r>
      <t>収 獲</t>
    </r>
    <r>
      <rPr>
        <sz val="12"/>
        <rFont val="ＭＳ 明朝"/>
        <family val="1"/>
      </rPr>
      <t xml:space="preserve"> 量</t>
    </r>
  </si>
  <si>
    <t>ｔ</t>
  </si>
  <si>
    <t>-</t>
  </si>
  <si>
    <t>1)　は、さく河性さけ類である。</t>
  </si>
  <si>
    <t>（単位：トン）</t>
  </si>
  <si>
    <t>区　　　　       分</t>
  </si>
  <si>
    <t>にじます</t>
  </si>
  <si>
    <t>年　  次</t>
  </si>
  <si>
    <r>
      <t>そ　</t>
    </r>
    <r>
      <rPr>
        <sz val="12"/>
        <rFont val="ＭＳ 明朝"/>
        <family val="1"/>
      </rPr>
      <t xml:space="preserve">  　の　  　他　  　の　  　養　  　殖 　 　業</t>
    </r>
  </si>
  <si>
    <t>あゆ</t>
  </si>
  <si>
    <t>こい</t>
  </si>
  <si>
    <t>ふな</t>
  </si>
  <si>
    <t>うなぎ</t>
  </si>
  <si>
    <t>ｔ</t>
  </si>
  <si>
    <t>ティラピア</t>
  </si>
  <si>
    <t>えび類</t>
  </si>
  <si>
    <t>すっぽん</t>
  </si>
  <si>
    <r>
      <t>平 成</t>
    </r>
    <r>
      <rPr>
        <sz val="12"/>
        <rFont val="ＭＳ 明朝"/>
        <family val="1"/>
      </rPr>
      <t xml:space="preserve"> 2 </t>
    </r>
    <r>
      <rPr>
        <sz val="12"/>
        <rFont val="ＭＳ 明朝"/>
        <family val="1"/>
      </rPr>
      <t>年</t>
    </r>
  </si>
  <si>
    <r>
      <t>平 成</t>
    </r>
    <r>
      <rPr>
        <sz val="12"/>
        <rFont val="ＭＳ 明朝"/>
        <family val="1"/>
      </rPr>
      <t xml:space="preserve"> 2 年</t>
    </r>
  </si>
  <si>
    <t>平 成 2 年</t>
  </si>
  <si>
    <r>
      <t>総　収　獲</t>
    </r>
    <r>
      <rPr>
        <sz val="12"/>
        <rFont val="ＭＳ 明朝"/>
        <family val="1"/>
      </rPr>
      <t xml:space="preserve"> 
(1</t>
    </r>
    <r>
      <rPr>
        <sz val="12"/>
        <rFont val="ＭＳ 明朝"/>
        <family val="1"/>
      </rPr>
      <t>月～12月）</t>
    </r>
  </si>
  <si>
    <r>
      <t>養 殖</t>
    </r>
    <r>
      <rPr>
        <sz val="12"/>
        <rFont val="ＭＳ 明朝"/>
        <family val="1"/>
      </rPr>
      <t xml:space="preserve"> 年 収 穫 量　　　　　（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月～翌年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月）</t>
    </r>
  </si>
  <si>
    <r>
      <t>(</t>
    </r>
    <r>
      <rPr>
        <sz val="12"/>
        <rFont val="ＭＳ 明朝"/>
        <family val="1"/>
      </rPr>
      <t xml:space="preserve">1)   </t>
    </r>
    <r>
      <rPr>
        <sz val="12"/>
        <rFont val="ＭＳ 明朝"/>
        <family val="1"/>
      </rPr>
      <t>　魚　　種　　別　　漁　　獲　　量</t>
    </r>
  </si>
  <si>
    <t>(2)　　内水面養殖による魚種別収獲量</t>
  </si>
  <si>
    <r>
      <t>3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年</t>
    </r>
  </si>
  <si>
    <r>
      <t>4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年</t>
    </r>
  </si>
  <si>
    <r>
      <t>5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年</t>
    </r>
  </si>
  <si>
    <t>6    年</t>
  </si>
  <si>
    <t>貝類計</t>
  </si>
  <si>
    <t>-</t>
  </si>
  <si>
    <t>藻類計</t>
  </si>
  <si>
    <t>(単位：トン)</t>
  </si>
  <si>
    <t>年度始め世帯員数</t>
  </si>
  <si>
    <t>出漁日数</t>
  </si>
  <si>
    <t>やきちくわ</t>
  </si>
  <si>
    <t>延べ労働人員</t>
  </si>
  <si>
    <t>包装かまぼこ</t>
  </si>
  <si>
    <t>延べ労働時間</t>
  </si>
  <si>
    <t>かまぼこ</t>
  </si>
  <si>
    <t>漁獲量</t>
  </si>
  <si>
    <t>あげかまぼこ</t>
  </si>
  <si>
    <t>ゆでかまぼこ</t>
  </si>
  <si>
    <t>風味かまぼこ</t>
  </si>
  <si>
    <t>固定資本</t>
  </si>
  <si>
    <t>水産物調理食品</t>
  </si>
  <si>
    <t>漁業収入</t>
  </si>
  <si>
    <t>するめ</t>
  </si>
  <si>
    <t>漁業支出</t>
  </si>
  <si>
    <t>漁船費</t>
  </si>
  <si>
    <t>干しいわし</t>
  </si>
  <si>
    <t>漁具費</t>
  </si>
  <si>
    <t>干しあじ</t>
  </si>
  <si>
    <t>油費</t>
  </si>
  <si>
    <t>干しさんま</t>
  </si>
  <si>
    <t>販売手数料</t>
  </si>
  <si>
    <t>干しさば</t>
  </si>
  <si>
    <t>干しかれい</t>
  </si>
  <si>
    <t>減価償却費</t>
  </si>
  <si>
    <t>干したら</t>
  </si>
  <si>
    <t>煮干しいわし</t>
  </si>
  <si>
    <t>塩蔵さば</t>
  </si>
  <si>
    <t>漁家所得</t>
  </si>
  <si>
    <t>けずり節</t>
  </si>
  <si>
    <t>水産物漬物</t>
  </si>
  <si>
    <t>％</t>
  </si>
  <si>
    <t>冷凍かつお類</t>
  </si>
  <si>
    <t>冷凍いわし類</t>
  </si>
  <si>
    <t>冷凍さば類</t>
  </si>
  <si>
    <t>50　　主 要 品 目 別 水 産 加 工 品 生 産 量</t>
  </si>
  <si>
    <t>51　　漁 　 家　  経  　済（平成 6 年）</t>
  </si>
  <si>
    <r>
      <t>3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年</t>
    </r>
  </si>
  <si>
    <r>
      <t>4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年</t>
    </r>
  </si>
  <si>
    <r>
      <t>5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年</t>
    </r>
  </si>
  <si>
    <r>
      <t>1</t>
    </r>
    <r>
      <rPr>
        <sz val="12"/>
        <rFont val="ＭＳ 明朝"/>
        <family val="1"/>
      </rPr>
      <t xml:space="preserve"> T </t>
    </r>
    <r>
      <rPr>
        <sz val="12"/>
        <rFont val="ＭＳ 明朝"/>
        <family val="1"/>
      </rPr>
      <t>未満</t>
    </r>
  </si>
  <si>
    <r>
      <t xml:space="preserve">1 ～ </t>
    </r>
    <r>
      <rPr>
        <sz val="12"/>
        <rFont val="ＭＳ 明朝"/>
        <family val="1"/>
      </rPr>
      <t>3 T</t>
    </r>
  </si>
  <si>
    <r>
      <t>3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～ </t>
    </r>
    <r>
      <rPr>
        <sz val="12"/>
        <rFont val="ＭＳ 明朝"/>
        <family val="1"/>
      </rPr>
      <t>5 T</t>
    </r>
  </si>
  <si>
    <r>
      <t>5 ～ 10</t>
    </r>
    <r>
      <rPr>
        <sz val="12"/>
        <rFont val="ＭＳ 明朝"/>
        <family val="1"/>
      </rPr>
      <t xml:space="preserve"> T</t>
    </r>
  </si>
  <si>
    <r>
      <t xml:space="preserve">単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位</t>
    </r>
  </si>
  <si>
    <t>煮干し品</t>
  </si>
  <si>
    <t>塩蔵品</t>
  </si>
  <si>
    <t>くん製品</t>
  </si>
  <si>
    <t>節製品</t>
  </si>
  <si>
    <t>飼肥料</t>
  </si>
  <si>
    <r>
      <t>5</t>
    </r>
    <r>
      <rPr>
        <sz val="12"/>
        <rFont val="ＭＳ 明朝"/>
        <family val="1"/>
      </rPr>
      <t xml:space="preserve"> トン </t>
    </r>
    <r>
      <rPr>
        <sz val="12"/>
        <rFont val="ＭＳ 明朝"/>
        <family val="1"/>
      </rPr>
      <t>未 満</t>
    </r>
  </si>
  <si>
    <r>
      <t xml:space="preserve">区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　　　　　分</t>
    </r>
  </si>
  <si>
    <r>
      <t xml:space="preserve">団　　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体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　　　経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　　 営</t>
    </r>
  </si>
  <si>
    <r>
      <t>注　　平成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年1月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日現在「漁業経営体調査」</t>
    </r>
  </si>
  <si>
    <r>
      <t>注</t>
    </r>
    <r>
      <rPr>
        <sz val="12"/>
        <rFont val="ＭＳ 明朝"/>
        <family val="1"/>
      </rPr>
      <t xml:space="preserve"> 1</t>
    </r>
    <r>
      <rPr>
        <sz val="12"/>
        <rFont val="ＭＳ 明朝"/>
        <family val="1"/>
      </rPr>
      <t>　平成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日現在「漁業経営体調査」</t>
    </r>
  </si>
  <si>
    <r>
      <t xml:space="preserve"> </t>
    </r>
    <r>
      <rPr>
        <sz val="12"/>
        <rFont val="ＭＳ 明朝"/>
        <family val="1"/>
      </rPr>
      <t xml:space="preserve">  2</t>
    </r>
    <r>
      <rPr>
        <sz val="12"/>
        <rFont val="ＭＳ 明朝"/>
        <family val="1"/>
      </rPr>
      <t>　漁獲量は「漁業・養殖業生産統計調査」</t>
    </r>
  </si>
  <si>
    <r>
      <t>1）あ</t>
    </r>
    <r>
      <rPr>
        <sz val="12"/>
        <rFont val="ＭＳ 明朝"/>
        <family val="1"/>
      </rPr>
      <t>　ぐ　</t>
    </r>
    <r>
      <rPr>
        <sz val="12"/>
        <rFont val="ＭＳ 明朝"/>
        <family val="1"/>
      </rPr>
      <t>り　</t>
    </r>
    <r>
      <rPr>
        <sz val="12"/>
        <rFont val="ＭＳ 明朝"/>
        <family val="1"/>
      </rPr>
      <t>網</t>
    </r>
  </si>
  <si>
    <r>
      <t>1</t>
    </r>
    <r>
      <rPr>
        <sz val="12"/>
        <rFont val="ＭＳ 明朝"/>
        <family val="1"/>
      </rPr>
      <t xml:space="preserve">) </t>
    </r>
    <r>
      <rPr>
        <sz val="12"/>
        <rFont val="ＭＳ 明朝"/>
        <family val="1"/>
      </rPr>
      <t>あ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ぐ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り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網</t>
    </r>
  </si>
  <si>
    <t>注 1　主要魚種のみを計上したため、計と内訳は一致しない。</t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</si>
  <si>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2　その他のいか類には「こういか」は含まない。</t>
    </r>
  </si>
  <si>
    <t>いかだ式
（合）</t>
  </si>
  <si>
    <t>簡易垂下式
（千㎡）</t>
  </si>
  <si>
    <t>その他
（台）</t>
  </si>
  <si>
    <t>むき身</t>
  </si>
  <si>
    <r>
      <t xml:space="preserve">施       </t>
    </r>
    <r>
      <rPr>
        <sz val="12"/>
        <rFont val="ＭＳ 明朝"/>
        <family val="1"/>
      </rPr>
      <t>設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</si>
  <si>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r>
      <t>の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り　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類　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養　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殖　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業</t>
    </r>
  </si>
  <si>
    <t>経　営　体　数</t>
  </si>
  <si>
    <t>収　　獲　　量</t>
  </si>
  <si>
    <t>施　　設　　数</t>
  </si>
  <si>
    <t>魚　　類　　養　　殖</t>
  </si>
  <si>
    <r>
      <t>そ 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他</t>
    </r>
  </si>
  <si>
    <r>
      <t>板 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り</t>
    </r>
  </si>
  <si>
    <r>
      <t>施 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</si>
  <si>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r>
      <t>海  　</t>
    </r>
    <r>
      <rPr>
        <sz val="12"/>
        <rFont val="ＭＳ 明朝"/>
        <family val="1"/>
      </rPr>
      <t xml:space="preserve"> 藻</t>
    </r>
    <r>
      <rPr>
        <sz val="12"/>
        <rFont val="ＭＳ 明朝"/>
        <family val="1"/>
      </rPr>
      <t xml:space="preserve">  　</t>
    </r>
    <r>
      <rPr>
        <sz val="12"/>
        <rFont val="ＭＳ 明朝"/>
        <family val="1"/>
      </rPr>
      <t xml:space="preserve"> 類 </t>
    </r>
    <r>
      <rPr>
        <sz val="12"/>
        <rFont val="ＭＳ 明朝"/>
        <family val="1"/>
      </rPr>
      <t xml:space="preserve">  　</t>
    </r>
    <r>
      <rPr>
        <sz val="12"/>
        <rFont val="ＭＳ 明朝"/>
        <family val="1"/>
      </rPr>
      <t xml:space="preserve">養 </t>
    </r>
    <r>
      <rPr>
        <sz val="12"/>
        <rFont val="ＭＳ 明朝"/>
        <family val="1"/>
      </rPr>
      <t xml:space="preserve">  　</t>
    </r>
    <r>
      <rPr>
        <sz val="12"/>
        <rFont val="ＭＳ 明朝"/>
        <family val="1"/>
      </rPr>
      <t>殖</t>
    </r>
  </si>
  <si>
    <r>
      <t>そ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の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他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の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養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殖</t>
    </r>
  </si>
  <si>
    <r>
      <t xml:space="preserve">種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苗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販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売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量</t>
    </r>
  </si>
  <si>
    <t>‐</t>
  </si>
  <si>
    <r>
      <t>1</t>
    </r>
    <r>
      <rPr>
        <sz val="12"/>
        <rFont val="ＭＳ 明朝"/>
        <family val="1"/>
      </rPr>
      <t xml:space="preserve">   T</t>
    </r>
    <r>
      <rPr>
        <sz val="12"/>
        <rFont val="ＭＳ 明朝"/>
        <family val="1"/>
      </rPr>
      <t>　　　　　　未　満</t>
    </r>
  </si>
  <si>
    <r>
      <t>1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3</t>
    </r>
  </si>
  <si>
    <r>
      <t>3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5</t>
    </r>
  </si>
  <si>
    <r>
      <t>5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10</t>
    </r>
  </si>
  <si>
    <r>
      <t>10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20</t>
    </r>
  </si>
  <si>
    <r>
      <t>20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30</t>
    </r>
  </si>
  <si>
    <r>
      <t>30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50</t>
    </r>
  </si>
  <si>
    <r>
      <t>50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100</t>
    </r>
  </si>
  <si>
    <r>
      <t>100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200</t>
    </r>
  </si>
  <si>
    <r>
      <t>200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500</t>
    </r>
  </si>
  <si>
    <t>―</t>
  </si>
  <si>
    <t>-</t>
  </si>
  <si>
    <t>-</t>
  </si>
  <si>
    <t xml:space="preserve">― </t>
  </si>
  <si>
    <t>･･･</t>
  </si>
  <si>
    <t>45　　漁  業  世  帯  及  び  漁  業  就  業  者  数</t>
  </si>
  <si>
    <r>
      <t xml:space="preserve">   </t>
    </r>
    <r>
      <rPr>
        <sz val="12"/>
        <rFont val="ＭＳ 明朝"/>
        <family val="1"/>
      </rPr>
      <t>3</t>
    </r>
  </si>
  <si>
    <r>
      <t xml:space="preserve">   </t>
    </r>
    <r>
      <rPr>
        <sz val="12"/>
        <rFont val="ＭＳ 明朝"/>
        <family val="1"/>
      </rPr>
      <t>4</t>
    </r>
  </si>
  <si>
    <r>
      <t xml:space="preserve">   </t>
    </r>
    <r>
      <rPr>
        <sz val="12"/>
        <rFont val="ＭＳ 明朝"/>
        <family val="1"/>
      </rPr>
      <t>5</t>
    </r>
  </si>
  <si>
    <t xml:space="preserve">  6</t>
  </si>
  <si>
    <r>
      <t xml:space="preserve">   </t>
    </r>
    <r>
      <rPr>
        <sz val="12"/>
        <rFont val="ＭＳ 明朝"/>
        <family val="1"/>
      </rPr>
      <t>3</t>
    </r>
  </si>
  <si>
    <r>
      <t xml:space="preserve">   </t>
    </r>
    <r>
      <rPr>
        <sz val="12"/>
        <rFont val="ＭＳ 明朝"/>
        <family val="1"/>
      </rPr>
      <t>4</t>
    </r>
  </si>
  <si>
    <r>
      <t xml:space="preserve">   </t>
    </r>
    <r>
      <rPr>
        <sz val="12"/>
        <rFont val="ＭＳ 明朝"/>
        <family val="1"/>
      </rPr>
      <t>5</t>
    </r>
  </si>
  <si>
    <t xml:space="preserve">   6</t>
  </si>
  <si>
    <r>
      <t xml:space="preserve">      </t>
    </r>
    <r>
      <rPr>
        <sz val="12"/>
        <rFont val="ＭＳ 明朝"/>
        <family val="1"/>
      </rPr>
      <t>3</t>
    </r>
  </si>
  <si>
    <r>
      <t xml:space="preserve">      </t>
    </r>
    <r>
      <rPr>
        <sz val="12"/>
        <rFont val="ＭＳ 明朝"/>
        <family val="1"/>
      </rPr>
      <t>4</t>
    </r>
  </si>
  <si>
    <r>
      <t xml:space="preserve">      </t>
    </r>
    <r>
      <rPr>
        <sz val="12"/>
        <rFont val="ＭＳ 明朝"/>
        <family val="1"/>
      </rPr>
      <t>5</t>
    </r>
  </si>
  <si>
    <t xml:space="preserve">     6</t>
  </si>
  <si>
    <t xml:space="preserve"> </t>
  </si>
  <si>
    <t>-</t>
  </si>
  <si>
    <t>　　漁 業 種 類 別 ・ 規 模 別 漁 労 体 数 、 出 漁 日 数 及 び 漁 獲 量（属 人）（つづき）</t>
  </si>
  <si>
    <t>46　　漁業種類別・規模別漁労体数、出漁日数及び漁獲量（属人）</t>
  </si>
  <si>
    <t>43 　　漁　　　業　　　経　　　営　　　体</t>
  </si>
  <si>
    <t>47　　海   面   漁   業   生   産   量</t>
  </si>
  <si>
    <t>…</t>
  </si>
  <si>
    <t>　</t>
  </si>
  <si>
    <t>7　　　水　　　　　　　　産　　　　　　　　業</t>
  </si>
  <si>
    <t>漁業地区別漁業経営体数（つづき） （平成6年）</t>
  </si>
  <si>
    <r>
      <t xml:space="preserve">(3)  </t>
    </r>
    <r>
      <rPr>
        <sz val="12"/>
        <rFont val="ＭＳ 明朝"/>
        <family val="1"/>
      </rPr>
      <t>　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次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・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主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要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魚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種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漁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獲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量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（属地）</t>
    </r>
  </si>
  <si>
    <t>48  　　海　　　　面　　　　養　　　　殖　　　　業</t>
  </si>
  <si>
    <t>49 　　内　　水　　面　　漁　　業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</si>
</sst>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_);[Red]\(#,##0.0\)"/>
    <numFmt numFmtId="179" formatCode="#,##0_ "/>
    <numFmt numFmtId="180" formatCode="0_ "/>
    <numFmt numFmtId="181" formatCode="0_);[Red]\(0\)"/>
    <numFmt numFmtId="182" formatCode="0.00_ ;[Red]\-0.00\ "/>
    <numFmt numFmtId="183" formatCode="#,##0.00_ ;[Red]\-#,##0.00\ "/>
    <numFmt numFmtId="184" formatCode="#,##0_);[Red]\(#,##0\)"/>
    <numFmt numFmtId="185" formatCode="#,##0.000;\-#,##0.000"/>
    <numFmt numFmtId="186" formatCode="\-"/>
    <numFmt numFmtId="187" formatCode="0.000"/>
    <numFmt numFmtId="188" formatCode="0.0"/>
    <numFmt numFmtId="189" formatCode="0.00_);[Red]\(0.00\)"/>
    <numFmt numFmtId="190" formatCode="#,##0.00_);[Red]\(#,##0.00\)"/>
    <numFmt numFmtId="191" formatCode="#,##0.0_ ;[Red]\-#,##0.0\ "/>
    <numFmt numFmtId="192" formatCode="#,##0.00;[Red]#,##0.00"/>
    <numFmt numFmtId="193" formatCode="#,##0.00_ "/>
  </numFmts>
  <fonts count="5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2"/>
      <color indexed="56"/>
      <name val="ＭＳ 明朝"/>
      <family val="1"/>
    </font>
    <font>
      <b/>
      <sz val="12"/>
      <name val="ＭＳ ゴシック"/>
      <family val="3"/>
    </font>
    <font>
      <b/>
      <sz val="12"/>
      <color indexed="56"/>
      <name val="ＭＳ 明朝"/>
      <family val="1"/>
    </font>
    <font>
      <b/>
      <sz val="12"/>
      <color indexed="56"/>
      <name val="ＭＳ ゴシック"/>
      <family val="3"/>
    </font>
    <font>
      <sz val="12"/>
      <color indexed="56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10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6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right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9" fontId="0" fillId="0" borderId="0" xfId="0" applyNumberFormat="1" applyFont="1" applyFill="1" applyBorder="1" applyAlignment="1">
      <alignment horizontal="right" vertical="center"/>
    </xf>
    <xf numFmtId="37" fontId="0" fillId="0" borderId="10" xfId="0" applyNumberFormat="1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left"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39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vertical="center"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38" fontId="5" fillId="0" borderId="0" xfId="49" applyFont="1" applyFill="1" applyAlignment="1">
      <alignment vertical="top"/>
    </xf>
    <xf numFmtId="38" fontId="0" fillId="0" borderId="0" xfId="49" applyFont="1" applyFill="1" applyAlignment="1">
      <alignment vertical="top"/>
    </xf>
    <xf numFmtId="38" fontId="5" fillId="0" borderId="0" xfId="49" applyFont="1" applyFill="1" applyAlignment="1">
      <alignment horizontal="right" vertical="top"/>
    </xf>
    <xf numFmtId="38" fontId="0" fillId="0" borderId="0" xfId="49" applyFont="1" applyFill="1" applyAlignment="1">
      <alignment vertical="center"/>
    </xf>
    <xf numFmtId="38" fontId="10" fillId="0" borderId="0" xfId="49" applyFont="1" applyFill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38" fontId="7" fillId="0" borderId="14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right" vertical="center"/>
    </xf>
    <xf numFmtId="1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38" fontId="7" fillId="0" borderId="0" xfId="49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vertical="center"/>
    </xf>
    <xf numFmtId="38" fontId="0" fillId="0" borderId="0" xfId="49" applyFont="1" applyFill="1" applyBorder="1" applyAlignment="1">
      <alignment horizontal="distributed" vertical="center"/>
    </xf>
    <xf numFmtId="38" fontId="0" fillId="0" borderId="16" xfId="49" applyFont="1" applyFill="1" applyBorder="1" applyAlignment="1">
      <alignment horizontal="distributed" vertical="center"/>
    </xf>
    <xf numFmtId="181" fontId="0" fillId="0" borderId="0" xfId="0" applyNumberFormat="1" applyFont="1" applyFill="1" applyAlignment="1">
      <alignment vertical="center"/>
    </xf>
    <xf numFmtId="37" fontId="13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37" fontId="13" fillId="0" borderId="11" xfId="0" applyNumberFormat="1" applyFont="1" applyFill="1" applyBorder="1" applyAlignment="1" applyProtection="1">
      <alignment horizontal="right" vertical="center"/>
      <protection/>
    </xf>
    <xf numFmtId="38" fontId="0" fillId="0" borderId="25" xfId="49" applyFont="1" applyFill="1" applyBorder="1" applyAlignment="1">
      <alignment vertical="center"/>
    </xf>
    <xf numFmtId="38" fontId="14" fillId="0" borderId="0" xfId="49" applyFont="1" applyFill="1" applyBorder="1" applyAlignment="1">
      <alignment vertical="center"/>
    </xf>
    <xf numFmtId="38" fontId="11" fillId="0" borderId="0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/>
    </xf>
    <xf numFmtId="38" fontId="15" fillId="0" borderId="0" xfId="49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horizontal="right" vertical="center"/>
    </xf>
    <xf numFmtId="38" fontId="13" fillId="0" borderId="0" xfId="49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 quotePrefix="1">
      <alignment horizontal="left" vertical="center"/>
      <protection/>
    </xf>
    <xf numFmtId="0" fontId="0" fillId="0" borderId="26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38" fontId="12" fillId="0" borderId="0" xfId="49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right" vertical="center"/>
    </xf>
    <xf numFmtId="37" fontId="1" fillId="0" borderId="0" xfId="0" applyNumberFormat="1" applyFont="1" applyFill="1" applyAlignment="1" applyProtection="1">
      <alignment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37" fontId="0" fillId="0" borderId="29" xfId="0" applyNumberFormat="1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distributed" vertical="center"/>
    </xf>
    <xf numFmtId="38" fontId="7" fillId="0" borderId="26" xfId="49" applyFont="1" applyFill="1" applyBorder="1" applyAlignment="1">
      <alignment horizontal="distributed" vertical="center"/>
    </xf>
    <xf numFmtId="38" fontId="12" fillId="0" borderId="26" xfId="49" applyFont="1" applyFill="1" applyBorder="1" applyAlignment="1">
      <alignment horizontal="distributed" vertical="center"/>
    </xf>
    <xf numFmtId="38" fontId="0" fillId="0" borderId="26" xfId="49" applyFont="1" applyFill="1" applyBorder="1" applyAlignment="1">
      <alignment horizontal="distributed" vertical="center"/>
    </xf>
    <xf numFmtId="38" fontId="5" fillId="0" borderId="26" xfId="49" applyFont="1" applyFill="1" applyBorder="1" applyAlignment="1">
      <alignment horizontal="distributed" vertical="center"/>
    </xf>
    <xf numFmtId="38" fontId="0" fillId="0" borderId="30" xfId="49" applyFont="1" applyFill="1" applyBorder="1" applyAlignment="1">
      <alignment horizontal="distributed" vertical="center"/>
    </xf>
    <xf numFmtId="38" fontId="7" fillId="0" borderId="31" xfId="49" applyFont="1" applyFill="1" applyBorder="1" applyAlignment="1">
      <alignment horizontal="distributed" vertical="center"/>
    </xf>
    <xf numFmtId="0" fontId="0" fillId="0" borderId="26" xfId="0" applyFont="1" applyFill="1" applyBorder="1" applyAlignment="1" applyProtection="1">
      <alignment horizontal="distributed" vertical="center"/>
      <protection/>
    </xf>
    <xf numFmtId="38" fontId="0" fillId="0" borderId="32" xfId="49" applyFont="1" applyFill="1" applyBorder="1" applyAlignment="1">
      <alignment horizontal="distributed"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right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6" xfId="0" applyFont="1" applyFill="1" applyBorder="1" applyAlignment="1" applyProtection="1">
      <alignment vertical="center"/>
      <protection/>
    </xf>
    <xf numFmtId="0" fontId="1" fillId="0" borderId="26" xfId="0" applyFont="1" applyBorder="1" applyAlignment="1">
      <alignment horizontal="distributed" vertical="center"/>
    </xf>
    <xf numFmtId="0" fontId="0" fillId="0" borderId="15" xfId="0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fill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177" fontId="0" fillId="0" borderId="29" xfId="0" applyNumberFormat="1" applyFont="1" applyFill="1" applyBorder="1" applyAlignment="1" applyProtection="1">
      <alignment horizontal="right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distributed" vertical="center"/>
    </xf>
    <xf numFmtId="177" fontId="0" fillId="0" borderId="0" xfId="49" applyNumberFormat="1" applyFont="1" applyFill="1" applyBorder="1" applyAlignment="1" applyProtection="1">
      <alignment horizontal="right" vertical="center"/>
      <protection/>
    </xf>
    <xf numFmtId="177" fontId="0" fillId="0" borderId="0" xfId="49" applyNumberFormat="1" applyFont="1" applyFill="1" applyAlignment="1">
      <alignment horizontal="right" vertical="center"/>
    </xf>
    <xf numFmtId="177" fontId="0" fillId="0" borderId="0" xfId="49" applyNumberFormat="1" applyFont="1" applyFill="1" applyBorder="1" applyAlignment="1">
      <alignment horizontal="right" vertical="center"/>
    </xf>
    <xf numFmtId="40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0" xfId="49" applyNumberFormat="1" applyFont="1" applyFill="1" applyAlignment="1">
      <alignment horizontal="right" vertical="center"/>
    </xf>
    <xf numFmtId="0" fontId="0" fillId="0" borderId="36" xfId="0" applyFont="1" applyFill="1" applyBorder="1" applyAlignment="1" applyProtection="1" quotePrefix="1">
      <alignment horizontal="center" vertical="center"/>
      <protection/>
    </xf>
    <xf numFmtId="0" fontId="1" fillId="0" borderId="0" xfId="0" applyFont="1" applyFill="1" applyBorder="1" applyAlignment="1" applyProtection="1">
      <alignment horizontal="distributed" vertical="center"/>
      <protection/>
    </xf>
    <xf numFmtId="0" fontId="1" fillId="0" borderId="10" xfId="0" applyFont="1" applyBorder="1" applyAlignment="1">
      <alignment vertical="center"/>
    </xf>
    <xf numFmtId="0" fontId="12" fillId="0" borderId="10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12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37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4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vertical="top"/>
      <protection/>
    </xf>
    <xf numFmtId="0" fontId="0" fillId="0" borderId="20" xfId="0" applyFont="1" applyFill="1" applyBorder="1" applyAlignment="1" applyProtection="1">
      <alignment vertical="top"/>
      <protection/>
    </xf>
    <xf numFmtId="0" fontId="0" fillId="0" borderId="21" xfId="0" applyFont="1" applyFill="1" applyBorder="1" applyAlignment="1" applyProtection="1">
      <alignment vertical="top"/>
      <protection/>
    </xf>
    <xf numFmtId="0" fontId="0" fillId="0" borderId="14" xfId="0" applyFont="1" applyFill="1" applyBorder="1" applyAlignment="1" applyProtection="1">
      <alignment horizontal="right" vertical="top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top"/>
    </xf>
    <xf numFmtId="0" fontId="0" fillId="0" borderId="27" xfId="0" applyFont="1" applyFill="1" applyBorder="1" applyAlignment="1">
      <alignment horizontal="right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5" fillId="0" borderId="14" xfId="0" applyFont="1" applyFill="1" applyBorder="1" applyAlignment="1" applyProtection="1">
      <alignment horizontal="right" vertical="top"/>
      <protection/>
    </xf>
    <xf numFmtId="0" fontId="0" fillId="0" borderId="0" xfId="0" applyFont="1" applyFill="1" applyAlignment="1">
      <alignment horizontal="center" vertical="top"/>
    </xf>
    <xf numFmtId="0" fontId="0" fillId="0" borderId="10" xfId="0" applyFont="1" applyFill="1" applyBorder="1" applyAlignment="1">
      <alignment horizontal="distributed" vertical="center" indent="1"/>
    </xf>
    <xf numFmtId="0" fontId="0" fillId="0" borderId="13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37" fontId="0" fillId="0" borderId="4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5" fillId="0" borderId="10" xfId="0" applyFont="1" applyFill="1" applyBorder="1" applyAlignment="1" applyProtection="1">
      <alignment horizontal="left" vertical="center" indent="1"/>
      <protection/>
    </xf>
    <xf numFmtId="0" fontId="0" fillId="0" borderId="0" xfId="0" applyFont="1" applyFill="1" applyBorder="1" applyAlignment="1" applyProtection="1">
      <alignment horizontal="distributed" vertical="center" indent="1"/>
      <protection/>
    </xf>
    <xf numFmtId="0" fontId="0" fillId="0" borderId="10" xfId="0" applyFont="1" applyFill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0" fillId="0" borderId="10" xfId="0" applyFont="1" applyFill="1" applyBorder="1" applyAlignment="1">
      <alignment horizontal="distributed" vertical="center" indent="1"/>
    </xf>
    <xf numFmtId="0" fontId="0" fillId="0" borderId="28" xfId="0" applyFont="1" applyFill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right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37" fontId="0" fillId="0" borderId="29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distributed" vertical="center" indent="1"/>
      <protection/>
    </xf>
    <xf numFmtId="0" fontId="0" fillId="0" borderId="10" xfId="0" applyFont="1" applyFill="1" applyBorder="1" applyAlignment="1">
      <alignment horizontal="distributed" vertical="center" indent="1"/>
    </xf>
    <xf numFmtId="0" fontId="0" fillId="0" borderId="28" xfId="0" applyFont="1" applyFill="1" applyBorder="1" applyAlignment="1" applyProtection="1">
      <alignment horizontal="distributed" vertical="center" indent="1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distributed" vertical="center"/>
    </xf>
    <xf numFmtId="0" fontId="1" fillId="0" borderId="10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>
      <alignment vertical="center"/>
    </xf>
    <xf numFmtId="37" fontId="0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right" vertical="center"/>
    </xf>
    <xf numFmtId="37" fontId="0" fillId="0" borderId="43" xfId="0" applyNumberFormat="1" applyFont="1" applyFill="1" applyBorder="1" applyAlignment="1" applyProtection="1">
      <alignment horizontal="right" vertical="center"/>
      <protection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44" xfId="0" applyFont="1" applyFill="1" applyBorder="1" applyAlignment="1" applyProtection="1">
      <alignment horizontal="right" vertical="center"/>
      <protection/>
    </xf>
    <xf numFmtId="38" fontId="0" fillId="0" borderId="29" xfId="49" applyFont="1" applyFill="1" applyBorder="1" applyAlignment="1" applyProtection="1">
      <alignment horizontal="right" vertical="center"/>
      <protection/>
    </xf>
    <xf numFmtId="37" fontId="12" fillId="0" borderId="11" xfId="0" applyNumberFormat="1" applyFont="1" applyFill="1" applyBorder="1" applyAlignment="1" applyProtection="1">
      <alignment horizontal="right" vertical="center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38" fontId="12" fillId="0" borderId="0" xfId="49" applyFont="1" applyFill="1" applyBorder="1" applyAlignment="1">
      <alignment horizontal="right" vertical="center"/>
    </xf>
    <xf numFmtId="38" fontId="0" fillId="0" borderId="26" xfId="49" applyFont="1" applyFill="1" applyBorder="1" applyAlignment="1">
      <alignment horizontal="distributed" vertical="center" indent="1"/>
    </xf>
    <xf numFmtId="0" fontId="0" fillId="0" borderId="26" xfId="0" applyFont="1" applyFill="1" applyBorder="1" applyAlignment="1" applyProtection="1">
      <alignment horizontal="distributed" vertical="center" indent="1"/>
      <protection/>
    </xf>
    <xf numFmtId="38" fontId="5" fillId="0" borderId="26" xfId="49" applyFont="1" applyFill="1" applyBorder="1" applyAlignment="1">
      <alignment horizontal="left" vertical="center" indent="1"/>
    </xf>
    <xf numFmtId="38" fontId="0" fillId="0" borderId="0" xfId="49" applyFont="1" applyFill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0" fontId="0" fillId="0" borderId="0" xfId="0" applyFont="1" applyFill="1" applyAlignment="1" applyProtection="1">
      <alignment vertical="center"/>
      <protection/>
    </xf>
    <xf numFmtId="0" fontId="1" fillId="0" borderId="26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left" vertical="center"/>
    </xf>
    <xf numFmtId="0" fontId="0" fillId="0" borderId="24" xfId="0" applyFont="1" applyFill="1" applyBorder="1" applyAlignment="1" applyProtection="1">
      <alignment horizontal="left" vertical="center"/>
      <protection/>
    </xf>
    <xf numFmtId="37" fontId="0" fillId="0" borderId="24" xfId="0" applyNumberFormat="1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37" fontId="12" fillId="0" borderId="24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7" fillId="0" borderId="11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12" fillId="0" borderId="44" xfId="0" applyFont="1" applyFill="1" applyBorder="1" applyAlignment="1" applyProtection="1">
      <alignment horizontal="right" vertical="center"/>
      <protection/>
    </xf>
    <xf numFmtId="0" fontId="12" fillId="0" borderId="29" xfId="0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1" fillId="0" borderId="26" xfId="0" applyFont="1" applyFill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distributed" vertical="center"/>
    </xf>
    <xf numFmtId="38" fontId="0" fillId="0" borderId="24" xfId="49" applyFont="1" applyFill="1" applyBorder="1" applyAlignment="1" applyProtection="1">
      <alignment horizontal="right" vertical="center"/>
      <protection/>
    </xf>
    <xf numFmtId="38" fontId="0" fillId="0" borderId="43" xfId="49" applyFont="1" applyFill="1" applyBorder="1" applyAlignment="1" applyProtection="1">
      <alignment horizontal="right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38" fontId="12" fillId="0" borderId="14" xfId="49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38" fontId="12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vertical="center"/>
    </xf>
    <xf numFmtId="39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10" xfId="0" applyFill="1" applyBorder="1" applyAlignment="1" applyProtection="1">
      <alignment horizontal="left" vertical="center" indent="1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38" fontId="0" fillId="0" borderId="29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37" fontId="12" fillId="0" borderId="14" xfId="0" applyNumberFormat="1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181" fontId="12" fillId="0" borderId="0" xfId="0" applyNumberFormat="1" applyFont="1" applyFill="1" applyBorder="1" applyAlignment="1" applyProtection="1" quotePrefix="1">
      <alignment horizontal="center" vertical="center"/>
      <protection/>
    </xf>
    <xf numFmtId="19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39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41" xfId="0" applyNumberFormat="1" applyFont="1" applyFill="1" applyBorder="1" applyAlignment="1" applyProtection="1">
      <alignment horizontal="right" vertical="center"/>
      <protection/>
    </xf>
    <xf numFmtId="39" fontId="12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11" xfId="0" applyNumberFormat="1" applyFont="1" applyFill="1" applyBorder="1" applyAlignment="1" applyProtection="1">
      <alignment vertical="center"/>
      <protection/>
    </xf>
    <xf numFmtId="39" fontId="12" fillId="0" borderId="0" xfId="0" applyNumberFormat="1" applyFont="1" applyFill="1" applyBorder="1" applyAlignment="1" applyProtection="1">
      <alignment vertical="center"/>
      <protection/>
    </xf>
    <xf numFmtId="37" fontId="12" fillId="0" borderId="41" xfId="0" applyNumberFormat="1" applyFont="1" applyFill="1" applyBorder="1" applyAlignment="1" applyProtection="1">
      <alignment horizontal="right" vertical="center"/>
      <protection/>
    </xf>
    <xf numFmtId="37" fontId="12" fillId="0" borderId="16" xfId="0" applyNumberFormat="1" applyFont="1" applyFill="1" applyBorder="1" applyAlignment="1" applyProtection="1">
      <alignment horizontal="right" vertical="center"/>
      <protection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7" fontId="0" fillId="0" borderId="21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41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right" vertical="center"/>
      <protection/>
    </xf>
    <xf numFmtId="37" fontId="12" fillId="0" borderId="21" xfId="0" applyNumberFormat="1" applyFont="1" applyFill="1" applyBorder="1" applyAlignment="1" applyProtection="1">
      <alignment vertical="center"/>
      <protection/>
    </xf>
    <xf numFmtId="37" fontId="12" fillId="0" borderId="14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9" fontId="0" fillId="0" borderId="0" xfId="0" applyNumberFormat="1" applyFont="1" applyFill="1" applyBorder="1" applyAlignment="1">
      <alignment horizontal="right" vertical="center"/>
    </xf>
    <xf numFmtId="190" fontId="0" fillId="0" borderId="16" xfId="0" applyNumberFormat="1" applyFont="1" applyFill="1" applyBorder="1" applyAlignment="1" applyProtection="1">
      <alignment horizontal="right" vertical="center"/>
      <protection/>
    </xf>
    <xf numFmtId="37" fontId="0" fillId="0" borderId="44" xfId="0" applyNumberFormat="1" applyFont="1" applyFill="1" applyBorder="1" applyAlignment="1" applyProtection="1">
      <alignment horizontal="right" vertical="center"/>
      <protection/>
    </xf>
    <xf numFmtId="37" fontId="0" fillId="0" borderId="2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39" fontId="0" fillId="0" borderId="0" xfId="0" applyNumberFormat="1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37" fontId="0" fillId="0" borderId="44" xfId="0" applyNumberFormat="1" applyFont="1" applyFill="1" applyBorder="1" applyAlignment="1" applyProtection="1">
      <alignment vertical="center"/>
      <protection/>
    </xf>
    <xf numFmtId="37" fontId="0" fillId="0" borderId="29" xfId="0" applyNumberFormat="1" applyFont="1" applyFill="1" applyBorder="1" applyAlignment="1" applyProtection="1">
      <alignment vertical="center"/>
      <protection/>
    </xf>
    <xf numFmtId="39" fontId="0" fillId="0" borderId="16" xfId="0" applyNumberFormat="1" applyFont="1" applyFill="1" applyBorder="1" applyAlignment="1" applyProtection="1">
      <alignment horizontal="right" vertical="center"/>
      <protection/>
    </xf>
    <xf numFmtId="38" fontId="0" fillId="0" borderId="29" xfId="49" applyFont="1" applyFill="1" applyBorder="1" applyAlignment="1">
      <alignment vertical="center"/>
    </xf>
    <xf numFmtId="190" fontId="12" fillId="0" borderId="0" xfId="0" applyNumberFormat="1" applyFont="1" applyFill="1" applyBorder="1" applyAlignment="1" applyProtection="1">
      <alignment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>
      <alignment vertical="center"/>
    </xf>
    <xf numFmtId="181" fontId="0" fillId="0" borderId="0" xfId="0" applyNumberFormat="1" applyFill="1" applyBorder="1" applyAlignment="1" applyProtection="1" quotePrefix="1">
      <alignment horizontal="center" vertical="center"/>
      <protection/>
    </xf>
    <xf numFmtId="0" fontId="0" fillId="0" borderId="10" xfId="0" applyFill="1" applyBorder="1" applyAlignment="1" applyProtection="1">
      <alignment horizontal="distributed" vertical="center" indent="1"/>
      <protection/>
    </xf>
    <xf numFmtId="37" fontId="0" fillId="0" borderId="47" xfId="0" applyNumberFormat="1" applyFont="1" applyFill="1" applyBorder="1" applyAlignment="1" applyProtection="1">
      <alignment vertical="center"/>
      <protection/>
    </xf>
    <xf numFmtId="37" fontId="0" fillId="0" borderId="25" xfId="0" applyNumberFormat="1" applyFont="1" applyFill="1" applyBorder="1" applyAlignment="1" applyProtection="1">
      <alignment vertical="center"/>
      <protection/>
    </xf>
    <xf numFmtId="37" fontId="0" fillId="0" borderId="24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 applyProtection="1">
      <alignment horizontal="right" vertical="center"/>
      <protection/>
    </xf>
    <xf numFmtId="37" fontId="12" fillId="0" borderId="24" xfId="0" applyNumberFormat="1" applyFont="1" applyFill="1" applyBorder="1" applyAlignment="1" applyProtection="1">
      <alignment vertical="center"/>
      <protection/>
    </xf>
    <xf numFmtId="37" fontId="12" fillId="0" borderId="21" xfId="0" applyNumberFormat="1" applyFont="1" applyFill="1" applyBorder="1" applyAlignment="1" applyProtection="1">
      <alignment horizontal="right" vertical="center"/>
      <protection/>
    </xf>
    <xf numFmtId="0" fontId="12" fillId="0" borderId="11" xfId="0" applyFont="1" applyFill="1" applyBorder="1" applyAlignment="1">
      <alignment horizontal="right" vertical="center"/>
    </xf>
    <xf numFmtId="38" fontId="12" fillId="0" borderId="14" xfId="49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38" fontId="12" fillId="0" borderId="0" xfId="49" applyFont="1" applyFill="1" applyAlignment="1">
      <alignment horizontal="right" vertical="center"/>
    </xf>
    <xf numFmtId="181" fontId="0" fillId="0" borderId="26" xfId="0" applyNumberFormat="1" applyFill="1" applyBorder="1" applyAlignment="1" applyProtection="1" quotePrefix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  <protection/>
    </xf>
    <xf numFmtId="181" fontId="12" fillId="0" borderId="26" xfId="0" applyNumberFormat="1" applyFont="1" applyFill="1" applyBorder="1" applyAlignment="1" applyProtection="1" quotePrefix="1">
      <alignment horizontal="center" vertical="center"/>
      <protection/>
    </xf>
    <xf numFmtId="0" fontId="12" fillId="0" borderId="21" xfId="0" applyFont="1" applyFill="1" applyBorder="1" applyAlignment="1" applyProtection="1">
      <alignment horizontal="right" vertical="center"/>
      <protection/>
    </xf>
    <xf numFmtId="0" fontId="12" fillId="0" borderId="14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12" fillId="0" borderId="11" xfId="0" applyFont="1" applyFill="1" applyBorder="1" applyAlignment="1">
      <alignment vertical="center"/>
    </xf>
    <xf numFmtId="0" fontId="12" fillId="0" borderId="11" xfId="0" applyFont="1" applyFill="1" applyBorder="1" applyAlignment="1" applyProtection="1">
      <alignment horizontal="right" vertical="center"/>
      <protection/>
    </xf>
    <xf numFmtId="37" fontId="0" fillId="0" borderId="24" xfId="0" applyNumberFormat="1" applyFill="1" applyBorder="1" applyAlignment="1" applyProtection="1">
      <alignment horizontal="right"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192" fontId="12" fillId="0" borderId="0" xfId="0" applyNumberFormat="1" applyFont="1" applyFill="1" applyBorder="1" applyAlignment="1" applyProtection="1">
      <alignment horizontal="right" vertical="center"/>
      <protection/>
    </xf>
    <xf numFmtId="192" fontId="12" fillId="0" borderId="16" xfId="0" applyNumberFormat="1" applyFont="1" applyFill="1" applyBorder="1" applyAlignment="1" applyProtection="1">
      <alignment horizontal="right" vertical="center"/>
      <protection/>
    </xf>
    <xf numFmtId="193" fontId="12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4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0" xfId="0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>
      <alignment horizontal="center" vertical="center"/>
    </xf>
    <xf numFmtId="0" fontId="0" fillId="0" borderId="52" xfId="0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 applyProtection="1">
      <alignment vertical="center" wrapText="1"/>
      <protection/>
    </xf>
    <xf numFmtId="0" fontId="0" fillId="0" borderId="54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1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181" fontId="0" fillId="0" borderId="0" xfId="0" applyNumberFormat="1" applyFill="1" applyBorder="1" applyAlignment="1" applyProtection="1" quotePrefix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181" fontId="12" fillId="0" borderId="0" xfId="0" applyNumberFormat="1" applyFont="1" applyFill="1" applyBorder="1" applyAlignment="1" applyProtection="1" quotePrefix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49" xfId="0" applyBorder="1" applyAlignment="1">
      <alignment horizontal="center" vertical="center" wrapText="1"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>
      <alignment horizontal="center" vertical="center"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horizontal="distributed" vertical="center"/>
    </xf>
    <xf numFmtId="1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181" fontId="0" fillId="0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181" fontId="12" fillId="0" borderId="10" xfId="0" applyNumberFormat="1" applyFont="1" applyFill="1" applyBorder="1" applyAlignment="1" applyProtection="1" quotePrefix="1">
      <alignment horizontal="center"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0" fillId="0" borderId="60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10" xfId="0" applyBorder="1" applyAlignment="1">
      <alignment horizontal="distributed" vertical="center"/>
    </xf>
    <xf numFmtId="37" fontId="0" fillId="0" borderId="29" xfId="0" applyNumberFormat="1" applyFont="1" applyFill="1" applyBorder="1" applyAlignment="1" applyProtection="1">
      <alignment horizontal="distributed" vertical="center"/>
      <protection/>
    </xf>
    <xf numFmtId="0" fontId="0" fillId="0" borderId="28" xfId="0" applyBorder="1" applyAlignment="1">
      <alignment horizontal="distributed" vertical="center"/>
    </xf>
    <xf numFmtId="37" fontId="0" fillId="0" borderId="10" xfId="0" applyNumberFormat="1" applyFont="1" applyFill="1" applyBorder="1" applyAlignment="1" applyProtection="1">
      <alignment horizontal="distributed" vertical="center"/>
      <protection/>
    </xf>
    <xf numFmtId="0" fontId="12" fillId="0" borderId="2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67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10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14" xfId="0" applyFont="1" applyFill="1" applyBorder="1" applyAlignment="1" applyProtection="1">
      <alignment horizontal="distributed" vertical="center"/>
      <protection/>
    </xf>
    <xf numFmtId="0" fontId="12" fillId="0" borderId="14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 vertical="center"/>
    </xf>
    <xf numFmtId="0" fontId="12" fillId="0" borderId="1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distributed" vertical="center"/>
    </xf>
    <xf numFmtId="38" fontId="12" fillId="0" borderId="0" xfId="49" applyFont="1" applyFill="1" applyBorder="1" applyAlignment="1">
      <alignment horizontal="distributed" vertical="center"/>
    </xf>
    <xf numFmtId="38" fontId="12" fillId="0" borderId="26" xfId="49" applyFont="1" applyFill="1" applyBorder="1" applyAlignment="1">
      <alignment horizontal="distributed" vertical="center"/>
    </xf>
    <xf numFmtId="38" fontId="0" fillId="0" borderId="0" xfId="49" applyFont="1" applyFill="1" applyAlignment="1">
      <alignment horizontal="center" vertical="center"/>
    </xf>
    <xf numFmtId="38" fontId="0" fillId="0" borderId="0" xfId="49" applyFont="1" applyFill="1" applyAlignment="1">
      <alignment horizontal="center" vertical="center"/>
    </xf>
    <xf numFmtId="38" fontId="0" fillId="0" borderId="36" xfId="49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vertical="center"/>
    </xf>
    <xf numFmtId="38" fontId="12" fillId="0" borderId="14" xfId="49" applyFont="1" applyFill="1" applyBorder="1" applyAlignment="1">
      <alignment horizontal="distributed" vertical="center"/>
    </xf>
    <xf numFmtId="38" fontId="12" fillId="0" borderId="31" xfId="49" applyFont="1" applyFill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26" xfId="0" applyFont="1" applyBorder="1" applyAlignment="1">
      <alignment horizontal="distributed" vertical="center"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69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4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52" xfId="0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12" fillId="0" borderId="26" xfId="0" applyFont="1" applyFill="1" applyBorder="1" applyAlignment="1">
      <alignment horizontal="distributed" vertical="center"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52" xfId="0" applyFill="1" applyBorder="1" applyAlignment="1" applyProtection="1">
      <alignment horizontal="center" vertical="center" wrapText="1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 applyProtection="1">
      <alignment horizontal="distributed" vertical="center"/>
      <protection/>
    </xf>
    <xf numFmtId="0" fontId="12" fillId="0" borderId="13" xfId="0" applyFont="1" applyFill="1" applyBorder="1" applyAlignment="1">
      <alignment horizontal="distributed" vertical="center"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2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3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2" fillId="0" borderId="31" xfId="0" applyFont="1" applyFill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distributed" vertical="center"/>
    </xf>
    <xf numFmtId="0" fontId="12" fillId="0" borderId="26" xfId="0" applyFont="1" applyFill="1" applyBorder="1" applyAlignment="1" applyProtection="1">
      <alignment horizontal="distributed" vertical="center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PageLayoutView="0" workbookViewId="0" topLeftCell="A1">
      <selection activeCell="A3" sqref="A3:T3"/>
    </sheetView>
  </sheetViews>
  <sheetFormatPr defaultColWidth="10.59765625" defaultRowHeight="15"/>
  <cols>
    <col min="1" max="1" width="2.69921875" style="166" customWidth="1"/>
    <col min="2" max="2" width="11.59765625" style="166" customWidth="1"/>
    <col min="3" max="3" width="9.59765625" style="166" customWidth="1"/>
    <col min="4" max="4" width="9.69921875" style="166" customWidth="1"/>
    <col min="5" max="5" width="12.8984375" style="166" customWidth="1"/>
    <col min="6" max="12" width="9.59765625" style="166" customWidth="1"/>
    <col min="13" max="13" width="12.5" style="166" customWidth="1"/>
    <col min="14" max="19" width="9.59765625" style="166" customWidth="1"/>
    <col min="20" max="20" width="11.3984375" style="166" customWidth="1"/>
    <col min="21" max="16384" width="10.59765625" style="166" customWidth="1"/>
  </cols>
  <sheetData>
    <row r="1" spans="1:20" s="1" customFormat="1" ht="19.5" customHeight="1">
      <c r="A1" s="3" t="s">
        <v>521</v>
      </c>
      <c r="D1" s="100"/>
      <c r="E1" s="100"/>
      <c r="T1" s="4" t="s">
        <v>522</v>
      </c>
    </row>
    <row r="2" spans="1:20" s="172" customFormat="1" ht="24.75" customHeight="1">
      <c r="A2" s="622" t="s">
        <v>839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</row>
    <row r="3" spans="1:20" s="173" customFormat="1" ht="19.5" customHeight="1">
      <c r="A3" s="395" t="s">
        <v>835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</row>
    <row r="4" spans="2:20" s="173" customFormat="1" ht="19.5" customHeight="1">
      <c r="B4" s="174" t="s">
        <v>532</v>
      </c>
      <c r="D4" s="175"/>
      <c r="E4" s="175"/>
      <c r="F4" s="174" t="s">
        <v>533</v>
      </c>
      <c r="G4" s="175"/>
      <c r="H4" s="175"/>
      <c r="I4" s="175"/>
      <c r="J4" s="175"/>
      <c r="K4" s="175"/>
      <c r="L4" s="175"/>
      <c r="M4" s="175"/>
      <c r="N4" s="198" t="s">
        <v>534</v>
      </c>
      <c r="O4" s="175"/>
      <c r="P4" s="175"/>
      <c r="Q4" s="175"/>
      <c r="R4" s="175"/>
      <c r="S4" s="175"/>
      <c r="T4" s="175"/>
    </row>
    <row r="5" spans="2:20" s="173" customFormat="1" ht="18" customHeight="1" thickBot="1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6" t="s">
        <v>376</v>
      </c>
    </row>
    <row r="6" spans="1:20" s="173" customFormat="1" ht="21.75" customHeight="1">
      <c r="A6" s="396" t="s">
        <v>32</v>
      </c>
      <c r="B6" s="397"/>
      <c r="C6" s="400" t="s">
        <v>29</v>
      </c>
      <c r="D6" s="403" t="s">
        <v>523</v>
      </c>
      <c r="E6" s="404"/>
      <c r="F6" s="177"/>
      <c r="G6" s="178"/>
      <c r="H6" s="405" t="s">
        <v>778</v>
      </c>
      <c r="I6" s="406"/>
      <c r="J6" s="406"/>
      <c r="K6" s="406"/>
      <c r="L6" s="406"/>
      <c r="M6" s="404"/>
      <c r="N6" s="180"/>
      <c r="O6" s="180"/>
      <c r="P6" s="180"/>
      <c r="Q6" s="180"/>
      <c r="R6" s="180"/>
      <c r="S6" s="180"/>
      <c r="T6" s="181"/>
    </row>
    <row r="7" spans="1:20" s="173" customFormat="1" ht="21.75" customHeight="1">
      <c r="A7" s="398"/>
      <c r="B7" s="399"/>
      <c r="C7" s="401"/>
      <c r="D7" s="407" t="s">
        <v>0</v>
      </c>
      <c r="E7" s="409" t="s">
        <v>1</v>
      </c>
      <c r="F7" s="182" t="s">
        <v>2</v>
      </c>
      <c r="G7" s="183" t="s">
        <v>3</v>
      </c>
      <c r="H7" s="407" t="s">
        <v>4</v>
      </c>
      <c r="I7" s="407" t="s">
        <v>5</v>
      </c>
      <c r="J7" s="411" t="s">
        <v>26</v>
      </c>
      <c r="K7" s="411" t="s">
        <v>30</v>
      </c>
      <c r="L7" s="411" t="s">
        <v>27</v>
      </c>
      <c r="M7" s="412" t="s">
        <v>28</v>
      </c>
      <c r="N7" s="183" t="s">
        <v>2</v>
      </c>
      <c r="O7" s="183" t="s">
        <v>524</v>
      </c>
      <c r="P7" s="183" t="s">
        <v>525</v>
      </c>
      <c r="Q7" s="183" t="s">
        <v>526</v>
      </c>
      <c r="R7" s="183" t="s">
        <v>527</v>
      </c>
      <c r="S7" s="183" t="s">
        <v>528</v>
      </c>
      <c r="T7" s="184" t="s">
        <v>6</v>
      </c>
    </row>
    <row r="8" spans="1:20" s="173" customFormat="1" ht="21.75" customHeight="1">
      <c r="A8" s="398"/>
      <c r="B8" s="399"/>
      <c r="C8" s="402"/>
      <c r="D8" s="408"/>
      <c r="E8" s="410"/>
      <c r="F8" s="185"/>
      <c r="G8" s="186"/>
      <c r="H8" s="408"/>
      <c r="I8" s="408"/>
      <c r="J8" s="402"/>
      <c r="K8" s="402"/>
      <c r="L8" s="402"/>
      <c r="M8" s="413"/>
      <c r="N8" s="186"/>
      <c r="O8" s="186"/>
      <c r="P8" s="186"/>
      <c r="Q8" s="186"/>
      <c r="R8" s="186"/>
      <c r="S8" s="186"/>
      <c r="T8" s="187"/>
    </row>
    <row r="9" spans="1:20" s="27" customFormat="1" ht="21.75" customHeight="1">
      <c r="A9" s="199"/>
      <c r="B9" s="200"/>
      <c r="C9" s="201"/>
      <c r="D9" s="202" t="s">
        <v>7</v>
      </c>
      <c r="E9" s="202" t="s">
        <v>8</v>
      </c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</row>
    <row r="10" spans="1:20" ht="21.75" customHeight="1">
      <c r="A10" s="420" t="s">
        <v>535</v>
      </c>
      <c r="B10" s="421"/>
      <c r="C10" s="324">
        <v>3218</v>
      </c>
      <c r="D10" s="314">
        <v>2552</v>
      </c>
      <c r="E10" s="327">
        <v>29497.39</v>
      </c>
      <c r="F10" s="314">
        <f>SUM(G10:H10)</f>
        <v>3218</v>
      </c>
      <c r="G10" s="314">
        <v>3014</v>
      </c>
      <c r="H10" s="314">
        <f>SUM(I10:M10)</f>
        <v>204</v>
      </c>
      <c r="I10" s="314">
        <v>66</v>
      </c>
      <c r="J10" s="314" t="s">
        <v>9</v>
      </c>
      <c r="K10" s="314">
        <v>6</v>
      </c>
      <c r="L10" s="314">
        <v>128</v>
      </c>
      <c r="M10" s="314">
        <v>4</v>
      </c>
      <c r="N10" s="314">
        <f>SUM(O10:T10)</f>
        <v>3218</v>
      </c>
      <c r="O10" s="314">
        <v>21</v>
      </c>
      <c r="P10" s="314">
        <v>983</v>
      </c>
      <c r="Q10" s="314">
        <v>1017</v>
      </c>
      <c r="R10" s="314">
        <v>559</v>
      </c>
      <c r="S10" s="314">
        <v>367</v>
      </c>
      <c r="T10" s="314">
        <v>271</v>
      </c>
    </row>
    <row r="11" spans="1:20" ht="21.75" customHeight="1">
      <c r="A11" s="422" t="s">
        <v>819</v>
      </c>
      <c r="B11" s="423"/>
      <c r="C11" s="324">
        <v>3016</v>
      </c>
      <c r="D11" s="314">
        <v>2370</v>
      </c>
      <c r="E11" s="327">
        <v>28217.65</v>
      </c>
      <c r="F11" s="314">
        <f>SUM(G11:H11)</f>
        <v>3016</v>
      </c>
      <c r="G11" s="314">
        <v>2819</v>
      </c>
      <c r="H11" s="314">
        <f>SUM(I11:M11)</f>
        <v>197</v>
      </c>
      <c r="I11" s="314">
        <v>66</v>
      </c>
      <c r="J11" s="314" t="s">
        <v>9</v>
      </c>
      <c r="K11" s="314">
        <v>8</v>
      </c>
      <c r="L11" s="314">
        <v>117</v>
      </c>
      <c r="M11" s="314">
        <v>6</v>
      </c>
      <c r="N11" s="314">
        <f>SUM(O11:T11)</f>
        <v>3016</v>
      </c>
      <c r="O11" s="314">
        <v>24</v>
      </c>
      <c r="P11" s="314">
        <v>969</v>
      </c>
      <c r="Q11" s="314">
        <v>953</v>
      </c>
      <c r="R11" s="314">
        <v>520</v>
      </c>
      <c r="S11" s="314">
        <v>325</v>
      </c>
      <c r="T11" s="314">
        <v>225</v>
      </c>
    </row>
    <row r="12" spans="1:20" ht="21.75" customHeight="1">
      <c r="A12" s="422" t="s">
        <v>820</v>
      </c>
      <c r="B12" s="423"/>
      <c r="C12" s="324">
        <v>3094</v>
      </c>
      <c r="D12" s="314">
        <v>2331</v>
      </c>
      <c r="E12" s="327">
        <v>26092.05</v>
      </c>
      <c r="F12" s="314">
        <f>SUM(G12:H12)</f>
        <v>3094</v>
      </c>
      <c r="G12" s="314">
        <v>2869</v>
      </c>
      <c r="H12" s="314">
        <f>SUM(I12:M12)</f>
        <v>225</v>
      </c>
      <c r="I12" s="314">
        <v>61</v>
      </c>
      <c r="J12" s="314" t="s">
        <v>9</v>
      </c>
      <c r="K12" s="314">
        <v>7</v>
      </c>
      <c r="L12" s="314">
        <v>151</v>
      </c>
      <c r="M12" s="314">
        <v>6</v>
      </c>
      <c r="N12" s="314">
        <f>SUM(O12:T12)</f>
        <v>3094</v>
      </c>
      <c r="O12" s="314">
        <v>17</v>
      </c>
      <c r="P12" s="314">
        <v>1032</v>
      </c>
      <c r="Q12" s="314">
        <v>1000</v>
      </c>
      <c r="R12" s="314">
        <v>499</v>
      </c>
      <c r="S12" s="314">
        <v>322</v>
      </c>
      <c r="T12" s="314">
        <v>224</v>
      </c>
    </row>
    <row r="13" spans="1:20" ht="21.75" customHeight="1">
      <c r="A13" s="422" t="s">
        <v>821</v>
      </c>
      <c r="B13" s="423"/>
      <c r="C13" s="324">
        <v>3237</v>
      </c>
      <c r="D13" s="314">
        <v>2303</v>
      </c>
      <c r="E13" s="327">
        <v>20800.56</v>
      </c>
      <c r="F13" s="314">
        <f>SUM(G13:H13)</f>
        <v>3237</v>
      </c>
      <c r="G13" s="314">
        <v>3030</v>
      </c>
      <c r="H13" s="314">
        <f>SUM(I13:M13)</f>
        <v>207</v>
      </c>
      <c r="I13" s="314">
        <v>63</v>
      </c>
      <c r="J13" s="314" t="s">
        <v>9</v>
      </c>
      <c r="K13" s="314">
        <v>6</v>
      </c>
      <c r="L13" s="314">
        <v>133</v>
      </c>
      <c r="M13" s="314">
        <v>5</v>
      </c>
      <c r="N13" s="314">
        <f>SUM(O13:T13)</f>
        <v>3237</v>
      </c>
      <c r="O13" s="314" t="s">
        <v>9</v>
      </c>
      <c r="P13" s="314">
        <v>969</v>
      </c>
      <c r="Q13" s="314">
        <v>1074</v>
      </c>
      <c r="R13" s="314">
        <v>595</v>
      </c>
      <c r="S13" s="314">
        <v>327</v>
      </c>
      <c r="T13" s="314">
        <v>272</v>
      </c>
    </row>
    <row r="14" spans="1:20" ht="21.75" customHeight="1">
      <c r="A14" s="424" t="s">
        <v>822</v>
      </c>
      <c r="B14" s="425"/>
      <c r="C14" s="260">
        <f>SUM(C16:C36)</f>
        <v>3083</v>
      </c>
      <c r="D14" s="261">
        <f aca="true" t="shared" si="0" ref="D14:T14">SUM(D16:D36)</f>
        <v>2281</v>
      </c>
      <c r="E14" s="394">
        <f t="shared" si="0"/>
        <v>20641.42</v>
      </c>
      <c r="F14" s="261">
        <f t="shared" si="0"/>
        <v>3083</v>
      </c>
      <c r="G14" s="261">
        <f t="shared" si="0"/>
        <v>2860</v>
      </c>
      <c r="H14" s="261">
        <f t="shared" si="0"/>
        <v>223</v>
      </c>
      <c r="I14" s="261">
        <f t="shared" si="0"/>
        <v>61</v>
      </c>
      <c r="J14" s="261" t="s">
        <v>813</v>
      </c>
      <c r="K14" s="261">
        <f t="shared" si="0"/>
        <v>6</v>
      </c>
      <c r="L14" s="261">
        <f t="shared" si="0"/>
        <v>150</v>
      </c>
      <c r="M14" s="261">
        <f t="shared" si="0"/>
        <v>6</v>
      </c>
      <c r="N14" s="261">
        <f t="shared" si="0"/>
        <v>3083</v>
      </c>
      <c r="O14" s="261">
        <f t="shared" si="0"/>
        <v>21</v>
      </c>
      <c r="P14" s="261">
        <f t="shared" si="0"/>
        <v>1191</v>
      </c>
      <c r="Q14" s="261">
        <f t="shared" si="0"/>
        <v>959</v>
      </c>
      <c r="R14" s="261">
        <f t="shared" si="0"/>
        <v>506</v>
      </c>
      <c r="S14" s="261">
        <f t="shared" si="0"/>
        <v>229</v>
      </c>
      <c r="T14" s="261">
        <f t="shared" si="0"/>
        <v>177</v>
      </c>
    </row>
    <row r="15" spans="1:20" ht="21.75" customHeight="1">
      <c r="A15" s="189"/>
      <c r="B15" s="190"/>
      <c r="C15" s="328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329"/>
    </row>
    <row r="16" spans="1:20" ht="21.75" customHeight="1">
      <c r="A16" s="414" t="s">
        <v>10</v>
      </c>
      <c r="B16" s="416"/>
      <c r="C16" s="324">
        <v>14</v>
      </c>
      <c r="D16" s="314" t="s">
        <v>9</v>
      </c>
      <c r="E16" s="314" t="s">
        <v>9</v>
      </c>
      <c r="F16" s="314">
        <f>SUM(G16:H16)</f>
        <v>14</v>
      </c>
      <c r="G16" s="314">
        <v>14</v>
      </c>
      <c r="H16" s="314" t="s">
        <v>529</v>
      </c>
      <c r="I16" s="314" t="s">
        <v>9</v>
      </c>
      <c r="J16" s="330" t="s">
        <v>9</v>
      </c>
      <c r="K16" s="314" t="s">
        <v>9</v>
      </c>
      <c r="L16" s="314" t="s">
        <v>9</v>
      </c>
      <c r="M16" s="314" t="s">
        <v>9</v>
      </c>
      <c r="N16" s="314">
        <f>SUM(O16:T16)</f>
        <v>14</v>
      </c>
      <c r="O16" s="314" t="s">
        <v>9</v>
      </c>
      <c r="P16" s="314">
        <v>14</v>
      </c>
      <c r="Q16" s="314" t="s">
        <v>9</v>
      </c>
      <c r="R16" s="314" t="s">
        <v>9</v>
      </c>
      <c r="S16" s="314" t="s">
        <v>9</v>
      </c>
      <c r="T16" s="314" t="s">
        <v>9</v>
      </c>
    </row>
    <row r="17" spans="1:20" ht="21.75" customHeight="1">
      <c r="A17" s="414" t="s">
        <v>11</v>
      </c>
      <c r="B17" s="416"/>
      <c r="C17" s="324">
        <v>2</v>
      </c>
      <c r="D17" s="314" t="s">
        <v>9</v>
      </c>
      <c r="E17" s="314" t="s">
        <v>9</v>
      </c>
      <c r="F17" s="314">
        <f aca="true" t="shared" si="1" ref="F17:F36">SUM(G17:H17)</f>
        <v>2</v>
      </c>
      <c r="G17" s="314">
        <v>2</v>
      </c>
      <c r="H17" s="314" t="s">
        <v>529</v>
      </c>
      <c r="I17" s="314" t="s">
        <v>9</v>
      </c>
      <c r="J17" s="314" t="s">
        <v>9</v>
      </c>
      <c r="K17" s="314" t="s">
        <v>9</v>
      </c>
      <c r="L17" s="314" t="s">
        <v>9</v>
      </c>
      <c r="M17" s="314" t="s">
        <v>9</v>
      </c>
      <c r="N17" s="314">
        <f aca="true" t="shared" si="2" ref="N17:N36">SUM(O17:T17)</f>
        <v>2</v>
      </c>
      <c r="O17" s="314" t="s">
        <v>9</v>
      </c>
      <c r="P17" s="314">
        <v>2</v>
      </c>
      <c r="Q17" s="314" t="s">
        <v>9</v>
      </c>
      <c r="R17" s="314" t="s">
        <v>9</v>
      </c>
      <c r="S17" s="314" t="s">
        <v>9</v>
      </c>
      <c r="T17" s="314" t="s">
        <v>9</v>
      </c>
    </row>
    <row r="18" spans="1:20" ht="21.75" customHeight="1">
      <c r="A18" s="414" t="s">
        <v>12</v>
      </c>
      <c r="B18" s="416"/>
      <c r="C18" s="324">
        <v>1024</v>
      </c>
      <c r="D18" s="314">
        <v>121</v>
      </c>
      <c r="E18" s="331">
        <v>88.43</v>
      </c>
      <c r="F18" s="314">
        <f t="shared" si="1"/>
        <v>1024</v>
      </c>
      <c r="G18" s="314">
        <v>1024</v>
      </c>
      <c r="H18" s="314" t="s">
        <v>529</v>
      </c>
      <c r="I18" s="314" t="s">
        <v>529</v>
      </c>
      <c r="J18" s="314" t="s">
        <v>9</v>
      </c>
      <c r="K18" s="314" t="s">
        <v>9</v>
      </c>
      <c r="L18" s="314" t="s">
        <v>9</v>
      </c>
      <c r="M18" s="314" t="s">
        <v>9</v>
      </c>
      <c r="N18" s="314">
        <f t="shared" si="2"/>
        <v>1024</v>
      </c>
      <c r="O18" s="314" t="s">
        <v>9</v>
      </c>
      <c r="P18" s="314">
        <v>631</v>
      </c>
      <c r="Q18" s="314">
        <v>268</v>
      </c>
      <c r="R18" s="314">
        <v>83</v>
      </c>
      <c r="S18" s="314">
        <v>28</v>
      </c>
      <c r="T18" s="314">
        <v>14</v>
      </c>
    </row>
    <row r="19" spans="1:20" ht="21.75" customHeight="1">
      <c r="A19" s="195"/>
      <c r="B19" s="193" t="s">
        <v>560</v>
      </c>
      <c r="C19" s="324">
        <v>693</v>
      </c>
      <c r="D19" s="314">
        <v>700</v>
      </c>
      <c r="E19" s="331">
        <v>1306.4</v>
      </c>
      <c r="F19" s="314">
        <f t="shared" si="1"/>
        <v>693</v>
      </c>
      <c r="G19" s="314">
        <v>692</v>
      </c>
      <c r="H19" s="314">
        <f aca="true" t="shared" si="3" ref="H19:H36">SUM(I19:M19)</f>
        <v>1</v>
      </c>
      <c r="I19" s="314" t="s">
        <v>9</v>
      </c>
      <c r="J19" s="314" t="s">
        <v>9</v>
      </c>
      <c r="K19" s="314" t="s">
        <v>9</v>
      </c>
      <c r="L19" s="314">
        <v>1</v>
      </c>
      <c r="M19" s="314" t="s">
        <v>9</v>
      </c>
      <c r="N19" s="314">
        <f t="shared" si="2"/>
        <v>693</v>
      </c>
      <c r="O19" s="314">
        <v>1</v>
      </c>
      <c r="P19" s="314">
        <v>283</v>
      </c>
      <c r="Q19" s="314">
        <v>223</v>
      </c>
      <c r="R19" s="314">
        <v>113</v>
      </c>
      <c r="S19" s="314">
        <v>52</v>
      </c>
      <c r="T19" s="314">
        <v>21</v>
      </c>
    </row>
    <row r="20" spans="1:20" ht="21.75" customHeight="1">
      <c r="A20" s="195"/>
      <c r="B20" s="193" t="s">
        <v>561</v>
      </c>
      <c r="C20" s="324">
        <v>513</v>
      </c>
      <c r="D20" s="314">
        <v>530</v>
      </c>
      <c r="E20" s="331">
        <v>2106.93</v>
      </c>
      <c r="F20" s="314">
        <f t="shared" si="1"/>
        <v>513</v>
      </c>
      <c r="G20" s="314">
        <v>507</v>
      </c>
      <c r="H20" s="314">
        <f t="shared" si="3"/>
        <v>6</v>
      </c>
      <c r="I20" s="314" t="s">
        <v>9</v>
      </c>
      <c r="J20" s="314" t="s">
        <v>9</v>
      </c>
      <c r="K20" s="314" t="s">
        <v>9</v>
      </c>
      <c r="L20" s="314">
        <v>6</v>
      </c>
      <c r="M20" s="314" t="s">
        <v>9</v>
      </c>
      <c r="N20" s="314">
        <f t="shared" si="2"/>
        <v>513</v>
      </c>
      <c r="O20" s="314" t="s">
        <v>9</v>
      </c>
      <c r="P20" s="314">
        <v>110</v>
      </c>
      <c r="Q20" s="314">
        <v>237</v>
      </c>
      <c r="R20" s="314">
        <v>111</v>
      </c>
      <c r="S20" s="314">
        <v>33</v>
      </c>
      <c r="T20" s="314">
        <v>22</v>
      </c>
    </row>
    <row r="21" spans="1:20" ht="21.75" customHeight="1">
      <c r="A21" s="195"/>
      <c r="B21" s="190"/>
      <c r="C21" s="332"/>
      <c r="D21" s="315"/>
      <c r="E21" s="313"/>
      <c r="F21" s="314"/>
      <c r="G21" s="315"/>
      <c r="H21" s="314"/>
      <c r="I21" s="315"/>
      <c r="J21" s="315"/>
      <c r="K21" s="315"/>
      <c r="L21" s="315"/>
      <c r="M21" s="315"/>
      <c r="N21" s="314"/>
      <c r="O21" s="315"/>
      <c r="P21" s="315"/>
      <c r="Q21" s="315"/>
      <c r="R21" s="315"/>
      <c r="S21" s="315"/>
      <c r="T21" s="315"/>
    </row>
    <row r="22" spans="1:20" ht="21.75" customHeight="1">
      <c r="A22" s="195"/>
      <c r="B22" s="193" t="s">
        <v>562</v>
      </c>
      <c r="C22" s="324">
        <v>320</v>
      </c>
      <c r="D22" s="314">
        <v>241</v>
      </c>
      <c r="E22" s="331">
        <v>1676.45</v>
      </c>
      <c r="F22" s="314">
        <f t="shared" si="1"/>
        <v>320</v>
      </c>
      <c r="G22" s="314">
        <v>213</v>
      </c>
      <c r="H22" s="314">
        <f t="shared" si="3"/>
        <v>107</v>
      </c>
      <c r="I22" s="314" t="s">
        <v>9</v>
      </c>
      <c r="J22" s="314" t="s">
        <v>9</v>
      </c>
      <c r="K22" s="314" t="s">
        <v>9</v>
      </c>
      <c r="L22" s="314">
        <v>107</v>
      </c>
      <c r="M22" s="314" t="s">
        <v>9</v>
      </c>
      <c r="N22" s="314">
        <f t="shared" si="2"/>
        <v>320</v>
      </c>
      <c r="O22" s="314">
        <v>19</v>
      </c>
      <c r="P22" s="314">
        <v>111</v>
      </c>
      <c r="Q22" s="314">
        <v>111</v>
      </c>
      <c r="R22" s="314">
        <v>66</v>
      </c>
      <c r="S22" s="314">
        <v>10</v>
      </c>
      <c r="T22" s="314">
        <v>3</v>
      </c>
    </row>
    <row r="23" spans="1:20" ht="21.75" customHeight="1">
      <c r="A23" s="195"/>
      <c r="B23" s="193" t="s">
        <v>19</v>
      </c>
      <c r="C23" s="324">
        <v>73</v>
      </c>
      <c r="D23" s="314">
        <v>116</v>
      </c>
      <c r="E23" s="331">
        <v>1024.51</v>
      </c>
      <c r="F23" s="314">
        <f t="shared" si="1"/>
        <v>73</v>
      </c>
      <c r="G23" s="314">
        <v>63</v>
      </c>
      <c r="H23" s="314">
        <f t="shared" si="3"/>
        <v>10</v>
      </c>
      <c r="I23" s="314">
        <v>7</v>
      </c>
      <c r="J23" s="314" t="s">
        <v>9</v>
      </c>
      <c r="K23" s="314" t="s">
        <v>9</v>
      </c>
      <c r="L23" s="314">
        <v>3</v>
      </c>
      <c r="M23" s="314" t="s">
        <v>9</v>
      </c>
      <c r="N23" s="314">
        <f t="shared" si="2"/>
        <v>73</v>
      </c>
      <c r="O23" s="314" t="s">
        <v>371</v>
      </c>
      <c r="P23" s="314">
        <v>2</v>
      </c>
      <c r="Q23" s="314">
        <v>21</v>
      </c>
      <c r="R23" s="314">
        <v>31</v>
      </c>
      <c r="S23" s="314">
        <v>11</v>
      </c>
      <c r="T23" s="314">
        <v>8</v>
      </c>
    </row>
    <row r="24" spans="1:20" ht="21.75" customHeight="1">
      <c r="A24" s="195"/>
      <c r="B24" s="193" t="s">
        <v>20</v>
      </c>
      <c r="C24" s="324">
        <v>2</v>
      </c>
      <c r="D24" s="314">
        <v>4</v>
      </c>
      <c r="E24" s="331">
        <v>43.47</v>
      </c>
      <c r="F24" s="314">
        <f t="shared" si="1"/>
        <v>2</v>
      </c>
      <c r="G24" s="314">
        <v>2</v>
      </c>
      <c r="H24" s="314" t="s">
        <v>529</v>
      </c>
      <c r="I24" s="314" t="s">
        <v>9</v>
      </c>
      <c r="J24" s="314" t="s">
        <v>9</v>
      </c>
      <c r="K24" s="314" t="s">
        <v>9</v>
      </c>
      <c r="L24" s="314" t="s">
        <v>9</v>
      </c>
      <c r="M24" s="314" t="s">
        <v>9</v>
      </c>
      <c r="N24" s="314">
        <f t="shared" si="2"/>
        <v>2</v>
      </c>
      <c r="O24" s="314" t="s">
        <v>9</v>
      </c>
      <c r="P24" s="314" t="s">
        <v>9</v>
      </c>
      <c r="Q24" s="314" t="s">
        <v>9</v>
      </c>
      <c r="R24" s="314" t="s">
        <v>9</v>
      </c>
      <c r="S24" s="314">
        <v>1</v>
      </c>
      <c r="T24" s="314">
        <v>1</v>
      </c>
    </row>
    <row r="25" spans="1:20" ht="21.75" customHeight="1">
      <c r="A25" s="195"/>
      <c r="B25" s="193" t="s">
        <v>21</v>
      </c>
      <c r="C25" s="324">
        <v>18</v>
      </c>
      <c r="D25" s="314">
        <v>20</v>
      </c>
      <c r="E25" s="331">
        <v>671.99</v>
      </c>
      <c r="F25" s="314">
        <f t="shared" si="1"/>
        <v>18</v>
      </c>
      <c r="G25" s="314">
        <v>8</v>
      </c>
      <c r="H25" s="314">
        <f t="shared" si="3"/>
        <v>10</v>
      </c>
      <c r="I25" s="314">
        <v>10</v>
      </c>
      <c r="J25" s="314" t="s">
        <v>9</v>
      </c>
      <c r="K25" s="314" t="s">
        <v>9</v>
      </c>
      <c r="L25" s="314" t="s">
        <v>9</v>
      </c>
      <c r="M25" s="314" t="s">
        <v>9</v>
      </c>
      <c r="N25" s="314">
        <f t="shared" si="2"/>
        <v>18</v>
      </c>
      <c r="O25" s="314" t="s">
        <v>9</v>
      </c>
      <c r="P25" s="314" t="s">
        <v>9</v>
      </c>
      <c r="Q25" s="314">
        <v>5</v>
      </c>
      <c r="R25" s="314">
        <v>9</v>
      </c>
      <c r="S25" s="314">
        <v>1</v>
      </c>
      <c r="T25" s="314">
        <v>3</v>
      </c>
    </row>
    <row r="26" spans="1:20" ht="21.75" customHeight="1">
      <c r="A26" s="195"/>
      <c r="B26" s="193" t="s">
        <v>531</v>
      </c>
      <c r="C26" s="324">
        <v>15</v>
      </c>
      <c r="D26" s="314">
        <v>45</v>
      </c>
      <c r="E26" s="331">
        <v>1033.76</v>
      </c>
      <c r="F26" s="314">
        <f t="shared" si="1"/>
        <v>15</v>
      </c>
      <c r="G26" s="314">
        <v>2</v>
      </c>
      <c r="H26" s="314">
        <f t="shared" si="3"/>
        <v>13</v>
      </c>
      <c r="I26" s="314">
        <v>13</v>
      </c>
      <c r="J26" s="314" t="s">
        <v>9</v>
      </c>
      <c r="K26" s="314" t="s">
        <v>9</v>
      </c>
      <c r="L26" s="314" t="s">
        <v>9</v>
      </c>
      <c r="M26" s="314" t="s">
        <v>9</v>
      </c>
      <c r="N26" s="314">
        <f t="shared" si="2"/>
        <v>15</v>
      </c>
      <c r="O26" s="314"/>
      <c r="P26" s="314">
        <v>2</v>
      </c>
      <c r="Q26" s="314">
        <v>3</v>
      </c>
      <c r="R26" s="314">
        <v>5</v>
      </c>
      <c r="S26" s="314">
        <v>3</v>
      </c>
      <c r="T26" s="314">
        <v>2</v>
      </c>
    </row>
    <row r="27" spans="1:20" ht="21.75" customHeight="1">
      <c r="A27" s="195"/>
      <c r="B27" s="190"/>
      <c r="C27" s="332"/>
      <c r="D27" s="315"/>
      <c r="E27" s="313"/>
      <c r="F27" s="314"/>
      <c r="G27" s="315"/>
      <c r="H27" s="314"/>
      <c r="I27" s="315"/>
      <c r="J27" s="315"/>
      <c r="K27" s="315"/>
      <c r="L27" s="315"/>
      <c r="M27" s="315"/>
      <c r="N27" s="314"/>
      <c r="O27" s="315"/>
      <c r="P27" s="315"/>
      <c r="Q27" s="315"/>
      <c r="R27" s="315"/>
      <c r="S27" s="315"/>
      <c r="T27" s="315"/>
    </row>
    <row r="28" spans="1:20" ht="21.75" customHeight="1">
      <c r="A28" s="195"/>
      <c r="B28" s="193" t="s">
        <v>22</v>
      </c>
      <c r="C28" s="324">
        <v>19</v>
      </c>
      <c r="D28" s="314">
        <v>27</v>
      </c>
      <c r="E28" s="331">
        <v>2637.52</v>
      </c>
      <c r="F28" s="314">
        <f t="shared" si="1"/>
        <v>19</v>
      </c>
      <c r="G28" s="314">
        <v>13</v>
      </c>
      <c r="H28" s="314">
        <f t="shared" si="3"/>
        <v>6</v>
      </c>
      <c r="I28" s="314">
        <v>3</v>
      </c>
      <c r="J28" s="314" t="s">
        <v>9</v>
      </c>
      <c r="K28" s="314">
        <v>2</v>
      </c>
      <c r="L28" s="314" t="s">
        <v>9</v>
      </c>
      <c r="M28" s="314">
        <v>1</v>
      </c>
      <c r="N28" s="314">
        <f t="shared" si="2"/>
        <v>19</v>
      </c>
      <c r="O28" s="314" t="s">
        <v>9</v>
      </c>
      <c r="P28" s="314" t="s">
        <v>9</v>
      </c>
      <c r="Q28" s="314" t="s">
        <v>9</v>
      </c>
      <c r="R28" s="314">
        <v>3</v>
      </c>
      <c r="S28" s="314">
        <v>15</v>
      </c>
      <c r="T28" s="314">
        <v>1</v>
      </c>
    </row>
    <row r="29" spans="1:20" ht="21.75" customHeight="1">
      <c r="A29" s="195"/>
      <c r="B29" s="193" t="s">
        <v>23</v>
      </c>
      <c r="C29" s="324">
        <v>10</v>
      </c>
      <c r="D29" s="314">
        <v>25</v>
      </c>
      <c r="E29" s="331">
        <v>3464.63</v>
      </c>
      <c r="F29" s="314">
        <f t="shared" si="1"/>
        <v>10</v>
      </c>
      <c r="G29" s="314">
        <v>1</v>
      </c>
      <c r="H29" s="314">
        <f t="shared" si="3"/>
        <v>9</v>
      </c>
      <c r="I29" s="314">
        <v>7</v>
      </c>
      <c r="J29" s="314" t="s">
        <v>9</v>
      </c>
      <c r="K29" s="314">
        <v>1</v>
      </c>
      <c r="L29" s="314" t="s">
        <v>9</v>
      </c>
      <c r="M29" s="314">
        <v>1</v>
      </c>
      <c r="N29" s="314">
        <f t="shared" si="2"/>
        <v>10</v>
      </c>
      <c r="O29" s="314" t="s">
        <v>9</v>
      </c>
      <c r="P29" s="314" t="s">
        <v>9</v>
      </c>
      <c r="Q29" s="314" t="s">
        <v>9</v>
      </c>
      <c r="R29" s="314" t="s">
        <v>9</v>
      </c>
      <c r="S29" s="314">
        <v>5</v>
      </c>
      <c r="T29" s="314">
        <v>5</v>
      </c>
    </row>
    <row r="30" spans="1:20" ht="21.75" customHeight="1">
      <c r="A30" s="195"/>
      <c r="B30" s="193" t="s">
        <v>24</v>
      </c>
      <c r="C30" s="324">
        <v>2</v>
      </c>
      <c r="D30" s="314">
        <v>11</v>
      </c>
      <c r="E30" s="331">
        <v>1589.88</v>
      </c>
      <c r="F30" s="314">
        <f t="shared" si="1"/>
        <v>2</v>
      </c>
      <c r="G30" s="314" t="s">
        <v>371</v>
      </c>
      <c r="H30" s="314">
        <f t="shared" si="3"/>
        <v>2</v>
      </c>
      <c r="I30" s="314">
        <v>1</v>
      </c>
      <c r="J30" s="314" t="s">
        <v>9</v>
      </c>
      <c r="K30" s="314">
        <v>1</v>
      </c>
      <c r="L30" s="314" t="s">
        <v>9</v>
      </c>
      <c r="M30" s="314" t="s">
        <v>9</v>
      </c>
      <c r="N30" s="314">
        <f t="shared" si="2"/>
        <v>2</v>
      </c>
      <c r="O30" s="314" t="s">
        <v>9</v>
      </c>
      <c r="P30" s="314" t="s">
        <v>9</v>
      </c>
      <c r="Q30" s="314" t="s">
        <v>9</v>
      </c>
      <c r="R30" s="314" t="s">
        <v>9</v>
      </c>
      <c r="S30" s="314" t="s">
        <v>9</v>
      </c>
      <c r="T30" s="314">
        <v>2</v>
      </c>
    </row>
    <row r="31" spans="1:20" ht="21.75" customHeight="1">
      <c r="A31" s="195"/>
      <c r="B31" s="193" t="s">
        <v>25</v>
      </c>
      <c r="C31" s="324">
        <v>2</v>
      </c>
      <c r="D31" s="314">
        <v>18</v>
      </c>
      <c r="E31" s="331">
        <v>2861.73</v>
      </c>
      <c r="F31" s="314">
        <f t="shared" si="1"/>
        <v>2</v>
      </c>
      <c r="G31" s="314" t="s">
        <v>371</v>
      </c>
      <c r="H31" s="314">
        <f t="shared" si="3"/>
        <v>2</v>
      </c>
      <c r="I31" s="314">
        <v>2</v>
      </c>
      <c r="J31" s="314" t="s">
        <v>9</v>
      </c>
      <c r="K31" s="314" t="s">
        <v>9</v>
      </c>
      <c r="L31" s="314" t="s">
        <v>9</v>
      </c>
      <c r="M31" s="314" t="s">
        <v>9</v>
      </c>
      <c r="N31" s="314">
        <f t="shared" si="2"/>
        <v>2</v>
      </c>
      <c r="O31" s="314" t="s">
        <v>9</v>
      </c>
      <c r="P31" s="314" t="s">
        <v>9</v>
      </c>
      <c r="Q31" s="314" t="s">
        <v>9</v>
      </c>
      <c r="R31" s="314" t="s">
        <v>9</v>
      </c>
      <c r="S31" s="314" t="s">
        <v>9</v>
      </c>
      <c r="T31" s="314">
        <v>2</v>
      </c>
    </row>
    <row r="32" spans="1:20" ht="21.75" customHeight="1">
      <c r="A32" s="414" t="s">
        <v>13</v>
      </c>
      <c r="B32" s="415"/>
      <c r="C32" s="260">
        <v>50</v>
      </c>
      <c r="D32" s="261">
        <v>120</v>
      </c>
      <c r="E32" s="334">
        <v>1257.76</v>
      </c>
      <c r="F32" s="261">
        <f t="shared" si="1"/>
        <v>50</v>
      </c>
      <c r="G32" s="261">
        <v>20</v>
      </c>
      <c r="H32" s="261">
        <f t="shared" si="3"/>
        <v>30</v>
      </c>
      <c r="I32" s="261">
        <v>7</v>
      </c>
      <c r="J32" s="261" t="s">
        <v>9</v>
      </c>
      <c r="K32" s="261">
        <v>2</v>
      </c>
      <c r="L32" s="261">
        <v>21</v>
      </c>
      <c r="M32" s="261" t="s">
        <v>9</v>
      </c>
      <c r="N32" s="261">
        <f t="shared" si="2"/>
        <v>50</v>
      </c>
      <c r="O32" s="261" t="s">
        <v>9</v>
      </c>
      <c r="P32" s="261">
        <v>1</v>
      </c>
      <c r="Q32" s="261">
        <v>3</v>
      </c>
      <c r="R32" s="261">
        <v>6</v>
      </c>
      <c r="S32" s="261">
        <v>13</v>
      </c>
      <c r="T32" s="261">
        <v>27</v>
      </c>
    </row>
    <row r="33" spans="1:20" ht="21.75" customHeight="1">
      <c r="A33" s="189"/>
      <c r="B33" s="190"/>
      <c r="C33" s="335"/>
      <c r="D33" s="325"/>
      <c r="E33" s="336"/>
      <c r="F33" s="261"/>
      <c r="G33" s="325"/>
      <c r="H33" s="261"/>
      <c r="I33" s="325"/>
      <c r="J33" s="325"/>
      <c r="K33" s="325"/>
      <c r="L33" s="325"/>
      <c r="M33" s="325"/>
      <c r="N33" s="261"/>
      <c r="O33" s="325"/>
      <c r="P33" s="325"/>
      <c r="Q33" s="325"/>
      <c r="R33" s="325"/>
      <c r="S33" s="325"/>
      <c r="T33" s="325"/>
    </row>
    <row r="34" spans="1:20" ht="21.75" customHeight="1">
      <c r="A34" s="414" t="s">
        <v>14</v>
      </c>
      <c r="B34" s="415"/>
      <c r="C34" s="260">
        <v>190</v>
      </c>
      <c r="D34" s="261">
        <v>192</v>
      </c>
      <c r="E34" s="334">
        <v>591.3</v>
      </c>
      <c r="F34" s="261">
        <f t="shared" si="1"/>
        <v>190</v>
      </c>
      <c r="G34" s="261">
        <v>175</v>
      </c>
      <c r="H34" s="261">
        <f t="shared" si="3"/>
        <v>15</v>
      </c>
      <c r="I34" s="261">
        <v>4</v>
      </c>
      <c r="J34" s="261" t="s">
        <v>9</v>
      </c>
      <c r="K34" s="261" t="s">
        <v>9</v>
      </c>
      <c r="L34" s="261">
        <v>11</v>
      </c>
      <c r="M34" s="261" t="s">
        <v>9</v>
      </c>
      <c r="N34" s="261">
        <f t="shared" si="2"/>
        <v>190</v>
      </c>
      <c r="O34" s="261" t="s">
        <v>9</v>
      </c>
      <c r="P34" s="261">
        <v>15</v>
      </c>
      <c r="Q34" s="261">
        <v>40</v>
      </c>
      <c r="R34" s="261">
        <v>45</v>
      </c>
      <c r="S34" s="261">
        <v>43</v>
      </c>
      <c r="T34" s="261">
        <v>47</v>
      </c>
    </row>
    <row r="35" spans="1:20" ht="21.75" customHeight="1">
      <c r="A35" s="414" t="s">
        <v>15</v>
      </c>
      <c r="B35" s="415"/>
      <c r="C35" s="260">
        <v>2</v>
      </c>
      <c r="D35" s="261">
        <v>1</v>
      </c>
      <c r="E35" s="334">
        <v>2.2</v>
      </c>
      <c r="F35" s="261">
        <f t="shared" si="1"/>
        <v>2</v>
      </c>
      <c r="G35" s="261">
        <v>2</v>
      </c>
      <c r="H35" s="261" t="s">
        <v>813</v>
      </c>
      <c r="I35" s="261" t="s">
        <v>9</v>
      </c>
      <c r="J35" s="261" t="s">
        <v>9</v>
      </c>
      <c r="K35" s="261" t="s">
        <v>9</v>
      </c>
      <c r="L35" s="261" t="s">
        <v>9</v>
      </c>
      <c r="M35" s="261" t="s">
        <v>9</v>
      </c>
      <c r="N35" s="261">
        <f t="shared" si="2"/>
        <v>2</v>
      </c>
      <c r="O35" s="261" t="s">
        <v>9</v>
      </c>
      <c r="P35" s="261">
        <v>2</v>
      </c>
      <c r="Q35" s="261" t="s">
        <v>9</v>
      </c>
      <c r="R35" s="261" t="s">
        <v>9</v>
      </c>
      <c r="S35" s="261" t="s">
        <v>9</v>
      </c>
      <c r="T35" s="261" t="s">
        <v>9</v>
      </c>
    </row>
    <row r="36" spans="1:20" ht="21.75" customHeight="1">
      <c r="A36" s="414" t="s">
        <v>16</v>
      </c>
      <c r="B36" s="415"/>
      <c r="C36" s="260">
        <v>134</v>
      </c>
      <c r="D36" s="261">
        <v>110</v>
      </c>
      <c r="E36" s="334">
        <v>284.46</v>
      </c>
      <c r="F36" s="261">
        <f t="shared" si="1"/>
        <v>134</v>
      </c>
      <c r="G36" s="261">
        <v>122</v>
      </c>
      <c r="H36" s="261">
        <f t="shared" si="3"/>
        <v>12</v>
      </c>
      <c r="I36" s="261">
        <v>7</v>
      </c>
      <c r="J36" s="261" t="s">
        <v>9</v>
      </c>
      <c r="K36" s="261" t="s">
        <v>813</v>
      </c>
      <c r="L36" s="261">
        <v>1</v>
      </c>
      <c r="M36" s="261">
        <v>4</v>
      </c>
      <c r="N36" s="261">
        <f t="shared" si="2"/>
        <v>134</v>
      </c>
      <c r="O36" s="261">
        <v>1</v>
      </c>
      <c r="P36" s="261">
        <v>18</v>
      </c>
      <c r="Q36" s="261">
        <v>48</v>
      </c>
      <c r="R36" s="261">
        <v>34</v>
      </c>
      <c r="S36" s="261">
        <v>14</v>
      </c>
      <c r="T36" s="261">
        <v>19</v>
      </c>
    </row>
    <row r="37" spans="1:20" ht="21.75" customHeight="1">
      <c r="A37" s="417" t="s">
        <v>17</v>
      </c>
      <c r="B37" s="415"/>
      <c r="C37" s="260">
        <f>SUM(C16:C22,C32:C36)</f>
        <v>2942</v>
      </c>
      <c r="D37" s="261">
        <f aca="true" t="shared" si="4" ref="D37:T37">SUM(D16:D22,D32:D36)</f>
        <v>2015</v>
      </c>
      <c r="E37" s="392">
        <f t="shared" si="4"/>
        <v>7313.93</v>
      </c>
      <c r="F37" s="261">
        <f t="shared" si="4"/>
        <v>2942</v>
      </c>
      <c r="G37" s="261">
        <f t="shared" si="4"/>
        <v>2771</v>
      </c>
      <c r="H37" s="261">
        <f t="shared" si="4"/>
        <v>171</v>
      </c>
      <c r="I37" s="261">
        <f t="shared" si="4"/>
        <v>18</v>
      </c>
      <c r="J37" s="261" t="s">
        <v>529</v>
      </c>
      <c r="K37" s="261">
        <f t="shared" si="4"/>
        <v>2</v>
      </c>
      <c r="L37" s="261">
        <f t="shared" si="4"/>
        <v>147</v>
      </c>
      <c r="M37" s="261">
        <f t="shared" si="4"/>
        <v>4</v>
      </c>
      <c r="N37" s="261">
        <f t="shared" si="4"/>
        <v>2942</v>
      </c>
      <c r="O37" s="261">
        <f t="shared" si="4"/>
        <v>21</v>
      </c>
      <c r="P37" s="261">
        <f t="shared" si="4"/>
        <v>1187</v>
      </c>
      <c r="Q37" s="261">
        <f t="shared" si="4"/>
        <v>930</v>
      </c>
      <c r="R37" s="261">
        <f t="shared" si="4"/>
        <v>458</v>
      </c>
      <c r="S37" s="261">
        <f t="shared" si="4"/>
        <v>193</v>
      </c>
      <c r="T37" s="261">
        <f t="shared" si="4"/>
        <v>153</v>
      </c>
    </row>
    <row r="38" spans="1:20" ht="21.75" customHeight="1">
      <c r="A38" s="418" t="s">
        <v>18</v>
      </c>
      <c r="B38" s="419"/>
      <c r="C38" s="337">
        <v>139</v>
      </c>
      <c r="D38" s="338">
        <v>248</v>
      </c>
      <c r="E38" s="393">
        <v>10465.76</v>
      </c>
      <c r="F38" s="338">
        <v>139</v>
      </c>
      <c r="G38" s="338">
        <v>89</v>
      </c>
      <c r="H38" s="338">
        <v>50</v>
      </c>
      <c r="I38" s="338">
        <v>41</v>
      </c>
      <c r="J38" s="338" t="s">
        <v>529</v>
      </c>
      <c r="K38" s="338">
        <v>4</v>
      </c>
      <c r="L38" s="338">
        <v>3</v>
      </c>
      <c r="M38" s="338">
        <v>2</v>
      </c>
      <c r="N38" s="338">
        <v>139</v>
      </c>
      <c r="O38" s="338" t="s">
        <v>529</v>
      </c>
      <c r="P38" s="338">
        <v>4</v>
      </c>
      <c r="Q38" s="338">
        <v>29</v>
      </c>
      <c r="R38" s="338">
        <v>48</v>
      </c>
      <c r="S38" s="338">
        <v>36</v>
      </c>
      <c r="T38" s="338">
        <v>22</v>
      </c>
    </row>
    <row r="39" ht="15" customHeight="1">
      <c r="A39" s="166" t="s">
        <v>499</v>
      </c>
    </row>
    <row r="40" ht="15" customHeight="1">
      <c r="A40" s="166" t="s">
        <v>377</v>
      </c>
    </row>
  </sheetData>
  <sheetProtection/>
  <mergeCells count="28">
    <mergeCell ref="A37:B37"/>
    <mergeCell ref="A38:B38"/>
    <mergeCell ref="A10:B10"/>
    <mergeCell ref="A11:B11"/>
    <mergeCell ref="A12:B12"/>
    <mergeCell ref="A13:B13"/>
    <mergeCell ref="A14:B14"/>
    <mergeCell ref="A32:B32"/>
    <mergeCell ref="A34:B34"/>
    <mergeCell ref="A35:B35"/>
    <mergeCell ref="J7:J8"/>
    <mergeCell ref="K7:K8"/>
    <mergeCell ref="L7:L8"/>
    <mergeCell ref="M7:M8"/>
    <mergeCell ref="A36:B36"/>
    <mergeCell ref="A16:B16"/>
    <mergeCell ref="A17:B17"/>
    <mergeCell ref="A18:B18"/>
    <mergeCell ref="A2:T2"/>
    <mergeCell ref="A3:T3"/>
    <mergeCell ref="A6:B8"/>
    <mergeCell ref="C6:C8"/>
    <mergeCell ref="D6:E6"/>
    <mergeCell ref="H6:M6"/>
    <mergeCell ref="D7:D8"/>
    <mergeCell ref="E7:E8"/>
    <mergeCell ref="H7:H8"/>
    <mergeCell ref="I7:I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="75" zoomScaleNormal="75" zoomScalePageLayoutView="0" workbookViewId="0" topLeftCell="A1">
      <selection activeCell="A2" sqref="A2:F2"/>
    </sheetView>
  </sheetViews>
  <sheetFormatPr defaultColWidth="10.59765625" defaultRowHeight="15"/>
  <cols>
    <col min="1" max="1" width="26.09765625" style="81" customWidth="1"/>
    <col min="2" max="6" width="19.59765625" style="81" customWidth="1"/>
    <col min="7" max="7" width="10.09765625" style="81" customWidth="1"/>
    <col min="8" max="8" width="2.59765625" style="81" customWidth="1"/>
    <col min="9" max="9" width="22.69921875" style="81" customWidth="1"/>
    <col min="10" max="14" width="19.59765625" style="81" customWidth="1"/>
    <col min="15" max="16384" width="10.59765625" style="81" customWidth="1"/>
  </cols>
  <sheetData>
    <row r="1" spans="1:14" s="79" customFormat="1" ht="19.5" customHeight="1">
      <c r="A1" s="78" t="s">
        <v>447</v>
      </c>
      <c r="N1" s="80" t="s">
        <v>448</v>
      </c>
    </row>
    <row r="2" spans="1:15" ht="19.5" customHeight="1">
      <c r="A2" s="562" t="s">
        <v>683</v>
      </c>
      <c r="B2" s="563"/>
      <c r="C2" s="563"/>
      <c r="D2" s="563"/>
      <c r="E2" s="563"/>
      <c r="F2" s="563"/>
      <c r="G2" s="85"/>
      <c r="H2" s="562" t="s">
        <v>841</v>
      </c>
      <c r="I2" s="563"/>
      <c r="J2" s="563"/>
      <c r="K2" s="563"/>
      <c r="L2" s="563"/>
      <c r="M2" s="563"/>
      <c r="N2" s="563"/>
      <c r="O2" s="85"/>
    </row>
    <row r="3" spans="1:15" ht="18" customHeight="1" thickBot="1">
      <c r="A3" s="82"/>
      <c r="B3" s="82"/>
      <c r="C3" s="82"/>
      <c r="D3" s="82"/>
      <c r="E3" s="82"/>
      <c r="F3" s="140" t="s">
        <v>468</v>
      </c>
      <c r="G3" s="85"/>
      <c r="N3" s="140" t="s">
        <v>468</v>
      </c>
      <c r="O3" s="85"/>
    </row>
    <row r="4" spans="1:15" ht="15" customHeight="1">
      <c r="A4" s="83" t="s">
        <v>268</v>
      </c>
      <c r="B4" s="29" t="s">
        <v>559</v>
      </c>
      <c r="C4" s="144" t="s">
        <v>684</v>
      </c>
      <c r="D4" s="144" t="s">
        <v>685</v>
      </c>
      <c r="E4" s="144" t="s">
        <v>686</v>
      </c>
      <c r="F4" s="171" t="s">
        <v>687</v>
      </c>
      <c r="G4" s="85"/>
      <c r="H4" s="564" t="s">
        <v>269</v>
      </c>
      <c r="I4" s="565"/>
      <c r="J4" s="29" t="s">
        <v>559</v>
      </c>
      <c r="K4" s="144" t="s">
        <v>684</v>
      </c>
      <c r="L4" s="144" t="s">
        <v>685</v>
      </c>
      <c r="M4" s="144" t="s">
        <v>686</v>
      </c>
      <c r="N4" s="171" t="s">
        <v>687</v>
      </c>
      <c r="O4" s="85"/>
    </row>
    <row r="5" spans="1:15" ht="15" customHeight="1">
      <c r="A5" s="136"/>
      <c r="B5" s="84"/>
      <c r="C5" s="84"/>
      <c r="D5" s="84"/>
      <c r="E5" s="84"/>
      <c r="F5" s="84"/>
      <c r="G5" s="85"/>
      <c r="H5" s="566" t="s">
        <v>456</v>
      </c>
      <c r="I5" s="567"/>
      <c r="J5" s="377">
        <v>177873</v>
      </c>
      <c r="K5" s="377">
        <v>166657</v>
      </c>
      <c r="L5" s="377">
        <v>171767</v>
      </c>
      <c r="M5" s="377">
        <v>145328</v>
      </c>
      <c r="N5" s="377">
        <v>127946</v>
      </c>
      <c r="O5" s="85"/>
    </row>
    <row r="6" spans="1:15" ht="15" customHeight="1">
      <c r="A6" s="132" t="s">
        <v>183</v>
      </c>
      <c r="B6" s="262">
        <f>SUM(B8:B56)</f>
        <v>177873</v>
      </c>
      <c r="C6" s="262">
        <f>SUM(C8:C56)</f>
        <v>166657</v>
      </c>
      <c r="D6" s="262">
        <f>SUM(D8:D56)</f>
        <v>171767</v>
      </c>
      <c r="E6" s="262">
        <f>SUM(E8:E56)</f>
        <v>145328</v>
      </c>
      <c r="F6" s="262">
        <v>127946</v>
      </c>
      <c r="G6" s="85"/>
      <c r="H6" s="96"/>
      <c r="I6" s="131"/>
      <c r="J6" s="378"/>
      <c r="K6" s="378"/>
      <c r="L6" s="378"/>
      <c r="M6" s="378"/>
      <c r="N6" s="378"/>
      <c r="O6" s="85"/>
    </row>
    <row r="7" spans="1:15" ht="15" customHeight="1">
      <c r="A7" s="133"/>
      <c r="H7" s="560" t="s">
        <v>270</v>
      </c>
      <c r="I7" s="561"/>
      <c r="J7" s="262">
        <v>145724</v>
      </c>
      <c r="K7" s="262">
        <v>135815</v>
      </c>
      <c r="L7" s="262">
        <v>130964</v>
      </c>
      <c r="M7" s="262">
        <v>104129</v>
      </c>
      <c r="N7" s="262">
        <v>96137</v>
      </c>
      <c r="O7" s="85"/>
    </row>
    <row r="8" spans="1:15" ht="15" customHeight="1">
      <c r="A8" s="263" t="s">
        <v>271</v>
      </c>
      <c r="B8" s="71">
        <v>3727</v>
      </c>
      <c r="C8" s="71">
        <v>3391</v>
      </c>
      <c r="D8" s="71">
        <v>3110</v>
      </c>
      <c r="E8" s="71">
        <v>3652</v>
      </c>
      <c r="F8" s="71">
        <v>3874</v>
      </c>
      <c r="H8" s="98"/>
      <c r="I8" s="133" t="s">
        <v>272</v>
      </c>
      <c r="J8" s="267">
        <v>83</v>
      </c>
      <c r="K8" s="267">
        <v>122</v>
      </c>
      <c r="L8" s="267">
        <v>82</v>
      </c>
      <c r="M8" s="267">
        <v>227</v>
      </c>
      <c r="N8" s="267">
        <v>623</v>
      </c>
      <c r="O8" s="85"/>
    </row>
    <row r="9" spans="1:15" ht="15" customHeight="1">
      <c r="A9" s="263"/>
      <c r="H9" s="98"/>
      <c r="I9" s="133" t="s">
        <v>273</v>
      </c>
      <c r="J9" s="267">
        <v>35</v>
      </c>
      <c r="K9" s="267">
        <v>19</v>
      </c>
      <c r="L9" s="267">
        <v>36</v>
      </c>
      <c r="M9" s="267">
        <v>5</v>
      </c>
      <c r="N9" s="267">
        <v>30</v>
      </c>
      <c r="O9" s="85"/>
    </row>
    <row r="10" spans="1:15" ht="15" customHeight="1">
      <c r="A10" s="264" t="s">
        <v>402</v>
      </c>
      <c r="B10" s="71">
        <v>104085</v>
      </c>
      <c r="C10" s="71">
        <v>92402</v>
      </c>
      <c r="D10" s="71">
        <v>80406</v>
      </c>
      <c r="E10" s="71">
        <v>59681</v>
      </c>
      <c r="F10" s="71">
        <v>46276</v>
      </c>
      <c r="H10" s="98"/>
      <c r="I10" s="133" t="s">
        <v>274</v>
      </c>
      <c r="J10" s="267">
        <v>139</v>
      </c>
      <c r="K10" s="267">
        <v>66</v>
      </c>
      <c r="L10" s="267">
        <v>152</v>
      </c>
      <c r="M10" s="267">
        <v>270</v>
      </c>
      <c r="N10" s="267">
        <v>379</v>
      </c>
      <c r="O10" s="85"/>
    </row>
    <row r="11" spans="1:15" ht="15" customHeight="1">
      <c r="A11" s="263"/>
      <c r="H11" s="98"/>
      <c r="I11" s="133" t="s">
        <v>275</v>
      </c>
      <c r="J11" s="267">
        <v>11</v>
      </c>
      <c r="K11" s="267">
        <v>21</v>
      </c>
      <c r="L11" s="267">
        <v>10</v>
      </c>
      <c r="M11" s="267">
        <v>15</v>
      </c>
      <c r="N11" s="267">
        <v>48</v>
      </c>
      <c r="O11" s="85"/>
    </row>
    <row r="12" spans="1:15" ht="15" customHeight="1">
      <c r="A12" s="263" t="s">
        <v>403</v>
      </c>
      <c r="B12" s="71" t="s">
        <v>371</v>
      </c>
      <c r="C12" s="71" t="s">
        <v>371</v>
      </c>
      <c r="D12" s="71" t="s">
        <v>371</v>
      </c>
      <c r="E12" s="71" t="s">
        <v>371</v>
      </c>
      <c r="F12" s="71" t="s">
        <v>371</v>
      </c>
      <c r="H12" s="98"/>
      <c r="I12" s="133"/>
      <c r="J12" s="139"/>
      <c r="K12" s="139"/>
      <c r="L12" s="139"/>
      <c r="M12" s="139"/>
      <c r="N12" s="139"/>
      <c r="O12" s="85"/>
    </row>
    <row r="13" spans="1:14" ht="15" customHeight="1">
      <c r="A13" s="263"/>
      <c r="H13" s="98"/>
      <c r="I13" s="133" t="s">
        <v>276</v>
      </c>
      <c r="J13" s="267">
        <v>26</v>
      </c>
      <c r="K13" s="267">
        <v>18</v>
      </c>
      <c r="L13" s="267">
        <v>13</v>
      </c>
      <c r="M13" s="267">
        <v>10</v>
      </c>
      <c r="N13" s="267">
        <v>8</v>
      </c>
    </row>
    <row r="14" spans="1:14" ht="15" customHeight="1">
      <c r="A14" s="265" t="s">
        <v>507</v>
      </c>
      <c r="B14" s="71">
        <v>3257</v>
      </c>
      <c r="C14" s="71">
        <v>3759</v>
      </c>
      <c r="D14" s="71">
        <v>3550</v>
      </c>
      <c r="E14" s="71">
        <v>4420</v>
      </c>
      <c r="F14" s="71">
        <v>4744</v>
      </c>
      <c r="H14" s="98"/>
      <c r="I14" s="133" t="s">
        <v>277</v>
      </c>
      <c r="J14" s="228">
        <v>460</v>
      </c>
      <c r="K14" s="228">
        <v>325</v>
      </c>
      <c r="L14" s="228">
        <v>351</v>
      </c>
      <c r="M14" s="228">
        <v>276</v>
      </c>
      <c r="N14" s="228">
        <v>340</v>
      </c>
    </row>
    <row r="15" spans="1:14" ht="15" customHeight="1">
      <c r="A15" s="265"/>
      <c r="H15" s="98"/>
      <c r="I15" s="133" t="s">
        <v>278</v>
      </c>
      <c r="J15" s="267">
        <v>119585</v>
      </c>
      <c r="K15" s="267">
        <v>102282</v>
      </c>
      <c r="L15" s="267">
        <v>103696</v>
      </c>
      <c r="M15" s="267">
        <v>73768</v>
      </c>
      <c r="N15" s="267">
        <v>33508</v>
      </c>
    </row>
    <row r="16" spans="1:14" ht="15" customHeight="1">
      <c r="A16" s="265" t="s">
        <v>688</v>
      </c>
      <c r="B16" s="71">
        <v>575</v>
      </c>
      <c r="C16" s="71">
        <v>741</v>
      </c>
      <c r="D16" s="71">
        <v>670</v>
      </c>
      <c r="E16" s="71">
        <v>609</v>
      </c>
      <c r="F16" s="71">
        <v>794</v>
      </c>
      <c r="H16" s="98"/>
      <c r="I16" s="133" t="s">
        <v>279</v>
      </c>
      <c r="J16" s="267">
        <v>602</v>
      </c>
      <c r="K16" s="267">
        <v>789</v>
      </c>
      <c r="L16" s="267">
        <v>478</v>
      </c>
      <c r="M16" s="267">
        <v>414</v>
      </c>
      <c r="N16" s="267">
        <v>669</v>
      </c>
    </row>
    <row r="17" spans="1:14" ht="15" customHeight="1">
      <c r="A17" s="265"/>
      <c r="H17" s="98"/>
      <c r="I17" s="133" t="s">
        <v>280</v>
      </c>
      <c r="J17" s="267">
        <v>703</v>
      </c>
      <c r="K17" s="267">
        <v>829</v>
      </c>
      <c r="L17" s="267">
        <v>1038</v>
      </c>
      <c r="M17" s="267">
        <v>615</v>
      </c>
      <c r="N17" s="267">
        <v>600</v>
      </c>
    </row>
    <row r="18" spans="1:14" ht="15" customHeight="1">
      <c r="A18" s="265"/>
      <c r="H18" s="98"/>
      <c r="I18" s="133"/>
      <c r="J18" s="267"/>
      <c r="K18" s="267"/>
      <c r="L18" s="267"/>
      <c r="M18" s="267"/>
      <c r="N18" s="267"/>
    </row>
    <row r="19" spans="1:14" ht="15" customHeight="1">
      <c r="A19" s="264" t="s">
        <v>449</v>
      </c>
      <c r="B19" s="71">
        <v>5297</v>
      </c>
      <c r="C19" s="71">
        <v>7274</v>
      </c>
      <c r="D19" s="71">
        <v>6996</v>
      </c>
      <c r="E19" s="71">
        <v>4551</v>
      </c>
      <c r="F19" s="71">
        <v>6654</v>
      </c>
      <c r="H19" s="98"/>
      <c r="I19" s="133" t="s">
        <v>282</v>
      </c>
      <c r="J19" s="267">
        <v>2069</v>
      </c>
      <c r="K19" s="267">
        <v>3020</v>
      </c>
      <c r="L19" s="267">
        <v>4132</v>
      </c>
      <c r="M19" s="267">
        <v>3626</v>
      </c>
      <c r="N19" s="267">
        <v>6568</v>
      </c>
    </row>
    <row r="20" spans="1:14" ht="15" customHeight="1">
      <c r="A20" s="263"/>
      <c r="H20" s="98"/>
      <c r="I20" s="133" t="s">
        <v>283</v>
      </c>
      <c r="J20" s="267">
        <v>3374</v>
      </c>
      <c r="K20" s="267">
        <v>2816</v>
      </c>
      <c r="L20" s="267">
        <v>3481</v>
      </c>
      <c r="M20" s="267">
        <v>7256</v>
      </c>
      <c r="N20" s="267">
        <v>33934</v>
      </c>
    </row>
    <row r="21" spans="1:14" ht="15" customHeight="1">
      <c r="A21" s="264" t="s">
        <v>406</v>
      </c>
      <c r="B21" s="71">
        <v>33</v>
      </c>
      <c r="C21" s="71">
        <v>98</v>
      </c>
      <c r="D21" s="71">
        <v>26</v>
      </c>
      <c r="E21" s="71">
        <v>115</v>
      </c>
      <c r="F21" s="71">
        <v>12</v>
      </c>
      <c r="H21" s="98"/>
      <c r="I21" s="133" t="s">
        <v>284</v>
      </c>
      <c r="J21" s="228">
        <v>2</v>
      </c>
      <c r="K21" s="228">
        <v>15</v>
      </c>
      <c r="L21" s="228">
        <v>1</v>
      </c>
      <c r="M21" s="228">
        <v>2</v>
      </c>
      <c r="N21" s="228">
        <v>1</v>
      </c>
    </row>
    <row r="22" spans="1:14" ht="15" customHeight="1">
      <c r="A22" s="263"/>
      <c r="H22" s="98"/>
      <c r="I22" s="133" t="s">
        <v>285</v>
      </c>
      <c r="J22" s="267">
        <v>4294</v>
      </c>
      <c r="K22" s="267">
        <v>4471</v>
      </c>
      <c r="L22" s="267">
        <v>4473</v>
      </c>
      <c r="M22" s="267">
        <v>4439</v>
      </c>
      <c r="N22" s="267">
        <v>5282</v>
      </c>
    </row>
    <row r="23" spans="1:14" ht="15" customHeight="1">
      <c r="A23" s="263" t="s">
        <v>508</v>
      </c>
      <c r="B23" s="71" t="s">
        <v>371</v>
      </c>
      <c r="C23" s="71" t="s">
        <v>371</v>
      </c>
      <c r="D23" s="71" t="s">
        <v>371</v>
      </c>
      <c r="E23" s="71" t="s">
        <v>371</v>
      </c>
      <c r="F23" s="71" t="s">
        <v>371</v>
      </c>
      <c r="H23" s="98"/>
      <c r="I23" s="133" t="s">
        <v>286</v>
      </c>
      <c r="J23" s="267">
        <v>164</v>
      </c>
      <c r="K23" s="267">
        <v>213</v>
      </c>
      <c r="L23" s="267">
        <v>293</v>
      </c>
      <c r="M23" s="267">
        <v>300</v>
      </c>
      <c r="N23" s="267">
        <v>258</v>
      </c>
    </row>
    <row r="24" spans="1:14" ht="15" customHeight="1">
      <c r="A24" s="263"/>
      <c r="H24" s="98"/>
      <c r="I24" s="133"/>
      <c r="J24" s="267"/>
      <c r="K24" s="267"/>
      <c r="L24" s="267"/>
      <c r="M24" s="267"/>
      <c r="N24" s="267"/>
    </row>
    <row r="25" spans="1:14" ht="15" customHeight="1">
      <c r="A25" s="263" t="s">
        <v>291</v>
      </c>
      <c r="B25" s="71">
        <v>314</v>
      </c>
      <c r="C25" s="71">
        <v>229</v>
      </c>
      <c r="D25" s="71">
        <v>268</v>
      </c>
      <c r="E25" s="71">
        <v>261</v>
      </c>
      <c r="F25" s="71">
        <v>318</v>
      </c>
      <c r="H25" s="98"/>
      <c r="I25" s="133" t="s">
        <v>287</v>
      </c>
      <c r="J25" s="267">
        <v>1134</v>
      </c>
      <c r="K25" s="267">
        <v>1090</v>
      </c>
      <c r="L25" s="267">
        <v>1063</v>
      </c>
      <c r="M25" s="267">
        <v>1417</v>
      </c>
      <c r="N25" s="267">
        <v>1639</v>
      </c>
    </row>
    <row r="26" spans="1:14" ht="15" customHeight="1">
      <c r="A26" s="263"/>
      <c r="H26" s="98"/>
      <c r="I26" s="133" t="s">
        <v>457</v>
      </c>
      <c r="J26" s="267">
        <v>1292</v>
      </c>
      <c r="K26" s="267">
        <v>672</v>
      </c>
      <c r="L26" s="267">
        <v>380</v>
      </c>
      <c r="M26" s="267">
        <v>236</v>
      </c>
      <c r="N26" s="267">
        <v>370</v>
      </c>
    </row>
    <row r="27" spans="1:14" ht="15" customHeight="1">
      <c r="A27" s="263" t="s">
        <v>450</v>
      </c>
      <c r="B27" s="71" t="s">
        <v>371</v>
      </c>
      <c r="C27" s="71" t="s">
        <v>371</v>
      </c>
      <c r="D27" s="71" t="s">
        <v>371</v>
      </c>
      <c r="E27" s="71" t="s">
        <v>371</v>
      </c>
      <c r="F27" s="71" t="s">
        <v>371</v>
      </c>
      <c r="H27" s="98"/>
      <c r="I27" s="133" t="s">
        <v>288</v>
      </c>
      <c r="J27" s="267">
        <v>197</v>
      </c>
      <c r="K27" s="267">
        <v>254</v>
      </c>
      <c r="L27" s="267">
        <v>185</v>
      </c>
      <c r="M27" s="267">
        <v>333</v>
      </c>
      <c r="N27" s="267">
        <v>280</v>
      </c>
    </row>
    <row r="28" spans="1:14" ht="15" customHeight="1">
      <c r="A28" s="263"/>
      <c r="H28" s="98"/>
      <c r="I28" s="133" t="s">
        <v>289</v>
      </c>
      <c r="J28" s="228">
        <v>771</v>
      </c>
      <c r="K28" s="228">
        <v>1199</v>
      </c>
      <c r="L28" s="228">
        <v>878</v>
      </c>
      <c r="M28" s="228">
        <v>909</v>
      </c>
      <c r="N28" s="228">
        <v>636</v>
      </c>
    </row>
    <row r="29" spans="1:14" ht="15" customHeight="1">
      <c r="A29" s="263"/>
      <c r="H29" s="98"/>
      <c r="I29" s="133" t="s">
        <v>290</v>
      </c>
      <c r="J29" s="267">
        <v>262</v>
      </c>
      <c r="K29" s="267">
        <v>364</v>
      </c>
      <c r="L29" s="267">
        <v>247</v>
      </c>
      <c r="M29" s="267">
        <v>132</v>
      </c>
      <c r="N29" s="267">
        <v>234</v>
      </c>
    </row>
    <row r="30" spans="1:14" ht="15" customHeight="1">
      <c r="A30" s="263" t="s">
        <v>451</v>
      </c>
      <c r="B30" s="71">
        <v>3129</v>
      </c>
      <c r="C30" s="71">
        <v>3143</v>
      </c>
      <c r="D30" s="71">
        <v>2763</v>
      </c>
      <c r="E30" s="71">
        <v>2689</v>
      </c>
      <c r="F30" s="71">
        <v>3303</v>
      </c>
      <c r="H30" s="98"/>
      <c r="I30" s="133"/>
      <c r="J30" s="267"/>
      <c r="K30" s="267"/>
      <c r="L30" s="267"/>
      <c r="M30" s="267"/>
      <c r="N30" s="267"/>
    </row>
    <row r="31" spans="1:14" ht="15" customHeight="1">
      <c r="A31" s="263"/>
      <c r="H31" s="98"/>
      <c r="I31" s="133" t="s">
        <v>292</v>
      </c>
      <c r="J31" s="267">
        <v>1800</v>
      </c>
      <c r="K31" s="267">
        <v>1832</v>
      </c>
      <c r="L31" s="267">
        <v>1623</v>
      </c>
      <c r="M31" s="267">
        <v>2034</v>
      </c>
      <c r="N31" s="267">
        <v>2343</v>
      </c>
    </row>
    <row r="32" spans="1:14" ht="15" customHeight="1">
      <c r="A32" s="263" t="s">
        <v>452</v>
      </c>
      <c r="B32" s="71">
        <v>12</v>
      </c>
      <c r="C32" s="71">
        <v>14</v>
      </c>
      <c r="D32" s="71">
        <v>15</v>
      </c>
      <c r="E32" s="71">
        <v>24</v>
      </c>
      <c r="F32" s="71">
        <v>23</v>
      </c>
      <c r="H32" s="98"/>
      <c r="I32" s="133" t="s">
        <v>293</v>
      </c>
      <c r="J32" s="267">
        <v>852</v>
      </c>
      <c r="K32" s="267">
        <v>998</v>
      </c>
      <c r="L32" s="267">
        <v>1515</v>
      </c>
      <c r="M32" s="267">
        <v>1658</v>
      </c>
      <c r="N32" s="267">
        <v>1536</v>
      </c>
    </row>
    <row r="33" spans="1:14" ht="15" customHeight="1">
      <c r="A33" s="263"/>
      <c r="H33" s="98"/>
      <c r="I33" s="133" t="s">
        <v>294</v>
      </c>
      <c r="J33" s="267">
        <v>642</v>
      </c>
      <c r="K33" s="267">
        <v>549</v>
      </c>
      <c r="L33" s="267">
        <v>791</v>
      </c>
      <c r="M33" s="267">
        <v>665</v>
      </c>
      <c r="N33" s="267">
        <v>625</v>
      </c>
    </row>
    <row r="34" spans="1:14" ht="15" customHeight="1">
      <c r="A34" s="263" t="s">
        <v>412</v>
      </c>
      <c r="B34" s="71" t="s">
        <v>371</v>
      </c>
      <c r="C34" s="71" t="s">
        <v>371</v>
      </c>
      <c r="D34" s="71" t="s">
        <v>371</v>
      </c>
      <c r="E34" s="71" t="s">
        <v>371</v>
      </c>
      <c r="F34" s="71" t="s">
        <v>371</v>
      </c>
      <c r="H34" s="98"/>
      <c r="I34" s="133" t="s">
        <v>458</v>
      </c>
      <c r="J34" s="267">
        <v>125</v>
      </c>
      <c r="K34" s="267">
        <v>73</v>
      </c>
      <c r="L34" s="267">
        <v>76</v>
      </c>
      <c r="M34" s="267">
        <v>90</v>
      </c>
      <c r="N34" s="267">
        <v>57</v>
      </c>
    </row>
    <row r="35" spans="1:14" ht="15" customHeight="1">
      <c r="A35" s="263"/>
      <c r="H35" s="98"/>
      <c r="I35" s="134" t="s">
        <v>459</v>
      </c>
      <c r="J35" s="228">
        <v>91</v>
      </c>
      <c r="K35" s="228">
        <v>61</v>
      </c>
      <c r="L35" s="228">
        <v>58</v>
      </c>
      <c r="M35" s="228">
        <v>147</v>
      </c>
      <c r="N35" s="228">
        <v>141</v>
      </c>
    </row>
    <row r="36" spans="1:14" ht="15" customHeight="1">
      <c r="A36" s="263" t="s">
        <v>509</v>
      </c>
      <c r="B36" s="71">
        <v>26635</v>
      </c>
      <c r="C36" s="71">
        <v>25577</v>
      </c>
      <c r="D36" s="71">
        <v>35362</v>
      </c>
      <c r="E36" s="71">
        <v>35504</v>
      </c>
      <c r="F36" s="71">
        <v>24927</v>
      </c>
      <c r="H36" s="98"/>
      <c r="I36" s="133"/>
      <c r="J36" s="228"/>
      <c r="K36" s="228"/>
      <c r="L36" s="228"/>
      <c r="M36" s="228"/>
      <c r="N36" s="228"/>
    </row>
    <row r="37" spans="1:14" ht="15" customHeight="1">
      <c r="A37" s="263"/>
      <c r="H37" s="98"/>
      <c r="I37" s="133" t="s">
        <v>460</v>
      </c>
      <c r="J37" s="267">
        <v>137</v>
      </c>
      <c r="K37" s="267">
        <v>127</v>
      </c>
      <c r="L37" s="267">
        <v>95</v>
      </c>
      <c r="M37" s="267">
        <v>104</v>
      </c>
      <c r="N37" s="267">
        <v>117</v>
      </c>
    </row>
    <row r="38" spans="1:14" ht="15" customHeight="1">
      <c r="A38" s="263" t="s">
        <v>453</v>
      </c>
      <c r="B38" s="71">
        <v>390</v>
      </c>
      <c r="C38" s="71">
        <v>448</v>
      </c>
      <c r="D38" s="71">
        <v>473</v>
      </c>
      <c r="E38" s="71">
        <v>353</v>
      </c>
      <c r="F38" s="71">
        <v>765</v>
      </c>
      <c r="H38" s="98"/>
      <c r="I38" s="133" t="s">
        <v>426</v>
      </c>
      <c r="J38" s="267">
        <v>13</v>
      </c>
      <c r="K38" s="267">
        <v>13</v>
      </c>
      <c r="L38" s="267">
        <v>5</v>
      </c>
      <c r="M38" s="267">
        <v>3</v>
      </c>
      <c r="N38" s="267">
        <v>9</v>
      </c>
    </row>
    <row r="39" spans="1:14" ht="15" customHeight="1">
      <c r="A39" s="263"/>
      <c r="H39" s="98"/>
      <c r="I39" s="133" t="s">
        <v>427</v>
      </c>
      <c r="J39" s="267">
        <v>111</v>
      </c>
      <c r="K39" s="267">
        <v>67</v>
      </c>
      <c r="L39" s="267">
        <v>135</v>
      </c>
      <c r="M39" s="267">
        <v>44</v>
      </c>
      <c r="N39" s="267">
        <v>212</v>
      </c>
    </row>
    <row r="40" spans="1:14" ht="15" customHeight="1">
      <c r="A40" s="263"/>
      <c r="H40" s="98"/>
      <c r="I40" s="133" t="s">
        <v>461</v>
      </c>
      <c r="J40" s="267">
        <v>243</v>
      </c>
      <c r="K40" s="267">
        <v>279</v>
      </c>
      <c r="L40" s="267">
        <v>390</v>
      </c>
      <c r="M40" s="267">
        <v>310</v>
      </c>
      <c r="N40" s="267">
        <v>363</v>
      </c>
    </row>
    <row r="41" spans="1:14" ht="15" customHeight="1">
      <c r="A41" s="263" t="s">
        <v>454</v>
      </c>
      <c r="B41" s="71">
        <v>1160</v>
      </c>
      <c r="C41" s="71">
        <v>736</v>
      </c>
      <c r="D41" s="71">
        <v>1068</v>
      </c>
      <c r="E41" s="71">
        <v>1095</v>
      </c>
      <c r="F41" s="71">
        <v>1065</v>
      </c>
      <c r="H41" s="98"/>
      <c r="I41" s="133" t="s">
        <v>462</v>
      </c>
      <c r="J41" s="267">
        <v>22</v>
      </c>
      <c r="K41" s="267">
        <v>21</v>
      </c>
      <c r="L41" s="267">
        <v>35</v>
      </c>
      <c r="M41" s="267">
        <v>40</v>
      </c>
      <c r="N41" s="267">
        <v>28</v>
      </c>
    </row>
    <row r="42" spans="1:14" ht="15" customHeight="1">
      <c r="A42" s="263"/>
      <c r="H42" s="98"/>
      <c r="I42" s="133" t="s">
        <v>463</v>
      </c>
      <c r="J42" s="228">
        <v>983</v>
      </c>
      <c r="K42" s="228">
        <v>800</v>
      </c>
      <c r="L42" s="228">
        <v>773</v>
      </c>
      <c r="M42" s="228">
        <v>702</v>
      </c>
      <c r="N42" s="228">
        <v>753</v>
      </c>
    </row>
    <row r="43" spans="1:14" ht="15" customHeight="1">
      <c r="A43" s="263" t="s">
        <v>295</v>
      </c>
      <c r="B43" s="71">
        <v>23127</v>
      </c>
      <c r="C43" s="71">
        <v>23277</v>
      </c>
      <c r="D43" s="71">
        <v>30292</v>
      </c>
      <c r="E43" s="71">
        <v>26462</v>
      </c>
      <c r="F43" s="71">
        <v>28976</v>
      </c>
      <c r="H43" s="98"/>
      <c r="I43" s="133"/>
      <c r="J43" s="111"/>
      <c r="K43" s="111"/>
      <c r="L43" s="111"/>
      <c r="M43" s="111"/>
      <c r="N43" s="111"/>
    </row>
    <row r="44" spans="1:14" ht="15" customHeight="1">
      <c r="A44" s="263"/>
      <c r="H44" s="560" t="s">
        <v>429</v>
      </c>
      <c r="I44" s="561"/>
      <c r="J44" s="379">
        <v>30477</v>
      </c>
      <c r="K44" s="379">
        <v>29547</v>
      </c>
      <c r="L44" s="379">
        <v>39709</v>
      </c>
      <c r="M44" s="379">
        <v>40040</v>
      </c>
      <c r="N44" s="379">
        <v>30485</v>
      </c>
    </row>
    <row r="45" spans="1:14" ht="15" customHeight="1">
      <c r="A45" s="263" t="s">
        <v>296</v>
      </c>
      <c r="B45" s="71">
        <v>2889</v>
      </c>
      <c r="C45" s="71">
        <v>2695</v>
      </c>
      <c r="D45" s="71">
        <v>3469</v>
      </c>
      <c r="E45" s="71">
        <v>2558</v>
      </c>
      <c r="F45" s="71">
        <v>2786</v>
      </c>
      <c r="H45" s="98"/>
      <c r="I45" s="133" t="s">
        <v>297</v>
      </c>
      <c r="J45" s="266">
        <v>9</v>
      </c>
      <c r="K45" s="266">
        <v>6</v>
      </c>
      <c r="L45" s="266">
        <v>6</v>
      </c>
      <c r="M45" s="266">
        <v>5</v>
      </c>
      <c r="N45" s="266">
        <v>3</v>
      </c>
    </row>
    <row r="46" spans="1:14" ht="15" customHeight="1">
      <c r="A46" s="263"/>
      <c r="H46" s="98"/>
      <c r="I46" s="133" t="s">
        <v>298</v>
      </c>
      <c r="J46" s="266">
        <v>530</v>
      </c>
      <c r="K46" s="266">
        <v>429</v>
      </c>
      <c r="L46" s="266">
        <v>587</v>
      </c>
      <c r="M46" s="266">
        <v>556</v>
      </c>
      <c r="N46" s="266">
        <v>710</v>
      </c>
    </row>
    <row r="47" spans="1:14" ht="15" customHeight="1">
      <c r="A47" s="263" t="s">
        <v>281</v>
      </c>
      <c r="B47" s="71">
        <v>82</v>
      </c>
      <c r="C47" s="71">
        <v>49</v>
      </c>
      <c r="D47" s="71">
        <v>245</v>
      </c>
      <c r="E47" s="71">
        <v>33</v>
      </c>
      <c r="F47" s="71">
        <v>24</v>
      </c>
      <c r="H47" s="98"/>
      <c r="I47" s="133" t="s">
        <v>299</v>
      </c>
      <c r="J47" s="266">
        <v>217</v>
      </c>
      <c r="K47" s="266">
        <v>219</v>
      </c>
      <c r="L47" s="266">
        <v>227</v>
      </c>
      <c r="M47" s="266">
        <v>237</v>
      </c>
      <c r="N47" s="266">
        <v>251</v>
      </c>
    </row>
    <row r="48" spans="1:14" ht="15" customHeight="1">
      <c r="A48" s="263"/>
      <c r="H48" s="98"/>
      <c r="I48" s="133" t="s">
        <v>300</v>
      </c>
      <c r="J48" s="266">
        <v>286</v>
      </c>
      <c r="K48" s="266">
        <v>317</v>
      </c>
      <c r="L48" s="266">
        <v>326</v>
      </c>
      <c r="M48" s="266">
        <v>380</v>
      </c>
      <c r="N48" s="266">
        <v>546</v>
      </c>
    </row>
    <row r="49" spans="1:14" ht="15" customHeight="1">
      <c r="A49" s="263" t="s">
        <v>467</v>
      </c>
      <c r="B49" s="71">
        <v>905</v>
      </c>
      <c r="C49" s="71">
        <v>598</v>
      </c>
      <c r="D49" s="71">
        <v>741</v>
      </c>
      <c r="E49" s="71">
        <v>803</v>
      </c>
      <c r="F49" s="71">
        <v>862</v>
      </c>
      <c r="H49" s="98"/>
      <c r="I49" s="133" t="s">
        <v>301</v>
      </c>
      <c r="J49" s="266">
        <v>150</v>
      </c>
      <c r="K49" s="266">
        <v>114</v>
      </c>
      <c r="L49" s="266">
        <v>108</v>
      </c>
      <c r="M49" s="266">
        <v>216</v>
      </c>
      <c r="N49" s="266">
        <v>277</v>
      </c>
    </row>
    <row r="50" spans="1:9" ht="15" customHeight="1">
      <c r="A50" s="263"/>
      <c r="H50" s="98"/>
      <c r="I50" s="133"/>
    </row>
    <row r="51" spans="1:14" ht="15" customHeight="1">
      <c r="A51" s="263"/>
      <c r="H51" s="98"/>
      <c r="I51" s="133" t="s">
        <v>302</v>
      </c>
      <c r="J51" s="266">
        <v>23</v>
      </c>
      <c r="K51" s="266">
        <v>30</v>
      </c>
      <c r="L51" s="266">
        <v>34</v>
      </c>
      <c r="M51" s="266">
        <v>20</v>
      </c>
      <c r="N51" s="266">
        <v>21</v>
      </c>
    </row>
    <row r="52" spans="1:14" ht="15" customHeight="1">
      <c r="A52" s="263" t="s">
        <v>455</v>
      </c>
      <c r="B52" s="71">
        <v>837</v>
      </c>
      <c r="C52" s="71">
        <v>673</v>
      </c>
      <c r="D52" s="71">
        <v>641</v>
      </c>
      <c r="E52" s="71">
        <v>714</v>
      </c>
      <c r="F52" s="71">
        <v>654</v>
      </c>
      <c r="H52" s="98"/>
      <c r="I52" s="133" t="s">
        <v>303</v>
      </c>
      <c r="J52" s="266">
        <v>467</v>
      </c>
      <c r="K52" s="266">
        <v>877</v>
      </c>
      <c r="L52" s="266">
        <v>962</v>
      </c>
      <c r="M52" s="266">
        <v>1154</v>
      </c>
      <c r="N52" s="266">
        <v>1117</v>
      </c>
    </row>
    <row r="53" spans="1:14" ht="15" customHeight="1">
      <c r="A53" s="263"/>
      <c r="H53" s="98"/>
      <c r="I53" s="133" t="s">
        <v>307</v>
      </c>
      <c r="J53" s="266">
        <v>26664</v>
      </c>
      <c r="K53" s="266">
        <v>25723</v>
      </c>
      <c r="L53" s="266">
        <v>35745</v>
      </c>
      <c r="M53" s="266">
        <v>35770</v>
      </c>
      <c r="N53" s="266">
        <v>25018</v>
      </c>
    </row>
    <row r="54" spans="1:14" ht="15" customHeight="1">
      <c r="A54" s="263" t="s">
        <v>510</v>
      </c>
      <c r="B54" s="71">
        <v>588</v>
      </c>
      <c r="C54" s="71">
        <v>299</v>
      </c>
      <c r="D54" s="71">
        <v>292</v>
      </c>
      <c r="E54" s="71">
        <v>294</v>
      </c>
      <c r="F54" s="71">
        <v>392</v>
      </c>
      <c r="H54" s="98"/>
      <c r="I54" s="133" t="s">
        <v>309</v>
      </c>
      <c r="J54" s="267">
        <v>980</v>
      </c>
      <c r="K54" s="267">
        <v>744</v>
      </c>
      <c r="L54" s="267">
        <v>580</v>
      </c>
      <c r="M54" s="267">
        <v>569</v>
      </c>
      <c r="N54" s="267">
        <v>1266</v>
      </c>
    </row>
    <row r="55" spans="1:14" ht="15" customHeight="1">
      <c r="A55" s="263"/>
      <c r="H55" s="121"/>
      <c r="I55" s="131" t="s">
        <v>466</v>
      </c>
      <c r="J55" s="267">
        <v>541</v>
      </c>
      <c r="K55" s="267">
        <v>542</v>
      </c>
      <c r="L55" s="267">
        <v>529</v>
      </c>
      <c r="M55" s="267">
        <v>542</v>
      </c>
      <c r="N55" s="267">
        <v>611</v>
      </c>
    </row>
    <row r="56" spans="1:14" ht="15" customHeight="1">
      <c r="A56" s="263" t="s">
        <v>418</v>
      </c>
      <c r="B56" s="71">
        <v>831</v>
      </c>
      <c r="C56" s="71">
        <v>1254</v>
      </c>
      <c r="D56" s="71">
        <v>1380</v>
      </c>
      <c r="E56" s="71">
        <v>1510</v>
      </c>
      <c r="F56" s="71">
        <v>1496</v>
      </c>
      <c r="H56" s="98"/>
      <c r="I56" s="133" t="s">
        <v>464</v>
      </c>
      <c r="J56" s="267">
        <v>545</v>
      </c>
      <c r="K56" s="267">
        <v>507</v>
      </c>
      <c r="L56" s="267">
        <v>525</v>
      </c>
      <c r="M56" s="267">
        <v>510</v>
      </c>
      <c r="N56" s="267">
        <v>587</v>
      </c>
    </row>
    <row r="57" spans="1:14" ht="15" customHeight="1">
      <c r="A57" s="263"/>
      <c r="B57" s="71"/>
      <c r="C57" s="71"/>
      <c r="D57" s="71"/>
      <c r="E57" s="71"/>
      <c r="F57" s="71"/>
      <c r="H57" s="98"/>
      <c r="I57" s="133"/>
      <c r="J57" s="139"/>
      <c r="K57" s="139"/>
      <c r="L57" s="139"/>
      <c r="M57" s="139"/>
      <c r="N57" s="139"/>
    </row>
    <row r="58" spans="1:14" ht="15" customHeight="1">
      <c r="A58" s="138"/>
      <c r="B58" s="110"/>
      <c r="C58" s="110"/>
      <c r="D58" s="110"/>
      <c r="E58" s="110"/>
      <c r="F58" s="110"/>
      <c r="H58" s="560" t="s">
        <v>512</v>
      </c>
      <c r="I58" s="561"/>
      <c r="J58" s="262">
        <v>5</v>
      </c>
      <c r="K58" s="262" t="s">
        <v>530</v>
      </c>
      <c r="L58" s="262" t="s">
        <v>530</v>
      </c>
      <c r="M58" s="262" t="s">
        <v>530</v>
      </c>
      <c r="N58" s="262" t="s">
        <v>530</v>
      </c>
    </row>
    <row r="59" spans="1:14" ht="15" customHeight="1">
      <c r="A59" s="81" t="s">
        <v>511</v>
      </c>
      <c r="B59" s="106"/>
      <c r="C59" s="106"/>
      <c r="D59" s="106"/>
      <c r="E59" s="106"/>
      <c r="F59" s="106"/>
      <c r="H59" s="98"/>
      <c r="I59" s="133"/>
      <c r="J59" s="139"/>
      <c r="K59" s="139"/>
      <c r="L59" s="139"/>
      <c r="M59" s="139"/>
      <c r="N59" s="139"/>
    </row>
    <row r="60" spans="1:14" ht="15" customHeight="1">
      <c r="A60" s="2" t="s">
        <v>377</v>
      </c>
      <c r="H60" s="560" t="s">
        <v>304</v>
      </c>
      <c r="I60" s="561"/>
      <c r="J60" s="262">
        <v>1079</v>
      </c>
      <c r="K60" s="262">
        <v>996</v>
      </c>
      <c r="L60" s="262">
        <v>802</v>
      </c>
      <c r="M60" s="262">
        <v>864</v>
      </c>
      <c r="N60" s="262">
        <v>932</v>
      </c>
    </row>
    <row r="61" spans="8:14" ht="15" customHeight="1">
      <c r="H61" s="98"/>
      <c r="I61" s="133" t="s">
        <v>305</v>
      </c>
      <c r="J61" s="71">
        <v>13</v>
      </c>
      <c r="K61" s="71">
        <v>11</v>
      </c>
      <c r="L61" s="71">
        <v>10</v>
      </c>
      <c r="M61" s="71">
        <v>9</v>
      </c>
      <c r="N61" s="71">
        <v>4</v>
      </c>
    </row>
    <row r="62" spans="1:14" ht="15" customHeight="1">
      <c r="A62" s="98"/>
      <c r="B62" s="111"/>
      <c r="C62" s="111"/>
      <c r="D62" s="111"/>
      <c r="E62" s="111"/>
      <c r="F62" s="111"/>
      <c r="H62" s="98"/>
      <c r="I62" s="133" t="s">
        <v>306</v>
      </c>
      <c r="J62" s="71">
        <v>786</v>
      </c>
      <c r="K62" s="71">
        <v>615</v>
      </c>
      <c r="L62" s="71">
        <v>576</v>
      </c>
      <c r="M62" s="71">
        <v>630</v>
      </c>
      <c r="N62" s="71">
        <v>542</v>
      </c>
    </row>
    <row r="63" spans="1:14" ht="15" customHeight="1">
      <c r="A63" s="98"/>
      <c r="B63" s="110"/>
      <c r="C63" s="110"/>
      <c r="D63" s="110"/>
      <c r="E63" s="110"/>
      <c r="F63" s="110"/>
      <c r="H63" s="98"/>
      <c r="I63" s="133" t="s">
        <v>465</v>
      </c>
      <c r="J63" s="71">
        <v>2</v>
      </c>
      <c r="K63" s="71">
        <v>2</v>
      </c>
      <c r="L63" s="71">
        <v>1</v>
      </c>
      <c r="M63" s="71">
        <v>1</v>
      </c>
      <c r="N63" s="71">
        <v>1</v>
      </c>
    </row>
    <row r="64" spans="1:14" ht="15" customHeight="1">
      <c r="A64" s="98"/>
      <c r="B64" s="108"/>
      <c r="C64" s="108"/>
      <c r="D64" s="108"/>
      <c r="E64" s="108"/>
      <c r="F64" s="108"/>
      <c r="H64" s="98"/>
      <c r="I64" s="133" t="s">
        <v>437</v>
      </c>
      <c r="J64" s="71">
        <v>70</v>
      </c>
      <c r="K64" s="71">
        <v>26</v>
      </c>
      <c r="L64" s="71">
        <v>2</v>
      </c>
      <c r="M64" s="71">
        <v>3</v>
      </c>
      <c r="N64" s="71">
        <v>15</v>
      </c>
    </row>
    <row r="65" spans="1:9" ht="15" customHeight="1">
      <c r="A65" s="98"/>
      <c r="B65" s="109"/>
      <c r="C65" s="109"/>
      <c r="D65" s="109"/>
      <c r="E65" s="109"/>
      <c r="F65" s="109"/>
      <c r="H65" s="98"/>
      <c r="I65" s="133"/>
    </row>
    <row r="66" spans="1:14" ht="15" customHeight="1">
      <c r="A66" s="85"/>
      <c r="B66" s="108"/>
      <c r="C66" s="108"/>
      <c r="D66" s="108"/>
      <c r="E66" s="108"/>
      <c r="F66" s="108"/>
      <c r="H66" s="560" t="s">
        <v>311</v>
      </c>
      <c r="I66" s="561"/>
      <c r="J66" s="262">
        <v>588</v>
      </c>
      <c r="K66" s="262">
        <v>299</v>
      </c>
      <c r="L66" s="262">
        <v>292</v>
      </c>
      <c r="M66" s="262">
        <v>294</v>
      </c>
      <c r="N66" s="262">
        <v>392</v>
      </c>
    </row>
    <row r="67" spans="1:14" ht="15" customHeight="1">
      <c r="A67" s="98"/>
      <c r="B67" s="109"/>
      <c r="C67" s="109"/>
      <c r="D67" s="109"/>
      <c r="E67" s="109"/>
      <c r="F67" s="109"/>
      <c r="H67" s="98"/>
      <c r="I67" s="133" t="s">
        <v>312</v>
      </c>
      <c r="J67" s="267">
        <v>109</v>
      </c>
      <c r="K67" s="267">
        <v>116</v>
      </c>
      <c r="L67" s="267">
        <v>121</v>
      </c>
      <c r="M67" s="267">
        <v>97</v>
      </c>
      <c r="N67" s="267">
        <v>106</v>
      </c>
    </row>
    <row r="68" spans="1:14" ht="15" customHeight="1">
      <c r="A68" s="85"/>
      <c r="B68" s="108"/>
      <c r="C68" s="108"/>
      <c r="D68" s="108"/>
      <c r="E68" s="108"/>
      <c r="F68" s="108"/>
      <c r="H68" s="98"/>
      <c r="I68" s="133" t="s">
        <v>313</v>
      </c>
      <c r="J68" s="267">
        <v>10</v>
      </c>
      <c r="K68" s="267">
        <v>10</v>
      </c>
      <c r="L68" s="267">
        <v>5</v>
      </c>
      <c r="M68" s="267">
        <v>5</v>
      </c>
      <c r="N68" s="267">
        <v>8</v>
      </c>
    </row>
    <row r="69" spans="1:14" ht="15" customHeight="1">
      <c r="A69" s="98"/>
      <c r="B69" s="109"/>
      <c r="C69" s="109"/>
      <c r="D69" s="109"/>
      <c r="E69" s="109"/>
      <c r="F69" s="109"/>
      <c r="H69" s="99"/>
      <c r="I69" s="135" t="s">
        <v>314</v>
      </c>
      <c r="J69" s="267">
        <v>295</v>
      </c>
      <c r="K69" s="267">
        <v>134</v>
      </c>
      <c r="L69" s="267">
        <v>132</v>
      </c>
      <c r="M69" s="267">
        <v>161</v>
      </c>
      <c r="N69" s="267">
        <v>128</v>
      </c>
    </row>
    <row r="70" spans="1:14" ht="15" customHeight="1">
      <c r="A70" s="85"/>
      <c r="B70" s="108"/>
      <c r="C70" s="108"/>
      <c r="D70" s="108"/>
      <c r="E70" s="108"/>
      <c r="F70" s="108"/>
      <c r="H70" s="312" t="s">
        <v>784</v>
      </c>
      <c r="J70" s="106"/>
      <c r="K70" s="106"/>
      <c r="L70" s="106"/>
      <c r="M70" s="106"/>
      <c r="N70" s="106"/>
    </row>
    <row r="71" spans="1:14" ht="15" customHeight="1">
      <c r="A71" s="98"/>
      <c r="B71" s="109"/>
      <c r="C71" s="109"/>
      <c r="D71" s="109"/>
      <c r="E71" s="109"/>
      <c r="F71" s="109"/>
      <c r="H71" s="312" t="s">
        <v>785</v>
      </c>
      <c r="J71" s="85"/>
      <c r="K71" s="85"/>
      <c r="L71" s="85"/>
      <c r="M71" s="85"/>
      <c r="N71" s="85"/>
    </row>
    <row r="72" spans="1:8" ht="15" customHeight="1">
      <c r="A72" s="85"/>
      <c r="B72" s="85"/>
      <c r="H72" s="2" t="s">
        <v>377</v>
      </c>
    </row>
    <row r="73" spans="1:15" ht="15" customHeight="1">
      <c r="A73" s="85"/>
      <c r="B73" s="85"/>
      <c r="H73" s="85"/>
      <c r="I73" s="98"/>
      <c r="J73" s="109"/>
      <c r="K73" s="109"/>
      <c r="L73" s="109"/>
      <c r="M73" s="109"/>
      <c r="N73" s="109"/>
      <c r="O73" s="85"/>
    </row>
    <row r="74" spans="1:15" ht="15" customHeight="1">
      <c r="A74" s="85"/>
      <c r="B74" s="85"/>
      <c r="H74" s="85"/>
      <c r="I74" s="85"/>
      <c r="J74" s="109"/>
      <c r="K74" s="109"/>
      <c r="L74" s="109"/>
      <c r="M74" s="109"/>
      <c r="N74" s="109"/>
      <c r="O74" s="85"/>
    </row>
    <row r="75" spans="1:15" ht="15" customHeight="1">
      <c r="A75" s="85"/>
      <c r="B75" s="85"/>
      <c r="H75" s="85"/>
      <c r="I75" s="85"/>
      <c r="J75" s="108"/>
      <c r="K75" s="108"/>
      <c r="L75" s="108"/>
      <c r="M75" s="108"/>
      <c r="N75" s="108"/>
      <c r="O75" s="85"/>
    </row>
    <row r="76" spans="8:15" ht="15" customHeight="1">
      <c r="H76" s="121"/>
      <c r="I76" s="121"/>
      <c r="J76" s="107"/>
      <c r="K76" s="107"/>
      <c r="L76" s="107"/>
      <c r="M76" s="107"/>
      <c r="N76" s="107"/>
      <c r="O76" s="85"/>
    </row>
    <row r="77" spans="8:15" ht="14.25">
      <c r="H77" s="70"/>
      <c r="I77" s="70"/>
      <c r="J77" s="108"/>
      <c r="K77" s="108"/>
      <c r="L77" s="108"/>
      <c r="M77" s="112"/>
      <c r="N77" s="112"/>
      <c r="O77" s="85"/>
    </row>
    <row r="78" spans="8:15" ht="14.25">
      <c r="H78" s="121"/>
      <c r="I78" s="121"/>
      <c r="J78" s="107"/>
      <c r="K78" s="107"/>
      <c r="L78" s="107"/>
      <c r="M78" s="107"/>
      <c r="N78" s="107"/>
      <c r="O78" s="85"/>
    </row>
    <row r="79" spans="8:15" ht="14.25">
      <c r="H79" s="70"/>
      <c r="I79" s="70"/>
      <c r="J79" s="109"/>
      <c r="K79" s="109"/>
      <c r="L79" s="109"/>
      <c r="M79" s="109"/>
      <c r="N79" s="109"/>
      <c r="O79" s="85"/>
    </row>
    <row r="80" spans="8:15" ht="14.25">
      <c r="H80" s="85"/>
      <c r="I80" s="121"/>
      <c r="J80" s="107"/>
      <c r="K80" s="107"/>
      <c r="L80" s="107"/>
      <c r="M80" s="107"/>
      <c r="N80" s="107"/>
      <c r="O80" s="85"/>
    </row>
    <row r="81" spans="8:15" ht="14.25">
      <c r="H81" s="85"/>
      <c r="I81" s="85"/>
      <c r="J81" s="85"/>
      <c r="K81" s="85"/>
      <c r="L81" s="85"/>
      <c r="M81" s="85"/>
      <c r="N81" s="85"/>
      <c r="O81" s="85"/>
    </row>
    <row r="82" spans="8:15" ht="14.25">
      <c r="H82" s="85"/>
      <c r="I82" s="85"/>
      <c r="J82" s="85"/>
      <c r="K82" s="85"/>
      <c r="L82" s="85"/>
      <c r="M82" s="85"/>
      <c r="N82" s="85"/>
      <c r="O82" s="85"/>
    </row>
  </sheetData>
  <sheetProtection/>
  <mergeCells count="9">
    <mergeCell ref="H44:I44"/>
    <mergeCell ref="H58:I58"/>
    <mergeCell ref="H60:I60"/>
    <mergeCell ref="H66:I66"/>
    <mergeCell ref="H7:I7"/>
    <mergeCell ref="A2:F2"/>
    <mergeCell ref="H2:N2"/>
    <mergeCell ref="H4:I4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5"/>
  <sheetViews>
    <sheetView zoomScale="75" zoomScaleNormal="75" zoomScalePageLayoutView="0" workbookViewId="0" topLeftCell="A1">
      <selection activeCell="A2" sqref="A2:J2"/>
    </sheetView>
  </sheetViews>
  <sheetFormatPr defaultColWidth="10.59765625" defaultRowHeight="15"/>
  <cols>
    <col min="1" max="1" width="16.09765625" style="166" customWidth="1"/>
    <col min="2" max="10" width="13.59765625" style="166" customWidth="1"/>
    <col min="11" max="11" width="14.19921875" style="166" customWidth="1"/>
    <col min="12" max="13" width="2.59765625" style="166" customWidth="1"/>
    <col min="14" max="14" width="25.59765625" style="166" customWidth="1"/>
    <col min="15" max="19" width="17.59765625" style="166" customWidth="1"/>
    <col min="20" max="16384" width="10.59765625" style="166" customWidth="1"/>
  </cols>
  <sheetData>
    <row r="1" spans="1:19" s="204" customFormat="1" ht="19.5" customHeight="1">
      <c r="A1" s="3" t="s">
        <v>469</v>
      </c>
      <c r="S1" s="4" t="s">
        <v>470</v>
      </c>
    </row>
    <row r="2" spans="1:19" s="173" customFormat="1" ht="19.5" customHeight="1">
      <c r="A2" s="395" t="s">
        <v>842</v>
      </c>
      <c r="B2" s="395"/>
      <c r="C2" s="395"/>
      <c r="D2" s="395"/>
      <c r="E2" s="395"/>
      <c r="F2" s="395"/>
      <c r="G2" s="395"/>
      <c r="H2" s="395"/>
      <c r="I2" s="395"/>
      <c r="J2" s="395"/>
      <c r="K2" s="268"/>
      <c r="L2" s="395" t="s">
        <v>843</v>
      </c>
      <c r="M2" s="395"/>
      <c r="N2" s="395"/>
      <c r="O2" s="395"/>
      <c r="P2" s="395"/>
      <c r="Q2" s="395"/>
      <c r="R2" s="395"/>
      <c r="S2" s="395"/>
    </row>
    <row r="3" spans="1:20" s="173" customFormat="1" ht="19.5" customHeight="1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420" t="s">
        <v>715</v>
      </c>
      <c r="M3" s="420"/>
      <c r="N3" s="420"/>
      <c r="O3" s="420"/>
      <c r="P3" s="420"/>
      <c r="Q3" s="420"/>
      <c r="R3" s="420"/>
      <c r="S3" s="420"/>
      <c r="T3" s="246"/>
    </row>
    <row r="4" spans="1:20" s="173" customFormat="1" ht="18" customHeight="1" thickBot="1">
      <c r="A4" s="268"/>
      <c r="B4" s="268"/>
      <c r="C4" s="268"/>
      <c r="D4" s="268"/>
      <c r="E4" s="268"/>
      <c r="F4" s="268"/>
      <c r="G4" s="268"/>
      <c r="H4" s="268"/>
      <c r="I4" s="268"/>
      <c r="J4" s="175"/>
      <c r="K4" s="268"/>
      <c r="N4" s="220"/>
      <c r="O4" s="220"/>
      <c r="P4" s="220"/>
      <c r="Q4" s="220"/>
      <c r="R4" s="220"/>
      <c r="S4" s="176" t="s">
        <v>473</v>
      </c>
      <c r="T4" s="246"/>
    </row>
    <row r="5" spans="1:20" s="2" customFormat="1" ht="15" customHeight="1">
      <c r="A5" s="538" t="s">
        <v>315</v>
      </c>
      <c r="B5" s="542" t="s">
        <v>316</v>
      </c>
      <c r="C5" s="396"/>
      <c r="D5" s="396"/>
      <c r="E5" s="396"/>
      <c r="F5" s="396"/>
      <c r="G5" s="396"/>
      <c r="H5" s="396"/>
      <c r="I5" s="396"/>
      <c r="J5" s="188"/>
      <c r="K5" s="268"/>
      <c r="L5" s="406" t="s">
        <v>317</v>
      </c>
      <c r="M5" s="406"/>
      <c r="N5" s="558"/>
      <c r="O5" s="247" t="s">
        <v>535</v>
      </c>
      <c r="P5" s="247" t="s">
        <v>677</v>
      </c>
      <c r="Q5" s="247" t="s">
        <v>678</v>
      </c>
      <c r="R5" s="247" t="s">
        <v>679</v>
      </c>
      <c r="S5" s="171" t="s">
        <v>720</v>
      </c>
      <c r="T5" s="8"/>
    </row>
    <row r="6" spans="1:20" ht="15" customHeight="1">
      <c r="A6" s="502"/>
      <c r="B6" s="525"/>
      <c r="C6" s="527"/>
      <c r="D6" s="527"/>
      <c r="E6" s="527"/>
      <c r="F6" s="527"/>
      <c r="G6" s="527"/>
      <c r="H6" s="527"/>
      <c r="I6" s="527"/>
      <c r="J6" s="9"/>
      <c r="K6" s="25"/>
      <c r="L6" s="458" t="s">
        <v>4</v>
      </c>
      <c r="M6" s="458"/>
      <c r="N6" s="501"/>
      <c r="O6" s="384">
        <f>SUM(O8,O32,O36)</f>
        <v>85</v>
      </c>
      <c r="P6" s="385">
        <f>SUM(P8,P32,P36)</f>
        <v>107</v>
      </c>
      <c r="Q6" s="385">
        <f>SUM(Q8,Q32,Q36)</f>
        <v>87</v>
      </c>
      <c r="R6" s="385">
        <f>SUM(R8,R32,R36)</f>
        <v>85</v>
      </c>
      <c r="S6" s="385">
        <f>SUM(S8,S32,S36)</f>
        <v>95</v>
      </c>
      <c r="T6" s="195"/>
    </row>
    <row r="7" spans="1:20" s="2" customFormat="1" ht="15" customHeight="1">
      <c r="A7" s="583"/>
      <c r="B7" s="577" t="s">
        <v>318</v>
      </c>
      <c r="C7" s="587" t="s">
        <v>790</v>
      </c>
      <c r="D7" s="576"/>
      <c r="E7" s="576"/>
      <c r="F7" s="576" t="s">
        <v>319</v>
      </c>
      <c r="G7" s="576"/>
      <c r="H7" s="576"/>
      <c r="I7" s="576"/>
      <c r="J7" s="195"/>
      <c r="K7" s="210"/>
      <c r="L7" s="67"/>
      <c r="M7" s="67"/>
      <c r="N7" s="269"/>
      <c r="O7" s="309"/>
      <c r="P7" s="309"/>
      <c r="Q7" s="309"/>
      <c r="R7" s="309"/>
      <c r="S7" s="309"/>
      <c r="T7" s="8"/>
    </row>
    <row r="8" spans="1:20" ht="15" customHeight="1">
      <c r="A8" s="502"/>
      <c r="B8" s="520"/>
      <c r="C8" s="525"/>
      <c r="D8" s="527"/>
      <c r="E8" s="527"/>
      <c r="F8" s="527"/>
      <c r="G8" s="527"/>
      <c r="H8" s="527"/>
      <c r="I8" s="527"/>
      <c r="J8" s="8"/>
      <c r="K8" s="25"/>
      <c r="L8" s="551" t="s">
        <v>320</v>
      </c>
      <c r="M8" s="551"/>
      <c r="N8" s="585"/>
      <c r="O8" s="386">
        <v>82</v>
      </c>
      <c r="P8" s="386">
        <v>104</v>
      </c>
      <c r="Q8" s="386">
        <v>86</v>
      </c>
      <c r="R8" s="386">
        <v>84</v>
      </c>
      <c r="S8" s="386">
        <v>94</v>
      </c>
      <c r="T8" s="195"/>
    </row>
    <row r="9" spans="1:20" ht="15" customHeight="1">
      <c r="A9" s="583"/>
      <c r="B9" s="578" t="s">
        <v>471</v>
      </c>
      <c r="C9" s="586" t="s">
        <v>786</v>
      </c>
      <c r="D9" s="592" t="s">
        <v>787</v>
      </c>
      <c r="E9" s="509" t="s">
        <v>788</v>
      </c>
      <c r="F9" s="571" t="s">
        <v>713</v>
      </c>
      <c r="G9" s="571"/>
      <c r="H9" s="570" t="s">
        <v>714</v>
      </c>
      <c r="I9" s="571"/>
      <c r="J9" s="195"/>
      <c r="K9" s="210"/>
      <c r="L9" s="8"/>
      <c r="M9" s="8" t="s">
        <v>321</v>
      </c>
      <c r="N9" s="141" t="s">
        <v>322</v>
      </c>
      <c r="O9" s="23">
        <v>31</v>
      </c>
      <c r="P9" s="23">
        <v>41</v>
      </c>
      <c r="Q9" s="23">
        <v>20</v>
      </c>
      <c r="R9" s="23">
        <v>24</v>
      </c>
      <c r="S9" s="23">
        <v>19</v>
      </c>
      <c r="T9" s="195"/>
    </row>
    <row r="10" spans="1:20" ht="15" customHeight="1">
      <c r="A10" s="583"/>
      <c r="B10" s="578"/>
      <c r="C10" s="583"/>
      <c r="D10" s="593"/>
      <c r="E10" s="590"/>
      <c r="F10" s="573"/>
      <c r="G10" s="573"/>
      <c r="H10" s="572"/>
      <c r="I10" s="573"/>
      <c r="J10" s="195"/>
      <c r="L10" s="33"/>
      <c r="M10" s="33"/>
      <c r="N10" s="137" t="s">
        <v>323</v>
      </c>
      <c r="O10" s="23" t="s">
        <v>371</v>
      </c>
      <c r="P10" s="23" t="s">
        <v>371</v>
      </c>
      <c r="Q10" s="23" t="s">
        <v>371</v>
      </c>
      <c r="R10" s="23" t="s">
        <v>371</v>
      </c>
      <c r="S10" s="23" t="s">
        <v>371</v>
      </c>
      <c r="T10" s="195"/>
    </row>
    <row r="11" spans="1:20" ht="15" customHeight="1">
      <c r="A11" s="583"/>
      <c r="B11" s="578"/>
      <c r="C11" s="583"/>
      <c r="D11" s="593"/>
      <c r="E11" s="590"/>
      <c r="F11" s="575"/>
      <c r="G11" s="575"/>
      <c r="H11" s="574"/>
      <c r="I11" s="575"/>
      <c r="J11" s="195"/>
      <c r="K11" s="210"/>
      <c r="L11" s="8"/>
      <c r="M11" s="8"/>
      <c r="N11" s="141" t="s">
        <v>324</v>
      </c>
      <c r="O11" s="23">
        <v>0</v>
      </c>
      <c r="P11" s="23">
        <v>0</v>
      </c>
      <c r="Q11" s="23">
        <v>0</v>
      </c>
      <c r="R11" s="23" t="s">
        <v>371</v>
      </c>
      <c r="S11" s="23" t="s">
        <v>371</v>
      </c>
      <c r="T11" s="195"/>
    </row>
    <row r="12" spans="1:20" ht="15" customHeight="1">
      <c r="A12" s="583"/>
      <c r="B12" s="578"/>
      <c r="C12" s="583"/>
      <c r="D12" s="593"/>
      <c r="E12" s="590"/>
      <c r="F12" s="577" t="s">
        <v>325</v>
      </c>
      <c r="G12" s="580" t="s">
        <v>789</v>
      </c>
      <c r="H12" s="577" t="s">
        <v>325</v>
      </c>
      <c r="I12" s="587" t="s">
        <v>789</v>
      </c>
      <c r="J12" s="195"/>
      <c r="L12" s="33"/>
      <c r="M12" s="33"/>
      <c r="N12" s="137"/>
      <c r="O12" s="2"/>
      <c r="P12" s="2"/>
      <c r="Q12" s="2"/>
      <c r="R12" s="2"/>
      <c r="S12" s="2"/>
      <c r="T12" s="195"/>
    </row>
    <row r="13" spans="1:20" ht="15" customHeight="1">
      <c r="A13" s="584"/>
      <c r="B13" s="579"/>
      <c r="C13" s="584"/>
      <c r="D13" s="581"/>
      <c r="E13" s="591"/>
      <c r="F13" s="581"/>
      <c r="G13" s="581"/>
      <c r="H13" s="581"/>
      <c r="I13" s="589"/>
      <c r="J13" s="195"/>
      <c r="K13" s="210"/>
      <c r="L13" s="33"/>
      <c r="M13" s="33"/>
      <c r="N13" s="141" t="s">
        <v>326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195"/>
    </row>
    <row r="14" spans="1:20" ht="15" customHeight="1">
      <c r="A14" s="270"/>
      <c r="B14" s="271"/>
      <c r="C14" s="272"/>
      <c r="D14" s="273"/>
      <c r="E14" s="273"/>
      <c r="F14" s="273" t="s">
        <v>689</v>
      </c>
      <c r="G14" s="273" t="s">
        <v>689</v>
      </c>
      <c r="H14" s="273" t="s">
        <v>689</v>
      </c>
      <c r="I14" s="273" t="s">
        <v>689</v>
      </c>
      <c r="J14" s="191"/>
      <c r="K14" s="210"/>
      <c r="L14" s="8"/>
      <c r="M14" s="8"/>
      <c r="N14" s="141" t="s">
        <v>327</v>
      </c>
      <c r="O14" s="23">
        <v>3</v>
      </c>
      <c r="P14" s="23">
        <v>1</v>
      </c>
      <c r="Q14" s="23">
        <v>3</v>
      </c>
      <c r="R14" s="23">
        <v>3</v>
      </c>
      <c r="S14" s="23">
        <v>3</v>
      </c>
      <c r="T14" s="195"/>
    </row>
    <row r="15" spans="1:20" ht="15" customHeight="1">
      <c r="A15" s="190"/>
      <c r="B15" s="86"/>
      <c r="C15" s="5"/>
      <c r="D15" s="23"/>
      <c r="E15" s="23"/>
      <c r="F15" s="23"/>
      <c r="G15" s="23"/>
      <c r="H15" s="23"/>
      <c r="I15" s="23"/>
      <c r="J15" s="191"/>
      <c r="L15" s="8"/>
      <c r="M15" s="8"/>
      <c r="N15" s="141" t="s">
        <v>328</v>
      </c>
      <c r="O15" s="23">
        <v>3</v>
      </c>
      <c r="P15" s="23">
        <v>5</v>
      </c>
      <c r="Q15" s="23">
        <v>5</v>
      </c>
      <c r="R15" s="23">
        <v>5</v>
      </c>
      <c r="S15" s="23">
        <v>5</v>
      </c>
      <c r="T15" s="195"/>
    </row>
    <row r="16" spans="1:20" ht="15" customHeight="1">
      <c r="A16" s="248" t="s">
        <v>710</v>
      </c>
      <c r="B16" s="13">
        <v>118</v>
      </c>
      <c r="C16" s="12">
        <v>17</v>
      </c>
      <c r="D16" s="12">
        <v>43</v>
      </c>
      <c r="E16" s="12">
        <v>1091</v>
      </c>
      <c r="F16" s="12">
        <v>4108</v>
      </c>
      <c r="G16" s="12">
        <v>616</v>
      </c>
      <c r="H16" s="12">
        <v>3990</v>
      </c>
      <c r="I16" s="12">
        <v>599</v>
      </c>
      <c r="J16" s="102"/>
      <c r="L16" s="8"/>
      <c r="M16" s="8"/>
      <c r="N16" s="137" t="s">
        <v>329</v>
      </c>
      <c r="O16" s="23" t="s">
        <v>371</v>
      </c>
      <c r="P16" s="23" t="s">
        <v>371</v>
      </c>
      <c r="Q16" s="23" t="s">
        <v>371</v>
      </c>
      <c r="R16" s="23">
        <v>0</v>
      </c>
      <c r="S16" s="23" t="s">
        <v>371</v>
      </c>
      <c r="T16" s="195"/>
    </row>
    <row r="17" spans="1:20" ht="15" customHeight="1">
      <c r="A17" s="274"/>
      <c r="B17" s="51"/>
      <c r="C17" s="52"/>
      <c r="D17" s="52"/>
      <c r="E17" s="52"/>
      <c r="F17" s="52"/>
      <c r="G17" s="52"/>
      <c r="H17" s="52"/>
      <c r="I17" s="52"/>
      <c r="J17" s="113"/>
      <c r="K17" s="210"/>
      <c r="L17" s="33"/>
      <c r="M17" s="33"/>
      <c r="N17" s="141" t="s">
        <v>330</v>
      </c>
      <c r="O17" s="23">
        <v>0</v>
      </c>
      <c r="P17" s="23">
        <v>0</v>
      </c>
      <c r="Q17" s="23">
        <v>1</v>
      </c>
      <c r="R17" s="23">
        <v>2</v>
      </c>
      <c r="S17" s="23">
        <v>1</v>
      </c>
      <c r="T17" s="195"/>
    </row>
    <row r="18" spans="1:20" ht="15" customHeight="1">
      <c r="A18" s="207"/>
      <c r="B18" s="218"/>
      <c r="C18" s="23"/>
      <c r="D18" s="23"/>
      <c r="E18" s="23"/>
      <c r="F18" s="23"/>
      <c r="G18" s="23"/>
      <c r="H18" s="23"/>
      <c r="I18" s="23"/>
      <c r="J18" s="114"/>
      <c r="L18" s="8"/>
      <c r="M18" s="8"/>
      <c r="N18" s="116"/>
      <c r="O18" s="2"/>
      <c r="P18" s="2"/>
      <c r="Q18" s="2"/>
      <c r="R18" s="2"/>
      <c r="S18" s="2"/>
      <c r="T18" s="195"/>
    </row>
    <row r="19" spans="1:20" ht="15" customHeight="1">
      <c r="A19" s="367" t="s">
        <v>819</v>
      </c>
      <c r="B19" s="13">
        <v>112</v>
      </c>
      <c r="C19" s="12">
        <v>10</v>
      </c>
      <c r="D19" s="12">
        <v>156</v>
      </c>
      <c r="E19" s="12">
        <v>808</v>
      </c>
      <c r="F19" s="12">
        <v>3190</v>
      </c>
      <c r="G19" s="12">
        <v>479</v>
      </c>
      <c r="H19" s="12">
        <v>3230</v>
      </c>
      <c r="I19" s="12">
        <v>484</v>
      </c>
      <c r="J19" s="102"/>
      <c r="K19" s="210"/>
      <c r="L19" s="33"/>
      <c r="M19" s="33"/>
      <c r="N19" s="141" t="s">
        <v>331</v>
      </c>
      <c r="O19" s="23">
        <v>20</v>
      </c>
      <c r="P19" s="23">
        <v>25</v>
      </c>
      <c r="Q19" s="23">
        <v>22</v>
      </c>
      <c r="R19" s="23">
        <v>16</v>
      </c>
      <c r="S19" s="23">
        <v>20</v>
      </c>
      <c r="T19" s="195"/>
    </row>
    <row r="20" spans="1:20" ht="15" customHeight="1">
      <c r="A20" s="274"/>
      <c r="B20" s="51"/>
      <c r="C20" s="52"/>
      <c r="D20" s="52"/>
      <c r="E20" s="52"/>
      <c r="F20" s="52"/>
      <c r="G20" s="52"/>
      <c r="H20" s="52"/>
      <c r="I20" s="52"/>
      <c r="J20" s="113"/>
      <c r="L20" s="8"/>
      <c r="M20" s="8"/>
      <c r="N20" s="137" t="s">
        <v>332</v>
      </c>
      <c r="O20" s="23" t="s">
        <v>371</v>
      </c>
      <c r="P20" s="23" t="s">
        <v>371</v>
      </c>
      <c r="Q20" s="23" t="s">
        <v>371</v>
      </c>
      <c r="R20" s="23" t="s">
        <v>371</v>
      </c>
      <c r="S20" s="23" t="s">
        <v>371</v>
      </c>
      <c r="T20" s="195"/>
    </row>
    <row r="21" spans="1:20" ht="15" customHeight="1">
      <c r="A21" s="207"/>
      <c r="B21" s="218"/>
      <c r="C21" s="23"/>
      <c r="D21" s="23"/>
      <c r="E21" s="23"/>
      <c r="F21" s="23"/>
      <c r="G21" s="23"/>
      <c r="H21" s="23"/>
      <c r="I21" s="23"/>
      <c r="J21" s="114"/>
      <c r="K21" s="210"/>
      <c r="L21" s="33"/>
      <c r="M21" s="33"/>
      <c r="N21" s="141" t="s">
        <v>333</v>
      </c>
      <c r="O21" s="23">
        <v>5</v>
      </c>
      <c r="P21" s="23">
        <v>7</v>
      </c>
      <c r="Q21" s="23">
        <v>10</v>
      </c>
      <c r="R21" s="23">
        <v>11</v>
      </c>
      <c r="S21" s="23">
        <v>17</v>
      </c>
      <c r="T21" s="195"/>
    </row>
    <row r="22" spans="1:20" ht="15" customHeight="1">
      <c r="A22" s="367" t="s">
        <v>820</v>
      </c>
      <c r="B22" s="13">
        <v>116</v>
      </c>
      <c r="C22" s="12">
        <v>16</v>
      </c>
      <c r="D22" s="12">
        <v>156</v>
      </c>
      <c r="E22" s="12">
        <v>814</v>
      </c>
      <c r="F22" s="12">
        <v>3578</v>
      </c>
      <c r="G22" s="12">
        <v>537</v>
      </c>
      <c r="H22" s="12">
        <v>3903</v>
      </c>
      <c r="I22" s="12">
        <v>593</v>
      </c>
      <c r="J22" s="102"/>
      <c r="L22" s="8"/>
      <c r="M22" s="8"/>
      <c r="N22" s="141" t="s">
        <v>334</v>
      </c>
      <c r="O22" s="23">
        <v>16</v>
      </c>
      <c r="P22" s="23">
        <v>16</v>
      </c>
      <c r="Q22" s="23">
        <v>19</v>
      </c>
      <c r="R22" s="23">
        <v>19</v>
      </c>
      <c r="S22" s="23">
        <v>26</v>
      </c>
      <c r="T22" s="195"/>
    </row>
    <row r="23" spans="1:20" ht="15" customHeight="1">
      <c r="A23" s="274"/>
      <c r="B23" s="51"/>
      <c r="C23" s="52"/>
      <c r="D23" s="52"/>
      <c r="E23" s="52"/>
      <c r="F23" s="52"/>
      <c r="G23" s="52"/>
      <c r="H23" s="52"/>
      <c r="I23" s="52"/>
      <c r="J23" s="113"/>
      <c r="L23" s="8"/>
      <c r="M23" s="8"/>
      <c r="N23" s="141" t="s">
        <v>335</v>
      </c>
      <c r="O23" s="23">
        <v>1</v>
      </c>
      <c r="P23" s="23">
        <v>0</v>
      </c>
      <c r="Q23" s="23">
        <v>2</v>
      </c>
      <c r="R23" s="23">
        <v>2</v>
      </c>
      <c r="S23" s="23">
        <v>1</v>
      </c>
      <c r="T23" s="195"/>
    </row>
    <row r="24" spans="1:20" ht="15" customHeight="1">
      <c r="A24" s="207"/>
      <c r="B24" s="218"/>
      <c r="C24" s="23"/>
      <c r="D24" s="23"/>
      <c r="E24" s="23"/>
      <c r="F24" s="23"/>
      <c r="G24" s="23"/>
      <c r="H24" s="23"/>
      <c r="I24" s="23"/>
      <c r="J24" s="114"/>
      <c r="L24" s="8"/>
      <c r="M24" s="8"/>
      <c r="N24" s="116"/>
      <c r="O24" s="2"/>
      <c r="P24" s="2"/>
      <c r="Q24" s="2"/>
      <c r="R24" s="2"/>
      <c r="S24" s="2"/>
      <c r="T24" s="195"/>
    </row>
    <row r="25" spans="1:20" ht="15" customHeight="1">
      <c r="A25" s="367" t="s">
        <v>821</v>
      </c>
      <c r="B25" s="13">
        <v>120</v>
      </c>
      <c r="C25" s="12">
        <v>10</v>
      </c>
      <c r="D25" s="12" t="s">
        <v>371</v>
      </c>
      <c r="E25" s="12">
        <v>1408</v>
      </c>
      <c r="F25" s="12">
        <v>3669</v>
      </c>
      <c r="G25" s="12">
        <v>547</v>
      </c>
      <c r="H25" s="12">
        <v>3268</v>
      </c>
      <c r="I25" s="12">
        <v>488</v>
      </c>
      <c r="J25" s="102"/>
      <c r="K25" s="210"/>
      <c r="L25" s="33"/>
      <c r="M25" s="33"/>
      <c r="N25" s="141" t="s">
        <v>336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195"/>
    </row>
    <row r="26" spans="1:20" ht="15" customHeight="1">
      <c r="A26" s="274"/>
      <c r="B26" s="51"/>
      <c r="C26" s="52"/>
      <c r="D26" s="52"/>
      <c r="E26" s="52"/>
      <c r="F26" s="52"/>
      <c r="G26" s="52"/>
      <c r="H26" s="52"/>
      <c r="I26" s="52"/>
      <c r="J26" s="113"/>
      <c r="L26" s="8"/>
      <c r="M26" s="8"/>
      <c r="N26" s="141" t="s">
        <v>337</v>
      </c>
      <c r="O26" s="23">
        <v>0</v>
      </c>
      <c r="P26" s="23">
        <v>0</v>
      </c>
      <c r="Q26" s="23">
        <v>1</v>
      </c>
      <c r="R26" s="23">
        <v>0</v>
      </c>
      <c r="S26" s="23">
        <v>0</v>
      </c>
      <c r="T26" s="195"/>
    </row>
    <row r="27" spans="1:20" ht="15" customHeight="1">
      <c r="A27" s="207"/>
      <c r="B27" s="218"/>
      <c r="C27" s="23"/>
      <c r="D27" s="23"/>
      <c r="E27" s="23"/>
      <c r="F27" s="23"/>
      <c r="G27" s="23"/>
      <c r="H27" s="23"/>
      <c r="I27" s="23"/>
      <c r="J27" s="114"/>
      <c r="L27" s="8"/>
      <c r="M27" s="8"/>
      <c r="N27" s="137" t="s">
        <v>338</v>
      </c>
      <c r="O27" s="23">
        <v>0</v>
      </c>
      <c r="P27" s="23">
        <v>0</v>
      </c>
      <c r="Q27" s="23">
        <v>0</v>
      </c>
      <c r="R27" s="23">
        <v>0</v>
      </c>
      <c r="S27" s="23" t="s">
        <v>371</v>
      </c>
      <c r="T27" s="195"/>
    </row>
    <row r="28" spans="1:20" ht="15" customHeight="1">
      <c r="A28" s="326" t="s">
        <v>826</v>
      </c>
      <c r="B28" s="260">
        <v>117</v>
      </c>
      <c r="C28" s="261">
        <v>10</v>
      </c>
      <c r="D28" s="261" t="s">
        <v>371</v>
      </c>
      <c r="E28" s="261">
        <v>1125</v>
      </c>
      <c r="F28" s="261">
        <v>3164</v>
      </c>
      <c r="G28" s="261">
        <v>473</v>
      </c>
      <c r="H28" s="261">
        <v>3173</v>
      </c>
      <c r="I28" s="261">
        <v>476</v>
      </c>
      <c r="J28" s="101"/>
      <c r="K28" s="210"/>
      <c r="L28" s="33"/>
      <c r="M28" s="33"/>
      <c r="N28" s="141" t="s">
        <v>339</v>
      </c>
      <c r="O28" s="23">
        <v>0</v>
      </c>
      <c r="P28" s="23">
        <v>0</v>
      </c>
      <c r="Q28" s="23">
        <v>0</v>
      </c>
      <c r="R28" s="23">
        <v>1</v>
      </c>
      <c r="S28" s="23">
        <v>0</v>
      </c>
      <c r="T28" s="195"/>
    </row>
    <row r="29" spans="1:20" ht="15" customHeight="1">
      <c r="A29" s="276"/>
      <c r="B29" s="277"/>
      <c r="C29" s="278"/>
      <c r="D29" s="278"/>
      <c r="E29" s="278"/>
      <c r="F29" s="278"/>
      <c r="G29" s="278"/>
      <c r="H29" s="278"/>
      <c r="I29" s="278"/>
      <c r="J29" s="195"/>
      <c r="L29" s="8"/>
      <c r="M29" s="8"/>
      <c r="N29" s="141" t="s">
        <v>340</v>
      </c>
      <c r="O29" s="23">
        <v>1</v>
      </c>
      <c r="P29" s="23">
        <v>0</v>
      </c>
      <c r="Q29" s="23">
        <v>1</v>
      </c>
      <c r="R29" s="23">
        <v>1</v>
      </c>
      <c r="S29" s="23">
        <v>1</v>
      </c>
      <c r="T29" s="195"/>
    </row>
    <row r="30" spans="1:20" ht="15" customHeight="1">
      <c r="A30" s="166" t="s">
        <v>377</v>
      </c>
      <c r="J30" s="195"/>
      <c r="L30" s="8"/>
      <c r="M30" s="8"/>
      <c r="N30" s="141" t="s">
        <v>341</v>
      </c>
      <c r="O30" s="23">
        <v>2</v>
      </c>
      <c r="P30" s="23">
        <v>9</v>
      </c>
      <c r="Q30" s="23">
        <v>3</v>
      </c>
      <c r="R30" s="23">
        <v>1</v>
      </c>
      <c r="S30" s="23">
        <v>2</v>
      </c>
      <c r="T30" s="195"/>
    </row>
    <row r="31" spans="12:20" ht="15" customHeight="1" thickBot="1">
      <c r="L31" s="195"/>
      <c r="M31" s="195"/>
      <c r="N31" s="275"/>
      <c r="T31" s="195"/>
    </row>
    <row r="32" spans="1:20" ht="15" customHeight="1">
      <c r="A32" s="594" t="s">
        <v>690</v>
      </c>
      <c r="B32" s="599" t="s">
        <v>791</v>
      </c>
      <c r="C32" s="600"/>
      <c r="D32" s="600"/>
      <c r="E32" s="600"/>
      <c r="F32" s="600"/>
      <c r="G32" s="594"/>
      <c r="H32" s="602" t="s">
        <v>691</v>
      </c>
      <c r="I32" s="600"/>
      <c r="J32" s="600"/>
      <c r="L32" s="551" t="s">
        <v>369</v>
      </c>
      <c r="M32" s="568"/>
      <c r="N32" s="569"/>
      <c r="O32" s="386">
        <f>SUM(O33:O34)</f>
        <v>1</v>
      </c>
      <c r="P32" s="386">
        <f>SUM(P33:P34)</f>
        <v>1</v>
      </c>
      <c r="Q32" s="386">
        <f>SUM(Q33:Q34)</f>
        <v>0</v>
      </c>
      <c r="R32" s="386">
        <f>SUM(R33:R34)</f>
        <v>0</v>
      </c>
      <c r="S32" s="386">
        <f>SUM(S33:S34)</f>
        <v>0</v>
      </c>
      <c r="T32" s="195"/>
    </row>
    <row r="33" spans="1:20" ht="15" customHeight="1">
      <c r="A33" s="583"/>
      <c r="B33" s="589"/>
      <c r="C33" s="601"/>
      <c r="D33" s="601"/>
      <c r="E33" s="601"/>
      <c r="F33" s="601"/>
      <c r="G33" s="584"/>
      <c r="H33" s="589"/>
      <c r="I33" s="601"/>
      <c r="J33" s="601"/>
      <c r="K33" s="210"/>
      <c r="L33" s="8"/>
      <c r="M33" s="8"/>
      <c r="N33" s="141" t="s">
        <v>342</v>
      </c>
      <c r="O33" s="23">
        <v>1</v>
      </c>
      <c r="P33" s="23">
        <v>1</v>
      </c>
      <c r="Q33" s="23">
        <v>0</v>
      </c>
      <c r="R33" s="23">
        <v>0</v>
      </c>
      <c r="S33" s="23">
        <v>0</v>
      </c>
      <c r="T33" s="195"/>
    </row>
    <row r="34" spans="1:20" ht="15" customHeight="1">
      <c r="A34" s="583"/>
      <c r="B34" s="587" t="s">
        <v>792</v>
      </c>
      <c r="C34" s="588"/>
      <c r="D34" s="587" t="s">
        <v>794</v>
      </c>
      <c r="E34" s="588"/>
      <c r="F34" s="587" t="s">
        <v>793</v>
      </c>
      <c r="G34" s="588"/>
      <c r="H34" s="587" t="s">
        <v>795</v>
      </c>
      <c r="I34" s="576"/>
      <c r="J34" s="576"/>
      <c r="K34" s="210"/>
      <c r="L34" s="33"/>
      <c r="M34" s="33"/>
      <c r="N34" s="137" t="s">
        <v>343</v>
      </c>
      <c r="O34" s="23" t="s">
        <v>371</v>
      </c>
      <c r="P34" s="23" t="s">
        <v>371</v>
      </c>
      <c r="Q34" s="23" t="s">
        <v>371</v>
      </c>
      <c r="R34" s="23" t="s">
        <v>371</v>
      </c>
      <c r="S34" s="23">
        <v>0</v>
      </c>
      <c r="T34" s="195"/>
    </row>
    <row r="35" spans="1:20" ht="15" customHeight="1">
      <c r="A35" s="583"/>
      <c r="B35" s="589"/>
      <c r="C35" s="584"/>
      <c r="D35" s="589"/>
      <c r="E35" s="584"/>
      <c r="F35" s="589"/>
      <c r="G35" s="584"/>
      <c r="H35" s="589"/>
      <c r="I35" s="601"/>
      <c r="J35" s="601"/>
      <c r="L35" s="8"/>
      <c r="M35" s="8"/>
      <c r="N35" s="116"/>
      <c r="O35" s="2"/>
      <c r="P35" s="2"/>
      <c r="Q35" s="2"/>
      <c r="R35" s="2"/>
      <c r="S35" s="2"/>
      <c r="T35" s="195"/>
    </row>
    <row r="36" spans="1:20" ht="15" customHeight="1">
      <c r="A36" s="583"/>
      <c r="B36" s="577" t="s">
        <v>372</v>
      </c>
      <c r="C36" s="580" t="s">
        <v>796</v>
      </c>
      <c r="D36" s="577" t="s">
        <v>372</v>
      </c>
      <c r="E36" s="580" t="s">
        <v>796</v>
      </c>
      <c r="F36" s="580" t="s">
        <v>797</v>
      </c>
      <c r="G36" s="577" t="s">
        <v>692</v>
      </c>
      <c r="H36" s="577" t="s">
        <v>347</v>
      </c>
      <c r="I36" s="580" t="s">
        <v>798</v>
      </c>
      <c r="J36" s="605" t="s">
        <v>693</v>
      </c>
      <c r="K36" s="210"/>
      <c r="L36" s="551" t="s">
        <v>344</v>
      </c>
      <c r="M36" s="568"/>
      <c r="N36" s="569"/>
      <c r="O36" s="386">
        <f>SUM(O37:O38)</f>
        <v>2</v>
      </c>
      <c r="P36" s="386">
        <f>SUM(P37:P38)</f>
        <v>2</v>
      </c>
      <c r="Q36" s="386">
        <f>SUM(Q37:Q38)</f>
        <v>1</v>
      </c>
      <c r="R36" s="386">
        <f>SUM(R37:R38)</f>
        <v>1</v>
      </c>
      <c r="S36" s="386">
        <f>SUM(S37:S38)</f>
        <v>1</v>
      </c>
      <c r="T36" s="195"/>
    </row>
    <row r="37" spans="1:20" ht="15" customHeight="1">
      <c r="A37" s="584"/>
      <c r="B37" s="581"/>
      <c r="C37" s="581"/>
      <c r="D37" s="581"/>
      <c r="E37" s="581"/>
      <c r="F37" s="581"/>
      <c r="G37" s="581"/>
      <c r="H37" s="581"/>
      <c r="I37" s="581"/>
      <c r="J37" s="589"/>
      <c r="K37" s="210"/>
      <c r="L37" s="8"/>
      <c r="M37" s="8"/>
      <c r="N37" s="141" t="s">
        <v>345</v>
      </c>
      <c r="O37" s="23">
        <v>0</v>
      </c>
      <c r="P37" s="23">
        <v>1</v>
      </c>
      <c r="Q37" s="23">
        <v>0</v>
      </c>
      <c r="R37" s="23">
        <v>0</v>
      </c>
      <c r="S37" s="23">
        <v>0</v>
      </c>
      <c r="T37" s="195"/>
    </row>
    <row r="38" spans="1:20" ht="15" customHeight="1">
      <c r="A38" s="280"/>
      <c r="B38" s="290"/>
      <c r="C38" s="89"/>
      <c r="D38" s="90" t="s">
        <v>373</v>
      </c>
      <c r="E38" s="48"/>
      <c r="F38" s="48" t="s">
        <v>374</v>
      </c>
      <c r="G38" s="90" t="s">
        <v>694</v>
      </c>
      <c r="H38" s="48"/>
      <c r="I38" s="48"/>
      <c r="J38" s="90" t="s">
        <v>694</v>
      </c>
      <c r="K38" s="210"/>
      <c r="L38" s="8"/>
      <c r="M38" s="8"/>
      <c r="N38" s="141" t="s">
        <v>264</v>
      </c>
      <c r="O38" s="23">
        <v>2</v>
      </c>
      <c r="P38" s="23">
        <v>1</v>
      </c>
      <c r="Q38" s="23">
        <v>1</v>
      </c>
      <c r="R38" s="23">
        <v>1</v>
      </c>
      <c r="S38" s="23">
        <v>1</v>
      </c>
      <c r="T38" s="195"/>
    </row>
    <row r="39" spans="1:20" ht="15" customHeight="1">
      <c r="A39" s="189"/>
      <c r="B39" s="291"/>
      <c r="C39" s="5"/>
      <c r="D39" s="52"/>
      <c r="E39" s="5"/>
      <c r="F39" s="5"/>
      <c r="G39" s="52"/>
      <c r="H39" s="5"/>
      <c r="I39" s="5"/>
      <c r="J39" s="52"/>
      <c r="L39" s="33"/>
      <c r="M39" s="33"/>
      <c r="N39" s="142"/>
      <c r="O39" s="2"/>
      <c r="P39" s="2"/>
      <c r="Q39" s="2"/>
      <c r="R39" s="2"/>
      <c r="S39" s="2"/>
      <c r="T39" s="195"/>
    </row>
    <row r="40" spans="1:20" ht="15" customHeight="1">
      <c r="A40" s="248" t="s">
        <v>711</v>
      </c>
      <c r="B40" s="253">
        <v>2</v>
      </c>
      <c r="C40" s="12" t="s">
        <v>695</v>
      </c>
      <c r="D40" s="12">
        <v>59</v>
      </c>
      <c r="E40" s="12" t="s">
        <v>695</v>
      </c>
      <c r="F40" s="12">
        <v>7</v>
      </c>
      <c r="G40" s="12" t="s">
        <v>695</v>
      </c>
      <c r="H40" s="12">
        <v>16</v>
      </c>
      <c r="I40" s="12">
        <v>111</v>
      </c>
      <c r="J40" s="12">
        <v>190</v>
      </c>
      <c r="L40" s="597" t="s">
        <v>723</v>
      </c>
      <c r="M40" s="597"/>
      <c r="N40" s="598"/>
      <c r="O40" s="300" t="s">
        <v>722</v>
      </c>
      <c r="P40" s="301" t="s">
        <v>722</v>
      </c>
      <c r="Q40" s="301" t="s">
        <v>722</v>
      </c>
      <c r="R40" s="301" t="s">
        <v>722</v>
      </c>
      <c r="S40" s="301" t="s">
        <v>722</v>
      </c>
      <c r="T40" s="195"/>
    </row>
    <row r="41" spans="1:20" ht="15" customHeight="1">
      <c r="A41" s="289"/>
      <c r="B41" s="97"/>
      <c r="C41" s="8"/>
      <c r="D41" s="8"/>
      <c r="E41" s="8"/>
      <c r="F41" s="8"/>
      <c r="G41" s="8"/>
      <c r="H41" s="8"/>
      <c r="I41" s="8"/>
      <c r="J41" s="8"/>
      <c r="K41" s="210"/>
      <c r="L41" s="166" t="s">
        <v>472</v>
      </c>
      <c r="T41" s="195"/>
    </row>
    <row r="42" spans="1:20" ht="15" customHeight="1">
      <c r="A42" s="248"/>
      <c r="B42" s="97"/>
      <c r="C42" s="8"/>
      <c r="D42" s="8"/>
      <c r="E42" s="8"/>
      <c r="F42" s="8"/>
      <c r="G42" s="8"/>
      <c r="H42" s="8"/>
      <c r="I42" s="8"/>
      <c r="J42" s="8"/>
      <c r="K42" s="210"/>
      <c r="M42" s="166" t="s">
        <v>696</v>
      </c>
      <c r="O42" s="282"/>
      <c r="P42" s="282"/>
      <c r="Q42" s="282"/>
      <c r="R42" s="282"/>
      <c r="S42" s="282"/>
      <c r="T42" s="195"/>
    </row>
    <row r="43" spans="1:20" ht="15" customHeight="1">
      <c r="A43" s="367" t="s">
        <v>819</v>
      </c>
      <c r="B43" s="292">
        <v>1</v>
      </c>
      <c r="C43" s="12" t="s">
        <v>695</v>
      </c>
      <c r="D43" s="12">
        <v>30</v>
      </c>
      <c r="E43" s="12" t="s">
        <v>695</v>
      </c>
      <c r="F43" s="12">
        <v>7</v>
      </c>
      <c r="G43" s="12" t="s">
        <v>695</v>
      </c>
      <c r="H43" s="12">
        <v>19</v>
      </c>
      <c r="I43" s="12">
        <v>103</v>
      </c>
      <c r="J43" s="12">
        <v>164</v>
      </c>
      <c r="K43" s="210"/>
      <c r="L43" s="166" t="s">
        <v>377</v>
      </c>
      <c r="O43" s="195"/>
      <c r="P43" s="195"/>
      <c r="Q43" s="195"/>
      <c r="R43" s="195"/>
      <c r="S43" s="195"/>
      <c r="T43" s="195"/>
    </row>
    <row r="44" spans="1:20" ht="15" customHeight="1">
      <c r="A44" s="274"/>
      <c r="B44" s="97"/>
      <c r="C44" s="8"/>
      <c r="D44" s="8"/>
      <c r="E44" s="8"/>
      <c r="F44" s="8"/>
      <c r="G44" s="8"/>
      <c r="H44" s="8"/>
      <c r="I44" s="8"/>
      <c r="J44" s="8"/>
      <c r="T44" s="195"/>
    </row>
    <row r="45" spans="1:20" ht="15" customHeight="1">
      <c r="A45" s="207"/>
      <c r="B45" s="97"/>
      <c r="C45" s="8"/>
      <c r="D45" s="8"/>
      <c r="E45" s="8"/>
      <c r="F45" s="8"/>
      <c r="G45" s="8"/>
      <c r="H45" s="8"/>
      <c r="I45" s="8"/>
      <c r="J45" s="8"/>
      <c r="T45" s="195"/>
    </row>
    <row r="46" spans="1:20" ht="15" customHeight="1">
      <c r="A46" s="367" t="s">
        <v>820</v>
      </c>
      <c r="B46" s="253" t="s">
        <v>695</v>
      </c>
      <c r="C46" s="12" t="s">
        <v>695</v>
      </c>
      <c r="D46" s="12" t="s">
        <v>695</v>
      </c>
      <c r="E46" s="12" t="s">
        <v>695</v>
      </c>
      <c r="F46" s="12" t="s">
        <v>695</v>
      </c>
      <c r="G46" s="12" t="s">
        <v>695</v>
      </c>
      <c r="H46" s="12">
        <v>18</v>
      </c>
      <c r="I46" s="12">
        <v>110</v>
      </c>
      <c r="J46" s="12">
        <v>346</v>
      </c>
      <c r="T46" s="195"/>
    </row>
    <row r="47" spans="1:20" ht="15" customHeight="1">
      <c r="A47" s="274"/>
      <c r="B47" s="97"/>
      <c r="C47" s="8"/>
      <c r="D47" s="8"/>
      <c r="E47" s="8"/>
      <c r="F47" s="8"/>
      <c r="G47" s="8"/>
      <c r="H47" s="8"/>
      <c r="I47" s="8"/>
      <c r="J47" s="8"/>
      <c r="T47" s="195"/>
    </row>
    <row r="48" spans="1:20" ht="15" customHeight="1">
      <c r="A48" s="207"/>
      <c r="B48" s="97"/>
      <c r="C48" s="8"/>
      <c r="D48" s="8"/>
      <c r="E48" s="8"/>
      <c r="F48" s="8"/>
      <c r="G48" s="8"/>
      <c r="H48" s="8"/>
      <c r="I48" s="8"/>
      <c r="J48" s="8"/>
      <c r="T48" s="195"/>
    </row>
    <row r="49" spans="1:20" s="173" customFormat="1" ht="19.5" customHeight="1">
      <c r="A49" s="367" t="s">
        <v>821</v>
      </c>
      <c r="B49" s="253" t="s">
        <v>695</v>
      </c>
      <c r="C49" s="12" t="s">
        <v>695</v>
      </c>
      <c r="D49" s="12" t="s">
        <v>695</v>
      </c>
      <c r="E49" s="12" t="s">
        <v>695</v>
      </c>
      <c r="F49" s="12" t="s">
        <v>695</v>
      </c>
      <c r="G49" s="12" t="s">
        <v>695</v>
      </c>
      <c r="H49" s="12">
        <v>19</v>
      </c>
      <c r="I49" s="12">
        <v>116</v>
      </c>
      <c r="J49" s="12">
        <v>258</v>
      </c>
      <c r="K49" s="166"/>
      <c r="L49" s="582" t="s">
        <v>716</v>
      </c>
      <c r="M49" s="582"/>
      <c r="N49" s="582"/>
      <c r="O49" s="582"/>
      <c r="P49" s="582"/>
      <c r="Q49" s="582"/>
      <c r="R49" s="582"/>
      <c r="S49" s="582"/>
      <c r="T49" s="246"/>
    </row>
    <row r="50" spans="1:20" s="173" customFormat="1" ht="19.5" customHeight="1">
      <c r="A50" s="274"/>
      <c r="B50" s="97"/>
      <c r="C50" s="8"/>
      <c r="D50" s="8"/>
      <c r="E50" s="8"/>
      <c r="F50" s="8"/>
      <c r="G50" s="8"/>
      <c r="H50" s="8"/>
      <c r="I50" s="8"/>
      <c r="J50" s="8"/>
      <c r="K50" s="268"/>
      <c r="L50" s="220"/>
      <c r="M50" s="220"/>
      <c r="N50" s="420"/>
      <c r="O50" s="420"/>
      <c r="P50" s="420"/>
      <c r="Q50" s="420"/>
      <c r="R50" s="420"/>
      <c r="S50" s="420"/>
      <c r="T50" s="246"/>
    </row>
    <row r="51" spans="1:20" ht="18" customHeight="1" thickBot="1">
      <c r="A51" s="207"/>
      <c r="B51" s="293"/>
      <c r="C51" s="33"/>
      <c r="D51" s="33"/>
      <c r="E51" s="33"/>
      <c r="F51" s="33"/>
      <c r="G51" s="33"/>
      <c r="H51" s="33"/>
      <c r="I51" s="33"/>
      <c r="J51" s="33"/>
      <c r="K51" s="210"/>
      <c r="N51" s="283"/>
      <c r="O51" s="283"/>
      <c r="P51" s="283"/>
      <c r="Q51" s="283"/>
      <c r="R51" s="283"/>
      <c r="S51" s="191" t="s">
        <v>697</v>
      </c>
      <c r="T51" s="195"/>
    </row>
    <row r="52" spans="1:20" s="2" customFormat="1" ht="15" customHeight="1">
      <c r="A52" s="326" t="s">
        <v>826</v>
      </c>
      <c r="B52" s="294" t="s">
        <v>695</v>
      </c>
      <c r="C52" s="261" t="s">
        <v>695</v>
      </c>
      <c r="D52" s="261" t="s">
        <v>695</v>
      </c>
      <c r="E52" s="261" t="s">
        <v>695</v>
      </c>
      <c r="F52" s="261" t="s">
        <v>695</v>
      </c>
      <c r="G52" s="261" t="s">
        <v>695</v>
      </c>
      <c r="H52" s="261">
        <v>23</v>
      </c>
      <c r="I52" s="261">
        <v>130</v>
      </c>
      <c r="J52" s="261">
        <v>315</v>
      </c>
      <c r="K52" s="210"/>
      <c r="L52" s="595" t="s">
        <v>698</v>
      </c>
      <c r="M52" s="595"/>
      <c r="N52" s="596"/>
      <c r="O52" s="284" t="s">
        <v>710</v>
      </c>
      <c r="P52" s="284" t="s">
        <v>717</v>
      </c>
      <c r="Q52" s="284" t="s">
        <v>718</v>
      </c>
      <c r="R52" s="284" t="s">
        <v>719</v>
      </c>
      <c r="S52" s="171" t="s">
        <v>720</v>
      </c>
      <c r="T52" s="8"/>
    </row>
    <row r="53" spans="1:20" ht="15" customHeight="1">
      <c r="A53" s="115"/>
      <c r="B53" s="57"/>
      <c r="C53" s="57"/>
      <c r="D53" s="64"/>
      <c r="E53" s="64"/>
      <c r="F53" s="64"/>
      <c r="G53" s="64"/>
      <c r="H53" s="64"/>
      <c r="I53" s="64"/>
      <c r="J53" s="64"/>
      <c r="K53" s="25"/>
      <c r="L53" s="603" t="s">
        <v>4</v>
      </c>
      <c r="M53" s="603"/>
      <c r="N53" s="604"/>
      <c r="O53" s="384">
        <f>SUM(O55,O71)</f>
        <v>129</v>
      </c>
      <c r="P53" s="385">
        <f>SUM(P55)</f>
        <v>88</v>
      </c>
      <c r="Q53" s="385">
        <f>SUM(Q55)</f>
        <v>73</v>
      </c>
      <c r="R53" s="385">
        <f>SUM(R55)</f>
        <v>56</v>
      </c>
      <c r="S53" s="385">
        <f>SUM(S55)</f>
        <v>43</v>
      </c>
      <c r="T53" s="195"/>
    </row>
    <row r="54" spans="1:20" ht="15" customHeight="1">
      <c r="A54" s="285"/>
      <c r="H54" s="195"/>
      <c r="I54" s="195"/>
      <c r="J54" s="195"/>
      <c r="K54" s="210"/>
      <c r="L54" s="189"/>
      <c r="M54" s="189"/>
      <c r="N54" s="190"/>
      <c r="O54" s="387"/>
      <c r="P54" s="309"/>
      <c r="Q54" s="309"/>
      <c r="R54" s="309"/>
      <c r="S54" s="309"/>
      <c r="T54" s="195"/>
    </row>
    <row r="55" spans="2:20" ht="15" customHeight="1">
      <c r="B55" s="285"/>
      <c r="C55" s="285"/>
      <c r="D55" s="285"/>
      <c r="E55" s="285"/>
      <c r="F55" s="285"/>
      <c r="G55" s="285"/>
      <c r="H55" s="195"/>
      <c r="I55" s="195"/>
      <c r="J55" s="195"/>
      <c r="K55" s="210"/>
      <c r="L55" s="551" t="s">
        <v>346</v>
      </c>
      <c r="M55" s="551"/>
      <c r="N55" s="606"/>
      <c r="O55" s="388">
        <f>SUM(O56:O64)</f>
        <v>128</v>
      </c>
      <c r="P55" s="386">
        <f>SUM(P56:P64)</f>
        <v>88</v>
      </c>
      <c r="Q55" s="386">
        <f>SUM(Q56:Q64)</f>
        <v>73</v>
      </c>
      <c r="R55" s="386">
        <f>SUM(R56:R64)</f>
        <v>56</v>
      </c>
      <c r="S55" s="386">
        <f>SUM(S56:S64)</f>
        <v>43</v>
      </c>
      <c r="T55" s="195"/>
    </row>
    <row r="56" spans="11:20" ht="15" customHeight="1" thickBot="1">
      <c r="K56" s="210"/>
      <c r="L56" s="286"/>
      <c r="M56" s="286"/>
      <c r="N56" s="197" t="s">
        <v>699</v>
      </c>
      <c r="O56" s="218">
        <v>17</v>
      </c>
      <c r="P56" s="23">
        <v>11</v>
      </c>
      <c r="Q56" s="23">
        <v>9</v>
      </c>
      <c r="R56" s="23">
        <v>2</v>
      </c>
      <c r="S56" s="23">
        <v>1</v>
      </c>
      <c r="T56" s="195"/>
    </row>
    <row r="57" spans="1:20" ht="15" customHeight="1">
      <c r="A57" s="594" t="s">
        <v>700</v>
      </c>
      <c r="B57" s="602" t="s">
        <v>701</v>
      </c>
      <c r="C57" s="600"/>
      <c r="D57" s="600"/>
      <c r="E57" s="600"/>
      <c r="F57" s="600"/>
      <c r="G57" s="594"/>
      <c r="H57" s="599" t="s">
        <v>801</v>
      </c>
      <c r="I57" s="600"/>
      <c r="L57" s="286"/>
      <c r="M57" s="286"/>
      <c r="N57" s="197" t="s">
        <v>348</v>
      </c>
      <c r="O57" s="218">
        <v>40</v>
      </c>
      <c r="P57" s="23">
        <v>36</v>
      </c>
      <c r="Q57" s="23">
        <v>37</v>
      </c>
      <c r="R57" s="23">
        <v>33</v>
      </c>
      <c r="S57" s="23">
        <v>22</v>
      </c>
      <c r="T57" s="195"/>
    </row>
    <row r="58" spans="1:20" ht="15" customHeight="1">
      <c r="A58" s="583"/>
      <c r="B58" s="589"/>
      <c r="C58" s="601"/>
      <c r="D58" s="601"/>
      <c r="E58" s="601"/>
      <c r="F58" s="601"/>
      <c r="G58" s="584"/>
      <c r="H58" s="607"/>
      <c r="I58" s="608"/>
      <c r="L58" s="189"/>
      <c r="M58" s="189"/>
      <c r="N58" s="193" t="s">
        <v>702</v>
      </c>
      <c r="O58" s="218">
        <v>8</v>
      </c>
      <c r="P58" s="23">
        <v>2</v>
      </c>
      <c r="Q58" s="23">
        <v>7</v>
      </c>
      <c r="R58" s="23" t="s">
        <v>371</v>
      </c>
      <c r="S58" s="23" t="s">
        <v>371</v>
      </c>
      <c r="T58" s="195"/>
    </row>
    <row r="59" spans="1:20" ht="15" customHeight="1">
      <c r="A59" s="583"/>
      <c r="B59" s="587" t="s">
        <v>799</v>
      </c>
      <c r="C59" s="576"/>
      <c r="D59" s="588"/>
      <c r="E59" s="587" t="s">
        <v>800</v>
      </c>
      <c r="F59" s="576"/>
      <c r="G59" s="576"/>
      <c r="H59" s="607"/>
      <c r="I59" s="608"/>
      <c r="K59" s="210"/>
      <c r="L59" s="286"/>
      <c r="M59" s="286"/>
      <c r="N59" s="197" t="s">
        <v>703</v>
      </c>
      <c r="O59" s="218">
        <v>43</v>
      </c>
      <c r="P59" s="23">
        <v>21</v>
      </c>
      <c r="Q59" s="23">
        <v>4</v>
      </c>
      <c r="R59" s="23">
        <v>3</v>
      </c>
      <c r="S59" s="23">
        <v>3</v>
      </c>
      <c r="T59" s="195"/>
    </row>
    <row r="60" spans="1:20" ht="15" customHeight="1">
      <c r="A60" s="583"/>
      <c r="B60" s="589"/>
      <c r="C60" s="601"/>
      <c r="D60" s="584"/>
      <c r="E60" s="589"/>
      <c r="F60" s="601"/>
      <c r="G60" s="601"/>
      <c r="H60" s="589"/>
      <c r="I60" s="601"/>
      <c r="L60" s="189"/>
      <c r="M60" s="189"/>
      <c r="N60" s="193"/>
      <c r="O60" s="2"/>
      <c r="P60" s="2"/>
      <c r="Q60" s="2"/>
      <c r="R60" s="2"/>
      <c r="S60" s="2"/>
      <c r="T60" s="195"/>
    </row>
    <row r="61" spans="1:20" ht="15" customHeight="1">
      <c r="A61" s="583"/>
      <c r="B61" s="577" t="s">
        <v>347</v>
      </c>
      <c r="C61" s="580" t="s">
        <v>798</v>
      </c>
      <c r="D61" s="577" t="s">
        <v>693</v>
      </c>
      <c r="E61" s="577" t="s">
        <v>347</v>
      </c>
      <c r="F61" s="580" t="s">
        <v>798</v>
      </c>
      <c r="G61" s="577" t="s">
        <v>693</v>
      </c>
      <c r="H61" s="577" t="s">
        <v>347</v>
      </c>
      <c r="I61" s="605" t="s">
        <v>375</v>
      </c>
      <c r="K61" s="210"/>
      <c r="L61" s="286"/>
      <c r="M61" s="286"/>
      <c r="N61" s="197" t="s">
        <v>704</v>
      </c>
      <c r="O61" s="218" t="s">
        <v>371</v>
      </c>
      <c r="P61" s="23" t="s">
        <v>371</v>
      </c>
      <c r="Q61" s="23" t="s">
        <v>371</v>
      </c>
      <c r="R61" s="23" t="s">
        <v>371</v>
      </c>
      <c r="S61" s="23" t="s">
        <v>371</v>
      </c>
      <c r="T61" s="195"/>
    </row>
    <row r="62" spans="1:20" ht="15" customHeight="1">
      <c r="A62" s="584"/>
      <c r="B62" s="581"/>
      <c r="C62" s="581"/>
      <c r="D62" s="581"/>
      <c r="E62" s="581"/>
      <c r="F62" s="581"/>
      <c r="G62" s="581"/>
      <c r="H62" s="581"/>
      <c r="I62" s="589"/>
      <c r="L62" s="286"/>
      <c r="M62" s="286"/>
      <c r="N62" s="197" t="s">
        <v>705</v>
      </c>
      <c r="O62" s="218">
        <v>18</v>
      </c>
      <c r="P62" s="23">
        <v>18</v>
      </c>
      <c r="Q62" s="23">
        <v>15</v>
      </c>
      <c r="R62" s="23">
        <v>18</v>
      </c>
      <c r="S62" s="23">
        <v>17</v>
      </c>
      <c r="T62" s="195"/>
    </row>
    <row r="63" spans="1:20" ht="15" customHeight="1">
      <c r="A63" s="279"/>
      <c r="B63" s="280"/>
      <c r="C63" s="280"/>
      <c r="D63" s="281" t="s">
        <v>706</v>
      </c>
      <c r="E63" s="273"/>
      <c r="F63" s="273"/>
      <c r="G63" s="281" t="s">
        <v>706</v>
      </c>
      <c r="H63" s="273"/>
      <c r="I63" s="273"/>
      <c r="L63" s="189"/>
      <c r="M63" s="189"/>
      <c r="N63" s="193" t="s">
        <v>707</v>
      </c>
      <c r="O63" s="218" t="s">
        <v>371</v>
      </c>
      <c r="P63" s="23" t="s">
        <v>371</v>
      </c>
      <c r="Q63" s="23" t="s">
        <v>371</v>
      </c>
      <c r="R63" s="23" t="s">
        <v>371</v>
      </c>
      <c r="S63" s="23" t="s">
        <v>371</v>
      </c>
      <c r="T63" s="195"/>
    </row>
    <row r="64" spans="1:20" ht="15" customHeight="1">
      <c r="A64" s="190"/>
      <c r="B64" s="189"/>
      <c r="C64" s="189"/>
      <c r="D64" s="282"/>
      <c r="E64" s="189"/>
      <c r="F64" s="189"/>
      <c r="G64" s="282"/>
      <c r="H64" s="189"/>
      <c r="I64" s="189"/>
      <c r="K64" s="210"/>
      <c r="L64" s="286"/>
      <c r="M64" s="286"/>
      <c r="N64" s="197" t="s">
        <v>245</v>
      </c>
      <c r="O64" s="218">
        <v>2</v>
      </c>
      <c r="P64" s="23" t="s">
        <v>371</v>
      </c>
      <c r="Q64" s="23">
        <v>1</v>
      </c>
      <c r="R64" s="23">
        <v>0</v>
      </c>
      <c r="S64" s="23">
        <v>0</v>
      </c>
      <c r="T64" s="195"/>
    </row>
    <row r="65" spans="1:20" ht="15" customHeight="1">
      <c r="A65" s="35" t="s">
        <v>712</v>
      </c>
      <c r="B65" s="12">
        <v>113</v>
      </c>
      <c r="C65" s="12" t="s">
        <v>33</v>
      </c>
      <c r="D65" s="12">
        <v>95</v>
      </c>
      <c r="E65" s="12">
        <v>3</v>
      </c>
      <c r="F65" s="12">
        <v>2</v>
      </c>
      <c r="G65" s="12">
        <v>6</v>
      </c>
      <c r="H65" s="12">
        <v>3</v>
      </c>
      <c r="I65" s="12">
        <v>3</v>
      </c>
      <c r="L65" s="189"/>
      <c r="M65" s="189"/>
      <c r="N65" s="190"/>
      <c r="T65" s="195"/>
    </row>
    <row r="66" spans="1:20" ht="15" customHeight="1">
      <c r="A66" s="19"/>
      <c r="B66" s="2"/>
      <c r="C66" s="2"/>
      <c r="D66" s="2"/>
      <c r="E66" s="2"/>
      <c r="F66" s="2"/>
      <c r="G66" s="2"/>
      <c r="H66" s="2"/>
      <c r="I66" s="2"/>
      <c r="K66" s="210"/>
      <c r="L66" s="551" t="s">
        <v>344</v>
      </c>
      <c r="M66" s="551"/>
      <c r="N66" s="606"/>
      <c r="O66" s="296">
        <v>0</v>
      </c>
      <c r="P66" s="297">
        <v>0</v>
      </c>
      <c r="Q66" s="297">
        <v>0</v>
      </c>
      <c r="R66" s="297">
        <v>0</v>
      </c>
      <c r="S66" s="297" t="s">
        <v>371</v>
      </c>
      <c r="T66" s="195"/>
    </row>
    <row r="67" spans="1:20" ht="15" customHeight="1">
      <c r="A67" s="35"/>
      <c r="B67" s="2"/>
      <c r="C67" s="2"/>
      <c r="D67" s="2"/>
      <c r="E67" s="2"/>
      <c r="F67" s="2"/>
      <c r="G67" s="2"/>
      <c r="H67" s="2"/>
      <c r="I67" s="2"/>
      <c r="K67" s="210"/>
      <c r="L67" s="189"/>
      <c r="M67" s="189"/>
      <c r="N67" s="193" t="s">
        <v>708</v>
      </c>
      <c r="O67" s="218" t="s">
        <v>371</v>
      </c>
      <c r="P67" s="23" t="s">
        <v>371</v>
      </c>
      <c r="Q67" s="23" t="s">
        <v>371</v>
      </c>
      <c r="R67" s="23" t="s">
        <v>371</v>
      </c>
      <c r="S67" s="23" t="s">
        <v>371</v>
      </c>
      <c r="T67" s="195"/>
    </row>
    <row r="68" spans="1:20" ht="15" customHeight="1">
      <c r="A68" s="380" t="s">
        <v>819</v>
      </c>
      <c r="B68" s="11">
        <v>109</v>
      </c>
      <c r="C68" s="12" t="s">
        <v>33</v>
      </c>
      <c r="D68" s="11">
        <v>91</v>
      </c>
      <c r="E68" s="11">
        <v>3</v>
      </c>
      <c r="F68" s="11">
        <v>2</v>
      </c>
      <c r="G68" s="11">
        <v>12</v>
      </c>
      <c r="H68" s="11">
        <v>3</v>
      </c>
      <c r="I68" s="11">
        <v>3</v>
      </c>
      <c r="K68" s="210"/>
      <c r="L68" s="189"/>
      <c r="M68" s="189"/>
      <c r="N68" s="193" t="s">
        <v>709</v>
      </c>
      <c r="O68" s="218">
        <v>0</v>
      </c>
      <c r="P68" s="23">
        <v>0</v>
      </c>
      <c r="Q68" s="23">
        <v>0</v>
      </c>
      <c r="R68" s="23">
        <v>0</v>
      </c>
      <c r="S68" s="23" t="s">
        <v>371</v>
      </c>
      <c r="T68" s="195"/>
    </row>
    <row r="69" spans="1:20" ht="15" customHeight="1">
      <c r="A69" s="381"/>
      <c r="B69" s="2"/>
      <c r="C69" s="2"/>
      <c r="D69" s="2"/>
      <c r="E69" s="2"/>
      <c r="F69" s="2"/>
      <c r="G69" s="2"/>
      <c r="H69" s="2"/>
      <c r="I69" s="2"/>
      <c r="K69" s="210"/>
      <c r="L69" s="189"/>
      <c r="M69" s="189"/>
      <c r="N69" s="193" t="s">
        <v>264</v>
      </c>
      <c r="O69" s="298" t="s">
        <v>371</v>
      </c>
      <c r="P69" s="299" t="s">
        <v>371</v>
      </c>
      <c r="Q69" s="299" t="s">
        <v>371</v>
      </c>
      <c r="R69" s="299" t="s">
        <v>371</v>
      </c>
      <c r="S69" s="299" t="s">
        <v>371</v>
      </c>
      <c r="T69" s="195"/>
    </row>
    <row r="70" spans="1:20" ht="15" customHeight="1">
      <c r="A70" s="382"/>
      <c r="B70" s="2"/>
      <c r="C70" s="2"/>
      <c r="D70" s="2"/>
      <c r="E70" s="2"/>
      <c r="F70" s="2"/>
      <c r="G70" s="2"/>
      <c r="H70" s="2"/>
      <c r="I70" s="2"/>
      <c r="K70" s="210"/>
      <c r="L70" s="189"/>
      <c r="M70" s="189"/>
      <c r="N70" s="190"/>
      <c r="T70" s="195"/>
    </row>
    <row r="71" spans="1:20" ht="15" customHeight="1">
      <c r="A71" s="380" t="s">
        <v>820</v>
      </c>
      <c r="B71" s="8">
        <v>95</v>
      </c>
      <c r="C71" s="12" t="s">
        <v>33</v>
      </c>
      <c r="D71" s="8">
        <v>100</v>
      </c>
      <c r="E71" s="8">
        <v>5</v>
      </c>
      <c r="F71" s="8">
        <v>2</v>
      </c>
      <c r="G71" s="8">
        <v>28</v>
      </c>
      <c r="H71" s="8">
        <v>3</v>
      </c>
      <c r="I71" s="8">
        <v>3</v>
      </c>
      <c r="K71" s="210"/>
      <c r="L71" s="551" t="s">
        <v>721</v>
      </c>
      <c r="M71" s="551"/>
      <c r="N71" s="606"/>
      <c r="O71" s="296">
        <v>1</v>
      </c>
      <c r="P71" s="297" t="s">
        <v>722</v>
      </c>
      <c r="Q71" s="297" t="s">
        <v>722</v>
      </c>
      <c r="R71" s="297" t="s">
        <v>722</v>
      </c>
      <c r="S71" s="297" t="s">
        <v>722</v>
      </c>
      <c r="T71" s="195"/>
    </row>
    <row r="72" spans="1:20" ht="15" customHeight="1">
      <c r="A72" s="381"/>
      <c r="B72" s="2"/>
      <c r="C72" s="2"/>
      <c r="D72" s="2"/>
      <c r="E72" s="2"/>
      <c r="F72" s="2"/>
      <c r="G72" s="2"/>
      <c r="H72" s="2"/>
      <c r="I72" s="2"/>
      <c r="K72" s="210"/>
      <c r="L72" s="87"/>
      <c r="M72" s="87"/>
      <c r="N72" s="88"/>
      <c r="O72" s="295"/>
      <c r="P72" s="295"/>
      <c r="Q72" s="295"/>
      <c r="R72" s="295"/>
      <c r="S72" s="295"/>
      <c r="T72" s="195"/>
    </row>
    <row r="73" spans="1:20" ht="15" customHeight="1">
      <c r="A73" s="382"/>
      <c r="B73" s="2"/>
      <c r="C73" s="2"/>
      <c r="D73" s="2"/>
      <c r="E73" s="2"/>
      <c r="F73" s="2"/>
      <c r="G73" s="2"/>
      <c r="H73" s="2"/>
      <c r="I73" s="2"/>
      <c r="K73" s="210"/>
      <c r="L73" s="597" t="s">
        <v>723</v>
      </c>
      <c r="M73" s="597"/>
      <c r="N73" s="598"/>
      <c r="O73" s="296" t="s">
        <v>722</v>
      </c>
      <c r="P73" s="297" t="s">
        <v>722</v>
      </c>
      <c r="Q73" s="297" t="s">
        <v>722</v>
      </c>
      <c r="R73" s="297" t="s">
        <v>722</v>
      </c>
      <c r="S73" s="297" t="s">
        <v>722</v>
      </c>
      <c r="T73" s="195"/>
    </row>
    <row r="74" spans="1:20" ht="15" customHeight="1">
      <c r="A74" s="380" t="s">
        <v>821</v>
      </c>
      <c r="B74" s="12">
        <v>90</v>
      </c>
      <c r="C74" s="12" t="s">
        <v>33</v>
      </c>
      <c r="D74" s="12">
        <v>93</v>
      </c>
      <c r="E74" s="12">
        <v>5</v>
      </c>
      <c r="F74" s="12">
        <v>2</v>
      </c>
      <c r="G74" s="12">
        <v>24</v>
      </c>
      <c r="H74" s="12">
        <v>3</v>
      </c>
      <c r="I74" s="12">
        <v>3</v>
      </c>
      <c r="K74" s="210"/>
      <c r="L74" s="166" t="s">
        <v>472</v>
      </c>
      <c r="O74" s="287"/>
      <c r="P74" s="287"/>
      <c r="Q74" s="287"/>
      <c r="R74" s="287"/>
      <c r="S74" s="287"/>
      <c r="T74" s="195"/>
    </row>
    <row r="75" spans="1:20" ht="15" customHeight="1">
      <c r="A75" s="381"/>
      <c r="B75" s="2"/>
      <c r="C75" s="2"/>
      <c r="D75" s="2"/>
      <c r="E75" s="2"/>
      <c r="F75" s="2"/>
      <c r="G75" s="2"/>
      <c r="H75" s="2"/>
      <c r="I75" s="2"/>
      <c r="K75" s="210"/>
      <c r="L75" s="166" t="s">
        <v>377</v>
      </c>
      <c r="O75" s="195"/>
      <c r="P75" s="195"/>
      <c r="Q75" s="195"/>
      <c r="R75" s="195"/>
      <c r="S75" s="195"/>
      <c r="T75" s="195"/>
    </row>
    <row r="76" spans="1:20" ht="15" customHeight="1">
      <c r="A76" s="382"/>
      <c r="B76" s="33"/>
      <c r="C76" s="33"/>
      <c r="D76" s="33"/>
      <c r="E76" s="33"/>
      <c r="F76" s="33"/>
      <c r="G76" s="33"/>
      <c r="H76" s="33"/>
      <c r="I76" s="33"/>
      <c r="T76" s="195"/>
    </row>
    <row r="77" spans="1:20" ht="15" customHeight="1">
      <c r="A77" s="383" t="s">
        <v>826</v>
      </c>
      <c r="B77" s="288">
        <v>83</v>
      </c>
      <c r="C77" s="261" t="s">
        <v>33</v>
      </c>
      <c r="D77" s="288">
        <v>75</v>
      </c>
      <c r="E77" s="288">
        <v>5</v>
      </c>
      <c r="F77" s="288">
        <v>9</v>
      </c>
      <c r="G77" s="288">
        <v>18</v>
      </c>
      <c r="H77" s="288">
        <v>3</v>
      </c>
      <c r="I77" s="288" t="s">
        <v>371</v>
      </c>
      <c r="J77" s="285"/>
      <c r="T77" s="195"/>
    </row>
    <row r="78" spans="1:10" ht="14.25">
      <c r="A78" s="115"/>
      <c r="B78" s="57"/>
      <c r="C78" s="57"/>
      <c r="D78" s="64"/>
      <c r="E78" s="64"/>
      <c r="F78" s="64"/>
      <c r="G78" s="64"/>
      <c r="H78" s="64"/>
      <c r="I78" s="64"/>
      <c r="J78" s="285"/>
    </row>
    <row r="79" spans="1:9" ht="14.25">
      <c r="A79" s="26"/>
      <c r="B79" s="2"/>
      <c r="C79" s="2"/>
      <c r="D79" s="2"/>
      <c r="E79" s="2"/>
      <c r="F79" s="2"/>
      <c r="G79" s="2"/>
      <c r="H79" s="8"/>
      <c r="I79" s="8"/>
    </row>
    <row r="80" spans="1:9" ht="14.25">
      <c r="A80" s="2"/>
      <c r="B80" s="26"/>
      <c r="C80" s="26"/>
      <c r="D80" s="26"/>
      <c r="E80" s="26"/>
      <c r="F80" s="26"/>
      <c r="G80" s="26"/>
      <c r="H80" s="8"/>
      <c r="I80" s="8"/>
    </row>
    <row r="82" ht="14.25">
      <c r="J82" s="248"/>
    </row>
    <row r="83" ht="14.25">
      <c r="J83" s="248"/>
    </row>
    <row r="84" ht="14.25">
      <c r="J84" s="248"/>
    </row>
    <row r="85" ht="14.25">
      <c r="J85" s="248"/>
    </row>
    <row r="86" ht="14.25">
      <c r="J86" s="248"/>
    </row>
    <row r="87" ht="14.25">
      <c r="J87" s="248"/>
    </row>
    <row r="88" ht="14.25">
      <c r="J88" s="282"/>
    </row>
    <row r="89" ht="14.25">
      <c r="J89" s="282"/>
    </row>
    <row r="90" ht="14.25">
      <c r="J90" s="104"/>
    </row>
    <row r="91" ht="14.25">
      <c r="J91" s="102"/>
    </row>
    <row r="92" ht="14.25">
      <c r="J92" s="113"/>
    </row>
    <row r="93" ht="14.25">
      <c r="J93" s="104"/>
    </row>
    <row r="94" ht="14.25">
      <c r="J94" s="113"/>
    </row>
    <row r="95" ht="14.25">
      <c r="J95" s="102"/>
    </row>
    <row r="96" ht="14.25">
      <c r="J96" s="104"/>
    </row>
    <row r="97" ht="14.25">
      <c r="J97" s="114"/>
    </row>
    <row r="98" ht="14.25">
      <c r="J98" s="113"/>
    </row>
    <row r="99" ht="14.25">
      <c r="J99" s="104"/>
    </row>
    <row r="100" ht="14.25">
      <c r="J100" s="113"/>
    </row>
    <row r="101" ht="14.25">
      <c r="J101" s="114"/>
    </row>
    <row r="102" ht="14.25">
      <c r="J102" s="103"/>
    </row>
    <row r="103" ht="14.25">
      <c r="J103" s="196"/>
    </row>
    <row r="104" ht="14.25">
      <c r="J104" s="195"/>
    </row>
    <row r="105" ht="14.25">
      <c r="J105" s="195"/>
    </row>
  </sheetData>
  <sheetProtection/>
  <mergeCells count="61">
    <mergeCell ref="A57:A62"/>
    <mergeCell ref="B59:D60"/>
    <mergeCell ref="E59:G60"/>
    <mergeCell ref="B61:B62"/>
    <mergeCell ref="C61:C62"/>
    <mergeCell ref="B57:G58"/>
    <mergeCell ref="D61:D62"/>
    <mergeCell ref="E61:E62"/>
    <mergeCell ref="L73:N73"/>
    <mergeCell ref="L55:N55"/>
    <mergeCell ref="H61:H62"/>
    <mergeCell ref="I61:I62"/>
    <mergeCell ref="H57:I60"/>
    <mergeCell ref="F36:F37"/>
    <mergeCell ref="L66:N66"/>
    <mergeCell ref="L71:N71"/>
    <mergeCell ref="G61:G62"/>
    <mergeCell ref="L49:S49"/>
    <mergeCell ref="L53:N53"/>
    <mergeCell ref="H34:J35"/>
    <mergeCell ref="H36:H37"/>
    <mergeCell ref="J36:J37"/>
    <mergeCell ref="E36:E37"/>
    <mergeCell ref="F61:F62"/>
    <mergeCell ref="I12:I13"/>
    <mergeCell ref="I36:I37"/>
    <mergeCell ref="F34:G35"/>
    <mergeCell ref="N50:S50"/>
    <mergeCell ref="A32:A37"/>
    <mergeCell ref="L52:N52"/>
    <mergeCell ref="C36:C37"/>
    <mergeCell ref="L40:N40"/>
    <mergeCell ref="B32:G33"/>
    <mergeCell ref="H32:J33"/>
    <mergeCell ref="B34:C35"/>
    <mergeCell ref="D34:E35"/>
    <mergeCell ref="E9:E13"/>
    <mergeCell ref="B36:B37"/>
    <mergeCell ref="G36:G37"/>
    <mergeCell ref="D9:D13"/>
    <mergeCell ref="D36:D37"/>
    <mergeCell ref="A2:J2"/>
    <mergeCell ref="L2:S2"/>
    <mergeCell ref="L3:S3"/>
    <mergeCell ref="A5:A13"/>
    <mergeCell ref="L5:N5"/>
    <mergeCell ref="L6:N6"/>
    <mergeCell ref="L8:N8"/>
    <mergeCell ref="C9:C13"/>
    <mergeCell ref="C7:E8"/>
    <mergeCell ref="F12:F13"/>
    <mergeCell ref="B5:I6"/>
    <mergeCell ref="L36:N36"/>
    <mergeCell ref="L32:N32"/>
    <mergeCell ref="H9:I11"/>
    <mergeCell ref="F9:G11"/>
    <mergeCell ref="F7:I8"/>
    <mergeCell ref="B7:B8"/>
    <mergeCell ref="B9:B13"/>
    <mergeCell ref="G12:G13"/>
    <mergeCell ref="H12:H1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0"/>
  <sheetViews>
    <sheetView tabSelected="1" zoomScale="75" zoomScaleNormal="75" zoomScalePageLayoutView="0" workbookViewId="0" topLeftCell="D1">
      <selection activeCell="K27" sqref="K27"/>
    </sheetView>
  </sheetViews>
  <sheetFormatPr defaultColWidth="10.59765625" defaultRowHeight="15"/>
  <cols>
    <col min="1" max="1" width="2.59765625" style="2" customWidth="1"/>
    <col min="2" max="2" width="2.59765625" style="77" customWidth="1"/>
    <col min="3" max="3" width="25.59765625" style="2" customWidth="1"/>
    <col min="4" max="4" width="16.09765625" style="2" customWidth="1"/>
    <col min="5" max="5" width="11.69921875" style="2" customWidth="1"/>
    <col min="6" max="6" width="16.09765625" style="2" hidden="1" customWidth="1"/>
    <col min="7" max="7" width="14.09765625" style="2" hidden="1" customWidth="1"/>
    <col min="8" max="9" width="14.09765625" style="2" customWidth="1"/>
    <col min="10" max="10" width="16.09765625" style="2" customWidth="1"/>
    <col min="11" max="11" width="8.59765625" style="2" customWidth="1"/>
    <col min="12" max="13" width="2.59765625" style="2" customWidth="1"/>
    <col min="14" max="14" width="20.59765625" style="2" customWidth="1"/>
    <col min="15" max="15" width="9" style="2" customWidth="1"/>
    <col min="16" max="20" width="16.09765625" style="2" customWidth="1"/>
    <col min="21" max="16384" width="10.59765625" style="2" customWidth="1"/>
  </cols>
  <sheetData>
    <row r="1" spans="1:20" s="204" customFormat="1" ht="19.5" customHeight="1">
      <c r="A1" s="3" t="s">
        <v>474</v>
      </c>
      <c r="B1" s="145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4" t="s">
        <v>475</v>
      </c>
    </row>
    <row r="2" spans="1:20" s="173" customFormat="1" ht="19.5" customHeight="1">
      <c r="A2" s="395" t="s">
        <v>761</v>
      </c>
      <c r="B2" s="395"/>
      <c r="C2" s="395"/>
      <c r="D2" s="395"/>
      <c r="E2" s="395"/>
      <c r="F2" s="395"/>
      <c r="G2" s="395"/>
      <c r="H2" s="395"/>
      <c r="I2" s="395"/>
      <c r="J2" s="395"/>
      <c r="K2" s="175"/>
      <c r="L2" s="395" t="s">
        <v>762</v>
      </c>
      <c r="M2" s="395"/>
      <c r="N2" s="395"/>
      <c r="O2" s="395"/>
      <c r="P2" s="395"/>
      <c r="Q2" s="395"/>
      <c r="R2" s="395"/>
      <c r="S2" s="395"/>
      <c r="T2" s="395"/>
    </row>
    <row r="3" spans="1:11" ht="18" customHeight="1" thickBot="1">
      <c r="A3" s="173"/>
      <c r="C3" s="38"/>
      <c r="D3" s="38"/>
      <c r="E3" s="38"/>
      <c r="F3" s="38"/>
      <c r="G3" s="38"/>
      <c r="H3" s="38"/>
      <c r="I3" s="38"/>
      <c r="J3" s="23" t="s">
        <v>724</v>
      </c>
      <c r="K3" s="8"/>
    </row>
    <row r="4" spans="1:21" ht="14.25" customHeight="1">
      <c r="A4" s="480" t="s">
        <v>777</v>
      </c>
      <c r="B4" s="617"/>
      <c r="C4" s="618"/>
      <c r="D4" s="29" t="s">
        <v>559</v>
      </c>
      <c r="E4" s="29" t="s">
        <v>763</v>
      </c>
      <c r="F4" s="167" t="s">
        <v>392</v>
      </c>
      <c r="G4" s="167" t="s">
        <v>393</v>
      </c>
      <c r="H4" s="29" t="s">
        <v>764</v>
      </c>
      <c r="I4" s="29" t="s">
        <v>765</v>
      </c>
      <c r="J4" s="171" t="s">
        <v>687</v>
      </c>
      <c r="K4" s="33"/>
      <c r="L4" s="480" t="s">
        <v>46</v>
      </c>
      <c r="M4" s="617"/>
      <c r="N4" s="618"/>
      <c r="O4" s="307" t="s">
        <v>770</v>
      </c>
      <c r="P4" s="29" t="s">
        <v>349</v>
      </c>
      <c r="Q4" s="29" t="s">
        <v>766</v>
      </c>
      <c r="R4" s="29" t="s">
        <v>767</v>
      </c>
      <c r="S4" s="29" t="s">
        <v>768</v>
      </c>
      <c r="T4" s="171" t="s">
        <v>769</v>
      </c>
      <c r="U4" s="302"/>
    </row>
    <row r="5" spans="1:21" ht="14.25" customHeight="1">
      <c r="A5" s="554" t="s">
        <v>476</v>
      </c>
      <c r="B5" s="554"/>
      <c r="C5" s="619"/>
      <c r="D5" s="308">
        <v>216</v>
      </c>
      <c r="E5" s="308">
        <v>204</v>
      </c>
      <c r="F5" s="308"/>
      <c r="G5" s="308"/>
      <c r="H5" s="308">
        <v>206</v>
      </c>
      <c r="I5" s="308">
        <v>219</v>
      </c>
      <c r="J5" s="308">
        <v>217</v>
      </c>
      <c r="K5" s="33"/>
      <c r="L5" s="130"/>
      <c r="M5" s="130"/>
      <c r="N5" s="130"/>
      <c r="O5" s="152"/>
      <c r="U5" s="302"/>
    </row>
    <row r="6" spans="1:21" ht="14.25" customHeight="1">
      <c r="A6" s="309"/>
      <c r="B6" s="612"/>
      <c r="C6" s="613"/>
      <c r="D6" s="310"/>
      <c r="E6" s="310"/>
      <c r="F6" s="310"/>
      <c r="G6" s="310"/>
      <c r="H6" s="310"/>
      <c r="I6" s="310"/>
      <c r="J6" s="310"/>
      <c r="K6" s="33"/>
      <c r="L6" s="447" t="s">
        <v>725</v>
      </c>
      <c r="M6" s="447"/>
      <c r="N6" s="614"/>
      <c r="O6" s="150" t="s">
        <v>350</v>
      </c>
      <c r="P6" s="159">
        <v>3.83</v>
      </c>
      <c r="Q6" s="159">
        <v>3</v>
      </c>
      <c r="R6" s="159">
        <v>5.17</v>
      </c>
      <c r="S6" s="159">
        <v>3</v>
      </c>
      <c r="T6" s="159">
        <v>5.75</v>
      </c>
      <c r="U6" s="302"/>
    </row>
    <row r="7" spans="1:26" ht="14.25" customHeight="1">
      <c r="A7" s="309"/>
      <c r="B7" s="615" t="s">
        <v>481</v>
      </c>
      <c r="C7" s="585"/>
      <c r="D7" s="311">
        <v>68272</v>
      </c>
      <c r="E7" s="311">
        <v>58447</v>
      </c>
      <c r="F7" s="311">
        <f>SUM(F9,F17,F20,F23,F31,F34,F37,F39,F42,F49,F51,F53,F57)</f>
        <v>0</v>
      </c>
      <c r="G7" s="311">
        <f>SUM(G9,G17,G20,G23,G31,G34,G37,G39,G42,G49,G51,G53,G57)</f>
        <v>0</v>
      </c>
      <c r="H7" s="311">
        <v>58104</v>
      </c>
      <c r="I7" s="311">
        <v>47306</v>
      </c>
      <c r="J7" s="311">
        <v>40480</v>
      </c>
      <c r="K7" s="33"/>
      <c r="L7" s="447" t="s">
        <v>351</v>
      </c>
      <c r="M7" s="447"/>
      <c r="N7" s="447"/>
      <c r="O7" s="150" t="s">
        <v>8</v>
      </c>
      <c r="P7" s="159">
        <v>2.35</v>
      </c>
      <c r="Q7" s="159">
        <v>0.63</v>
      </c>
      <c r="R7" s="159">
        <v>2</v>
      </c>
      <c r="S7" s="159">
        <v>4.21</v>
      </c>
      <c r="T7" s="159">
        <v>8.51</v>
      </c>
      <c r="U7" s="302"/>
      <c r="V7" s="91"/>
      <c r="W7" s="91"/>
      <c r="X7" s="91"/>
      <c r="Y7" s="91"/>
      <c r="Z7" s="91"/>
    </row>
    <row r="8" spans="1:26" ht="14.25" customHeight="1">
      <c r="A8" s="8"/>
      <c r="B8" s="146"/>
      <c r="C8" s="116"/>
      <c r="D8" s="310"/>
      <c r="E8" s="310"/>
      <c r="F8" s="310"/>
      <c r="G8" s="310"/>
      <c r="H8" s="310"/>
      <c r="I8" s="310"/>
      <c r="J8" s="310"/>
      <c r="K8" s="33"/>
      <c r="L8" s="447" t="s">
        <v>726</v>
      </c>
      <c r="M8" s="447"/>
      <c r="N8" s="447"/>
      <c r="O8" s="150" t="s">
        <v>352</v>
      </c>
      <c r="P8" s="160">
        <v>115</v>
      </c>
      <c r="Q8" s="160">
        <v>107</v>
      </c>
      <c r="R8" s="160">
        <v>118</v>
      </c>
      <c r="S8" s="160">
        <v>127</v>
      </c>
      <c r="T8" s="160">
        <v>121</v>
      </c>
      <c r="U8" s="302"/>
      <c r="V8" s="91"/>
      <c r="W8" s="91"/>
      <c r="X8" s="91"/>
      <c r="Y8" s="91"/>
      <c r="Z8" s="91"/>
    </row>
    <row r="9" spans="1:23" ht="14.25" customHeight="1">
      <c r="A9" s="8"/>
      <c r="B9" s="551" t="s">
        <v>370</v>
      </c>
      <c r="C9" s="621"/>
      <c r="D9" s="379">
        <v>16255</v>
      </c>
      <c r="E9" s="379">
        <v>15958</v>
      </c>
      <c r="F9" s="379">
        <f>SUM(F10:F15)</f>
        <v>0</v>
      </c>
      <c r="G9" s="379">
        <f>SUM(G10:G15)</f>
        <v>0</v>
      </c>
      <c r="H9" s="379">
        <v>14551</v>
      </c>
      <c r="I9" s="379">
        <v>14375</v>
      </c>
      <c r="J9" s="379">
        <v>14903</v>
      </c>
      <c r="K9" s="33"/>
      <c r="L9" s="616" t="s">
        <v>484</v>
      </c>
      <c r="M9" s="616"/>
      <c r="N9" s="616"/>
      <c r="O9" s="153" t="s">
        <v>497</v>
      </c>
      <c r="P9" s="161">
        <v>119</v>
      </c>
      <c r="Q9" s="161">
        <v>114</v>
      </c>
      <c r="R9" s="161">
        <v>119</v>
      </c>
      <c r="S9" s="161">
        <v>132</v>
      </c>
      <c r="T9" s="161">
        <v>111</v>
      </c>
      <c r="U9" s="302"/>
      <c r="V9" s="91"/>
      <c r="W9" s="91"/>
    </row>
    <row r="10" spans="1:20" ht="14.25" customHeight="1">
      <c r="A10" s="8"/>
      <c r="B10" s="67"/>
      <c r="C10" s="137" t="s">
        <v>727</v>
      </c>
      <c r="D10" s="266">
        <v>4493</v>
      </c>
      <c r="E10" s="266">
        <v>4924</v>
      </c>
      <c r="F10" s="266"/>
      <c r="G10" s="266"/>
      <c r="H10" s="266">
        <v>4661</v>
      </c>
      <c r="I10" s="266">
        <v>4263</v>
      </c>
      <c r="J10" s="266">
        <v>3928</v>
      </c>
      <c r="K10" s="33"/>
      <c r="L10" s="447" t="s">
        <v>728</v>
      </c>
      <c r="M10" s="447"/>
      <c r="N10" s="447"/>
      <c r="O10" s="150" t="s">
        <v>350</v>
      </c>
      <c r="P10" s="160">
        <v>321</v>
      </c>
      <c r="Q10" s="160">
        <v>198</v>
      </c>
      <c r="R10" s="160">
        <v>290</v>
      </c>
      <c r="S10" s="160">
        <v>571</v>
      </c>
      <c r="T10" s="160">
        <v>501</v>
      </c>
    </row>
    <row r="11" spans="1:20" ht="14.25" customHeight="1">
      <c r="A11" s="8"/>
      <c r="B11" s="67"/>
      <c r="C11" s="137" t="s">
        <v>729</v>
      </c>
      <c r="D11" s="72">
        <v>924</v>
      </c>
      <c r="E11" s="72">
        <v>805</v>
      </c>
      <c r="F11" s="72"/>
      <c r="G11" s="72"/>
      <c r="H11" s="72">
        <v>608</v>
      </c>
      <c r="I11" s="72">
        <v>923</v>
      </c>
      <c r="J11" s="72">
        <v>1259</v>
      </c>
      <c r="K11" s="25"/>
      <c r="L11" s="447" t="s">
        <v>730</v>
      </c>
      <c r="M11" s="447"/>
      <c r="N11" s="447"/>
      <c r="O11" s="150" t="s">
        <v>353</v>
      </c>
      <c r="P11" s="160">
        <v>1496</v>
      </c>
      <c r="Q11" s="160">
        <v>689</v>
      </c>
      <c r="R11" s="160">
        <v>963</v>
      </c>
      <c r="S11" s="160">
        <v>3279</v>
      </c>
      <c r="T11" s="160">
        <v>3495</v>
      </c>
    </row>
    <row r="12" spans="1:20" ht="14.25" customHeight="1">
      <c r="A12" s="8"/>
      <c r="B12" s="67"/>
      <c r="C12" s="137" t="s">
        <v>731</v>
      </c>
      <c r="D12" s="72">
        <v>2334</v>
      </c>
      <c r="E12" s="72">
        <v>1471</v>
      </c>
      <c r="F12" s="72"/>
      <c r="G12" s="72"/>
      <c r="H12" s="72">
        <v>1113</v>
      </c>
      <c r="I12" s="72">
        <v>1164</v>
      </c>
      <c r="J12" s="72">
        <v>1394</v>
      </c>
      <c r="K12" s="25"/>
      <c r="L12" s="447" t="s">
        <v>732</v>
      </c>
      <c r="M12" s="447"/>
      <c r="N12" s="447"/>
      <c r="O12" s="150" t="s">
        <v>354</v>
      </c>
      <c r="P12" s="160">
        <v>5074</v>
      </c>
      <c r="Q12" s="160">
        <v>1214</v>
      </c>
      <c r="R12" s="160">
        <v>1619</v>
      </c>
      <c r="S12" s="160">
        <v>14331</v>
      </c>
      <c r="T12" s="160">
        <v>15889</v>
      </c>
    </row>
    <row r="13" spans="1:15" ht="14.25" customHeight="1">
      <c r="A13" s="8"/>
      <c r="B13" s="67"/>
      <c r="C13" s="137" t="s">
        <v>733</v>
      </c>
      <c r="D13" s="72">
        <v>2946</v>
      </c>
      <c r="E13" s="72">
        <v>2842</v>
      </c>
      <c r="F13" s="72"/>
      <c r="G13" s="72"/>
      <c r="H13" s="72">
        <v>3251</v>
      </c>
      <c r="I13" s="72">
        <v>3109</v>
      </c>
      <c r="J13" s="72">
        <v>2827</v>
      </c>
      <c r="K13" s="25"/>
      <c r="L13" s="14"/>
      <c r="M13" s="14"/>
      <c r="N13" s="14"/>
      <c r="O13" s="150"/>
    </row>
    <row r="14" spans="1:15" ht="14.25" customHeight="1">
      <c r="A14" s="8"/>
      <c r="B14" s="67"/>
      <c r="C14" s="137" t="s">
        <v>734</v>
      </c>
      <c r="D14" s="72">
        <v>258</v>
      </c>
      <c r="E14" s="72">
        <v>254</v>
      </c>
      <c r="F14" s="72"/>
      <c r="G14" s="72"/>
      <c r="H14" s="72">
        <v>280</v>
      </c>
      <c r="I14" s="72">
        <v>244</v>
      </c>
      <c r="J14" s="72">
        <v>285</v>
      </c>
      <c r="K14" s="25"/>
      <c r="L14" s="130"/>
      <c r="M14" s="130"/>
      <c r="N14" s="130"/>
      <c r="O14" s="153"/>
    </row>
    <row r="15" spans="1:21" ht="14.25" customHeight="1">
      <c r="A15" s="8"/>
      <c r="B15" s="67"/>
      <c r="C15" s="137" t="s">
        <v>735</v>
      </c>
      <c r="D15" s="72">
        <v>4118</v>
      </c>
      <c r="E15" s="72">
        <v>4495</v>
      </c>
      <c r="F15" s="72"/>
      <c r="G15" s="72"/>
      <c r="H15" s="72">
        <v>3373</v>
      </c>
      <c r="I15" s="72">
        <v>3487</v>
      </c>
      <c r="J15" s="72">
        <v>3928</v>
      </c>
      <c r="K15" s="25"/>
      <c r="L15" s="447" t="s">
        <v>485</v>
      </c>
      <c r="M15" s="447"/>
      <c r="N15" s="447"/>
      <c r="O15" s="150" t="s">
        <v>355</v>
      </c>
      <c r="P15" s="156">
        <v>35208.4</v>
      </c>
      <c r="Q15" s="156">
        <v>30655.2</v>
      </c>
      <c r="R15" s="156">
        <v>27478.5</v>
      </c>
      <c r="S15" s="156">
        <v>54934</v>
      </c>
      <c r="T15" s="156">
        <v>39827.3</v>
      </c>
      <c r="U15" s="92"/>
    </row>
    <row r="16" spans="1:20" ht="14.25" customHeight="1">
      <c r="A16" s="8"/>
      <c r="B16" s="67"/>
      <c r="C16" s="137"/>
      <c r="K16" s="25"/>
      <c r="L16" s="14"/>
      <c r="M16" s="14"/>
      <c r="N16" s="14" t="s">
        <v>736</v>
      </c>
      <c r="O16" s="150" t="s">
        <v>356</v>
      </c>
      <c r="P16" s="157">
        <v>20881</v>
      </c>
      <c r="Q16" s="156">
        <v>20236.9</v>
      </c>
      <c r="R16" s="156">
        <v>11331.2</v>
      </c>
      <c r="S16" s="156">
        <v>32868</v>
      </c>
      <c r="T16" s="156">
        <v>28661.74</v>
      </c>
    </row>
    <row r="17" spans="1:20" ht="14.25" customHeight="1">
      <c r="A17" s="8"/>
      <c r="B17" s="551" t="s">
        <v>477</v>
      </c>
      <c r="C17" s="569"/>
      <c r="D17" s="311">
        <v>273</v>
      </c>
      <c r="E17" s="311">
        <v>424</v>
      </c>
      <c r="F17" s="311">
        <f>SUM(F18)</f>
        <v>0</v>
      </c>
      <c r="G17" s="311">
        <f>SUM(G18)</f>
        <v>0</v>
      </c>
      <c r="H17" s="311">
        <v>473</v>
      </c>
      <c r="I17" s="311">
        <v>190</v>
      </c>
      <c r="J17" s="311">
        <v>521</v>
      </c>
      <c r="K17" s="25"/>
      <c r="L17" s="447" t="s">
        <v>486</v>
      </c>
      <c r="M17" s="447"/>
      <c r="N17" s="447"/>
      <c r="O17" s="150" t="s">
        <v>356</v>
      </c>
      <c r="P17" s="156">
        <v>1214.3</v>
      </c>
      <c r="Q17" s="156" t="s">
        <v>614</v>
      </c>
      <c r="R17" s="156">
        <v>333.3</v>
      </c>
      <c r="S17" s="156">
        <v>2775.6</v>
      </c>
      <c r="T17" s="156">
        <v>7064.6</v>
      </c>
    </row>
    <row r="18" spans="1:15" ht="14.25" customHeight="1">
      <c r="A18" s="8"/>
      <c r="B18" s="146"/>
      <c r="C18" s="137" t="s">
        <v>737</v>
      </c>
      <c r="D18" s="72">
        <v>266</v>
      </c>
      <c r="E18" s="72">
        <v>416</v>
      </c>
      <c r="F18" s="72"/>
      <c r="G18" s="72"/>
      <c r="H18" s="72">
        <v>428</v>
      </c>
      <c r="I18" s="72">
        <v>145</v>
      </c>
      <c r="J18" s="72">
        <v>473</v>
      </c>
      <c r="K18" s="25"/>
      <c r="L18" s="14"/>
      <c r="M18" s="14"/>
      <c r="N18" s="14"/>
      <c r="O18" s="150"/>
    </row>
    <row r="19" spans="1:15" ht="14.25" customHeight="1">
      <c r="A19" s="8"/>
      <c r="B19" s="146"/>
      <c r="C19" s="303"/>
      <c r="K19" s="25"/>
      <c r="L19" s="130"/>
      <c r="M19" s="130"/>
      <c r="N19" s="130"/>
      <c r="O19" s="153"/>
    </row>
    <row r="20" spans="1:20" ht="14.25" customHeight="1">
      <c r="A20" s="8"/>
      <c r="B20" s="551" t="s">
        <v>478</v>
      </c>
      <c r="C20" s="569"/>
      <c r="D20" s="311">
        <v>127</v>
      </c>
      <c r="E20" s="311">
        <v>114</v>
      </c>
      <c r="F20" s="311">
        <f>SUM(F21)</f>
        <v>0</v>
      </c>
      <c r="G20" s="311">
        <f>SUM(G21)</f>
        <v>0</v>
      </c>
      <c r="H20" s="311">
        <v>35</v>
      </c>
      <c r="I20" s="311">
        <v>30</v>
      </c>
      <c r="J20" s="311">
        <v>8</v>
      </c>
      <c r="K20" s="25"/>
      <c r="L20" s="447" t="s">
        <v>738</v>
      </c>
      <c r="M20" s="447"/>
      <c r="N20" s="447"/>
      <c r="O20" s="150" t="s">
        <v>356</v>
      </c>
      <c r="P20" s="156">
        <v>4851.2</v>
      </c>
      <c r="Q20" s="156">
        <v>1311.8</v>
      </c>
      <c r="R20" s="156">
        <v>1862.1</v>
      </c>
      <c r="S20" s="156">
        <v>12984.7</v>
      </c>
      <c r="T20" s="156">
        <v>14998.2</v>
      </c>
    </row>
    <row r="21" spans="1:20" ht="14.25" customHeight="1">
      <c r="A21" s="8"/>
      <c r="B21" s="67"/>
      <c r="C21" s="137" t="s">
        <v>739</v>
      </c>
      <c r="D21" s="72">
        <v>52</v>
      </c>
      <c r="E21" s="72">
        <v>86</v>
      </c>
      <c r="F21" s="72"/>
      <c r="G21" s="72"/>
      <c r="H21" s="72">
        <v>19</v>
      </c>
      <c r="I21" s="72">
        <v>18</v>
      </c>
      <c r="J21" s="72">
        <v>6</v>
      </c>
      <c r="K21" s="25"/>
      <c r="L21" s="447" t="s">
        <v>740</v>
      </c>
      <c r="M21" s="447"/>
      <c r="N21" s="447"/>
      <c r="O21" s="153"/>
      <c r="P21" s="156">
        <f>SUM(P22:P28)</f>
        <v>2099.5</v>
      </c>
      <c r="Q21" s="156">
        <f>SUM(Q22:Q28)</f>
        <v>143</v>
      </c>
      <c r="R21" s="156">
        <f>SUM(R22:R28)</f>
        <v>1036</v>
      </c>
      <c r="S21" s="156">
        <f>SUM(S22:S28)</f>
        <v>4965.7</v>
      </c>
      <c r="T21" s="156">
        <f>SUM(T22:T28)</f>
        <v>9512.4</v>
      </c>
    </row>
    <row r="22" spans="1:20" ht="14.25" customHeight="1">
      <c r="A22" s="8"/>
      <c r="B22" s="67"/>
      <c r="C22" s="137"/>
      <c r="K22" s="25"/>
      <c r="L22" s="14"/>
      <c r="M22" s="130"/>
      <c r="N22" s="14" t="s">
        <v>520</v>
      </c>
      <c r="O22" s="150" t="s">
        <v>356</v>
      </c>
      <c r="P22" s="156">
        <v>464.4</v>
      </c>
      <c r="Q22" s="156" t="s">
        <v>371</v>
      </c>
      <c r="R22" s="156" t="s">
        <v>371</v>
      </c>
      <c r="S22" s="156">
        <v>973.2</v>
      </c>
      <c r="T22" s="156">
        <v>3336.6</v>
      </c>
    </row>
    <row r="23" spans="1:20" ht="14.25" customHeight="1">
      <c r="A23" s="8"/>
      <c r="B23" s="551" t="s">
        <v>479</v>
      </c>
      <c r="C23" s="569"/>
      <c r="D23" s="262">
        <v>591</v>
      </c>
      <c r="E23" s="262">
        <v>777</v>
      </c>
      <c r="F23" s="262">
        <f>SUM(F24:F29)</f>
        <v>0</v>
      </c>
      <c r="G23" s="262">
        <f>SUM(G24:G29)</f>
        <v>0</v>
      </c>
      <c r="H23" s="262">
        <v>827</v>
      </c>
      <c r="I23" s="262">
        <v>757</v>
      </c>
      <c r="J23" s="262">
        <v>803</v>
      </c>
      <c r="K23" s="25"/>
      <c r="L23" s="14"/>
      <c r="M23" s="14"/>
      <c r="N23" s="14" t="s">
        <v>741</v>
      </c>
      <c r="O23" s="150" t="s">
        <v>356</v>
      </c>
      <c r="P23" s="157">
        <v>252.1</v>
      </c>
      <c r="Q23" s="156">
        <v>4.2</v>
      </c>
      <c r="R23" s="156">
        <v>221.5</v>
      </c>
      <c r="S23" s="156">
        <v>529.9</v>
      </c>
      <c r="T23" s="156">
        <v>1038.7</v>
      </c>
    </row>
    <row r="24" spans="1:20" ht="14.25" customHeight="1">
      <c r="A24" s="8"/>
      <c r="B24" s="67"/>
      <c r="C24" s="137" t="s">
        <v>742</v>
      </c>
      <c r="D24" s="72">
        <v>57</v>
      </c>
      <c r="E24" s="72">
        <v>65</v>
      </c>
      <c r="F24" s="72"/>
      <c r="G24" s="72"/>
      <c r="H24" s="72">
        <v>70</v>
      </c>
      <c r="I24" s="72">
        <v>47</v>
      </c>
      <c r="J24" s="72">
        <v>76</v>
      </c>
      <c r="K24" s="25"/>
      <c r="L24" s="59"/>
      <c r="M24" s="59"/>
      <c r="N24" s="14" t="s">
        <v>743</v>
      </c>
      <c r="O24" s="153"/>
      <c r="P24" s="156">
        <v>277.3</v>
      </c>
      <c r="Q24" s="156">
        <v>9.1</v>
      </c>
      <c r="R24" s="156">
        <v>189.1</v>
      </c>
      <c r="S24" s="156">
        <v>790.3</v>
      </c>
      <c r="T24" s="156">
        <v>820.2</v>
      </c>
    </row>
    <row r="25" spans="1:20" ht="14.25" customHeight="1">
      <c r="A25" s="8"/>
      <c r="B25" s="67"/>
      <c r="C25" s="137" t="s">
        <v>744</v>
      </c>
      <c r="D25" s="72">
        <v>25</v>
      </c>
      <c r="E25" s="72">
        <v>59</v>
      </c>
      <c r="F25" s="72"/>
      <c r="G25" s="72"/>
      <c r="H25" s="72">
        <v>77</v>
      </c>
      <c r="I25" s="72">
        <v>79</v>
      </c>
      <c r="J25" s="72">
        <v>73</v>
      </c>
      <c r="K25" s="25"/>
      <c r="L25" s="14"/>
      <c r="M25" s="130"/>
      <c r="N25" s="14" t="s">
        <v>745</v>
      </c>
      <c r="O25" s="150" t="s">
        <v>356</v>
      </c>
      <c r="P25" s="158">
        <v>394.2</v>
      </c>
      <c r="Q25" s="156">
        <v>34.4</v>
      </c>
      <c r="R25" s="156">
        <v>173.8</v>
      </c>
      <c r="S25" s="156">
        <v>919.8</v>
      </c>
      <c r="T25" s="156">
        <v>1844.9</v>
      </c>
    </row>
    <row r="26" spans="1:20" ht="14.25" customHeight="1">
      <c r="A26" s="8"/>
      <c r="B26" s="67"/>
      <c r="C26" s="137" t="s">
        <v>746</v>
      </c>
      <c r="D26" s="72">
        <v>1</v>
      </c>
      <c r="E26" s="72">
        <v>2</v>
      </c>
      <c r="F26" s="72"/>
      <c r="G26" s="72"/>
      <c r="H26" s="72">
        <v>2</v>
      </c>
      <c r="I26" s="72">
        <v>1</v>
      </c>
      <c r="J26" s="72">
        <v>1</v>
      </c>
      <c r="K26" s="25"/>
      <c r="L26" s="14"/>
      <c r="M26" s="14"/>
      <c r="N26" s="14" t="s">
        <v>747</v>
      </c>
      <c r="O26" s="150" t="s">
        <v>356</v>
      </c>
      <c r="P26" s="156">
        <v>215.2</v>
      </c>
      <c r="Q26" s="156">
        <v>55.4</v>
      </c>
      <c r="R26" s="156">
        <v>93.8</v>
      </c>
      <c r="S26" s="156">
        <v>585.6</v>
      </c>
      <c r="T26" s="156">
        <v>620.4</v>
      </c>
    </row>
    <row r="27" spans="1:20" ht="14.25" customHeight="1">
      <c r="A27" s="8"/>
      <c r="B27" s="67"/>
      <c r="C27" s="137" t="s">
        <v>748</v>
      </c>
      <c r="D27" s="72">
        <v>13</v>
      </c>
      <c r="E27" s="72">
        <v>11</v>
      </c>
      <c r="F27" s="72"/>
      <c r="G27" s="72"/>
      <c r="H27" s="72">
        <v>12</v>
      </c>
      <c r="I27" s="72">
        <v>30</v>
      </c>
      <c r="J27" s="72">
        <v>19</v>
      </c>
      <c r="K27" s="25"/>
      <c r="L27" s="14"/>
      <c r="M27" s="14"/>
      <c r="N27" s="14" t="s">
        <v>357</v>
      </c>
      <c r="O27" s="150" t="s">
        <v>356</v>
      </c>
      <c r="P27" s="156">
        <v>57</v>
      </c>
      <c r="Q27" s="156">
        <v>1.3</v>
      </c>
      <c r="R27" s="156">
        <v>34.7</v>
      </c>
      <c r="S27" s="156">
        <v>218.3</v>
      </c>
      <c r="T27" s="156">
        <v>55.5</v>
      </c>
    </row>
    <row r="28" spans="1:20" ht="14.25" customHeight="1">
      <c r="A28" s="8"/>
      <c r="B28" s="146"/>
      <c r="C28" s="137" t="s">
        <v>749</v>
      </c>
      <c r="D28" s="72">
        <v>76</v>
      </c>
      <c r="E28" s="72">
        <v>125</v>
      </c>
      <c r="F28" s="72"/>
      <c r="G28" s="72"/>
      <c r="H28" s="72">
        <v>125</v>
      </c>
      <c r="I28" s="72">
        <v>111</v>
      </c>
      <c r="J28" s="72">
        <v>109</v>
      </c>
      <c r="K28" s="25"/>
      <c r="L28" s="14"/>
      <c r="M28" s="14"/>
      <c r="N28" s="14" t="s">
        <v>750</v>
      </c>
      <c r="O28" s="150" t="s">
        <v>356</v>
      </c>
      <c r="P28" s="158">
        <v>439.3</v>
      </c>
      <c r="Q28" s="156">
        <v>38.6</v>
      </c>
      <c r="R28" s="156">
        <v>323.1</v>
      </c>
      <c r="S28" s="156">
        <v>948.6</v>
      </c>
      <c r="T28" s="156">
        <v>1796.1</v>
      </c>
    </row>
    <row r="29" spans="1:15" ht="14.25" customHeight="1">
      <c r="A29" s="8"/>
      <c r="B29" s="67"/>
      <c r="C29" s="137" t="s">
        <v>751</v>
      </c>
      <c r="D29" s="72">
        <v>14</v>
      </c>
      <c r="E29" s="72">
        <v>8</v>
      </c>
      <c r="F29" s="72"/>
      <c r="G29" s="72"/>
      <c r="H29" s="72">
        <v>7</v>
      </c>
      <c r="I29" s="72">
        <v>8</v>
      </c>
      <c r="J29" s="72">
        <v>11</v>
      </c>
      <c r="K29" s="25"/>
      <c r="L29" s="14"/>
      <c r="M29" s="14"/>
      <c r="N29" s="130"/>
      <c r="O29" s="150" t="s">
        <v>356</v>
      </c>
    </row>
    <row r="30" spans="1:15" ht="14.25" customHeight="1">
      <c r="A30" s="8"/>
      <c r="B30" s="67"/>
      <c r="C30" s="116"/>
      <c r="K30" s="25"/>
      <c r="L30" s="130"/>
      <c r="M30" s="130"/>
      <c r="N30" s="130"/>
      <c r="O30" s="153"/>
    </row>
    <row r="31" spans="1:20" ht="14.25" customHeight="1">
      <c r="A31" s="8"/>
      <c r="B31" s="551" t="s">
        <v>771</v>
      </c>
      <c r="C31" s="569"/>
      <c r="D31" s="311">
        <v>52</v>
      </c>
      <c r="E31" s="311">
        <v>50</v>
      </c>
      <c r="F31" s="311">
        <f>SUM(F32)</f>
        <v>0</v>
      </c>
      <c r="G31" s="311">
        <f>SUM(G32)</f>
        <v>0</v>
      </c>
      <c r="H31" s="311">
        <v>52</v>
      </c>
      <c r="I31" s="311">
        <v>26</v>
      </c>
      <c r="J31" s="311">
        <v>35</v>
      </c>
      <c r="K31" s="25"/>
      <c r="L31" s="447" t="s">
        <v>359</v>
      </c>
      <c r="M31" s="447"/>
      <c r="N31" s="447"/>
      <c r="O31" s="150" t="s">
        <v>356</v>
      </c>
      <c r="P31" s="156">
        <v>5939.8</v>
      </c>
      <c r="Q31" s="156">
        <v>13100</v>
      </c>
      <c r="R31" s="156">
        <v>356.4</v>
      </c>
      <c r="S31" s="156">
        <v>22</v>
      </c>
      <c r="T31" s="156">
        <v>125</v>
      </c>
    </row>
    <row r="32" spans="1:20" ht="14.25" customHeight="1">
      <c r="A32" s="8"/>
      <c r="B32" s="67"/>
      <c r="C32" s="137" t="s">
        <v>752</v>
      </c>
      <c r="D32" s="72">
        <v>21</v>
      </c>
      <c r="E32" s="72">
        <v>24</v>
      </c>
      <c r="F32" s="72"/>
      <c r="G32" s="72"/>
      <c r="H32" s="72">
        <v>19</v>
      </c>
      <c r="I32" s="72">
        <v>16</v>
      </c>
      <c r="J32" s="72">
        <v>17</v>
      </c>
      <c r="K32" s="25"/>
      <c r="L32" s="447" t="s">
        <v>360</v>
      </c>
      <c r="M32" s="447"/>
      <c r="N32" s="447"/>
      <c r="O32" s="150" t="s">
        <v>356</v>
      </c>
      <c r="P32" s="156">
        <v>5020.1</v>
      </c>
      <c r="Q32" s="156">
        <v>11132.7</v>
      </c>
      <c r="R32" s="156">
        <v>223.2</v>
      </c>
      <c r="S32" s="156">
        <v>12.8</v>
      </c>
      <c r="T32" s="156">
        <v>53.7</v>
      </c>
    </row>
    <row r="33" spans="1:15" ht="14.25" customHeight="1">
      <c r="A33" s="8"/>
      <c r="B33" s="146"/>
      <c r="C33" s="116"/>
      <c r="K33" s="25"/>
      <c r="L33" s="14"/>
      <c r="M33" s="14"/>
      <c r="N33" s="130"/>
      <c r="O33" s="150" t="s">
        <v>356</v>
      </c>
    </row>
    <row r="34" spans="1:20" ht="14.25" customHeight="1">
      <c r="A34" s="8"/>
      <c r="B34" s="551" t="s">
        <v>772</v>
      </c>
      <c r="C34" s="569"/>
      <c r="D34" s="311">
        <v>130</v>
      </c>
      <c r="E34" s="311">
        <v>165</v>
      </c>
      <c r="F34" s="311">
        <f>SUM(F35)</f>
        <v>0</v>
      </c>
      <c r="G34" s="311">
        <f>SUM(G35)</f>
        <v>0</v>
      </c>
      <c r="H34" s="311">
        <v>135</v>
      </c>
      <c r="I34" s="311">
        <v>400</v>
      </c>
      <c r="J34" s="311">
        <v>319</v>
      </c>
      <c r="K34" s="25"/>
      <c r="L34" s="447" t="s">
        <v>362</v>
      </c>
      <c r="M34" s="447"/>
      <c r="N34" s="447"/>
      <c r="O34" s="150" t="s">
        <v>356</v>
      </c>
      <c r="P34" s="156">
        <v>3900.3</v>
      </c>
      <c r="Q34" s="156">
        <v>3564.3</v>
      </c>
      <c r="R34" s="156">
        <v>5557.7</v>
      </c>
      <c r="S34" s="156">
        <v>3008.2</v>
      </c>
      <c r="T34" s="156">
        <v>2189.1</v>
      </c>
    </row>
    <row r="35" spans="1:20" ht="14.25" customHeight="1">
      <c r="A35" s="8"/>
      <c r="B35" s="67"/>
      <c r="C35" s="137" t="s">
        <v>753</v>
      </c>
      <c r="D35" s="72">
        <v>6</v>
      </c>
      <c r="E35" s="72">
        <v>18</v>
      </c>
      <c r="F35" s="72"/>
      <c r="G35" s="72"/>
      <c r="H35" s="72">
        <v>6</v>
      </c>
      <c r="I35" s="72">
        <v>352</v>
      </c>
      <c r="J35" s="72">
        <v>303</v>
      </c>
      <c r="K35" s="25"/>
      <c r="L35" s="447" t="s">
        <v>363</v>
      </c>
      <c r="M35" s="447"/>
      <c r="N35" s="447"/>
      <c r="O35" s="150" t="s">
        <v>356</v>
      </c>
      <c r="P35" s="157">
        <v>29.4</v>
      </c>
      <c r="Q35" s="156">
        <v>37.5</v>
      </c>
      <c r="R35" s="156" t="s">
        <v>371</v>
      </c>
      <c r="S35" s="156">
        <v>66.2</v>
      </c>
      <c r="T35" s="156" t="s">
        <v>371</v>
      </c>
    </row>
    <row r="36" spans="1:15" ht="14.25" customHeight="1">
      <c r="A36" s="8"/>
      <c r="B36" s="146"/>
      <c r="C36" s="116"/>
      <c r="K36" s="25"/>
      <c r="L36" s="130"/>
      <c r="M36" s="130"/>
      <c r="N36" s="130"/>
      <c r="O36" s="150" t="s">
        <v>356</v>
      </c>
    </row>
    <row r="37" spans="1:15" ht="14.25" customHeight="1">
      <c r="A37" s="8"/>
      <c r="B37" s="551" t="s">
        <v>773</v>
      </c>
      <c r="C37" s="569"/>
      <c r="D37" s="311">
        <v>53</v>
      </c>
      <c r="E37" s="311">
        <v>59</v>
      </c>
      <c r="F37" s="311"/>
      <c r="G37" s="311"/>
      <c r="H37" s="311">
        <v>37</v>
      </c>
      <c r="I37" s="311">
        <v>30</v>
      </c>
      <c r="J37" s="311">
        <v>35</v>
      </c>
      <c r="K37" s="25"/>
      <c r="L37" s="130"/>
      <c r="M37" s="130"/>
      <c r="N37" s="130"/>
      <c r="O37" s="153"/>
    </row>
    <row r="38" spans="1:20" ht="14.25" customHeight="1">
      <c r="A38" s="8"/>
      <c r="B38" s="146"/>
      <c r="C38" s="116"/>
      <c r="D38" s="310"/>
      <c r="E38" s="310"/>
      <c r="F38" s="310"/>
      <c r="G38" s="310"/>
      <c r="H38" s="310"/>
      <c r="I38" s="310"/>
      <c r="J38" s="310"/>
      <c r="K38" s="25"/>
      <c r="L38" s="447" t="s">
        <v>754</v>
      </c>
      <c r="M38" s="447"/>
      <c r="N38" s="447"/>
      <c r="O38" s="150" t="s">
        <v>356</v>
      </c>
      <c r="P38" s="156">
        <f>SUM(P39:P41)</f>
        <v>7029.700000000001</v>
      </c>
      <c r="Q38" s="156">
        <f>SUM(Q39:Q41)</f>
        <v>6570.3</v>
      </c>
      <c r="R38" s="156">
        <f>SUM(R39:R41)</f>
        <v>6353.299999999999</v>
      </c>
      <c r="S38" s="156">
        <f>SUM(S39:S41)</f>
        <v>9566.4</v>
      </c>
      <c r="T38" s="156">
        <f>SUM(T39:T41)</f>
        <v>5880.3</v>
      </c>
    </row>
    <row r="39" spans="1:20" ht="14.25" customHeight="1">
      <c r="A39" s="8"/>
      <c r="B39" s="551" t="s">
        <v>774</v>
      </c>
      <c r="C39" s="569"/>
      <c r="D39" s="311">
        <v>630</v>
      </c>
      <c r="E39" s="311">
        <v>637</v>
      </c>
      <c r="F39" s="311">
        <f>SUM(F40)</f>
        <v>0</v>
      </c>
      <c r="G39" s="311">
        <f>SUM(G40)</f>
        <v>0</v>
      </c>
      <c r="H39" s="311">
        <v>670</v>
      </c>
      <c r="I39" s="311">
        <v>437</v>
      </c>
      <c r="J39" s="311">
        <v>406</v>
      </c>
      <c r="K39" s="25"/>
      <c r="L39" s="130"/>
      <c r="M39" s="130"/>
      <c r="N39" s="130" t="s">
        <v>487</v>
      </c>
      <c r="O39" s="150" t="s">
        <v>356</v>
      </c>
      <c r="P39" s="156">
        <v>2239.1</v>
      </c>
      <c r="Q39" s="156">
        <v>1076.2</v>
      </c>
      <c r="R39" s="156">
        <v>662.4</v>
      </c>
      <c r="S39" s="156">
        <v>6615.2</v>
      </c>
      <c r="T39" s="156">
        <v>3619.9</v>
      </c>
    </row>
    <row r="40" spans="1:20" ht="14.25" customHeight="1">
      <c r="A40" s="8"/>
      <c r="B40" s="146"/>
      <c r="C40" s="137" t="s">
        <v>755</v>
      </c>
      <c r="D40" s="72">
        <v>627</v>
      </c>
      <c r="E40" s="72">
        <v>635</v>
      </c>
      <c r="F40" s="72"/>
      <c r="G40" s="72"/>
      <c r="H40" s="72">
        <v>669</v>
      </c>
      <c r="I40" s="72">
        <v>436</v>
      </c>
      <c r="J40" s="72">
        <v>405</v>
      </c>
      <c r="K40" s="25"/>
      <c r="L40" s="130"/>
      <c r="M40" s="130"/>
      <c r="N40" s="14" t="s">
        <v>358</v>
      </c>
      <c r="O40" s="150" t="s">
        <v>356</v>
      </c>
      <c r="P40" s="156">
        <v>919.7</v>
      </c>
      <c r="Q40" s="156">
        <v>1967.3</v>
      </c>
      <c r="R40" s="156">
        <v>133.2</v>
      </c>
      <c r="S40" s="156">
        <v>9.2</v>
      </c>
      <c r="T40" s="156">
        <v>71.3</v>
      </c>
    </row>
    <row r="41" spans="1:20" ht="14.25" customHeight="1">
      <c r="A41" s="8"/>
      <c r="B41" s="146"/>
      <c r="C41" s="143"/>
      <c r="K41" s="25"/>
      <c r="L41" s="14"/>
      <c r="M41" s="14"/>
      <c r="N41" s="14" t="s">
        <v>361</v>
      </c>
      <c r="O41" s="150" t="s">
        <v>356</v>
      </c>
      <c r="P41" s="156">
        <v>3870.9</v>
      </c>
      <c r="Q41" s="156">
        <v>3526.8</v>
      </c>
      <c r="R41" s="156">
        <v>5557.7</v>
      </c>
      <c r="S41" s="156">
        <v>2942</v>
      </c>
      <c r="T41" s="156">
        <v>2189.1</v>
      </c>
    </row>
    <row r="42" spans="1:15" ht="14.25" customHeight="1">
      <c r="A42" s="8"/>
      <c r="B42" s="551" t="s">
        <v>513</v>
      </c>
      <c r="C42" s="569"/>
      <c r="D42" s="311">
        <f>SUM(D43:D47)</f>
        <v>2424</v>
      </c>
      <c r="E42" s="311">
        <v>2751</v>
      </c>
      <c r="F42" s="311">
        <f>SUM(F43:F47)</f>
        <v>0</v>
      </c>
      <c r="G42" s="311">
        <f>SUM(G43:G47)</f>
        <v>0</v>
      </c>
      <c r="H42" s="311">
        <v>2673</v>
      </c>
      <c r="I42" s="311">
        <f>SUM(I43:I47)</f>
        <v>2977</v>
      </c>
      <c r="J42" s="311">
        <v>2942</v>
      </c>
      <c r="K42" s="25"/>
      <c r="L42" s="14"/>
      <c r="M42" s="14"/>
      <c r="N42" s="130"/>
      <c r="O42" s="150" t="s">
        <v>356</v>
      </c>
    </row>
    <row r="43" spans="1:15" ht="14.25" customHeight="1">
      <c r="A43" s="8"/>
      <c r="B43" s="146"/>
      <c r="C43" s="137" t="s">
        <v>514</v>
      </c>
      <c r="D43" s="72">
        <v>21</v>
      </c>
      <c r="E43" s="72">
        <v>10</v>
      </c>
      <c r="F43" s="72"/>
      <c r="G43" s="72"/>
      <c r="H43" s="72">
        <v>10</v>
      </c>
      <c r="I43" s="72">
        <v>10</v>
      </c>
      <c r="J43" s="72">
        <v>15</v>
      </c>
      <c r="K43" s="25"/>
      <c r="L43" s="130"/>
      <c r="M43" s="130"/>
      <c r="N43" s="130"/>
      <c r="O43" s="153"/>
    </row>
    <row r="44" spans="1:20" ht="14.25" customHeight="1">
      <c r="A44" s="8"/>
      <c r="B44" s="146"/>
      <c r="C44" s="137" t="s">
        <v>756</v>
      </c>
      <c r="D44" s="72">
        <v>614</v>
      </c>
      <c r="E44" s="72">
        <v>598</v>
      </c>
      <c r="F44" s="72"/>
      <c r="G44" s="72"/>
      <c r="H44" s="72">
        <v>614</v>
      </c>
      <c r="I44" s="72">
        <v>687</v>
      </c>
      <c r="J44" s="72">
        <v>716</v>
      </c>
      <c r="K44" s="25"/>
      <c r="L44" s="609" t="s">
        <v>488</v>
      </c>
      <c r="M44" s="610"/>
      <c r="N44" s="611"/>
      <c r="O44" s="150" t="s">
        <v>356</v>
      </c>
      <c r="P44" s="156">
        <v>925.1</v>
      </c>
      <c r="Q44" s="156">
        <v>736.7</v>
      </c>
      <c r="R44" s="156">
        <v>969.8</v>
      </c>
      <c r="S44" s="156">
        <v>1022.3</v>
      </c>
      <c r="T44" s="156">
        <v>1559</v>
      </c>
    </row>
    <row r="45" spans="1:20" ht="14.25" customHeight="1">
      <c r="A45" s="8"/>
      <c r="B45" s="146"/>
      <c r="C45" s="137" t="s">
        <v>515</v>
      </c>
      <c r="D45" s="72">
        <v>1218</v>
      </c>
      <c r="E45" s="72">
        <v>1220</v>
      </c>
      <c r="F45" s="72"/>
      <c r="G45" s="72"/>
      <c r="H45" s="72">
        <v>1217</v>
      </c>
      <c r="I45" s="72">
        <v>1584</v>
      </c>
      <c r="J45" s="72">
        <v>1532</v>
      </c>
      <c r="K45" s="25"/>
      <c r="L45" s="447" t="s">
        <v>489</v>
      </c>
      <c r="M45" s="447"/>
      <c r="N45" s="447"/>
      <c r="O45" s="150" t="s">
        <v>356</v>
      </c>
      <c r="P45" s="157">
        <f>P38-P44</f>
        <v>6104.6</v>
      </c>
      <c r="Q45" s="157">
        <f>Q38-Q44</f>
        <v>5833.6</v>
      </c>
      <c r="R45" s="157">
        <f>R38-R44</f>
        <v>5383.499999999999</v>
      </c>
      <c r="S45" s="157">
        <f>S38-S44</f>
        <v>8544.1</v>
      </c>
      <c r="T45" s="157">
        <f>T38-T44</f>
        <v>4321.3</v>
      </c>
    </row>
    <row r="46" spans="1:20" ht="14.25" customHeight="1">
      <c r="A46" s="8"/>
      <c r="B46" s="146"/>
      <c r="C46" s="137" t="s">
        <v>516</v>
      </c>
      <c r="D46" s="72">
        <v>379</v>
      </c>
      <c r="E46" s="72">
        <v>703</v>
      </c>
      <c r="F46" s="72"/>
      <c r="G46" s="72"/>
      <c r="H46" s="72">
        <v>638</v>
      </c>
      <c r="I46" s="72">
        <v>533</v>
      </c>
      <c r="J46" s="72">
        <v>517</v>
      </c>
      <c r="K46" s="25"/>
      <c r="L46" s="447" t="s">
        <v>490</v>
      </c>
      <c r="M46" s="447"/>
      <c r="N46" s="447"/>
      <c r="O46" s="150" t="s">
        <v>356</v>
      </c>
      <c r="P46" s="156">
        <v>4743</v>
      </c>
      <c r="Q46" s="156">
        <v>4888.5</v>
      </c>
      <c r="R46" s="156">
        <v>4553.5</v>
      </c>
      <c r="S46" s="156">
        <v>4921</v>
      </c>
      <c r="T46" s="156">
        <v>4188.7</v>
      </c>
    </row>
    <row r="47" spans="1:20" ht="14.25" customHeight="1">
      <c r="A47" s="8"/>
      <c r="B47" s="146"/>
      <c r="C47" s="137" t="s">
        <v>517</v>
      </c>
      <c r="D47" s="72">
        <v>192</v>
      </c>
      <c r="E47" s="72">
        <v>204</v>
      </c>
      <c r="F47" s="72"/>
      <c r="G47" s="72"/>
      <c r="H47" s="72">
        <v>189</v>
      </c>
      <c r="I47" s="72">
        <v>163</v>
      </c>
      <c r="J47" s="72">
        <v>162</v>
      </c>
      <c r="K47" s="25"/>
      <c r="L47" s="447" t="s">
        <v>491</v>
      </c>
      <c r="M47" s="447"/>
      <c r="N47" s="447"/>
      <c r="O47" s="150"/>
      <c r="P47" s="156">
        <f>P45-P46</f>
        <v>1361.6000000000004</v>
      </c>
      <c r="Q47" s="156">
        <f>Q45-Q46</f>
        <v>945.1000000000004</v>
      </c>
      <c r="R47" s="156">
        <f>R45-R46</f>
        <v>829.9999999999991</v>
      </c>
      <c r="S47" s="156">
        <f>S45-S46</f>
        <v>3623.1000000000004</v>
      </c>
      <c r="T47" s="156">
        <f>T45-T46</f>
        <v>132.60000000000036</v>
      </c>
    </row>
    <row r="48" spans="1:15" ht="14.25" customHeight="1">
      <c r="A48" s="8"/>
      <c r="B48" s="146"/>
      <c r="C48" s="116"/>
      <c r="K48" s="25"/>
      <c r="L48" s="14"/>
      <c r="M48" s="14"/>
      <c r="N48" s="14"/>
      <c r="O48" s="150" t="s">
        <v>356</v>
      </c>
    </row>
    <row r="49" spans="1:15" ht="14.25" customHeight="1">
      <c r="A49" s="8"/>
      <c r="B49" s="551" t="s">
        <v>480</v>
      </c>
      <c r="C49" s="569"/>
      <c r="D49" s="311">
        <v>47</v>
      </c>
      <c r="E49" s="311">
        <v>40</v>
      </c>
      <c r="F49" s="311"/>
      <c r="G49" s="311"/>
      <c r="H49" s="311">
        <v>63</v>
      </c>
      <c r="I49" s="311">
        <v>54</v>
      </c>
      <c r="J49" s="311">
        <v>73</v>
      </c>
      <c r="K49" s="25"/>
      <c r="L49" s="130"/>
      <c r="M49" s="130"/>
      <c r="N49" s="130"/>
      <c r="O49" s="153"/>
    </row>
    <row r="50" spans="1:20" ht="14.25" customHeight="1">
      <c r="A50" s="8"/>
      <c r="B50" s="146"/>
      <c r="C50" s="116"/>
      <c r="D50" s="310"/>
      <c r="E50" s="310"/>
      <c r="F50" s="310"/>
      <c r="G50" s="310"/>
      <c r="H50" s="310"/>
      <c r="I50" s="310"/>
      <c r="J50" s="310"/>
      <c r="K50" s="25"/>
      <c r="L50" s="447" t="s">
        <v>492</v>
      </c>
      <c r="M50" s="447"/>
      <c r="N50" s="447"/>
      <c r="O50" s="150" t="s">
        <v>757</v>
      </c>
      <c r="P50" s="156">
        <v>46.2</v>
      </c>
      <c r="Q50" s="156">
        <v>82</v>
      </c>
      <c r="R50" s="156">
        <v>35.6</v>
      </c>
      <c r="S50" s="156">
        <v>50.9</v>
      </c>
      <c r="T50" s="156">
        <v>24.1</v>
      </c>
    </row>
    <row r="51" spans="1:20" ht="14.25" customHeight="1">
      <c r="A51" s="8"/>
      <c r="B51" s="551" t="s">
        <v>518</v>
      </c>
      <c r="C51" s="569"/>
      <c r="D51" s="311">
        <v>12939</v>
      </c>
      <c r="E51" s="311">
        <v>9569</v>
      </c>
      <c r="F51" s="311"/>
      <c r="G51" s="311"/>
      <c r="H51" s="311">
        <v>8595</v>
      </c>
      <c r="I51" s="311">
        <v>6184</v>
      </c>
      <c r="J51" s="311">
        <v>3440</v>
      </c>
      <c r="K51" s="25"/>
      <c r="L51" s="447" t="s">
        <v>493</v>
      </c>
      <c r="M51" s="447"/>
      <c r="N51" s="447"/>
      <c r="O51" s="150" t="s">
        <v>356</v>
      </c>
      <c r="P51" s="156">
        <f>100*P39/P38</f>
        <v>31.85199937408424</v>
      </c>
      <c r="Q51" s="156">
        <f>100*Q39/Q38</f>
        <v>16.379769569121652</v>
      </c>
      <c r="R51" s="156">
        <f>100*R39/R38</f>
        <v>10.426077786347253</v>
      </c>
      <c r="S51" s="156">
        <f>100*S39/S38</f>
        <v>69.150359591905</v>
      </c>
      <c r="T51" s="156">
        <f>100*T39/T38</f>
        <v>61.559784364743294</v>
      </c>
    </row>
    <row r="52" spans="1:20" ht="14.25" customHeight="1">
      <c r="A52" s="8"/>
      <c r="B52" s="146"/>
      <c r="C52" s="116"/>
      <c r="K52" s="25"/>
      <c r="L52" s="447" t="s">
        <v>494</v>
      </c>
      <c r="M52" s="447"/>
      <c r="N52" s="447"/>
      <c r="O52" s="150" t="s">
        <v>356</v>
      </c>
      <c r="P52" s="156">
        <f>100*P39/P46</f>
        <v>47.20851781572844</v>
      </c>
      <c r="Q52" s="156">
        <f>100*Q39/Q46</f>
        <v>22.01493300603457</v>
      </c>
      <c r="R52" s="156">
        <f>100*R39/R46</f>
        <v>14.547051718458329</v>
      </c>
      <c r="S52" s="156">
        <f>100*S39/S46</f>
        <v>134.42796179638285</v>
      </c>
      <c r="T52" s="156">
        <f>100*T39/T46</f>
        <v>86.42060782581709</v>
      </c>
    </row>
    <row r="53" spans="1:20" ht="14.25" customHeight="1">
      <c r="A53" s="14"/>
      <c r="B53" s="551" t="s">
        <v>775</v>
      </c>
      <c r="C53" s="569"/>
      <c r="D53" s="311">
        <f>SUM(D54:D55)</f>
        <v>26591</v>
      </c>
      <c r="E53" s="311">
        <f aca="true" t="shared" si="0" ref="E53:J53">SUM(E54:E55)</f>
        <v>20924</v>
      </c>
      <c r="F53" s="311">
        <f t="shared" si="0"/>
        <v>0</v>
      </c>
      <c r="G53" s="311">
        <f t="shared" si="0"/>
        <v>0</v>
      </c>
      <c r="H53" s="311">
        <v>21154</v>
      </c>
      <c r="I53" s="311">
        <v>13476</v>
      </c>
      <c r="J53" s="311">
        <f t="shared" si="0"/>
        <v>7317</v>
      </c>
      <c r="K53" s="25"/>
      <c r="L53" s="447" t="s">
        <v>495</v>
      </c>
      <c r="M53" s="447"/>
      <c r="N53" s="447"/>
      <c r="O53" s="150" t="s">
        <v>498</v>
      </c>
      <c r="P53" s="157">
        <f>P45/P6</f>
        <v>1593.8903394255876</v>
      </c>
      <c r="Q53" s="157">
        <f>Q45/Q6</f>
        <v>1944.5333333333335</v>
      </c>
      <c r="R53" s="157">
        <f>R45/R6</f>
        <v>1041.2959381044486</v>
      </c>
      <c r="S53" s="157">
        <f>S45/S6</f>
        <v>2848.0333333333333</v>
      </c>
      <c r="T53" s="157">
        <f>T45/T6</f>
        <v>751.5304347826087</v>
      </c>
    </row>
    <row r="54" spans="1:20" ht="14.25" customHeight="1">
      <c r="A54" s="8"/>
      <c r="B54" s="146"/>
      <c r="C54" s="137" t="s">
        <v>364</v>
      </c>
      <c r="D54" s="72">
        <v>480</v>
      </c>
      <c r="E54" s="72">
        <v>650</v>
      </c>
      <c r="F54" s="72"/>
      <c r="G54" s="72"/>
      <c r="H54" s="72">
        <v>720</v>
      </c>
      <c r="I54" s="72">
        <v>700</v>
      </c>
      <c r="J54" s="72">
        <v>70</v>
      </c>
      <c r="K54" s="25"/>
      <c r="L54" s="614" t="s">
        <v>496</v>
      </c>
      <c r="M54" s="614"/>
      <c r="N54" s="614"/>
      <c r="O54" s="150" t="s">
        <v>356</v>
      </c>
      <c r="P54" s="156">
        <f>P46/P6</f>
        <v>1238.3812010443864</v>
      </c>
      <c r="Q54" s="156">
        <f>Q46/Q6</f>
        <v>1629.5</v>
      </c>
      <c r="R54" s="156">
        <f>R46/R6</f>
        <v>880.7543520309478</v>
      </c>
      <c r="S54" s="156">
        <f>S46/S6</f>
        <v>1640.3333333333333</v>
      </c>
      <c r="T54" s="156">
        <f>T46/T6</f>
        <v>728.4695652173913</v>
      </c>
    </row>
    <row r="55" spans="1:20" ht="14.25" customHeight="1">
      <c r="A55" s="8"/>
      <c r="B55" s="146"/>
      <c r="C55" s="137" t="s">
        <v>365</v>
      </c>
      <c r="D55" s="72">
        <v>26111</v>
      </c>
      <c r="E55" s="72">
        <v>20274</v>
      </c>
      <c r="F55" s="72"/>
      <c r="G55" s="72"/>
      <c r="H55" s="72">
        <v>20431</v>
      </c>
      <c r="I55" s="72">
        <v>12772</v>
      </c>
      <c r="J55" s="72">
        <v>7247</v>
      </c>
      <c r="K55" s="25"/>
      <c r="L55" s="148"/>
      <c r="M55" s="148"/>
      <c r="N55" s="148"/>
      <c r="O55" s="151"/>
      <c r="P55" s="149"/>
      <c r="Q55" s="149"/>
      <c r="R55" s="149"/>
      <c r="S55" s="149"/>
      <c r="T55" s="149"/>
    </row>
    <row r="56" spans="1:12" ht="14.25" customHeight="1">
      <c r="A56" s="8"/>
      <c r="B56" s="146"/>
      <c r="C56" s="116"/>
      <c r="K56" s="25"/>
      <c r="L56" s="2" t="s">
        <v>377</v>
      </c>
    </row>
    <row r="57" spans="1:20" ht="14.25" customHeight="1">
      <c r="A57" s="8"/>
      <c r="B57" s="568" t="s">
        <v>482</v>
      </c>
      <c r="C57" s="569"/>
      <c r="D57" s="311">
        <v>8160</v>
      </c>
      <c r="E57" s="311">
        <v>6979</v>
      </c>
      <c r="F57" s="311">
        <f>SUM(F58:F64)</f>
        <v>0</v>
      </c>
      <c r="G57" s="311">
        <f>SUM(G58:G64)</f>
        <v>0</v>
      </c>
      <c r="H57" s="311">
        <v>8839</v>
      </c>
      <c r="I57" s="311">
        <v>8370</v>
      </c>
      <c r="J57" s="311">
        <v>9678</v>
      </c>
      <c r="K57" s="25"/>
      <c r="L57" s="620"/>
      <c r="M57" s="620"/>
      <c r="N57" s="620"/>
      <c r="O57" s="9"/>
      <c r="P57" s="94"/>
      <c r="Q57" s="94"/>
      <c r="R57" s="94"/>
      <c r="S57" s="94"/>
      <c r="T57" s="94"/>
    </row>
    <row r="58" spans="1:20" ht="14.25" customHeight="1">
      <c r="A58" s="8"/>
      <c r="B58" s="146"/>
      <c r="C58" s="137" t="s">
        <v>758</v>
      </c>
      <c r="D58" s="72">
        <v>84</v>
      </c>
      <c r="E58" s="72">
        <v>27</v>
      </c>
      <c r="F58" s="72"/>
      <c r="G58" s="72"/>
      <c r="H58" s="72">
        <v>21</v>
      </c>
      <c r="I58" s="72">
        <v>10</v>
      </c>
      <c r="J58" s="72">
        <v>67</v>
      </c>
      <c r="K58" s="25"/>
      <c r="L58" s="8"/>
      <c r="M58" s="8"/>
      <c r="N58" s="304"/>
      <c r="O58" s="9"/>
      <c r="P58" s="94"/>
      <c r="Q58" s="94"/>
      <c r="R58" s="94"/>
      <c r="S58" s="94"/>
      <c r="T58" s="94"/>
    </row>
    <row r="59" spans="1:20" ht="14.25" customHeight="1">
      <c r="A59" s="8"/>
      <c r="B59" s="146"/>
      <c r="C59" s="137" t="s">
        <v>366</v>
      </c>
      <c r="D59" s="72">
        <v>0</v>
      </c>
      <c r="E59" s="72">
        <v>7</v>
      </c>
      <c r="F59" s="72"/>
      <c r="G59" s="72"/>
      <c r="H59" s="72">
        <v>57</v>
      </c>
      <c r="I59" s="72">
        <v>55</v>
      </c>
      <c r="J59" s="72">
        <v>34</v>
      </c>
      <c r="K59" s="25"/>
      <c r="L59" s="14"/>
      <c r="M59" s="14"/>
      <c r="N59" s="304"/>
      <c r="O59" s="9"/>
      <c r="P59" s="94"/>
      <c r="Q59" s="94"/>
      <c r="R59" s="94"/>
      <c r="S59" s="94"/>
      <c r="T59" s="94"/>
    </row>
    <row r="60" spans="1:20" ht="14.25" customHeight="1">
      <c r="A60" s="8"/>
      <c r="B60" s="146"/>
      <c r="C60" s="137" t="s">
        <v>759</v>
      </c>
      <c r="D60" s="72">
        <v>6140</v>
      </c>
      <c r="E60" s="72">
        <v>5289</v>
      </c>
      <c r="F60" s="72"/>
      <c r="G60" s="72"/>
      <c r="H60" s="72">
        <v>6487</v>
      </c>
      <c r="I60" s="72">
        <v>5537</v>
      </c>
      <c r="J60" s="72">
        <v>5800</v>
      </c>
      <c r="K60" s="25"/>
      <c r="L60" s="8"/>
      <c r="M60" s="447"/>
      <c r="N60" s="620"/>
      <c r="O60" s="9"/>
      <c r="P60" s="94"/>
      <c r="Q60" s="94"/>
      <c r="R60" s="94"/>
      <c r="S60" s="94"/>
      <c r="T60" s="94"/>
    </row>
    <row r="61" spans="1:20" ht="14.25" customHeight="1">
      <c r="A61" s="163"/>
      <c r="B61" s="146"/>
      <c r="C61" s="137" t="s">
        <v>483</v>
      </c>
      <c r="D61" s="72">
        <v>128</v>
      </c>
      <c r="E61" s="72">
        <v>164</v>
      </c>
      <c r="F61" s="72"/>
      <c r="G61" s="72"/>
      <c r="H61" s="72">
        <v>198</v>
      </c>
      <c r="I61" s="72">
        <v>238</v>
      </c>
      <c r="J61" s="72">
        <v>474</v>
      </c>
      <c r="K61" s="25"/>
      <c r="L61" s="610"/>
      <c r="M61" s="610"/>
      <c r="N61" s="610"/>
      <c r="O61" s="147"/>
      <c r="P61" s="95"/>
      <c r="Q61" s="95"/>
      <c r="R61" s="95"/>
      <c r="S61" s="95"/>
      <c r="T61" s="95"/>
    </row>
    <row r="62" spans="1:20" ht="14.25" customHeight="1">
      <c r="A62" s="8"/>
      <c r="B62" s="146"/>
      <c r="C62" s="137" t="s">
        <v>760</v>
      </c>
      <c r="D62" s="72">
        <v>1049</v>
      </c>
      <c r="E62" s="72">
        <v>689</v>
      </c>
      <c r="F62" s="72"/>
      <c r="G62" s="72"/>
      <c r="H62" s="72">
        <v>1061</v>
      </c>
      <c r="I62" s="72">
        <v>1713</v>
      </c>
      <c r="J62" s="72">
        <v>2525</v>
      </c>
      <c r="K62" s="25"/>
      <c r="L62" s="447"/>
      <c r="M62" s="447"/>
      <c r="N62" s="447"/>
      <c r="O62" s="9"/>
      <c r="P62" s="93"/>
      <c r="Q62" s="93"/>
      <c r="R62" s="93"/>
      <c r="S62" s="93"/>
      <c r="T62" s="93"/>
    </row>
    <row r="63" spans="1:20" ht="14.25" customHeight="1">
      <c r="A63" s="8"/>
      <c r="B63" s="146"/>
      <c r="C63" s="141" t="s">
        <v>367</v>
      </c>
      <c r="D63" s="305">
        <v>0</v>
      </c>
      <c r="E63" s="72">
        <v>0</v>
      </c>
      <c r="F63" s="72"/>
      <c r="G63" s="72"/>
      <c r="H63" s="72">
        <v>12</v>
      </c>
      <c r="I63" s="72">
        <v>5</v>
      </c>
      <c r="J63" s="72">
        <v>4</v>
      </c>
      <c r="K63" s="25"/>
      <c r="L63" s="447"/>
      <c r="M63" s="447"/>
      <c r="N63" s="447"/>
      <c r="O63" s="9"/>
      <c r="P63" s="93"/>
      <c r="Q63" s="93"/>
      <c r="R63" s="93"/>
      <c r="S63" s="93"/>
      <c r="T63" s="93"/>
    </row>
    <row r="64" spans="1:28" ht="14.25" customHeight="1">
      <c r="A64" s="127"/>
      <c r="B64" s="154"/>
      <c r="C64" s="155" t="s">
        <v>368</v>
      </c>
      <c r="D64" s="306">
        <v>26</v>
      </c>
      <c r="E64" s="259">
        <v>24</v>
      </c>
      <c r="F64" s="259"/>
      <c r="G64" s="259"/>
      <c r="H64" s="259">
        <v>23</v>
      </c>
      <c r="I64" s="259">
        <v>22</v>
      </c>
      <c r="J64" s="259">
        <v>45</v>
      </c>
      <c r="K64" s="25"/>
      <c r="L64" s="14"/>
      <c r="M64" s="8"/>
      <c r="N64" s="8"/>
      <c r="O64" s="8"/>
      <c r="P64" s="8"/>
      <c r="Q64" s="8"/>
      <c r="R64" s="8"/>
      <c r="S64" s="8"/>
      <c r="T64" s="8"/>
      <c r="U64" s="28"/>
      <c r="V64" s="28"/>
      <c r="W64" s="28"/>
      <c r="X64" s="28"/>
      <c r="Y64" s="28"/>
      <c r="Z64" s="28"/>
      <c r="AA64" s="28"/>
      <c r="AB64" s="28"/>
    </row>
    <row r="65" spans="1:28" ht="14.25" customHeight="1">
      <c r="A65" s="33" t="s">
        <v>519</v>
      </c>
      <c r="K65" s="25"/>
      <c r="L65" s="447"/>
      <c r="M65" s="620"/>
      <c r="N65" s="620"/>
      <c r="O65" s="9"/>
      <c r="P65" s="93"/>
      <c r="Q65" s="93"/>
      <c r="R65" s="93"/>
      <c r="S65" s="93"/>
      <c r="T65" s="93"/>
      <c r="U65" s="28"/>
      <c r="V65" s="28"/>
      <c r="W65" s="28"/>
      <c r="X65" s="28"/>
      <c r="Y65" s="28"/>
      <c r="Z65" s="28"/>
      <c r="AA65" s="28"/>
      <c r="AB65" s="28"/>
    </row>
    <row r="66" spans="1:20" ht="14.25" customHeight="1">
      <c r="A66" s="2" t="s">
        <v>377</v>
      </c>
      <c r="K66" s="25"/>
      <c r="L66" s="447"/>
      <c r="M66" s="620"/>
      <c r="N66" s="620"/>
      <c r="O66" s="9"/>
      <c r="P66" s="93"/>
      <c r="Q66" s="93"/>
      <c r="R66" s="93"/>
      <c r="S66" s="93"/>
      <c r="T66" s="93"/>
    </row>
    <row r="67" spans="1:20" ht="14.25" customHeight="1">
      <c r="A67" s="8"/>
      <c r="B67" s="146"/>
      <c r="C67" s="8"/>
      <c r="D67" s="8"/>
      <c r="E67" s="8"/>
      <c r="F67" s="8"/>
      <c r="L67" s="8"/>
      <c r="M67" s="8"/>
      <c r="N67" s="8"/>
      <c r="O67" s="8"/>
      <c r="P67" s="8"/>
      <c r="Q67" s="8"/>
      <c r="R67" s="8"/>
      <c r="S67" s="8"/>
      <c r="T67" s="8"/>
    </row>
    <row r="68" spans="1:16" ht="14.25" customHeight="1">
      <c r="A68" s="8"/>
      <c r="B68" s="146"/>
      <c r="C68" s="8"/>
      <c r="D68" s="8"/>
      <c r="E68" s="8"/>
      <c r="F68" s="8"/>
      <c r="M68" s="8"/>
      <c r="N68" s="8"/>
      <c r="O68" s="8"/>
      <c r="P68" s="8"/>
    </row>
    <row r="69" spans="1:6" ht="14.25">
      <c r="A69" s="8"/>
      <c r="B69" s="146"/>
      <c r="C69" s="8"/>
      <c r="D69" s="8"/>
      <c r="E69" s="8"/>
      <c r="F69" s="8"/>
    </row>
    <row r="70" spans="1:6" ht="14.25">
      <c r="A70" s="33"/>
      <c r="B70" s="146"/>
      <c r="C70" s="8"/>
      <c r="D70" s="8"/>
      <c r="E70" s="8"/>
      <c r="F70" s="8"/>
    </row>
  </sheetData>
  <sheetProtection/>
  <mergeCells count="52">
    <mergeCell ref="B53:C53"/>
    <mergeCell ref="B57:C57"/>
    <mergeCell ref="B42:C42"/>
    <mergeCell ref="B49:C49"/>
    <mergeCell ref="B51:C51"/>
    <mergeCell ref="L62:N62"/>
    <mergeCell ref="L50:N50"/>
    <mergeCell ref="L47:N47"/>
    <mergeCell ref="L46:N46"/>
    <mergeCell ref="L57:N57"/>
    <mergeCell ref="L63:N63"/>
    <mergeCell ref="L65:N65"/>
    <mergeCell ref="L66:N66"/>
    <mergeCell ref="B17:C17"/>
    <mergeCell ref="B20:C20"/>
    <mergeCell ref="B23:C23"/>
    <mergeCell ref="B31:C31"/>
    <mergeCell ref="B34:C34"/>
    <mergeCell ref="B37:C37"/>
    <mergeCell ref="L52:N52"/>
    <mergeCell ref="M60:N60"/>
    <mergeCell ref="L61:N61"/>
    <mergeCell ref="B9:C9"/>
    <mergeCell ref="L51:N51"/>
    <mergeCell ref="B39:C39"/>
    <mergeCell ref="L53:N53"/>
    <mergeCell ref="L38:N38"/>
    <mergeCell ref="L34:N34"/>
    <mergeCell ref="L35:N35"/>
    <mergeCell ref="L12:N12"/>
    <mergeCell ref="A2:J2"/>
    <mergeCell ref="A4:C4"/>
    <mergeCell ref="L4:N4"/>
    <mergeCell ref="A5:C5"/>
    <mergeCell ref="L2:T2"/>
    <mergeCell ref="L6:N6"/>
    <mergeCell ref="L31:N31"/>
    <mergeCell ref="L11:N11"/>
    <mergeCell ref="B7:C7"/>
    <mergeCell ref="L9:N9"/>
    <mergeCell ref="L7:N7"/>
    <mergeCell ref="L8:N8"/>
    <mergeCell ref="L44:N44"/>
    <mergeCell ref="L45:N45"/>
    <mergeCell ref="B6:C6"/>
    <mergeCell ref="L10:N10"/>
    <mergeCell ref="L54:N54"/>
    <mergeCell ref="L15:N15"/>
    <mergeCell ref="L20:N20"/>
    <mergeCell ref="L21:N21"/>
    <mergeCell ref="L32:N32"/>
    <mergeCell ref="L17:N1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8"/>
  <sheetViews>
    <sheetView zoomScale="75" zoomScaleNormal="75" zoomScalePageLayoutView="0" workbookViewId="0" topLeftCell="A1">
      <selection activeCell="V28" sqref="V28"/>
    </sheetView>
  </sheetViews>
  <sheetFormatPr defaultColWidth="10.59765625" defaultRowHeight="15"/>
  <cols>
    <col min="1" max="1" width="2.59765625" style="2" customWidth="1"/>
    <col min="2" max="2" width="11.59765625" style="2" customWidth="1"/>
    <col min="3" max="17" width="7.09765625" style="2" customWidth="1"/>
    <col min="18" max="18" width="7.3984375" style="2" customWidth="1"/>
    <col min="19" max="19" width="7.09765625" style="2" customWidth="1"/>
    <col min="20" max="28" width="8.3984375" style="2" customWidth="1"/>
    <col min="29" max="16384" width="10.59765625" style="2" customWidth="1"/>
  </cols>
  <sheetData>
    <row r="1" spans="1:28" ht="19.5" customHeight="1">
      <c r="A1" s="15" t="s">
        <v>380</v>
      </c>
      <c r="AB1" s="16" t="s">
        <v>381</v>
      </c>
    </row>
    <row r="2" spans="1:27" ht="19.5" customHeight="1">
      <c r="A2" s="435" t="s">
        <v>536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</row>
    <row r="3" spans="1:28" ht="18" customHeight="1" thickBo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3"/>
      <c r="AB3" s="123" t="s">
        <v>378</v>
      </c>
    </row>
    <row r="4" spans="1:28" ht="22.5" customHeight="1">
      <c r="A4" s="435" t="s">
        <v>34</v>
      </c>
      <c r="B4" s="436"/>
      <c r="C4" s="456" t="s">
        <v>4</v>
      </c>
      <c r="D4" s="440" t="s">
        <v>35</v>
      </c>
      <c r="E4" s="441"/>
      <c r="F4" s="440" t="s">
        <v>36</v>
      </c>
      <c r="G4" s="441"/>
      <c r="H4" s="443" t="s">
        <v>556</v>
      </c>
      <c r="I4" s="441"/>
      <c r="J4" s="440" t="s">
        <v>557</v>
      </c>
      <c r="K4" s="442"/>
      <c r="L4" s="441"/>
      <c r="M4" s="440" t="s">
        <v>37</v>
      </c>
      <c r="N4" s="444"/>
      <c r="O4" s="444"/>
      <c r="P4" s="444"/>
      <c r="Q4" s="432" t="s">
        <v>558</v>
      </c>
      <c r="R4" s="433"/>
      <c r="S4" s="434"/>
      <c r="T4" s="428" t="s">
        <v>550</v>
      </c>
      <c r="U4" s="426" t="s">
        <v>551</v>
      </c>
      <c r="V4" s="428" t="s">
        <v>552</v>
      </c>
      <c r="W4" s="428" t="s">
        <v>553</v>
      </c>
      <c r="X4" s="430" t="s">
        <v>38</v>
      </c>
      <c r="Y4" s="430" t="s">
        <v>39</v>
      </c>
      <c r="Z4" s="428" t="s">
        <v>554</v>
      </c>
      <c r="AA4" s="428" t="s">
        <v>555</v>
      </c>
      <c r="AB4" s="445" t="s">
        <v>537</v>
      </c>
    </row>
    <row r="5" spans="1:28" ht="22.5" customHeight="1">
      <c r="A5" s="437"/>
      <c r="B5" s="436"/>
      <c r="C5" s="430"/>
      <c r="D5" s="428" t="s">
        <v>544</v>
      </c>
      <c r="E5" s="428" t="s">
        <v>545</v>
      </c>
      <c r="F5" s="428" t="s">
        <v>546</v>
      </c>
      <c r="G5" s="426" t="s">
        <v>547</v>
      </c>
      <c r="H5" s="428" t="s">
        <v>548</v>
      </c>
      <c r="I5" s="428" t="s">
        <v>549</v>
      </c>
      <c r="J5" s="428" t="s">
        <v>543</v>
      </c>
      <c r="K5" s="428" t="s">
        <v>542</v>
      </c>
      <c r="L5" s="428" t="s">
        <v>541</v>
      </c>
      <c r="M5" s="426" t="s">
        <v>540</v>
      </c>
      <c r="N5" s="430" t="s">
        <v>43</v>
      </c>
      <c r="O5" s="430" t="s">
        <v>42</v>
      </c>
      <c r="P5" s="428" t="s">
        <v>539</v>
      </c>
      <c r="Q5" s="430" t="s">
        <v>40</v>
      </c>
      <c r="R5" s="428" t="s">
        <v>538</v>
      </c>
      <c r="S5" s="430" t="s">
        <v>41</v>
      </c>
      <c r="T5" s="429"/>
      <c r="U5" s="427"/>
      <c r="V5" s="429"/>
      <c r="W5" s="429"/>
      <c r="X5" s="431"/>
      <c r="Y5" s="431"/>
      <c r="Z5" s="429"/>
      <c r="AA5" s="429"/>
      <c r="AB5" s="446"/>
    </row>
    <row r="6" spans="1:28" ht="22.5" customHeight="1">
      <c r="A6" s="437"/>
      <c r="B6" s="436"/>
      <c r="C6" s="430"/>
      <c r="D6" s="429"/>
      <c r="E6" s="429"/>
      <c r="F6" s="429"/>
      <c r="G6" s="427"/>
      <c r="H6" s="429"/>
      <c r="I6" s="429"/>
      <c r="J6" s="429"/>
      <c r="K6" s="429"/>
      <c r="L6" s="429"/>
      <c r="M6" s="427"/>
      <c r="N6" s="431"/>
      <c r="O6" s="431"/>
      <c r="P6" s="429"/>
      <c r="Q6" s="431"/>
      <c r="R6" s="429"/>
      <c r="S6" s="431"/>
      <c r="T6" s="429"/>
      <c r="U6" s="427"/>
      <c r="V6" s="429"/>
      <c r="W6" s="429"/>
      <c r="X6" s="431"/>
      <c r="Y6" s="431"/>
      <c r="Z6" s="429"/>
      <c r="AA6" s="429"/>
      <c r="AB6" s="446"/>
    </row>
    <row r="7" spans="1:28" ht="22.5" customHeight="1">
      <c r="A7" s="438"/>
      <c r="B7" s="439"/>
      <c r="C7" s="430"/>
      <c r="D7" s="429"/>
      <c r="E7" s="429"/>
      <c r="F7" s="429"/>
      <c r="G7" s="427"/>
      <c r="H7" s="429"/>
      <c r="I7" s="429"/>
      <c r="J7" s="429"/>
      <c r="K7" s="429"/>
      <c r="L7" s="429"/>
      <c r="M7" s="427"/>
      <c r="N7" s="431"/>
      <c r="O7" s="431"/>
      <c r="P7" s="429"/>
      <c r="Q7" s="431"/>
      <c r="R7" s="429"/>
      <c r="S7" s="431"/>
      <c r="T7" s="429"/>
      <c r="U7" s="427"/>
      <c r="V7" s="429"/>
      <c r="W7" s="429"/>
      <c r="X7" s="431"/>
      <c r="Y7" s="431"/>
      <c r="Z7" s="429"/>
      <c r="AA7" s="429"/>
      <c r="AB7" s="446"/>
    </row>
    <row r="8" spans="1:28" ht="22.5" customHeight="1">
      <c r="A8" s="453" t="s">
        <v>559</v>
      </c>
      <c r="B8" s="454"/>
      <c r="C8" s="339">
        <f>SUM(D8:AB8)</f>
        <v>3218</v>
      </c>
      <c r="D8" s="340">
        <v>27</v>
      </c>
      <c r="E8" s="340">
        <v>365</v>
      </c>
      <c r="F8" s="340">
        <v>2</v>
      </c>
      <c r="G8" s="340">
        <v>15</v>
      </c>
      <c r="H8" s="340" t="s">
        <v>371</v>
      </c>
      <c r="I8" s="340" t="s">
        <v>371</v>
      </c>
      <c r="J8" s="340">
        <v>14</v>
      </c>
      <c r="K8" s="340">
        <v>4</v>
      </c>
      <c r="L8" s="340">
        <v>857</v>
      </c>
      <c r="M8" s="340" t="s">
        <v>371</v>
      </c>
      <c r="N8" s="340">
        <v>5</v>
      </c>
      <c r="O8" s="340">
        <v>286</v>
      </c>
      <c r="P8" s="340">
        <v>188</v>
      </c>
      <c r="Q8" s="340">
        <v>1</v>
      </c>
      <c r="R8" s="340" t="s">
        <v>371</v>
      </c>
      <c r="S8" s="340">
        <v>119</v>
      </c>
      <c r="T8" s="340">
        <v>7</v>
      </c>
      <c r="U8" s="340">
        <v>129</v>
      </c>
      <c r="V8" s="340">
        <v>62</v>
      </c>
      <c r="W8" s="340">
        <v>241</v>
      </c>
      <c r="X8" s="340">
        <v>461</v>
      </c>
      <c r="Y8" s="340">
        <v>163</v>
      </c>
      <c r="Z8" s="340">
        <v>143</v>
      </c>
      <c r="AA8" s="340">
        <v>129</v>
      </c>
      <c r="AB8" s="340" t="s">
        <v>371</v>
      </c>
    </row>
    <row r="9" spans="1:28" ht="22.5" customHeight="1">
      <c r="A9" s="422" t="s">
        <v>823</v>
      </c>
      <c r="B9" s="455"/>
      <c r="C9" s="324">
        <f>SUM(D9:AB9)</f>
        <v>3016</v>
      </c>
      <c r="D9" s="314">
        <v>26</v>
      </c>
      <c r="E9" s="314">
        <v>360</v>
      </c>
      <c r="F9" s="314">
        <v>2</v>
      </c>
      <c r="G9" s="314">
        <v>14</v>
      </c>
      <c r="H9" s="314" t="s">
        <v>371</v>
      </c>
      <c r="I9" s="314" t="s">
        <v>371</v>
      </c>
      <c r="J9" s="314">
        <v>12</v>
      </c>
      <c r="K9" s="314">
        <v>3</v>
      </c>
      <c r="L9" s="314">
        <v>834</v>
      </c>
      <c r="M9" s="314" t="s">
        <v>371</v>
      </c>
      <c r="N9" s="314">
        <v>3</v>
      </c>
      <c r="O9" s="314">
        <v>242</v>
      </c>
      <c r="P9" s="314">
        <v>151</v>
      </c>
      <c r="Q9" s="314">
        <v>1</v>
      </c>
      <c r="R9" s="314" t="s">
        <v>371</v>
      </c>
      <c r="S9" s="314">
        <v>138</v>
      </c>
      <c r="T9" s="314">
        <v>5</v>
      </c>
      <c r="U9" s="314">
        <v>106</v>
      </c>
      <c r="V9" s="314">
        <v>61</v>
      </c>
      <c r="W9" s="314">
        <v>236</v>
      </c>
      <c r="X9" s="314">
        <v>458</v>
      </c>
      <c r="Y9" s="314">
        <v>115</v>
      </c>
      <c r="Z9" s="314">
        <v>121</v>
      </c>
      <c r="AA9" s="314">
        <v>128</v>
      </c>
      <c r="AB9" s="314" t="s">
        <v>371</v>
      </c>
    </row>
    <row r="10" spans="1:28" ht="22.5" customHeight="1">
      <c r="A10" s="422" t="s">
        <v>824</v>
      </c>
      <c r="B10" s="455"/>
      <c r="C10" s="324">
        <f>SUM(D10:AB10)</f>
        <v>3094</v>
      </c>
      <c r="D10" s="314">
        <v>26</v>
      </c>
      <c r="E10" s="314">
        <v>322</v>
      </c>
      <c r="F10" s="314">
        <v>2</v>
      </c>
      <c r="G10" s="314">
        <v>12</v>
      </c>
      <c r="H10" s="314" t="s">
        <v>371</v>
      </c>
      <c r="I10" s="314" t="s">
        <v>371</v>
      </c>
      <c r="J10" s="314">
        <v>11</v>
      </c>
      <c r="K10" s="314">
        <v>2</v>
      </c>
      <c r="L10" s="314">
        <v>903</v>
      </c>
      <c r="M10" s="314" t="s">
        <v>371</v>
      </c>
      <c r="N10" s="314">
        <v>3</v>
      </c>
      <c r="O10" s="314">
        <v>228</v>
      </c>
      <c r="P10" s="314">
        <v>178</v>
      </c>
      <c r="Q10" s="314">
        <v>1</v>
      </c>
      <c r="R10" s="314" t="s">
        <v>371</v>
      </c>
      <c r="S10" s="314">
        <v>142</v>
      </c>
      <c r="T10" s="314">
        <v>11</v>
      </c>
      <c r="U10" s="314">
        <v>137</v>
      </c>
      <c r="V10" s="314">
        <v>58</v>
      </c>
      <c r="W10" s="314">
        <v>232</v>
      </c>
      <c r="X10" s="314">
        <v>479</v>
      </c>
      <c r="Y10" s="314">
        <v>104</v>
      </c>
      <c r="Z10" s="314">
        <v>127</v>
      </c>
      <c r="AA10" s="314">
        <v>116</v>
      </c>
      <c r="AB10" s="314" t="s">
        <v>371</v>
      </c>
    </row>
    <row r="11" spans="1:28" ht="22.5" customHeight="1">
      <c r="A11" s="422" t="s">
        <v>825</v>
      </c>
      <c r="B11" s="455"/>
      <c r="C11" s="324">
        <f>SUM(D11:AB11)</f>
        <v>3237</v>
      </c>
      <c r="D11" s="314">
        <v>26</v>
      </c>
      <c r="E11" s="314">
        <v>297</v>
      </c>
      <c r="F11" s="314">
        <v>3</v>
      </c>
      <c r="G11" s="314">
        <v>11</v>
      </c>
      <c r="H11" s="314" t="s">
        <v>371</v>
      </c>
      <c r="I11" s="314" t="s">
        <v>371</v>
      </c>
      <c r="J11" s="314" t="s">
        <v>371</v>
      </c>
      <c r="K11" s="314">
        <v>2</v>
      </c>
      <c r="L11" s="314">
        <v>1171</v>
      </c>
      <c r="M11" s="314" t="s">
        <v>371</v>
      </c>
      <c r="N11" s="314" t="s">
        <v>371</v>
      </c>
      <c r="O11" s="314">
        <v>188</v>
      </c>
      <c r="P11" s="314">
        <v>299</v>
      </c>
      <c r="Q11" s="314">
        <v>1</v>
      </c>
      <c r="R11" s="314" t="s">
        <v>371</v>
      </c>
      <c r="S11" s="314">
        <v>170</v>
      </c>
      <c r="T11" s="314">
        <v>10</v>
      </c>
      <c r="U11" s="314">
        <v>119</v>
      </c>
      <c r="V11" s="314">
        <v>43</v>
      </c>
      <c r="W11" s="314">
        <v>191</v>
      </c>
      <c r="X11" s="314">
        <v>329</v>
      </c>
      <c r="Y11" s="314">
        <v>137</v>
      </c>
      <c r="Z11" s="314">
        <v>112</v>
      </c>
      <c r="AA11" s="314">
        <v>128</v>
      </c>
      <c r="AB11" s="314" t="s">
        <v>371</v>
      </c>
    </row>
    <row r="12" spans="1:28" s="77" customFormat="1" ht="22.5" customHeight="1">
      <c r="A12" s="424" t="s">
        <v>826</v>
      </c>
      <c r="B12" s="457"/>
      <c r="C12" s="260">
        <f>SUM(C14:C34)</f>
        <v>3079</v>
      </c>
      <c r="D12" s="261">
        <f aca="true" t="shared" si="0" ref="D12:AA12">SUM(D14:D34)</f>
        <v>25</v>
      </c>
      <c r="E12" s="261">
        <f t="shared" si="0"/>
        <v>313</v>
      </c>
      <c r="F12" s="261">
        <f t="shared" si="0"/>
        <v>2</v>
      </c>
      <c r="G12" s="261">
        <f t="shared" si="0"/>
        <v>10</v>
      </c>
      <c r="H12" s="261" t="s">
        <v>814</v>
      </c>
      <c r="I12" s="261" t="s">
        <v>814</v>
      </c>
      <c r="J12" s="261" t="s">
        <v>814</v>
      </c>
      <c r="K12" s="261">
        <f t="shared" si="0"/>
        <v>1</v>
      </c>
      <c r="L12" s="261">
        <f t="shared" si="0"/>
        <v>1088</v>
      </c>
      <c r="M12" s="261" t="s">
        <v>814</v>
      </c>
      <c r="N12" s="261" t="s">
        <v>814</v>
      </c>
      <c r="O12" s="261">
        <f t="shared" si="0"/>
        <v>155</v>
      </c>
      <c r="P12" s="261">
        <f t="shared" si="0"/>
        <v>255</v>
      </c>
      <c r="Q12" s="261">
        <f t="shared" si="0"/>
        <v>1</v>
      </c>
      <c r="R12" s="261" t="s">
        <v>814</v>
      </c>
      <c r="S12" s="261">
        <f t="shared" si="0"/>
        <v>166</v>
      </c>
      <c r="T12" s="261">
        <f t="shared" si="0"/>
        <v>2</v>
      </c>
      <c r="U12" s="261">
        <f t="shared" si="0"/>
        <v>137</v>
      </c>
      <c r="V12" s="261">
        <f t="shared" si="0"/>
        <v>50</v>
      </c>
      <c r="W12" s="261">
        <f t="shared" si="0"/>
        <v>190</v>
      </c>
      <c r="X12" s="261">
        <f t="shared" si="0"/>
        <v>308</v>
      </c>
      <c r="Y12" s="261">
        <f t="shared" si="0"/>
        <v>129</v>
      </c>
      <c r="Z12" s="261">
        <f t="shared" si="0"/>
        <v>113</v>
      </c>
      <c r="AA12" s="261">
        <f t="shared" si="0"/>
        <v>134</v>
      </c>
      <c r="AB12" s="261" t="s">
        <v>814</v>
      </c>
    </row>
    <row r="13" spans="1:28" ht="22.5" customHeight="1">
      <c r="A13" s="5"/>
      <c r="B13" s="6"/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</row>
    <row r="14" spans="1:28" ht="22.5" customHeight="1">
      <c r="A14" s="447" t="s">
        <v>10</v>
      </c>
      <c r="B14" s="449"/>
      <c r="C14" s="324">
        <f>SUM(D14:AB14)</f>
        <v>14</v>
      </c>
      <c r="D14" s="314" t="s">
        <v>371</v>
      </c>
      <c r="E14" s="314" t="s">
        <v>371</v>
      </c>
      <c r="F14" s="314" t="s">
        <v>371</v>
      </c>
      <c r="G14" s="314" t="s">
        <v>371</v>
      </c>
      <c r="H14" s="314" t="s">
        <v>371</v>
      </c>
      <c r="I14" s="314" t="s">
        <v>371</v>
      </c>
      <c r="J14" s="314" t="s">
        <v>371</v>
      </c>
      <c r="K14" s="314" t="s">
        <v>371</v>
      </c>
      <c r="L14" s="314" t="s">
        <v>371</v>
      </c>
      <c r="M14" s="314" t="s">
        <v>371</v>
      </c>
      <c r="N14" s="314" t="s">
        <v>371</v>
      </c>
      <c r="O14" s="314" t="s">
        <v>371</v>
      </c>
      <c r="P14" s="314" t="s">
        <v>371</v>
      </c>
      <c r="Q14" s="314" t="s">
        <v>371</v>
      </c>
      <c r="R14" s="314" t="s">
        <v>371</v>
      </c>
      <c r="S14" s="314" t="s">
        <v>371</v>
      </c>
      <c r="T14" s="314" t="s">
        <v>371</v>
      </c>
      <c r="U14" s="314" t="s">
        <v>371</v>
      </c>
      <c r="V14" s="314" t="s">
        <v>371</v>
      </c>
      <c r="W14" s="314" t="s">
        <v>371</v>
      </c>
      <c r="X14" s="314">
        <v>3</v>
      </c>
      <c r="Y14" s="314">
        <v>11</v>
      </c>
      <c r="Z14" s="314" t="s">
        <v>371</v>
      </c>
      <c r="AA14" s="314" t="s">
        <v>371</v>
      </c>
      <c r="AB14" s="314" t="s">
        <v>371</v>
      </c>
    </row>
    <row r="15" spans="1:28" ht="22.5" customHeight="1">
      <c r="A15" s="447" t="s">
        <v>11</v>
      </c>
      <c r="B15" s="449"/>
      <c r="C15" s="324">
        <f aca="true" t="shared" si="1" ref="C15:C34">SUM(D15:AB15)</f>
        <v>2</v>
      </c>
      <c r="D15" s="314" t="s">
        <v>371</v>
      </c>
      <c r="E15" s="314" t="s">
        <v>371</v>
      </c>
      <c r="F15" s="314" t="s">
        <v>371</v>
      </c>
      <c r="G15" s="314" t="s">
        <v>371</v>
      </c>
      <c r="H15" s="314" t="s">
        <v>371</v>
      </c>
      <c r="I15" s="314" t="s">
        <v>371</v>
      </c>
      <c r="J15" s="314" t="s">
        <v>371</v>
      </c>
      <c r="K15" s="314" t="s">
        <v>371</v>
      </c>
      <c r="L15" s="314">
        <v>1</v>
      </c>
      <c r="M15" s="314" t="s">
        <v>371</v>
      </c>
      <c r="N15" s="314" t="s">
        <v>371</v>
      </c>
      <c r="O15" s="314" t="s">
        <v>371</v>
      </c>
      <c r="P15" s="314" t="s">
        <v>371</v>
      </c>
      <c r="Q15" s="314" t="s">
        <v>371</v>
      </c>
      <c r="R15" s="314" t="s">
        <v>371</v>
      </c>
      <c r="S15" s="314" t="s">
        <v>371</v>
      </c>
      <c r="T15" s="314" t="s">
        <v>371</v>
      </c>
      <c r="U15" s="314" t="s">
        <v>371</v>
      </c>
      <c r="V15" s="314" t="s">
        <v>371</v>
      </c>
      <c r="W15" s="314" t="s">
        <v>371</v>
      </c>
      <c r="X15" s="314">
        <v>1</v>
      </c>
      <c r="Y15" s="314" t="s">
        <v>371</v>
      </c>
      <c r="Z15" s="314" t="s">
        <v>371</v>
      </c>
      <c r="AA15" s="314" t="s">
        <v>371</v>
      </c>
      <c r="AB15" s="314" t="s">
        <v>371</v>
      </c>
    </row>
    <row r="16" spans="1:28" ht="22.5" customHeight="1">
      <c r="A16" s="447" t="s">
        <v>12</v>
      </c>
      <c r="B16" s="449"/>
      <c r="C16" s="324">
        <f t="shared" si="1"/>
        <v>1024</v>
      </c>
      <c r="D16" s="314" t="s">
        <v>371</v>
      </c>
      <c r="E16" s="314">
        <v>10</v>
      </c>
      <c r="F16" s="314" t="s">
        <v>371</v>
      </c>
      <c r="G16" s="314" t="s">
        <v>371</v>
      </c>
      <c r="H16" s="314" t="s">
        <v>371</v>
      </c>
      <c r="I16" s="314" t="s">
        <v>371</v>
      </c>
      <c r="J16" s="314" t="s">
        <v>371</v>
      </c>
      <c r="K16" s="314" t="s">
        <v>371</v>
      </c>
      <c r="L16" s="314">
        <v>480</v>
      </c>
      <c r="M16" s="314" t="s">
        <v>371</v>
      </c>
      <c r="N16" s="314" t="s">
        <v>371</v>
      </c>
      <c r="O16" s="314">
        <v>4</v>
      </c>
      <c r="P16" s="314">
        <v>112</v>
      </c>
      <c r="Q16" s="314" t="s">
        <v>371</v>
      </c>
      <c r="R16" s="314" t="s">
        <v>371</v>
      </c>
      <c r="S16" s="314">
        <v>14</v>
      </c>
      <c r="T16" s="314" t="s">
        <v>371</v>
      </c>
      <c r="U16" s="314" t="s">
        <v>371</v>
      </c>
      <c r="V16" s="314" t="s">
        <v>371</v>
      </c>
      <c r="W16" s="314" t="s">
        <v>371</v>
      </c>
      <c r="X16" s="314">
        <v>249</v>
      </c>
      <c r="Y16" s="314">
        <v>100</v>
      </c>
      <c r="Z16" s="314">
        <v>55</v>
      </c>
      <c r="AA16" s="314" t="s">
        <v>371</v>
      </c>
      <c r="AB16" s="314" t="s">
        <v>371</v>
      </c>
    </row>
    <row r="17" spans="1:28" ht="22.5" customHeight="1">
      <c r="A17" s="8"/>
      <c r="B17" s="7" t="s">
        <v>560</v>
      </c>
      <c r="C17" s="324">
        <f t="shared" si="1"/>
        <v>693</v>
      </c>
      <c r="D17" s="314" t="s">
        <v>371</v>
      </c>
      <c r="E17" s="314">
        <v>119</v>
      </c>
      <c r="F17" s="314" t="s">
        <v>371</v>
      </c>
      <c r="G17" s="314" t="s">
        <v>371</v>
      </c>
      <c r="H17" s="314" t="s">
        <v>371</v>
      </c>
      <c r="I17" s="314" t="s">
        <v>371</v>
      </c>
      <c r="J17" s="314" t="s">
        <v>371</v>
      </c>
      <c r="K17" s="314" t="s">
        <v>371</v>
      </c>
      <c r="L17" s="314">
        <v>297</v>
      </c>
      <c r="M17" s="314" t="s">
        <v>371</v>
      </c>
      <c r="N17" s="314" t="s">
        <v>371</v>
      </c>
      <c r="O17" s="314">
        <v>29</v>
      </c>
      <c r="P17" s="314">
        <v>116</v>
      </c>
      <c r="Q17" s="314" t="s">
        <v>371</v>
      </c>
      <c r="R17" s="314" t="s">
        <v>371</v>
      </c>
      <c r="S17" s="314">
        <v>35</v>
      </c>
      <c r="T17" s="314" t="s">
        <v>371</v>
      </c>
      <c r="U17" s="314">
        <v>1</v>
      </c>
      <c r="V17" s="314" t="s">
        <v>371</v>
      </c>
      <c r="W17" s="314" t="s">
        <v>371</v>
      </c>
      <c r="X17" s="314">
        <v>45</v>
      </c>
      <c r="Y17" s="314">
        <v>16</v>
      </c>
      <c r="Z17" s="314">
        <v>35</v>
      </c>
      <c r="AA17" s="314" t="s">
        <v>371</v>
      </c>
      <c r="AB17" s="314" t="s">
        <v>371</v>
      </c>
    </row>
    <row r="18" spans="1:28" ht="22.5" customHeight="1">
      <c r="A18" s="8"/>
      <c r="B18" s="7" t="s">
        <v>561</v>
      </c>
      <c r="C18" s="324">
        <f t="shared" si="1"/>
        <v>513</v>
      </c>
      <c r="D18" s="314" t="s">
        <v>371</v>
      </c>
      <c r="E18" s="314">
        <v>106</v>
      </c>
      <c r="F18" s="314" t="s">
        <v>371</v>
      </c>
      <c r="G18" s="314" t="s">
        <v>371</v>
      </c>
      <c r="H18" s="314" t="s">
        <v>371</v>
      </c>
      <c r="I18" s="314" t="s">
        <v>371</v>
      </c>
      <c r="J18" s="314" t="s">
        <v>371</v>
      </c>
      <c r="K18" s="314" t="s">
        <v>371</v>
      </c>
      <c r="L18" s="314">
        <v>221</v>
      </c>
      <c r="M18" s="314" t="s">
        <v>371</v>
      </c>
      <c r="N18" s="314" t="s">
        <v>371</v>
      </c>
      <c r="O18" s="314">
        <v>35</v>
      </c>
      <c r="P18" s="314">
        <v>27</v>
      </c>
      <c r="Q18" s="314" t="s">
        <v>371</v>
      </c>
      <c r="R18" s="314" t="s">
        <v>371</v>
      </c>
      <c r="S18" s="314">
        <v>86</v>
      </c>
      <c r="T18" s="314" t="s">
        <v>371</v>
      </c>
      <c r="U18" s="314">
        <v>20</v>
      </c>
      <c r="V18" s="314" t="s">
        <v>371</v>
      </c>
      <c r="W18" s="314" t="s">
        <v>371</v>
      </c>
      <c r="X18" s="314">
        <v>9</v>
      </c>
      <c r="Y18" s="314">
        <v>2</v>
      </c>
      <c r="Z18" s="314">
        <v>7</v>
      </c>
      <c r="AA18" s="314" t="s">
        <v>371</v>
      </c>
      <c r="AB18" s="314" t="s">
        <v>371</v>
      </c>
    </row>
    <row r="19" spans="1:28" ht="22.5" customHeight="1">
      <c r="A19" s="8"/>
      <c r="B19" s="6"/>
      <c r="C19" s="324"/>
      <c r="D19" s="34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2"/>
      <c r="T19" s="342"/>
      <c r="U19" s="342"/>
      <c r="V19" s="342"/>
      <c r="W19" s="342"/>
      <c r="X19" s="342"/>
      <c r="Y19" s="342"/>
      <c r="Z19" s="342"/>
      <c r="AA19" s="342"/>
      <c r="AB19" s="342"/>
    </row>
    <row r="20" spans="1:28" ht="22.5" customHeight="1">
      <c r="A20" s="8"/>
      <c r="B20" s="7" t="s">
        <v>562</v>
      </c>
      <c r="C20" s="324">
        <f t="shared" si="1"/>
        <v>316</v>
      </c>
      <c r="D20" s="314" t="s">
        <v>371</v>
      </c>
      <c r="E20" s="314">
        <v>57</v>
      </c>
      <c r="F20" s="314" t="s">
        <v>371</v>
      </c>
      <c r="G20" s="314">
        <v>1</v>
      </c>
      <c r="H20" s="314" t="s">
        <v>371</v>
      </c>
      <c r="I20" s="314" t="s">
        <v>371</v>
      </c>
      <c r="J20" s="314" t="s">
        <v>371</v>
      </c>
      <c r="K20" s="314" t="s">
        <v>371</v>
      </c>
      <c r="L20" s="314">
        <v>72</v>
      </c>
      <c r="M20" s="314" t="s">
        <v>371</v>
      </c>
      <c r="N20" s="314" t="s">
        <v>371</v>
      </c>
      <c r="O20" s="314">
        <v>29</v>
      </c>
      <c r="P20" s="314" t="s">
        <v>371</v>
      </c>
      <c r="Q20" s="314" t="s">
        <v>371</v>
      </c>
      <c r="R20" s="314" t="s">
        <v>371</v>
      </c>
      <c r="S20" s="314">
        <v>29</v>
      </c>
      <c r="T20" s="314" t="s">
        <v>371</v>
      </c>
      <c r="U20" s="314">
        <v>115</v>
      </c>
      <c r="V20" s="314" t="s">
        <v>371</v>
      </c>
      <c r="W20" s="314" t="s">
        <v>371</v>
      </c>
      <c r="X20" s="314">
        <v>1</v>
      </c>
      <c r="Y20" s="314" t="s">
        <v>371</v>
      </c>
      <c r="Z20" s="314">
        <v>12</v>
      </c>
      <c r="AA20" s="314" t="s">
        <v>371</v>
      </c>
      <c r="AB20" s="314" t="s">
        <v>371</v>
      </c>
    </row>
    <row r="21" spans="1:28" ht="22.5" customHeight="1">
      <c r="A21" s="8"/>
      <c r="B21" s="7" t="s">
        <v>19</v>
      </c>
      <c r="C21" s="324">
        <f t="shared" si="1"/>
        <v>73</v>
      </c>
      <c r="D21" s="314">
        <v>4</v>
      </c>
      <c r="E21" s="314">
        <v>21</v>
      </c>
      <c r="F21" s="314" t="s">
        <v>371</v>
      </c>
      <c r="G21" s="314">
        <v>2</v>
      </c>
      <c r="H21" s="314" t="s">
        <v>371</v>
      </c>
      <c r="I21" s="314" t="s">
        <v>371</v>
      </c>
      <c r="J21" s="314" t="s">
        <v>371</v>
      </c>
      <c r="K21" s="314" t="s">
        <v>371</v>
      </c>
      <c r="L21" s="314">
        <v>17</v>
      </c>
      <c r="M21" s="314" t="s">
        <v>371</v>
      </c>
      <c r="N21" s="314" t="s">
        <v>371</v>
      </c>
      <c r="O21" s="314">
        <v>22</v>
      </c>
      <c r="P21" s="314" t="s">
        <v>371</v>
      </c>
      <c r="Q21" s="314" t="s">
        <v>371</v>
      </c>
      <c r="R21" s="314" t="s">
        <v>371</v>
      </c>
      <c r="S21" s="314">
        <v>2</v>
      </c>
      <c r="T21" s="314" t="s">
        <v>371</v>
      </c>
      <c r="U21" s="314">
        <v>1</v>
      </c>
      <c r="V21" s="314" t="s">
        <v>371</v>
      </c>
      <c r="W21" s="314" t="s">
        <v>371</v>
      </c>
      <c r="X21" s="314" t="s">
        <v>371</v>
      </c>
      <c r="Y21" s="314" t="s">
        <v>371</v>
      </c>
      <c r="Z21" s="314">
        <v>4</v>
      </c>
      <c r="AA21" s="314" t="s">
        <v>371</v>
      </c>
      <c r="AB21" s="314" t="s">
        <v>371</v>
      </c>
    </row>
    <row r="22" spans="1:28" ht="22.5" customHeight="1">
      <c r="A22" s="8"/>
      <c r="B22" s="7" t="s">
        <v>20</v>
      </c>
      <c r="C22" s="324">
        <f t="shared" si="1"/>
        <v>2</v>
      </c>
      <c r="D22" s="314" t="s">
        <v>371</v>
      </c>
      <c r="E22" s="314" t="s">
        <v>371</v>
      </c>
      <c r="F22" s="314" t="s">
        <v>371</v>
      </c>
      <c r="G22" s="314" t="s">
        <v>371</v>
      </c>
      <c r="H22" s="314" t="s">
        <v>371</v>
      </c>
      <c r="I22" s="314" t="s">
        <v>371</v>
      </c>
      <c r="J22" s="314" t="s">
        <v>371</v>
      </c>
      <c r="K22" s="314" t="s">
        <v>371</v>
      </c>
      <c r="L22" s="314" t="s">
        <v>371</v>
      </c>
      <c r="M22" s="314" t="s">
        <v>371</v>
      </c>
      <c r="N22" s="314" t="s">
        <v>371</v>
      </c>
      <c r="O22" s="314">
        <v>2</v>
      </c>
      <c r="P22" s="314" t="s">
        <v>371</v>
      </c>
      <c r="Q22" s="314" t="s">
        <v>371</v>
      </c>
      <c r="R22" s="314" t="s">
        <v>371</v>
      </c>
      <c r="S22" s="314" t="s">
        <v>371</v>
      </c>
      <c r="T22" s="314" t="s">
        <v>371</v>
      </c>
      <c r="U22" s="314" t="s">
        <v>371</v>
      </c>
      <c r="V22" s="314" t="s">
        <v>371</v>
      </c>
      <c r="W22" s="314" t="s">
        <v>371</v>
      </c>
      <c r="X22" s="314" t="s">
        <v>371</v>
      </c>
      <c r="Y22" s="314" t="s">
        <v>371</v>
      </c>
      <c r="Z22" s="314" t="s">
        <v>371</v>
      </c>
      <c r="AA22" s="314" t="s">
        <v>371</v>
      </c>
      <c r="AB22" s="314" t="s">
        <v>371</v>
      </c>
    </row>
    <row r="23" spans="1:28" ht="22.5" customHeight="1">
      <c r="A23" s="8"/>
      <c r="B23" s="7" t="s">
        <v>21</v>
      </c>
      <c r="C23" s="324">
        <f t="shared" si="1"/>
        <v>18</v>
      </c>
      <c r="D23" s="314">
        <v>15</v>
      </c>
      <c r="E23" s="314" t="s">
        <v>371</v>
      </c>
      <c r="F23" s="314" t="s">
        <v>371</v>
      </c>
      <c r="G23" s="314" t="s">
        <v>371</v>
      </c>
      <c r="H23" s="314" t="s">
        <v>371</v>
      </c>
      <c r="I23" s="314" t="s">
        <v>371</v>
      </c>
      <c r="J23" s="314" t="s">
        <v>371</v>
      </c>
      <c r="K23" s="314" t="s">
        <v>371</v>
      </c>
      <c r="L23" s="314" t="s">
        <v>371</v>
      </c>
      <c r="M23" s="314" t="s">
        <v>371</v>
      </c>
      <c r="N23" s="314" t="s">
        <v>371</v>
      </c>
      <c r="O23" s="314">
        <v>3</v>
      </c>
      <c r="P23" s="314" t="s">
        <v>371</v>
      </c>
      <c r="Q23" s="314" t="s">
        <v>371</v>
      </c>
      <c r="R23" s="314" t="s">
        <v>371</v>
      </c>
      <c r="S23" s="314" t="s">
        <v>371</v>
      </c>
      <c r="T23" s="314" t="s">
        <v>371</v>
      </c>
      <c r="U23" s="314" t="s">
        <v>371</v>
      </c>
      <c r="V23" s="314" t="s">
        <v>371</v>
      </c>
      <c r="W23" s="314" t="s">
        <v>371</v>
      </c>
      <c r="X23" s="314" t="s">
        <v>371</v>
      </c>
      <c r="Y23" s="314" t="s">
        <v>371</v>
      </c>
      <c r="Z23" s="314" t="s">
        <v>371</v>
      </c>
      <c r="AA23" s="314" t="s">
        <v>371</v>
      </c>
      <c r="AB23" s="314" t="s">
        <v>371</v>
      </c>
    </row>
    <row r="24" spans="1:28" ht="22.5" customHeight="1">
      <c r="A24" s="8"/>
      <c r="B24" s="7" t="s">
        <v>44</v>
      </c>
      <c r="C24" s="324">
        <f t="shared" si="1"/>
        <v>15</v>
      </c>
      <c r="D24" s="314">
        <v>5</v>
      </c>
      <c r="E24" s="314" t="s">
        <v>371</v>
      </c>
      <c r="F24" s="314" t="s">
        <v>371</v>
      </c>
      <c r="G24" s="314">
        <v>6</v>
      </c>
      <c r="H24" s="314" t="s">
        <v>371</v>
      </c>
      <c r="I24" s="314" t="s">
        <v>371</v>
      </c>
      <c r="J24" s="314" t="s">
        <v>371</v>
      </c>
      <c r="K24" s="314" t="s">
        <v>371</v>
      </c>
      <c r="L24" s="314" t="s">
        <v>371</v>
      </c>
      <c r="M24" s="314" t="s">
        <v>371</v>
      </c>
      <c r="N24" s="314" t="s">
        <v>371</v>
      </c>
      <c r="O24" s="314">
        <v>4</v>
      </c>
      <c r="P24" s="314" t="s">
        <v>371</v>
      </c>
      <c r="Q24" s="314" t="s">
        <v>371</v>
      </c>
      <c r="R24" s="314" t="s">
        <v>371</v>
      </c>
      <c r="S24" s="314" t="s">
        <v>371</v>
      </c>
      <c r="T24" s="314" t="s">
        <v>371</v>
      </c>
      <c r="U24" s="314" t="s">
        <v>371</v>
      </c>
      <c r="V24" s="314" t="s">
        <v>371</v>
      </c>
      <c r="W24" s="314" t="s">
        <v>371</v>
      </c>
      <c r="X24" s="314" t="s">
        <v>371</v>
      </c>
      <c r="Y24" s="314" t="s">
        <v>371</v>
      </c>
      <c r="Z24" s="314" t="s">
        <v>371</v>
      </c>
      <c r="AA24" s="314" t="s">
        <v>371</v>
      </c>
      <c r="AB24" s="314" t="s">
        <v>371</v>
      </c>
    </row>
    <row r="25" spans="1:28" ht="22.5" customHeight="1">
      <c r="A25" s="8"/>
      <c r="B25" s="6"/>
      <c r="C25" s="324"/>
      <c r="D25" s="342"/>
      <c r="E25" s="342"/>
      <c r="F25" s="342"/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</row>
    <row r="26" spans="1:28" ht="22.5" customHeight="1">
      <c r="A26" s="8"/>
      <c r="B26" s="7" t="s">
        <v>22</v>
      </c>
      <c r="C26" s="324">
        <f t="shared" si="1"/>
        <v>19</v>
      </c>
      <c r="D26" s="314">
        <v>1</v>
      </c>
      <c r="E26" s="314" t="s">
        <v>371</v>
      </c>
      <c r="F26" s="314" t="s">
        <v>371</v>
      </c>
      <c r="G26" s="314">
        <v>1</v>
      </c>
      <c r="H26" s="314" t="s">
        <v>371</v>
      </c>
      <c r="I26" s="314" t="s">
        <v>371</v>
      </c>
      <c r="J26" s="314" t="s">
        <v>371</v>
      </c>
      <c r="K26" s="314" t="s">
        <v>371</v>
      </c>
      <c r="L26" s="314" t="s">
        <v>371</v>
      </c>
      <c r="M26" s="314" t="s">
        <v>371</v>
      </c>
      <c r="N26" s="314" t="s">
        <v>371</v>
      </c>
      <c r="O26" s="314">
        <v>17</v>
      </c>
      <c r="P26" s="314" t="s">
        <v>371</v>
      </c>
      <c r="Q26" s="314" t="s">
        <v>371</v>
      </c>
      <c r="R26" s="314" t="s">
        <v>371</v>
      </c>
      <c r="S26" s="314" t="s">
        <v>371</v>
      </c>
      <c r="T26" s="314" t="s">
        <v>371</v>
      </c>
      <c r="U26" s="314" t="s">
        <v>371</v>
      </c>
      <c r="V26" s="314" t="s">
        <v>371</v>
      </c>
      <c r="W26" s="314" t="s">
        <v>371</v>
      </c>
      <c r="X26" s="314" t="s">
        <v>371</v>
      </c>
      <c r="Y26" s="314" t="s">
        <v>371</v>
      </c>
      <c r="Z26" s="314" t="s">
        <v>371</v>
      </c>
      <c r="AA26" s="314" t="s">
        <v>371</v>
      </c>
      <c r="AB26" s="314" t="s">
        <v>371</v>
      </c>
    </row>
    <row r="27" spans="1:28" ht="22.5" customHeight="1">
      <c r="A27" s="8"/>
      <c r="B27" s="7" t="s">
        <v>23</v>
      </c>
      <c r="C27" s="324">
        <f t="shared" si="1"/>
        <v>10</v>
      </c>
      <c r="D27" s="314" t="s">
        <v>371</v>
      </c>
      <c r="E27" s="314" t="s">
        <v>371</v>
      </c>
      <c r="F27" s="314" t="s">
        <v>371</v>
      </c>
      <c r="G27" s="314" t="s">
        <v>371</v>
      </c>
      <c r="H27" s="314" t="s">
        <v>371</v>
      </c>
      <c r="I27" s="314" t="s">
        <v>371</v>
      </c>
      <c r="J27" s="314" t="s">
        <v>371</v>
      </c>
      <c r="K27" s="314">
        <v>1</v>
      </c>
      <c r="L27" s="314" t="s">
        <v>371</v>
      </c>
      <c r="M27" s="314" t="s">
        <v>371</v>
      </c>
      <c r="N27" s="314" t="s">
        <v>371</v>
      </c>
      <c r="O27" s="314">
        <v>8</v>
      </c>
      <c r="P27" s="314" t="s">
        <v>371</v>
      </c>
      <c r="Q27" s="314">
        <v>1</v>
      </c>
      <c r="R27" s="314" t="s">
        <v>371</v>
      </c>
      <c r="S27" s="314" t="s">
        <v>371</v>
      </c>
      <c r="T27" s="314" t="s">
        <v>371</v>
      </c>
      <c r="U27" s="314" t="s">
        <v>371</v>
      </c>
      <c r="V27" s="314" t="s">
        <v>371</v>
      </c>
      <c r="W27" s="314" t="s">
        <v>371</v>
      </c>
      <c r="X27" s="314" t="s">
        <v>371</v>
      </c>
      <c r="Y27" s="314" t="s">
        <v>371</v>
      </c>
      <c r="Z27" s="314" t="s">
        <v>371</v>
      </c>
      <c r="AA27" s="314" t="s">
        <v>371</v>
      </c>
      <c r="AB27" s="314" t="s">
        <v>371</v>
      </c>
    </row>
    <row r="28" spans="1:28" ht="22.5" customHeight="1">
      <c r="A28" s="8"/>
      <c r="B28" s="7" t="s">
        <v>24</v>
      </c>
      <c r="C28" s="324">
        <f t="shared" si="1"/>
        <v>2</v>
      </c>
      <c r="D28" s="314" t="s">
        <v>371</v>
      </c>
      <c r="E28" s="314" t="s">
        <v>371</v>
      </c>
      <c r="F28" s="314">
        <v>1</v>
      </c>
      <c r="G28" s="314" t="s">
        <v>371</v>
      </c>
      <c r="H28" s="314" t="s">
        <v>371</v>
      </c>
      <c r="I28" s="314" t="s">
        <v>371</v>
      </c>
      <c r="J28" s="314" t="s">
        <v>371</v>
      </c>
      <c r="K28" s="314" t="s">
        <v>371</v>
      </c>
      <c r="L28" s="314" t="s">
        <v>371</v>
      </c>
      <c r="M28" s="314" t="s">
        <v>371</v>
      </c>
      <c r="N28" s="314" t="s">
        <v>371</v>
      </c>
      <c r="O28" s="314">
        <v>1</v>
      </c>
      <c r="P28" s="314" t="s">
        <v>371</v>
      </c>
      <c r="Q28" s="314" t="s">
        <v>371</v>
      </c>
      <c r="R28" s="314" t="s">
        <v>371</v>
      </c>
      <c r="S28" s="314" t="s">
        <v>371</v>
      </c>
      <c r="T28" s="314" t="s">
        <v>371</v>
      </c>
      <c r="U28" s="314" t="s">
        <v>371</v>
      </c>
      <c r="V28" s="314" t="s">
        <v>371</v>
      </c>
      <c r="W28" s="314" t="s">
        <v>371</v>
      </c>
      <c r="X28" s="314" t="s">
        <v>371</v>
      </c>
      <c r="Y28" s="314" t="s">
        <v>371</v>
      </c>
      <c r="Z28" s="314" t="s">
        <v>371</v>
      </c>
      <c r="AA28" s="314" t="s">
        <v>371</v>
      </c>
      <c r="AB28" s="314" t="s">
        <v>371</v>
      </c>
    </row>
    <row r="29" spans="1:28" ht="22.5" customHeight="1">
      <c r="A29" s="8"/>
      <c r="B29" s="7" t="s">
        <v>25</v>
      </c>
      <c r="C29" s="324">
        <f t="shared" si="1"/>
        <v>2</v>
      </c>
      <c r="D29" s="314" t="s">
        <v>371</v>
      </c>
      <c r="E29" s="314" t="s">
        <v>371</v>
      </c>
      <c r="F29" s="314">
        <v>1</v>
      </c>
      <c r="G29" s="314" t="s">
        <v>371</v>
      </c>
      <c r="H29" s="314" t="s">
        <v>371</v>
      </c>
      <c r="I29" s="314" t="s">
        <v>371</v>
      </c>
      <c r="J29" s="314" t="s">
        <v>371</v>
      </c>
      <c r="K29" s="314" t="s">
        <v>371</v>
      </c>
      <c r="L29" s="314" t="s">
        <v>371</v>
      </c>
      <c r="M29" s="314" t="s">
        <v>371</v>
      </c>
      <c r="N29" s="314" t="s">
        <v>371</v>
      </c>
      <c r="O29" s="314">
        <v>1</v>
      </c>
      <c r="P29" s="314" t="s">
        <v>371</v>
      </c>
      <c r="Q29" s="314" t="s">
        <v>371</v>
      </c>
      <c r="R29" s="314" t="s">
        <v>371</v>
      </c>
      <c r="S29" s="314" t="s">
        <v>371</v>
      </c>
      <c r="T29" s="314" t="s">
        <v>371</v>
      </c>
      <c r="U29" s="314" t="s">
        <v>371</v>
      </c>
      <c r="V29" s="314" t="s">
        <v>371</v>
      </c>
      <c r="W29" s="314" t="s">
        <v>371</v>
      </c>
      <c r="X29" s="314" t="s">
        <v>371</v>
      </c>
      <c r="Y29" s="314" t="s">
        <v>371</v>
      </c>
      <c r="Z29" s="314" t="s">
        <v>371</v>
      </c>
      <c r="AA29" s="314" t="s">
        <v>371</v>
      </c>
      <c r="AB29" s="314" t="s">
        <v>371</v>
      </c>
    </row>
    <row r="30" spans="1:28" ht="22.5" customHeight="1">
      <c r="A30" s="447" t="s">
        <v>13</v>
      </c>
      <c r="B30" s="448"/>
      <c r="C30" s="324">
        <f t="shared" si="1"/>
        <v>50</v>
      </c>
      <c r="D30" s="314" t="s">
        <v>371</v>
      </c>
      <c r="E30" s="314" t="s">
        <v>371</v>
      </c>
      <c r="F30" s="314" t="s">
        <v>371</v>
      </c>
      <c r="G30" s="314" t="s">
        <v>371</v>
      </c>
      <c r="H30" s="314" t="s">
        <v>371</v>
      </c>
      <c r="I30" s="314" t="s">
        <v>371</v>
      </c>
      <c r="J30" s="314" t="s">
        <v>371</v>
      </c>
      <c r="K30" s="314" t="s">
        <v>371</v>
      </c>
      <c r="L30" s="314" t="s">
        <v>371</v>
      </c>
      <c r="M30" s="314" t="s">
        <v>371</v>
      </c>
      <c r="N30" s="314" t="s">
        <v>371</v>
      </c>
      <c r="O30" s="314" t="s">
        <v>371</v>
      </c>
      <c r="P30" s="314" t="s">
        <v>371</v>
      </c>
      <c r="Q30" s="314" t="s">
        <v>371</v>
      </c>
      <c r="R30" s="314" t="s">
        <v>371</v>
      </c>
      <c r="S30" s="314" t="s">
        <v>371</v>
      </c>
      <c r="T30" s="314" t="s">
        <v>371</v>
      </c>
      <c r="U30" s="314" t="s">
        <v>371</v>
      </c>
      <c r="V30" s="314">
        <v>50</v>
      </c>
      <c r="W30" s="314" t="s">
        <v>371</v>
      </c>
      <c r="X30" s="314" t="s">
        <v>371</v>
      </c>
      <c r="Y30" s="314" t="s">
        <v>371</v>
      </c>
      <c r="Z30" s="314" t="s">
        <v>371</v>
      </c>
      <c r="AA30" s="314" t="s">
        <v>371</v>
      </c>
      <c r="AB30" s="314" t="s">
        <v>371</v>
      </c>
    </row>
    <row r="31" spans="1:28" ht="22.5" customHeight="1">
      <c r="A31" s="5"/>
      <c r="B31" s="6"/>
      <c r="C31" s="324"/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42"/>
    </row>
    <row r="32" spans="1:28" ht="22.5" customHeight="1">
      <c r="A32" s="447" t="s">
        <v>14</v>
      </c>
      <c r="B32" s="448"/>
      <c r="C32" s="324">
        <f>SUM(D32:AB32)</f>
        <v>190</v>
      </c>
      <c r="D32" s="314" t="s">
        <v>371</v>
      </c>
      <c r="E32" s="314" t="s">
        <v>371</v>
      </c>
      <c r="F32" s="314" t="s">
        <v>371</v>
      </c>
      <c r="G32" s="314" t="s">
        <v>371</v>
      </c>
      <c r="H32" s="314" t="s">
        <v>371</v>
      </c>
      <c r="I32" s="314" t="s">
        <v>371</v>
      </c>
      <c r="J32" s="314" t="s">
        <v>371</v>
      </c>
      <c r="K32" s="314" t="s">
        <v>371</v>
      </c>
      <c r="L32" s="314" t="s">
        <v>371</v>
      </c>
      <c r="M32" s="314" t="s">
        <v>371</v>
      </c>
      <c r="N32" s="314" t="s">
        <v>371</v>
      </c>
      <c r="O32" s="314" t="s">
        <v>371</v>
      </c>
      <c r="P32" s="314" t="s">
        <v>371</v>
      </c>
      <c r="Q32" s="314" t="s">
        <v>371</v>
      </c>
      <c r="R32" s="314" t="s">
        <v>371</v>
      </c>
      <c r="S32" s="314" t="s">
        <v>371</v>
      </c>
      <c r="T32" s="314" t="s">
        <v>371</v>
      </c>
      <c r="U32" s="314" t="s">
        <v>371</v>
      </c>
      <c r="V32" s="314" t="s">
        <v>371</v>
      </c>
      <c r="W32" s="314">
        <v>190</v>
      </c>
      <c r="X32" s="314" t="s">
        <v>371</v>
      </c>
      <c r="Y32" s="314" t="s">
        <v>371</v>
      </c>
      <c r="Z32" s="314" t="s">
        <v>371</v>
      </c>
      <c r="AA32" s="314" t="s">
        <v>371</v>
      </c>
      <c r="AB32" s="314" t="s">
        <v>371</v>
      </c>
    </row>
    <row r="33" spans="1:28" ht="22.5" customHeight="1">
      <c r="A33" s="447" t="s">
        <v>15</v>
      </c>
      <c r="B33" s="448"/>
      <c r="C33" s="324">
        <f t="shared" si="1"/>
        <v>2</v>
      </c>
      <c r="D33" s="314" t="s">
        <v>371</v>
      </c>
      <c r="E33" s="314" t="s">
        <v>371</v>
      </c>
      <c r="F33" s="314" t="s">
        <v>371</v>
      </c>
      <c r="G33" s="314" t="s">
        <v>371</v>
      </c>
      <c r="H33" s="314" t="s">
        <v>371</v>
      </c>
      <c r="I33" s="314" t="s">
        <v>371</v>
      </c>
      <c r="J33" s="314" t="s">
        <v>371</v>
      </c>
      <c r="K33" s="314" t="s">
        <v>371</v>
      </c>
      <c r="L33" s="314" t="s">
        <v>371</v>
      </c>
      <c r="M33" s="314" t="s">
        <v>371</v>
      </c>
      <c r="N33" s="314" t="s">
        <v>371</v>
      </c>
      <c r="O33" s="314" t="s">
        <v>371</v>
      </c>
      <c r="P33" s="314" t="s">
        <v>371</v>
      </c>
      <c r="Q33" s="314" t="s">
        <v>371</v>
      </c>
      <c r="R33" s="314" t="s">
        <v>371</v>
      </c>
      <c r="S33" s="314" t="s">
        <v>371</v>
      </c>
      <c r="T33" s="314">
        <v>2</v>
      </c>
      <c r="U33" s="314" t="s">
        <v>371</v>
      </c>
      <c r="V33" s="314" t="s">
        <v>371</v>
      </c>
      <c r="W33" s="314" t="s">
        <v>371</v>
      </c>
      <c r="X33" s="314" t="s">
        <v>371</v>
      </c>
      <c r="Y33" s="314" t="s">
        <v>371</v>
      </c>
      <c r="Z33" s="314" t="s">
        <v>371</v>
      </c>
      <c r="AA33" s="314" t="s">
        <v>371</v>
      </c>
      <c r="AB33" s="314" t="s">
        <v>371</v>
      </c>
    </row>
    <row r="34" spans="1:28" ht="22.5" customHeight="1">
      <c r="A34" s="447" t="s">
        <v>16</v>
      </c>
      <c r="B34" s="448"/>
      <c r="C34" s="324">
        <f t="shared" si="1"/>
        <v>134</v>
      </c>
      <c r="D34" s="314" t="s">
        <v>371</v>
      </c>
      <c r="E34" s="314" t="s">
        <v>371</v>
      </c>
      <c r="F34" s="314" t="s">
        <v>371</v>
      </c>
      <c r="G34" s="314" t="s">
        <v>371</v>
      </c>
      <c r="H34" s="314" t="s">
        <v>371</v>
      </c>
      <c r="I34" s="314" t="s">
        <v>371</v>
      </c>
      <c r="J34" s="314" t="s">
        <v>371</v>
      </c>
      <c r="K34" s="314" t="s">
        <v>371</v>
      </c>
      <c r="L34" s="314" t="s">
        <v>371</v>
      </c>
      <c r="M34" s="314" t="s">
        <v>371</v>
      </c>
      <c r="N34" s="314" t="s">
        <v>371</v>
      </c>
      <c r="O34" s="314" t="s">
        <v>371</v>
      </c>
      <c r="P34" s="314" t="s">
        <v>371</v>
      </c>
      <c r="Q34" s="314" t="s">
        <v>371</v>
      </c>
      <c r="R34" s="314" t="s">
        <v>371</v>
      </c>
      <c r="S34" s="314" t="s">
        <v>371</v>
      </c>
      <c r="T34" s="314" t="s">
        <v>371</v>
      </c>
      <c r="U34" s="314" t="s">
        <v>371</v>
      </c>
      <c r="V34" s="314" t="s">
        <v>371</v>
      </c>
      <c r="W34" s="314" t="s">
        <v>371</v>
      </c>
      <c r="X34" s="314" t="s">
        <v>371</v>
      </c>
      <c r="Y34" s="314" t="s">
        <v>371</v>
      </c>
      <c r="Z34" s="314" t="s">
        <v>371</v>
      </c>
      <c r="AA34" s="314">
        <v>134</v>
      </c>
      <c r="AB34" s="314" t="s">
        <v>371</v>
      </c>
    </row>
    <row r="35" spans="1:28" ht="22.5" customHeight="1">
      <c r="A35" s="452" t="s">
        <v>17</v>
      </c>
      <c r="B35" s="448"/>
      <c r="C35" s="324">
        <f>SUM(C14:C20,C30:C34)</f>
        <v>2938</v>
      </c>
      <c r="D35" s="314" t="s">
        <v>371</v>
      </c>
      <c r="E35" s="314">
        <f aca="true" t="shared" si="2" ref="E35:AA35">SUM(E14:E20,E30:E34)</f>
        <v>292</v>
      </c>
      <c r="F35" s="314" t="s">
        <v>371</v>
      </c>
      <c r="G35" s="314">
        <f t="shared" si="2"/>
        <v>1</v>
      </c>
      <c r="H35" s="314" t="s">
        <v>371</v>
      </c>
      <c r="I35" s="314" t="s">
        <v>371</v>
      </c>
      <c r="J35" s="314" t="s">
        <v>371</v>
      </c>
      <c r="K35" s="314" t="s">
        <v>802</v>
      </c>
      <c r="L35" s="314">
        <f t="shared" si="2"/>
        <v>1071</v>
      </c>
      <c r="M35" s="314" t="s">
        <v>371</v>
      </c>
      <c r="N35" s="314" t="s">
        <v>371</v>
      </c>
      <c r="O35" s="314">
        <f t="shared" si="2"/>
        <v>97</v>
      </c>
      <c r="P35" s="314">
        <f t="shared" si="2"/>
        <v>255</v>
      </c>
      <c r="Q35" s="314" t="s">
        <v>371</v>
      </c>
      <c r="R35" s="314" t="s">
        <v>371</v>
      </c>
      <c r="S35" s="314">
        <f t="shared" si="2"/>
        <v>164</v>
      </c>
      <c r="T35" s="314">
        <f t="shared" si="2"/>
        <v>2</v>
      </c>
      <c r="U35" s="314">
        <f t="shared" si="2"/>
        <v>136</v>
      </c>
      <c r="V35" s="314">
        <f t="shared" si="2"/>
        <v>50</v>
      </c>
      <c r="W35" s="314">
        <f t="shared" si="2"/>
        <v>190</v>
      </c>
      <c r="X35" s="314">
        <f t="shared" si="2"/>
        <v>308</v>
      </c>
      <c r="Y35" s="314">
        <f t="shared" si="2"/>
        <v>129</v>
      </c>
      <c r="Z35" s="314">
        <f t="shared" si="2"/>
        <v>109</v>
      </c>
      <c r="AA35" s="314">
        <f t="shared" si="2"/>
        <v>134</v>
      </c>
      <c r="AB35" s="314" t="s">
        <v>371</v>
      </c>
    </row>
    <row r="36" spans="1:28" ht="22.5" customHeight="1">
      <c r="A36" s="450" t="s">
        <v>18</v>
      </c>
      <c r="B36" s="451"/>
      <c r="C36" s="333">
        <f>SUM(C21:C28)</f>
        <v>139</v>
      </c>
      <c r="D36" s="322">
        <f>SUM(D21:D28)</f>
        <v>25</v>
      </c>
      <c r="E36" s="322">
        <f>SUM(E21:E28)</f>
        <v>21</v>
      </c>
      <c r="F36" s="322">
        <f>SUM(F21:F28)</f>
        <v>1</v>
      </c>
      <c r="G36" s="322">
        <f>SUM(G21:G28)</f>
        <v>9</v>
      </c>
      <c r="H36" s="322" t="s">
        <v>371</v>
      </c>
      <c r="I36" s="322" t="s">
        <v>371</v>
      </c>
      <c r="J36" s="322" t="s">
        <v>371</v>
      </c>
      <c r="K36" s="322">
        <f>SUM(K21:K28)</f>
        <v>1</v>
      </c>
      <c r="L36" s="322">
        <f>SUM(L21:L28)</f>
        <v>17</v>
      </c>
      <c r="M36" s="322" t="s">
        <v>371</v>
      </c>
      <c r="N36" s="322" t="s">
        <v>371</v>
      </c>
      <c r="O36" s="322">
        <f>SUM(O21:O28)</f>
        <v>57</v>
      </c>
      <c r="P36" s="322" t="s">
        <v>371</v>
      </c>
      <c r="Q36" s="322">
        <f>SUM(Q21:Q28)</f>
        <v>1</v>
      </c>
      <c r="R36" s="322" t="s">
        <v>371</v>
      </c>
      <c r="S36" s="322">
        <f>SUM(S21:S28)</f>
        <v>2</v>
      </c>
      <c r="T36" s="322" t="s">
        <v>371</v>
      </c>
      <c r="U36" s="322">
        <f>SUM(U21:U28)</f>
        <v>1</v>
      </c>
      <c r="V36" s="322" t="s">
        <v>371</v>
      </c>
      <c r="W36" s="322" t="s">
        <v>371</v>
      </c>
      <c r="X36" s="322" t="s">
        <v>371</v>
      </c>
      <c r="Y36" s="322" t="s">
        <v>371</v>
      </c>
      <c r="Z36" s="322">
        <f>SUM(Z21:Z28)</f>
        <v>4</v>
      </c>
      <c r="AA36" s="322" t="s">
        <v>371</v>
      </c>
      <c r="AB36" s="322" t="s">
        <v>371</v>
      </c>
    </row>
    <row r="37" spans="1:28" ht="15" customHeight="1">
      <c r="A37" s="2" t="s">
        <v>499</v>
      </c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321"/>
    </row>
    <row r="38" spans="1:2" ht="15" customHeight="1">
      <c r="A38" s="2" t="s">
        <v>377</v>
      </c>
      <c r="B38" s="26"/>
    </row>
    <row r="39" spans="1:2" ht="14.25">
      <c r="A39" s="26"/>
      <c r="B39" s="26"/>
    </row>
    <row r="40" spans="1:2" ht="14.25">
      <c r="A40" s="26"/>
      <c r="B40" s="26"/>
    </row>
    <row r="41" spans="1:2" ht="14.25">
      <c r="A41" s="26"/>
      <c r="B41" s="26"/>
    </row>
    <row r="42" spans="1:2" ht="14.25">
      <c r="A42" s="26"/>
      <c r="B42" s="26"/>
    </row>
    <row r="43" spans="1:2" ht="14.25">
      <c r="A43" s="26"/>
      <c r="B43" s="26"/>
    </row>
    <row r="44" spans="1:2" ht="14.25">
      <c r="A44" s="26"/>
      <c r="B44" s="26"/>
    </row>
    <row r="45" spans="1:2" ht="14.25">
      <c r="A45" s="26"/>
      <c r="B45" s="26"/>
    </row>
    <row r="46" spans="1:2" ht="14.25">
      <c r="A46" s="26"/>
      <c r="B46" s="26"/>
    </row>
    <row r="47" spans="1:2" ht="14.25">
      <c r="A47" s="26"/>
      <c r="B47" s="26"/>
    </row>
    <row r="48" spans="1:2" ht="14.25">
      <c r="A48" s="26"/>
      <c r="B48" s="26"/>
    </row>
    <row r="49" spans="1:2" ht="14.25">
      <c r="A49" s="26"/>
      <c r="B49" s="26"/>
    </row>
    <row r="50" spans="1:2" ht="14.25">
      <c r="A50" s="26"/>
      <c r="B50" s="26"/>
    </row>
    <row r="51" spans="1:2" ht="14.25">
      <c r="A51" s="26"/>
      <c r="B51" s="26"/>
    </row>
    <row r="52" spans="1:2" ht="14.25">
      <c r="A52" s="26"/>
      <c r="B52" s="26"/>
    </row>
    <row r="53" spans="1:2" ht="14.25">
      <c r="A53" s="26"/>
      <c r="B53" s="26"/>
    </row>
    <row r="54" spans="1:2" ht="14.25">
      <c r="A54" s="26"/>
      <c r="B54" s="26"/>
    </row>
    <row r="55" spans="1:2" ht="14.25">
      <c r="A55" s="26"/>
      <c r="B55" s="26"/>
    </row>
    <row r="56" spans="1:2" ht="14.25">
      <c r="A56" s="26"/>
      <c r="B56" s="26"/>
    </row>
    <row r="57" spans="1:2" ht="14.25">
      <c r="A57" s="26"/>
      <c r="B57" s="26"/>
    </row>
    <row r="58" spans="1:2" ht="14.25">
      <c r="A58" s="26"/>
      <c r="B58" s="26"/>
    </row>
    <row r="59" spans="1:2" ht="14.25">
      <c r="A59" s="26"/>
      <c r="B59" s="26"/>
    </row>
    <row r="60" spans="1:2" ht="14.25">
      <c r="A60" s="26"/>
      <c r="B60" s="26"/>
    </row>
    <row r="61" spans="1:2" ht="14.25">
      <c r="A61" s="26"/>
      <c r="B61" s="26"/>
    </row>
    <row r="62" spans="1:2" ht="14.25">
      <c r="A62" s="26"/>
      <c r="B62" s="26"/>
    </row>
    <row r="63" spans="1:2" ht="14.25">
      <c r="A63" s="26"/>
      <c r="B63" s="26"/>
    </row>
    <row r="64" spans="1:2" ht="14.25">
      <c r="A64" s="26"/>
      <c r="B64" s="26"/>
    </row>
    <row r="65" spans="1:2" ht="14.25">
      <c r="A65" s="26"/>
      <c r="B65" s="26"/>
    </row>
    <row r="66" spans="1:2" ht="14.25">
      <c r="A66" s="26"/>
      <c r="B66" s="26"/>
    </row>
    <row r="67" spans="1:2" ht="14.25">
      <c r="A67" s="26"/>
      <c r="B67" s="26"/>
    </row>
    <row r="68" spans="1:2" ht="14.25">
      <c r="A68" s="26"/>
      <c r="B68" s="26"/>
    </row>
    <row r="69" spans="1:2" ht="14.25">
      <c r="A69" s="26"/>
      <c r="B69" s="26"/>
    </row>
    <row r="70" spans="1:2" ht="14.25">
      <c r="A70" s="26"/>
      <c r="B70" s="26"/>
    </row>
    <row r="71" spans="1:2" ht="14.25">
      <c r="A71" s="26"/>
      <c r="B71" s="26"/>
    </row>
    <row r="72" spans="1:2" ht="14.25">
      <c r="A72" s="26"/>
      <c r="B72" s="26"/>
    </row>
    <row r="73" spans="1:2" ht="14.25">
      <c r="A73" s="26"/>
      <c r="B73" s="26"/>
    </row>
    <row r="74" spans="1:2" ht="14.25">
      <c r="A74" s="26"/>
      <c r="B74" s="26"/>
    </row>
    <row r="75" spans="1:2" ht="14.25">
      <c r="A75" s="26"/>
      <c r="B75" s="26"/>
    </row>
    <row r="76" spans="1:2" ht="14.25">
      <c r="A76" s="26"/>
      <c r="B76" s="26"/>
    </row>
    <row r="77" spans="1:2" ht="14.25">
      <c r="A77" s="26"/>
      <c r="B77" s="26"/>
    </row>
    <row r="78" spans="1:2" ht="14.25">
      <c r="A78" s="26"/>
      <c r="B78" s="26"/>
    </row>
    <row r="79" spans="1:2" ht="14.25">
      <c r="A79" s="26"/>
      <c r="B79" s="26"/>
    </row>
    <row r="80" spans="1:2" ht="14.25">
      <c r="A80" s="26"/>
      <c r="B80" s="26"/>
    </row>
    <row r="81" spans="1:2" ht="14.25">
      <c r="A81" s="26"/>
      <c r="B81" s="26"/>
    </row>
    <row r="82" spans="1:2" ht="14.25">
      <c r="A82" s="26"/>
      <c r="B82" s="26"/>
    </row>
    <row r="83" spans="1:2" ht="14.25">
      <c r="A83" s="26"/>
      <c r="B83" s="26"/>
    </row>
    <row r="84" spans="1:2" ht="14.25">
      <c r="A84" s="26"/>
      <c r="B84" s="26"/>
    </row>
    <row r="85" spans="1:2" ht="14.25">
      <c r="A85" s="26"/>
      <c r="B85" s="26"/>
    </row>
    <row r="86" spans="1:2" ht="14.25">
      <c r="A86" s="26"/>
      <c r="B86" s="26"/>
    </row>
    <row r="87" spans="1:2" ht="14.25">
      <c r="A87" s="26"/>
      <c r="B87" s="26"/>
    </row>
    <row r="88" spans="1:2" ht="14.25">
      <c r="A88" s="26"/>
      <c r="B88" s="26"/>
    </row>
    <row r="89" spans="1:2" ht="14.25">
      <c r="A89" s="26"/>
      <c r="B89" s="26"/>
    </row>
    <row r="90" spans="1:2" ht="14.25">
      <c r="A90" s="26"/>
      <c r="B90" s="26"/>
    </row>
    <row r="91" spans="1:2" ht="14.25">
      <c r="A91" s="26"/>
      <c r="B91" s="26"/>
    </row>
    <row r="92" spans="1:2" ht="14.25">
      <c r="A92" s="26"/>
      <c r="B92" s="26"/>
    </row>
    <row r="93" spans="1:2" ht="14.25">
      <c r="A93" s="26"/>
      <c r="B93" s="26"/>
    </row>
    <row r="94" spans="1:2" ht="14.25">
      <c r="A94" s="26"/>
      <c r="B94" s="26"/>
    </row>
    <row r="95" spans="1:2" ht="14.25">
      <c r="A95" s="26"/>
      <c r="B95" s="26"/>
    </row>
    <row r="96" spans="1:2" ht="14.25">
      <c r="A96" s="26"/>
      <c r="B96" s="26"/>
    </row>
    <row r="97" spans="1:2" ht="14.25">
      <c r="A97" s="26"/>
      <c r="B97" s="26"/>
    </row>
    <row r="98" spans="1:2" ht="14.25">
      <c r="A98" s="26"/>
      <c r="B98" s="26"/>
    </row>
    <row r="99" spans="1:2" ht="14.25">
      <c r="A99" s="26"/>
      <c r="B99" s="26"/>
    </row>
    <row r="100" spans="1:2" ht="14.25">
      <c r="A100" s="26"/>
      <c r="B100" s="26"/>
    </row>
    <row r="101" spans="1:2" ht="14.25">
      <c r="A101" s="26"/>
      <c r="B101" s="26"/>
    </row>
    <row r="102" spans="1:2" ht="14.25">
      <c r="A102" s="26"/>
      <c r="B102" s="26"/>
    </row>
    <row r="103" spans="1:2" ht="14.25">
      <c r="A103" s="26"/>
      <c r="B103" s="26"/>
    </row>
    <row r="104" spans="1:2" ht="14.25">
      <c r="A104" s="26"/>
      <c r="B104" s="26"/>
    </row>
    <row r="105" spans="1:2" ht="14.25">
      <c r="A105" s="26"/>
      <c r="B105" s="26"/>
    </row>
    <row r="106" spans="1:2" ht="14.25">
      <c r="A106" s="26"/>
      <c r="B106" s="26"/>
    </row>
    <row r="107" spans="1:2" ht="14.25">
      <c r="A107" s="26"/>
      <c r="B107" s="26"/>
    </row>
    <row r="108" spans="1:2" ht="14.25">
      <c r="A108" s="26"/>
      <c r="B108" s="26"/>
    </row>
    <row r="109" spans="1:2" ht="14.25">
      <c r="A109" s="26"/>
      <c r="B109" s="26"/>
    </row>
    <row r="110" spans="1:2" ht="14.25">
      <c r="A110" s="26"/>
      <c r="B110" s="26"/>
    </row>
    <row r="111" spans="1:2" ht="14.25">
      <c r="A111" s="26"/>
      <c r="B111" s="26"/>
    </row>
    <row r="112" spans="1:2" ht="14.25">
      <c r="A112" s="26"/>
      <c r="B112" s="26"/>
    </row>
    <row r="113" spans="1:2" ht="14.25">
      <c r="A113" s="26"/>
      <c r="B113" s="26"/>
    </row>
    <row r="114" spans="1:2" ht="14.25">
      <c r="A114" s="26"/>
      <c r="B114" s="26"/>
    </row>
    <row r="115" spans="1:2" ht="14.25">
      <c r="A115" s="26"/>
      <c r="B115" s="26"/>
    </row>
    <row r="116" spans="1:2" ht="14.25">
      <c r="A116" s="26"/>
      <c r="B116" s="26"/>
    </row>
    <row r="117" spans="1:2" ht="14.25">
      <c r="A117" s="26"/>
      <c r="B117" s="26"/>
    </row>
    <row r="118" spans="1:2" ht="14.25">
      <c r="A118" s="26"/>
      <c r="B118" s="26"/>
    </row>
    <row r="119" spans="1:2" ht="14.25">
      <c r="A119" s="26"/>
      <c r="B119" s="26"/>
    </row>
    <row r="120" spans="1:2" ht="14.25">
      <c r="A120" s="26"/>
      <c r="B120" s="26"/>
    </row>
    <row r="121" spans="1:2" ht="14.25">
      <c r="A121" s="26"/>
      <c r="B121" s="26"/>
    </row>
    <row r="122" spans="1:2" ht="14.25">
      <c r="A122" s="26"/>
      <c r="B122" s="26"/>
    </row>
    <row r="123" spans="1:2" ht="14.25">
      <c r="A123" s="26"/>
      <c r="B123" s="26"/>
    </row>
    <row r="124" spans="1:2" ht="14.25">
      <c r="A124" s="26"/>
      <c r="B124" s="26"/>
    </row>
    <row r="125" spans="1:2" ht="14.25">
      <c r="A125" s="26"/>
      <c r="B125" s="26"/>
    </row>
    <row r="126" spans="1:2" ht="14.25">
      <c r="A126" s="26"/>
      <c r="B126" s="26"/>
    </row>
    <row r="127" spans="1:2" ht="14.25">
      <c r="A127" s="26"/>
      <c r="B127" s="26"/>
    </row>
    <row r="128" spans="1:2" ht="14.25">
      <c r="A128" s="26"/>
      <c r="B128" s="26"/>
    </row>
    <row r="129" spans="1:2" ht="14.25">
      <c r="A129" s="26"/>
      <c r="B129" s="26"/>
    </row>
    <row r="130" spans="1:2" ht="14.25">
      <c r="A130" s="26"/>
      <c r="B130" s="26"/>
    </row>
    <row r="131" spans="1:2" ht="14.25">
      <c r="A131" s="26"/>
      <c r="B131" s="26"/>
    </row>
    <row r="132" spans="1:2" ht="14.25">
      <c r="A132" s="26"/>
      <c r="B132" s="26"/>
    </row>
    <row r="133" spans="1:2" ht="14.25">
      <c r="A133" s="26"/>
      <c r="B133" s="26"/>
    </row>
    <row r="134" spans="1:2" ht="14.25">
      <c r="A134" s="26"/>
      <c r="B134" s="26"/>
    </row>
    <row r="135" spans="1:2" ht="14.25">
      <c r="A135" s="26"/>
      <c r="B135" s="26"/>
    </row>
    <row r="136" spans="1:2" ht="14.25">
      <c r="A136" s="26"/>
      <c r="B136" s="26"/>
    </row>
    <row r="137" spans="1:2" ht="14.25">
      <c r="A137" s="26"/>
      <c r="B137" s="26"/>
    </row>
    <row r="138" spans="1:2" ht="14.25">
      <c r="A138" s="26"/>
      <c r="B138" s="26"/>
    </row>
  </sheetData>
  <sheetProtection/>
  <mergeCells count="48">
    <mergeCell ref="I5:I7"/>
    <mergeCell ref="G5:G7"/>
    <mergeCell ref="A9:B9"/>
    <mergeCell ref="C4:C7"/>
    <mergeCell ref="A16:B16"/>
    <mergeCell ref="A10:B10"/>
    <mergeCell ref="A11:B11"/>
    <mergeCell ref="A12:B12"/>
    <mergeCell ref="W4:W7"/>
    <mergeCell ref="A30:B30"/>
    <mergeCell ref="A14:B14"/>
    <mergeCell ref="A15:B15"/>
    <mergeCell ref="A36:B36"/>
    <mergeCell ref="A32:B32"/>
    <mergeCell ref="A33:B33"/>
    <mergeCell ref="A34:B34"/>
    <mergeCell ref="A35:B35"/>
    <mergeCell ref="A8:B8"/>
    <mergeCell ref="U4:U7"/>
    <mergeCell ref="AB4:AB7"/>
    <mergeCell ref="D5:D7"/>
    <mergeCell ref="E5:E7"/>
    <mergeCell ref="F5:F7"/>
    <mergeCell ref="V4:V7"/>
    <mergeCell ref="Y4:Y7"/>
    <mergeCell ref="Z4:Z7"/>
    <mergeCell ref="J5:J7"/>
    <mergeCell ref="K5:K7"/>
    <mergeCell ref="Q4:S4"/>
    <mergeCell ref="A2:AA2"/>
    <mergeCell ref="A4:B7"/>
    <mergeCell ref="D4:E4"/>
    <mergeCell ref="F4:G4"/>
    <mergeCell ref="J4:L4"/>
    <mergeCell ref="H4:I4"/>
    <mergeCell ref="M4:P4"/>
    <mergeCell ref="Q5:Q7"/>
    <mergeCell ref="L5:L7"/>
    <mergeCell ref="M5:M7"/>
    <mergeCell ref="R5:R7"/>
    <mergeCell ref="X4:X7"/>
    <mergeCell ref="AA4:AA7"/>
    <mergeCell ref="H5:H7"/>
    <mergeCell ref="T4:T7"/>
    <mergeCell ref="O5:O7"/>
    <mergeCell ref="N5:N7"/>
    <mergeCell ref="P5:P7"/>
    <mergeCell ref="S5:S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1"/>
  <sheetViews>
    <sheetView zoomScale="75" zoomScaleNormal="75" zoomScalePageLayoutView="0" workbookViewId="0" topLeftCell="A1">
      <selection activeCell="D7" sqref="D7"/>
    </sheetView>
  </sheetViews>
  <sheetFormatPr defaultColWidth="10.59765625" defaultRowHeight="15"/>
  <cols>
    <col min="1" max="1" width="9.59765625" style="166" customWidth="1"/>
    <col min="2" max="2" width="1.59765625" style="166" customWidth="1"/>
    <col min="3" max="3" width="9.59765625" style="166" customWidth="1"/>
    <col min="4" max="16" width="9.8984375" style="166" customWidth="1"/>
    <col min="17" max="17" width="10.3984375" style="166" customWidth="1"/>
    <col min="18" max="18" width="10.8984375" style="166" customWidth="1"/>
    <col min="19" max="22" width="9.8984375" style="166" customWidth="1"/>
    <col min="23" max="16384" width="10.59765625" style="166" customWidth="1"/>
  </cols>
  <sheetData>
    <row r="1" spans="1:22" s="204" customFormat="1" ht="19.5" customHeight="1">
      <c r="A1" s="3" t="s">
        <v>383</v>
      </c>
      <c r="V1" s="4" t="s">
        <v>382</v>
      </c>
    </row>
    <row r="2" spans="1:22" s="1" customFormat="1" ht="19.5" customHeight="1">
      <c r="A2" s="461" t="s">
        <v>563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</row>
    <row r="3" spans="1:22" s="1" customFormat="1" ht="19.5" customHeight="1">
      <c r="A3" s="461" t="s">
        <v>45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</row>
    <row r="4" s="1" customFormat="1" ht="18" customHeight="1" thickBot="1">
      <c r="V4" s="205" t="s">
        <v>376</v>
      </c>
    </row>
    <row r="5" spans="1:22" s="1" customFormat="1" ht="15" customHeight="1">
      <c r="A5" s="462" t="s">
        <v>46</v>
      </c>
      <c r="B5" s="462"/>
      <c r="C5" s="463"/>
      <c r="D5" s="466" t="s">
        <v>4</v>
      </c>
      <c r="E5" s="468" t="s">
        <v>564</v>
      </c>
      <c r="F5" s="466" t="s">
        <v>47</v>
      </c>
      <c r="G5" s="470" t="s">
        <v>48</v>
      </c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2"/>
      <c r="S5" s="468" t="s">
        <v>565</v>
      </c>
      <c r="T5" s="468" t="s">
        <v>566</v>
      </c>
      <c r="U5" s="468" t="s">
        <v>49</v>
      </c>
      <c r="V5" s="473" t="s">
        <v>50</v>
      </c>
    </row>
    <row r="6" spans="1:22" s="1" customFormat="1" ht="15" customHeight="1">
      <c r="A6" s="464"/>
      <c r="B6" s="464"/>
      <c r="C6" s="465"/>
      <c r="D6" s="467"/>
      <c r="E6" s="469"/>
      <c r="F6" s="467"/>
      <c r="G6" s="206" t="s">
        <v>575</v>
      </c>
      <c r="H6" s="170" t="s">
        <v>576</v>
      </c>
      <c r="I6" s="170" t="s">
        <v>577</v>
      </c>
      <c r="J6" s="206" t="s">
        <v>578</v>
      </c>
      <c r="K6" s="206" t="s">
        <v>567</v>
      </c>
      <c r="L6" s="206" t="s">
        <v>568</v>
      </c>
      <c r="M6" s="206" t="s">
        <v>569</v>
      </c>
      <c r="N6" s="206" t="s">
        <v>570</v>
      </c>
      <c r="O6" s="206" t="s">
        <v>571</v>
      </c>
      <c r="P6" s="206" t="s">
        <v>572</v>
      </c>
      <c r="Q6" s="206" t="s">
        <v>24</v>
      </c>
      <c r="R6" s="206" t="s">
        <v>25</v>
      </c>
      <c r="S6" s="469"/>
      <c r="T6" s="469"/>
      <c r="U6" s="469"/>
      <c r="V6" s="474"/>
    </row>
    <row r="7" spans="1:28" s="77" customFormat="1" ht="15" customHeight="1">
      <c r="A7" s="458" t="s">
        <v>4</v>
      </c>
      <c r="B7" s="459"/>
      <c r="C7" s="460"/>
      <c r="D7" s="349">
        <f>SUM(D9:D59)</f>
        <v>3083</v>
      </c>
      <c r="E7" s="350">
        <f aca="true" t="shared" si="0" ref="E7:V7">SUM(E9:E59)</f>
        <v>14</v>
      </c>
      <c r="F7" s="350">
        <f t="shared" si="0"/>
        <v>2</v>
      </c>
      <c r="G7" s="350">
        <f t="shared" si="0"/>
        <v>1024</v>
      </c>
      <c r="H7" s="350">
        <f t="shared" si="0"/>
        <v>693</v>
      </c>
      <c r="I7" s="350">
        <f t="shared" si="0"/>
        <v>513</v>
      </c>
      <c r="J7" s="350">
        <f t="shared" si="0"/>
        <v>320</v>
      </c>
      <c r="K7" s="350">
        <f t="shared" si="0"/>
        <v>73</v>
      </c>
      <c r="L7" s="350">
        <f t="shared" si="0"/>
        <v>2</v>
      </c>
      <c r="M7" s="350">
        <f t="shared" si="0"/>
        <v>18</v>
      </c>
      <c r="N7" s="350">
        <f t="shared" si="0"/>
        <v>15</v>
      </c>
      <c r="O7" s="350">
        <f t="shared" si="0"/>
        <v>19</v>
      </c>
      <c r="P7" s="350">
        <f t="shared" si="0"/>
        <v>10</v>
      </c>
      <c r="Q7" s="350">
        <f t="shared" si="0"/>
        <v>2</v>
      </c>
      <c r="R7" s="350">
        <f t="shared" si="0"/>
        <v>2</v>
      </c>
      <c r="S7" s="350">
        <f t="shared" si="0"/>
        <v>55</v>
      </c>
      <c r="T7" s="350">
        <f t="shared" si="0"/>
        <v>185</v>
      </c>
      <c r="U7" s="350">
        <f t="shared" si="0"/>
        <v>2</v>
      </c>
      <c r="V7" s="350">
        <f t="shared" si="0"/>
        <v>134</v>
      </c>
      <c r="W7" s="31"/>
      <c r="X7" s="31"/>
      <c r="Y7" s="31"/>
      <c r="Z7" s="31"/>
      <c r="AA7" s="124"/>
      <c r="AB7" s="124"/>
    </row>
    <row r="8" spans="1:22" s="2" customFormat="1" ht="15" customHeight="1">
      <c r="A8" s="33"/>
      <c r="B8" s="33"/>
      <c r="C8" s="34"/>
      <c r="D8" s="345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</row>
    <row r="9" spans="1:22" ht="15" customHeight="1">
      <c r="A9" s="14" t="s">
        <v>53</v>
      </c>
      <c r="B9" s="14"/>
      <c r="C9" s="7" t="s">
        <v>54</v>
      </c>
      <c r="D9" s="332">
        <f>SUM(E9:V9)</f>
        <v>100</v>
      </c>
      <c r="E9" s="329" t="s">
        <v>815</v>
      </c>
      <c r="F9" s="329" t="s">
        <v>815</v>
      </c>
      <c r="G9" s="329">
        <v>25</v>
      </c>
      <c r="H9" s="329">
        <v>28</v>
      </c>
      <c r="I9" s="329">
        <v>8</v>
      </c>
      <c r="J9" s="329">
        <v>3</v>
      </c>
      <c r="K9" s="329" t="s">
        <v>815</v>
      </c>
      <c r="L9" s="329" t="s">
        <v>815</v>
      </c>
      <c r="M9" s="329" t="s">
        <v>815</v>
      </c>
      <c r="N9" s="329" t="s">
        <v>815</v>
      </c>
      <c r="O9" s="329" t="s">
        <v>815</v>
      </c>
      <c r="P9" s="329" t="s">
        <v>815</v>
      </c>
      <c r="Q9" s="329" t="s">
        <v>815</v>
      </c>
      <c r="R9" s="329" t="s">
        <v>815</v>
      </c>
      <c r="S9" s="329">
        <v>5</v>
      </c>
      <c r="T9" s="329">
        <v>31</v>
      </c>
      <c r="U9" s="329" t="s">
        <v>815</v>
      </c>
      <c r="V9" s="329" t="s">
        <v>815</v>
      </c>
    </row>
    <row r="10" spans="1:22" ht="15" customHeight="1">
      <c r="A10" s="192"/>
      <c r="B10" s="192"/>
      <c r="C10" s="193" t="s">
        <v>55</v>
      </c>
      <c r="D10" s="332">
        <f aca="true" t="shared" si="1" ref="D10:D59">SUM(E10:V10)</f>
        <v>70</v>
      </c>
      <c r="E10" s="329" t="s">
        <v>815</v>
      </c>
      <c r="F10" s="329" t="s">
        <v>815</v>
      </c>
      <c r="G10" s="329">
        <v>27</v>
      </c>
      <c r="H10" s="329">
        <v>25</v>
      </c>
      <c r="I10" s="329">
        <v>3</v>
      </c>
      <c r="J10" s="329">
        <v>2</v>
      </c>
      <c r="K10" s="329" t="s">
        <v>815</v>
      </c>
      <c r="L10" s="329" t="s">
        <v>815</v>
      </c>
      <c r="M10" s="329" t="s">
        <v>815</v>
      </c>
      <c r="N10" s="329" t="s">
        <v>815</v>
      </c>
      <c r="O10" s="329" t="s">
        <v>815</v>
      </c>
      <c r="P10" s="329" t="s">
        <v>815</v>
      </c>
      <c r="Q10" s="329" t="s">
        <v>815</v>
      </c>
      <c r="R10" s="329" t="s">
        <v>815</v>
      </c>
      <c r="S10" s="329">
        <v>1</v>
      </c>
      <c r="T10" s="329">
        <v>12</v>
      </c>
      <c r="U10" s="329" t="s">
        <v>815</v>
      </c>
      <c r="V10" s="329" t="s">
        <v>815</v>
      </c>
    </row>
    <row r="11" spans="1:22" ht="15" customHeight="1">
      <c r="A11" s="192"/>
      <c r="B11" s="192"/>
      <c r="C11" s="193" t="s">
        <v>56</v>
      </c>
      <c r="D11" s="332">
        <f t="shared" si="1"/>
        <v>119</v>
      </c>
      <c r="E11" s="329" t="s">
        <v>815</v>
      </c>
      <c r="F11" s="329" t="s">
        <v>815</v>
      </c>
      <c r="G11" s="329">
        <v>14</v>
      </c>
      <c r="H11" s="329">
        <v>28</v>
      </c>
      <c r="I11" s="329">
        <v>52</v>
      </c>
      <c r="J11" s="329">
        <v>10</v>
      </c>
      <c r="K11" s="329">
        <v>2</v>
      </c>
      <c r="L11" s="329" t="s">
        <v>815</v>
      </c>
      <c r="M11" s="329" t="s">
        <v>815</v>
      </c>
      <c r="N11" s="329" t="s">
        <v>815</v>
      </c>
      <c r="O11" s="329" t="s">
        <v>815</v>
      </c>
      <c r="P11" s="329" t="s">
        <v>815</v>
      </c>
      <c r="Q11" s="329" t="s">
        <v>815</v>
      </c>
      <c r="R11" s="329" t="s">
        <v>815</v>
      </c>
      <c r="S11" s="329" t="s">
        <v>815</v>
      </c>
      <c r="T11" s="329">
        <v>1</v>
      </c>
      <c r="U11" s="329" t="s">
        <v>815</v>
      </c>
      <c r="V11" s="329">
        <v>12</v>
      </c>
    </row>
    <row r="12" spans="1:22" ht="15" customHeight="1">
      <c r="A12" s="192" t="s">
        <v>57</v>
      </c>
      <c r="B12" s="192"/>
      <c r="C12" s="193" t="s">
        <v>58</v>
      </c>
      <c r="D12" s="332">
        <f t="shared" si="1"/>
        <v>24</v>
      </c>
      <c r="E12" s="329" t="s">
        <v>815</v>
      </c>
      <c r="F12" s="329" t="s">
        <v>815</v>
      </c>
      <c r="G12" s="329">
        <v>12</v>
      </c>
      <c r="H12" s="329" t="s">
        <v>815</v>
      </c>
      <c r="I12" s="329" t="s">
        <v>815</v>
      </c>
      <c r="J12" s="329" t="s">
        <v>815</v>
      </c>
      <c r="K12" s="329" t="s">
        <v>815</v>
      </c>
      <c r="L12" s="329" t="s">
        <v>815</v>
      </c>
      <c r="M12" s="329" t="s">
        <v>815</v>
      </c>
      <c r="N12" s="329" t="s">
        <v>815</v>
      </c>
      <c r="O12" s="329" t="s">
        <v>815</v>
      </c>
      <c r="P12" s="329" t="s">
        <v>815</v>
      </c>
      <c r="Q12" s="329" t="s">
        <v>815</v>
      </c>
      <c r="R12" s="329" t="s">
        <v>815</v>
      </c>
      <c r="S12" s="329" t="s">
        <v>815</v>
      </c>
      <c r="T12" s="329" t="s">
        <v>815</v>
      </c>
      <c r="U12" s="329" t="s">
        <v>815</v>
      </c>
      <c r="V12" s="329">
        <v>12</v>
      </c>
    </row>
    <row r="13" spans="1:22" ht="15" customHeight="1">
      <c r="A13" s="192" t="s">
        <v>59</v>
      </c>
      <c r="B13" s="192"/>
      <c r="C13" s="193" t="s">
        <v>60</v>
      </c>
      <c r="D13" s="332">
        <f t="shared" si="1"/>
        <v>28</v>
      </c>
      <c r="E13" s="329" t="s">
        <v>815</v>
      </c>
      <c r="F13" s="329" t="s">
        <v>815</v>
      </c>
      <c r="G13" s="329">
        <v>3</v>
      </c>
      <c r="H13" s="329" t="s">
        <v>815</v>
      </c>
      <c r="I13" s="329" t="s">
        <v>815</v>
      </c>
      <c r="J13" s="329" t="s">
        <v>815</v>
      </c>
      <c r="K13" s="329" t="s">
        <v>815</v>
      </c>
      <c r="L13" s="329" t="s">
        <v>815</v>
      </c>
      <c r="M13" s="329" t="s">
        <v>815</v>
      </c>
      <c r="N13" s="329" t="s">
        <v>815</v>
      </c>
      <c r="O13" s="329" t="s">
        <v>815</v>
      </c>
      <c r="P13" s="329" t="s">
        <v>815</v>
      </c>
      <c r="Q13" s="329" t="s">
        <v>815</v>
      </c>
      <c r="R13" s="329" t="s">
        <v>815</v>
      </c>
      <c r="S13" s="329" t="s">
        <v>815</v>
      </c>
      <c r="T13" s="329" t="s">
        <v>815</v>
      </c>
      <c r="U13" s="329" t="s">
        <v>815</v>
      </c>
      <c r="V13" s="329">
        <v>25</v>
      </c>
    </row>
    <row r="14" spans="1:22" ht="15" customHeight="1">
      <c r="A14" s="192"/>
      <c r="B14" s="192"/>
      <c r="C14" s="193"/>
      <c r="D14" s="332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</row>
    <row r="15" spans="1:22" ht="15" customHeight="1">
      <c r="A15" s="192"/>
      <c r="B15" s="192"/>
      <c r="C15" s="193" t="s">
        <v>61</v>
      </c>
      <c r="D15" s="332">
        <f t="shared" si="1"/>
        <v>54</v>
      </c>
      <c r="E15" s="329" t="s">
        <v>815</v>
      </c>
      <c r="F15" s="329" t="s">
        <v>815</v>
      </c>
      <c r="G15" s="329">
        <v>11</v>
      </c>
      <c r="H15" s="329">
        <v>14</v>
      </c>
      <c r="I15" s="329" t="s">
        <v>815</v>
      </c>
      <c r="J15" s="329" t="s">
        <v>815</v>
      </c>
      <c r="K15" s="329" t="s">
        <v>815</v>
      </c>
      <c r="L15" s="329" t="s">
        <v>815</v>
      </c>
      <c r="M15" s="329" t="s">
        <v>815</v>
      </c>
      <c r="N15" s="329" t="s">
        <v>815</v>
      </c>
      <c r="O15" s="329" t="s">
        <v>815</v>
      </c>
      <c r="P15" s="329" t="s">
        <v>815</v>
      </c>
      <c r="Q15" s="329" t="s">
        <v>815</v>
      </c>
      <c r="R15" s="329" t="s">
        <v>815</v>
      </c>
      <c r="S15" s="329" t="s">
        <v>815</v>
      </c>
      <c r="T15" s="329" t="s">
        <v>815</v>
      </c>
      <c r="U15" s="329" t="s">
        <v>815</v>
      </c>
      <c r="V15" s="329">
        <v>29</v>
      </c>
    </row>
    <row r="16" spans="1:22" ht="15" customHeight="1">
      <c r="A16" s="192" t="s">
        <v>62</v>
      </c>
      <c r="B16" s="192"/>
      <c r="C16" s="193" t="s">
        <v>63</v>
      </c>
      <c r="D16" s="332">
        <f t="shared" si="1"/>
        <v>126</v>
      </c>
      <c r="E16" s="329" t="s">
        <v>815</v>
      </c>
      <c r="F16" s="329" t="s">
        <v>815</v>
      </c>
      <c r="G16" s="329">
        <v>27</v>
      </c>
      <c r="H16" s="329">
        <v>60</v>
      </c>
      <c r="I16" s="329">
        <v>24</v>
      </c>
      <c r="J16" s="329">
        <v>4</v>
      </c>
      <c r="K16" s="329" t="s">
        <v>815</v>
      </c>
      <c r="L16" s="329" t="s">
        <v>815</v>
      </c>
      <c r="M16" s="329" t="s">
        <v>815</v>
      </c>
      <c r="N16" s="329" t="s">
        <v>815</v>
      </c>
      <c r="O16" s="329" t="s">
        <v>815</v>
      </c>
      <c r="P16" s="329" t="s">
        <v>815</v>
      </c>
      <c r="Q16" s="329" t="s">
        <v>815</v>
      </c>
      <c r="R16" s="329" t="s">
        <v>815</v>
      </c>
      <c r="S16" s="329">
        <v>1</v>
      </c>
      <c r="T16" s="329">
        <v>5</v>
      </c>
      <c r="U16" s="329" t="s">
        <v>815</v>
      </c>
      <c r="V16" s="329">
        <v>5</v>
      </c>
    </row>
    <row r="17" spans="1:22" ht="15" customHeight="1">
      <c r="A17" s="192"/>
      <c r="B17" s="192"/>
      <c r="C17" s="193" t="s">
        <v>64</v>
      </c>
      <c r="D17" s="332">
        <f t="shared" si="1"/>
        <v>101</v>
      </c>
      <c r="E17" s="329" t="s">
        <v>815</v>
      </c>
      <c r="F17" s="329">
        <v>1</v>
      </c>
      <c r="G17" s="329">
        <v>31</v>
      </c>
      <c r="H17" s="329">
        <v>36</v>
      </c>
      <c r="I17" s="329">
        <v>2</v>
      </c>
      <c r="J17" s="329">
        <v>1</v>
      </c>
      <c r="K17" s="329" t="s">
        <v>815</v>
      </c>
      <c r="L17" s="329" t="s">
        <v>815</v>
      </c>
      <c r="M17" s="329" t="s">
        <v>815</v>
      </c>
      <c r="N17" s="329" t="s">
        <v>815</v>
      </c>
      <c r="O17" s="329" t="s">
        <v>815</v>
      </c>
      <c r="P17" s="329" t="s">
        <v>815</v>
      </c>
      <c r="Q17" s="329" t="s">
        <v>815</v>
      </c>
      <c r="R17" s="329" t="s">
        <v>815</v>
      </c>
      <c r="S17" s="329">
        <v>6</v>
      </c>
      <c r="T17" s="329">
        <v>24</v>
      </c>
      <c r="U17" s="329" t="s">
        <v>815</v>
      </c>
      <c r="V17" s="329" t="s">
        <v>815</v>
      </c>
    </row>
    <row r="18" spans="1:22" ht="15" customHeight="1">
      <c r="A18" s="192" t="s">
        <v>65</v>
      </c>
      <c r="B18" s="192"/>
      <c r="C18" s="193" t="s">
        <v>66</v>
      </c>
      <c r="D18" s="332">
        <f t="shared" si="1"/>
        <v>90</v>
      </c>
      <c r="E18" s="329" t="s">
        <v>815</v>
      </c>
      <c r="F18" s="329" t="s">
        <v>815</v>
      </c>
      <c r="G18" s="329">
        <v>24</v>
      </c>
      <c r="H18" s="329">
        <v>30</v>
      </c>
      <c r="I18" s="329">
        <v>1</v>
      </c>
      <c r="J18" s="329" t="s">
        <v>815</v>
      </c>
      <c r="K18" s="329" t="s">
        <v>815</v>
      </c>
      <c r="L18" s="329" t="s">
        <v>815</v>
      </c>
      <c r="M18" s="329" t="s">
        <v>815</v>
      </c>
      <c r="N18" s="329" t="s">
        <v>815</v>
      </c>
      <c r="O18" s="329" t="s">
        <v>815</v>
      </c>
      <c r="P18" s="329" t="s">
        <v>815</v>
      </c>
      <c r="Q18" s="329" t="s">
        <v>815</v>
      </c>
      <c r="R18" s="329" t="s">
        <v>815</v>
      </c>
      <c r="S18" s="329" t="s">
        <v>815</v>
      </c>
      <c r="T18" s="329">
        <v>3</v>
      </c>
      <c r="U18" s="329" t="s">
        <v>815</v>
      </c>
      <c r="V18" s="329">
        <v>32</v>
      </c>
    </row>
    <row r="19" spans="1:22" ht="15" customHeight="1">
      <c r="A19" s="192"/>
      <c r="B19" s="192"/>
      <c r="C19" s="207" t="s">
        <v>573</v>
      </c>
      <c r="D19" s="332">
        <f t="shared" si="1"/>
        <v>48</v>
      </c>
      <c r="E19" s="329" t="s">
        <v>815</v>
      </c>
      <c r="F19" s="329" t="s">
        <v>815</v>
      </c>
      <c r="G19" s="329">
        <v>18</v>
      </c>
      <c r="H19" s="329">
        <v>21</v>
      </c>
      <c r="I19" s="329">
        <v>2</v>
      </c>
      <c r="J19" s="329" t="s">
        <v>815</v>
      </c>
      <c r="K19" s="329" t="s">
        <v>815</v>
      </c>
      <c r="L19" s="329" t="s">
        <v>815</v>
      </c>
      <c r="M19" s="329" t="s">
        <v>815</v>
      </c>
      <c r="N19" s="329" t="s">
        <v>815</v>
      </c>
      <c r="O19" s="329" t="s">
        <v>815</v>
      </c>
      <c r="P19" s="329" t="s">
        <v>815</v>
      </c>
      <c r="Q19" s="329" t="s">
        <v>815</v>
      </c>
      <c r="R19" s="329" t="s">
        <v>815</v>
      </c>
      <c r="S19" s="329">
        <v>4</v>
      </c>
      <c r="T19" s="329">
        <v>2</v>
      </c>
      <c r="U19" s="329" t="s">
        <v>815</v>
      </c>
      <c r="V19" s="329">
        <v>1</v>
      </c>
    </row>
    <row r="20" spans="1:22" ht="15" customHeight="1">
      <c r="A20" s="192"/>
      <c r="B20" s="192"/>
      <c r="C20" s="193"/>
      <c r="D20" s="332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</row>
    <row r="21" spans="1:22" ht="15" customHeight="1">
      <c r="A21" s="192"/>
      <c r="B21" s="192"/>
      <c r="C21" s="193" t="s">
        <v>67</v>
      </c>
      <c r="D21" s="332">
        <f t="shared" si="1"/>
        <v>34</v>
      </c>
      <c r="E21" s="329" t="s">
        <v>815</v>
      </c>
      <c r="F21" s="329" t="s">
        <v>815</v>
      </c>
      <c r="G21" s="329">
        <v>13</v>
      </c>
      <c r="H21" s="329">
        <v>4</v>
      </c>
      <c r="I21" s="329" t="s">
        <v>815</v>
      </c>
      <c r="J21" s="329" t="s">
        <v>815</v>
      </c>
      <c r="K21" s="329" t="s">
        <v>815</v>
      </c>
      <c r="L21" s="329" t="s">
        <v>815</v>
      </c>
      <c r="M21" s="329" t="s">
        <v>815</v>
      </c>
      <c r="N21" s="329" t="s">
        <v>815</v>
      </c>
      <c r="O21" s="329" t="s">
        <v>815</v>
      </c>
      <c r="P21" s="329" t="s">
        <v>815</v>
      </c>
      <c r="Q21" s="329" t="s">
        <v>815</v>
      </c>
      <c r="R21" s="329" t="s">
        <v>815</v>
      </c>
      <c r="S21" s="329">
        <v>2</v>
      </c>
      <c r="T21" s="329">
        <v>15</v>
      </c>
      <c r="U21" s="329" t="s">
        <v>815</v>
      </c>
      <c r="V21" s="329" t="s">
        <v>815</v>
      </c>
    </row>
    <row r="22" spans="1:22" ht="15" customHeight="1">
      <c r="A22" s="192" t="s">
        <v>68</v>
      </c>
      <c r="B22" s="192"/>
      <c r="C22" s="193" t="s">
        <v>69</v>
      </c>
      <c r="D22" s="332">
        <f t="shared" si="1"/>
        <v>189</v>
      </c>
      <c r="E22" s="329" t="s">
        <v>815</v>
      </c>
      <c r="F22" s="329" t="s">
        <v>815</v>
      </c>
      <c r="G22" s="329">
        <v>28</v>
      </c>
      <c r="H22" s="329">
        <v>59</v>
      </c>
      <c r="I22" s="329">
        <v>24</v>
      </c>
      <c r="J22" s="329">
        <v>9</v>
      </c>
      <c r="K22" s="329">
        <v>11</v>
      </c>
      <c r="L22" s="329">
        <v>1</v>
      </c>
      <c r="M22" s="329" t="s">
        <v>815</v>
      </c>
      <c r="N22" s="329" t="s">
        <v>815</v>
      </c>
      <c r="O22" s="329">
        <v>2</v>
      </c>
      <c r="P22" s="329">
        <v>1</v>
      </c>
      <c r="Q22" s="329" t="s">
        <v>815</v>
      </c>
      <c r="R22" s="329" t="s">
        <v>815</v>
      </c>
      <c r="S22" s="329">
        <v>15</v>
      </c>
      <c r="T22" s="329">
        <v>36</v>
      </c>
      <c r="U22" s="329" t="s">
        <v>815</v>
      </c>
      <c r="V22" s="329">
        <v>3</v>
      </c>
    </row>
    <row r="23" spans="1:22" ht="15" customHeight="1">
      <c r="A23" s="192"/>
      <c r="B23" s="192"/>
      <c r="C23" s="207" t="s">
        <v>574</v>
      </c>
      <c r="D23" s="332">
        <f t="shared" si="1"/>
        <v>32</v>
      </c>
      <c r="E23" s="329" t="s">
        <v>815</v>
      </c>
      <c r="F23" s="329" t="s">
        <v>815</v>
      </c>
      <c r="G23" s="329">
        <v>2</v>
      </c>
      <c r="H23" s="329">
        <v>7</v>
      </c>
      <c r="I23" s="329">
        <v>8</v>
      </c>
      <c r="J23" s="329">
        <v>2</v>
      </c>
      <c r="K23" s="329">
        <v>2</v>
      </c>
      <c r="L23" s="329" t="s">
        <v>815</v>
      </c>
      <c r="M23" s="329" t="s">
        <v>815</v>
      </c>
      <c r="N23" s="329">
        <v>1</v>
      </c>
      <c r="O23" s="329">
        <v>8</v>
      </c>
      <c r="P23" s="329">
        <v>2</v>
      </c>
      <c r="Q23" s="329" t="s">
        <v>815</v>
      </c>
      <c r="R23" s="329" t="s">
        <v>815</v>
      </c>
      <c r="S23" s="329" t="s">
        <v>815</v>
      </c>
      <c r="T23" s="329" t="s">
        <v>815</v>
      </c>
      <c r="U23" s="329" t="s">
        <v>815</v>
      </c>
      <c r="V23" s="329" t="s">
        <v>815</v>
      </c>
    </row>
    <row r="24" spans="1:22" ht="15" customHeight="1">
      <c r="A24" s="192" t="s">
        <v>70</v>
      </c>
      <c r="B24" s="192"/>
      <c r="C24" s="193" t="s">
        <v>71</v>
      </c>
      <c r="D24" s="332">
        <f t="shared" si="1"/>
        <v>82</v>
      </c>
      <c r="E24" s="329" t="s">
        <v>815</v>
      </c>
      <c r="F24" s="329" t="s">
        <v>815</v>
      </c>
      <c r="G24" s="329">
        <v>2</v>
      </c>
      <c r="H24" s="329">
        <v>18</v>
      </c>
      <c r="I24" s="329">
        <v>22</v>
      </c>
      <c r="J24" s="329">
        <v>13</v>
      </c>
      <c r="K24" s="329">
        <v>3</v>
      </c>
      <c r="L24" s="329" t="s">
        <v>815</v>
      </c>
      <c r="M24" s="329">
        <v>3</v>
      </c>
      <c r="N24" s="329">
        <v>3</v>
      </c>
      <c r="O24" s="329">
        <v>7</v>
      </c>
      <c r="P24" s="329">
        <v>7</v>
      </c>
      <c r="Q24" s="329">
        <v>1</v>
      </c>
      <c r="R24" s="329">
        <v>1</v>
      </c>
      <c r="S24" s="329" t="s">
        <v>815</v>
      </c>
      <c r="T24" s="329">
        <v>1</v>
      </c>
      <c r="U24" s="329" t="s">
        <v>815</v>
      </c>
      <c r="V24" s="329">
        <v>1</v>
      </c>
    </row>
    <row r="25" spans="1:22" ht="15" customHeight="1">
      <c r="A25" s="192"/>
      <c r="B25" s="192"/>
      <c r="C25" s="193" t="s">
        <v>72</v>
      </c>
      <c r="D25" s="332">
        <f t="shared" si="1"/>
        <v>131</v>
      </c>
      <c r="E25" s="329" t="s">
        <v>815</v>
      </c>
      <c r="F25" s="329" t="s">
        <v>815</v>
      </c>
      <c r="G25" s="329">
        <v>41</v>
      </c>
      <c r="H25" s="329">
        <v>30</v>
      </c>
      <c r="I25" s="329">
        <v>35</v>
      </c>
      <c r="J25" s="329">
        <v>20</v>
      </c>
      <c r="K25" s="329">
        <v>1</v>
      </c>
      <c r="L25" s="329" t="s">
        <v>815</v>
      </c>
      <c r="M25" s="329" t="s">
        <v>815</v>
      </c>
      <c r="N25" s="329" t="s">
        <v>815</v>
      </c>
      <c r="O25" s="329" t="s">
        <v>815</v>
      </c>
      <c r="P25" s="329" t="s">
        <v>815</v>
      </c>
      <c r="Q25" s="329" t="s">
        <v>815</v>
      </c>
      <c r="R25" s="329" t="s">
        <v>815</v>
      </c>
      <c r="S25" s="329">
        <v>1</v>
      </c>
      <c r="T25" s="329">
        <v>2</v>
      </c>
      <c r="U25" s="329" t="s">
        <v>815</v>
      </c>
      <c r="V25" s="329">
        <v>1</v>
      </c>
    </row>
    <row r="26" spans="1:22" ht="15" customHeight="1">
      <c r="A26" s="192"/>
      <c r="B26" s="192"/>
      <c r="C26" s="193"/>
      <c r="D26" s="332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9"/>
      <c r="V26" s="329"/>
    </row>
    <row r="27" spans="1:22" ht="15" customHeight="1">
      <c r="A27" s="192" t="s">
        <v>73</v>
      </c>
      <c r="B27" s="192"/>
      <c r="C27" s="193" t="s">
        <v>74</v>
      </c>
      <c r="D27" s="332">
        <f t="shared" si="1"/>
        <v>50</v>
      </c>
      <c r="E27" s="329" t="s">
        <v>815</v>
      </c>
      <c r="F27" s="329" t="s">
        <v>815</v>
      </c>
      <c r="G27" s="329">
        <v>10</v>
      </c>
      <c r="H27" s="329">
        <v>17</v>
      </c>
      <c r="I27" s="329">
        <v>7</v>
      </c>
      <c r="J27" s="329">
        <v>8</v>
      </c>
      <c r="K27" s="329">
        <v>1</v>
      </c>
      <c r="L27" s="329" t="s">
        <v>815</v>
      </c>
      <c r="M27" s="329" t="s">
        <v>815</v>
      </c>
      <c r="N27" s="329" t="s">
        <v>815</v>
      </c>
      <c r="O27" s="329" t="s">
        <v>815</v>
      </c>
      <c r="P27" s="329" t="s">
        <v>815</v>
      </c>
      <c r="Q27" s="329" t="s">
        <v>815</v>
      </c>
      <c r="R27" s="329" t="s">
        <v>815</v>
      </c>
      <c r="S27" s="329">
        <v>2</v>
      </c>
      <c r="T27" s="329">
        <v>3</v>
      </c>
      <c r="U27" s="329">
        <v>1</v>
      </c>
      <c r="V27" s="329">
        <v>1</v>
      </c>
    </row>
    <row r="28" spans="1:22" ht="15" customHeight="1">
      <c r="A28" s="192"/>
      <c r="B28" s="192"/>
      <c r="C28" s="193" t="s">
        <v>75</v>
      </c>
      <c r="D28" s="332">
        <f t="shared" si="1"/>
        <v>62</v>
      </c>
      <c r="E28" s="329" t="s">
        <v>815</v>
      </c>
      <c r="F28" s="329" t="s">
        <v>815</v>
      </c>
      <c r="G28" s="329">
        <v>11</v>
      </c>
      <c r="H28" s="329">
        <v>11</v>
      </c>
      <c r="I28" s="329">
        <v>18</v>
      </c>
      <c r="J28" s="329">
        <v>14</v>
      </c>
      <c r="K28" s="329">
        <v>5</v>
      </c>
      <c r="L28" s="329">
        <v>1</v>
      </c>
      <c r="M28" s="329" t="s">
        <v>815</v>
      </c>
      <c r="N28" s="329" t="s">
        <v>815</v>
      </c>
      <c r="O28" s="329" t="s">
        <v>815</v>
      </c>
      <c r="P28" s="329" t="s">
        <v>815</v>
      </c>
      <c r="Q28" s="329" t="s">
        <v>815</v>
      </c>
      <c r="R28" s="329" t="s">
        <v>815</v>
      </c>
      <c r="S28" s="329" t="s">
        <v>815</v>
      </c>
      <c r="T28" s="329">
        <v>2</v>
      </c>
      <c r="U28" s="329" t="s">
        <v>815</v>
      </c>
      <c r="V28" s="329" t="s">
        <v>815</v>
      </c>
    </row>
    <row r="29" spans="1:22" ht="15" customHeight="1">
      <c r="A29" s="192"/>
      <c r="B29" s="192"/>
      <c r="C29" s="193" t="s">
        <v>76</v>
      </c>
      <c r="D29" s="332">
        <f t="shared" si="1"/>
        <v>105</v>
      </c>
      <c r="E29" s="329" t="s">
        <v>815</v>
      </c>
      <c r="F29" s="329" t="s">
        <v>815</v>
      </c>
      <c r="G29" s="329">
        <v>42</v>
      </c>
      <c r="H29" s="329">
        <v>13</v>
      </c>
      <c r="I29" s="329">
        <v>32</v>
      </c>
      <c r="J29" s="329">
        <v>4</v>
      </c>
      <c r="K29" s="329">
        <v>1</v>
      </c>
      <c r="L29" s="329" t="s">
        <v>815</v>
      </c>
      <c r="M29" s="329" t="s">
        <v>815</v>
      </c>
      <c r="N29" s="329" t="s">
        <v>815</v>
      </c>
      <c r="O29" s="329" t="s">
        <v>815</v>
      </c>
      <c r="P29" s="329" t="s">
        <v>815</v>
      </c>
      <c r="Q29" s="329" t="s">
        <v>815</v>
      </c>
      <c r="R29" s="329">
        <v>1</v>
      </c>
      <c r="S29" s="329">
        <v>4</v>
      </c>
      <c r="T29" s="329">
        <v>2</v>
      </c>
      <c r="U29" s="329" t="s">
        <v>815</v>
      </c>
      <c r="V29" s="329">
        <v>6</v>
      </c>
    </row>
    <row r="30" spans="1:22" ht="15" customHeight="1">
      <c r="A30" s="192"/>
      <c r="B30" s="192"/>
      <c r="C30" s="193" t="s">
        <v>77</v>
      </c>
      <c r="D30" s="332">
        <f t="shared" si="1"/>
        <v>125</v>
      </c>
      <c r="E30" s="329"/>
      <c r="F30" s="329" t="s">
        <v>815</v>
      </c>
      <c r="G30" s="329">
        <v>80</v>
      </c>
      <c r="H30" s="329">
        <v>17</v>
      </c>
      <c r="I30" s="329">
        <v>18</v>
      </c>
      <c r="J30" s="329">
        <v>2</v>
      </c>
      <c r="K30" s="329" t="s">
        <v>815</v>
      </c>
      <c r="L30" s="329" t="s">
        <v>815</v>
      </c>
      <c r="M30" s="329" t="s">
        <v>815</v>
      </c>
      <c r="N30" s="329" t="s">
        <v>815</v>
      </c>
      <c r="O30" s="329" t="s">
        <v>815</v>
      </c>
      <c r="P30" s="329" t="s">
        <v>815</v>
      </c>
      <c r="Q30" s="329" t="s">
        <v>815</v>
      </c>
      <c r="R30" s="329" t="s">
        <v>815</v>
      </c>
      <c r="S30" s="329" t="s">
        <v>815</v>
      </c>
      <c r="T30" s="329">
        <v>6</v>
      </c>
      <c r="U30" s="329" t="s">
        <v>815</v>
      </c>
      <c r="V30" s="329">
        <v>2</v>
      </c>
    </row>
    <row r="31" spans="1:22" ht="15" customHeight="1">
      <c r="A31" s="192"/>
      <c r="B31" s="192"/>
      <c r="C31" s="193" t="s">
        <v>78</v>
      </c>
      <c r="D31" s="332">
        <f t="shared" si="1"/>
        <v>121</v>
      </c>
      <c r="E31" s="329" t="s">
        <v>815</v>
      </c>
      <c r="F31" s="329" t="s">
        <v>815</v>
      </c>
      <c r="G31" s="329">
        <v>83</v>
      </c>
      <c r="H31" s="329">
        <v>5</v>
      </c>
      <c r="I31" s="329">
        <v>17</v>
      </c>
      <c r="J31" s="329">
        <v>11</v>
      </c>
      <c r="K31" s="329" t="s">
        <v>815</v>
      </c>
      <c r="L31" s="329" t="s">
        <v>815</v>
      </c>
      <c r="M31" s="329" t="s">
        <v>815</v>
      </c>
      <c r="N31" s="329" t="s">
        <v>815</v>
      </c>
      <c r="O31" s="329" t="s">
        <v>815</v>
      </c>
      <c r="P31" s="329" t="s">
        <v>815</v>
      </c>
      <c r="Q31" s="329" t="s">
        <v>815</v>
      </c>
      <c r="R31" s="329" t="s">
        <v>815</v>
      </c>
      <c r="S31" s="329">
        <v>5</v>
      </c>
      <c r="T31" s="329" t="s">
        <v>815</v>
      </c>
      <c r="U31" s="329" t="s">
        <v>815</v>
      </c>
      <c r="V31" s="329" t="s">
        <v>815</v>
      </c>
    </row>
    <row r="32" spans="1:22" ht="15" customHeight="1">
      <c r="A32" s="192"/>
      <c r="B32" s="192"/>
      <c r="C32" s="193"/>
      <c r="D32" s="332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</row>
    <row r="33" spans="1:22" ht="15" customHeight="1">
      <c r="A33" s="192" t="s">
        <v>79</v>
      </c>
      <c r="B33" s="192"/>
      <c r="C33" s="193" t="s">
        <v>80</v>
      </c>
      <c r="D33" s="332">
        <f t="shared" si="1"/>
        <v>72</v>
      </c>
      <c r="E33" s="329" t="s">
        <v>815</v>
      </c>
      <c r="F33" s="329" t="s">
        <v>815</v>
      </c>
      <c r="G33" s="329">
        <v>58</v>
      </c>
      <c r="H33" s="329">
        <v>7</v>
      </c>
      <c r="I33" s="329">
        <v>2</v>
      </c>
      <c r="J33" s="329" t="s">
        <v>815</v>
      </c>
      <c r="K33" s="329" t="s">
        <v>815</v>
      </c>
      <c r="L33" s="329" t="s">
        <v>815</v>
      </c>
      <c r="M33" s="329" t="s">
        <v>815</v>
      </c>
      <c r="N33" s="329" t="s">
        <v>815</v>
      </c>
      <c r="O33" s="329" t="s">
        <v>815</v>
      </c>
      <c r="P33" s="329" t="s">
        <v>815</v>
      </c>
      <c r="Q33" s="329" t="s">
        <v>815</v>
      </c>
      <c r="R33" s="329" t="s">
        <v>815</v>
      </c>
      <c r="S33" s="329">
        <v>1</v>
      </c>
      <c r="T33" s="329">
        <v>4</v>
      </c>
      <c r="U33" s="329" t="s">
        <v>815</v>
      </c>
      <c r="V33" s="329" t="s">
        <v>815</v>
      </c>
    </row>
    <row r="34" spans="1:22" ht="15" customHeight="1">
      <c r="A34" s="192"/>
      <c r="B34" s="192"/>
      <c r="C34" s="193" t="s">
        <v>81</v>
      </c>
      <c r="D34" s="332">
        <f t="shared" si="1"/>
        <v>338</v>
      </c>
      <c r="E34" s="329"/>
      <c r="F34" s="329" t="s">
        <v>815</v>
      </c>
      <c r="G34" s="329">
        <v>57</v>
      </c>
      <c r="H34" s="329">
        <v>63</v>
      </c>
      <c r="I34" s="329">
        <v>54</v>
      </c>
      <c r="J34" s="329">
        <v>124</v>
      </c>
      <c r="K34" s="329">
        <v>27</v>
      </c>
      <c r="L34" s="329" t="s">
        <v>815</v>
      </c>
      <c r="M34" s="329" t="s">
        <v>815</v>
      </c>
      <c r="N34" s="329">
        <v>5</v>
      </c>
      <c r="O34" s="329">
        <v>1</v>
      </c>
      <c r="P34" s="329" t="s">
        <v>815</v>
      </c>
      <c r="Q34" s="329">
        <v>1</v>
      </c>
      <c r="R34" s="329" t="s">
        <v>815</v>
      </c>
      <c r="S34" s="329">
        <v>2</v>
      </c>
      <c r="T34" s="329">
        <v>3</v>
      </c>
      <c r="U34" s="329" t="s">
        <v>815</v>
      </c>
      <c r="V34" s="329">
        <v>1</v>
      </c>
    </row>
    <row r="35" spans="1:22" ht="15" customHeight="1">
      <c r="A35" s="192" t="s">
        <v>82</v>
      </c>
      <c r="B35" s="192"/>
      <c r="C35" s="193" t="s">
        <v>83</v>
      </c>
      <c r="D35" s="332">
        <f t="shared" si="1"/>
        <v>175</v>
      </c>
      <c r="E35" s="329">
        <v>2</v>
      </c>
      <c r="F35" s="329" t="s">
        <v>815</v>
      </c>
      <c r="G35" s="329">
        <v>129</v>
      </c>
      <c r="H35" s="329">
        <v>26</v>
      </c>
      <c r="I35" s="329">
        <v>6</v>
      </c>
      <c r="J35" s="329" t="s">
        <v>9</v>
      </c>
      <c r="K35" s="329" t="s">
        <v>815</v>
      </c>
      <c r="L35" s="329" t="s">
        <v>815</v>
      </c>
      <c r="M35" s="329" t="s">
        <v>815</v>
      </c>
      <c r="N35" s="329" t="s">
        <v>815</v>
      </c>
      <c r="O35" s="329" t="s">
        <v>815</v>
      </c>
      <c r="P35" s="329" t="s">
        <v>815</v>
      </c>
      <c r="Q35" s="329" t="s">
        <v>815</v>
      </c>
      <c r="R35" s="329" t="s">
        <v>815</v>
      </c>
      <c r="S35" s="329">
        <v>3</v>
      </c>
      <c r="T35" s="329">
        <v>9</v>
      </c>
      <c r="U35" s="329" t="s">
        <v>815</v>
      </c>
      <c r="V35" s="329" t="s">
        <v>815</v>
      </c>
    </row>
    <row r="36" spans="1:22" ht="15" customHeight="1">
      <c r="A36" s="192" t="s">
        <v>84</v>
      </c>
      <c r="B36" s="192"/>
      <c r="C36" s="193" t="s">
        <v>85</v>
      </c>
      <c r="D36" s="332">
        <f t="shared" si="1"/>
        <v>83</v>
      </c>
      <c r="E36" s="329" t="s">
        <v>815</v>
      </c>
      <c r="F36" s="329" t="s">
        <v>815</v>
      </c>
      <c r="G36" s="329">
        <v>56</v>
      </c>
      <c r="H36" s="329">
        <v>14</v>
      </c>
      <c r="I36" s="329">
        <v>6</v>
      </c>
      <c r="J36" s="329">
        <v>2</v>
      </c>
      <c r="K36" s="329" t="s">
        <v>815</v>
      </c>
      <c r="L36" s="329" t="s">
        <v>815</v>
      </c>
      <c r="M36" s="329" t="s">
        <v>815</v>
      </c>
      <c r="N36" s="329" t="s">
        <v>815</v>
      </c>
      <c r="O36" s="329" t="s">
        <v>815</v>
      </c>
      <c r="P36" s="329" t="s">
        <v>815</v>
      </c>
      <c r="Q36" s="329" t="s">
        <v>815</v>
      </c>
      <c r="R36" s="329" t="s">
        <v>815</v>
      </c>
      <c r="S36" s="329" t="s">
        <v>815</v>
      </c>
      <c r="T36" s="329">
        <v>4</v>
      </c>
      <c r="U36" s="329" t="s">
        <v>815</v>
      </c>
      <c r="V36" s="329">
        <v>1</v>
      </c>
    </row>
    <row r="37" spans="1:22" ht="15" customHeight="1">
      <c r="A37" s="192"/>
      <c r="B37" s="192"/>
      <c r="C37" s="193" t="s">
        <v>86</v>
      </c>
      <c r="D37" s="332">
        <f t="shared" si="1"/>
        <v>167</v>
      </c>
      <c r="E37" s="329">
        <v>2</v>
      </c>
      <c r="F37" s="329" t="s">
        <v>815</v>
      </c>
      <c r="G37" s="329">
        <v>82</v>
      </c>
      <c r="H37" s="329">
        <v>26</v>
      </c>
      <c r="I37" s="329">
        <v>17</v>
      </c>
      <c r="J37" s="329">
        <v>28</v>
      </c>
      <c r="K37" s="329">
        <v>3</v>
      </c>
      <c r="L37" s="329" t="s">
        <v>815</v>
      </c>
      <c r="M37" s="329" t="s">
        <v>815</v>
      </c>
      <c r="N37" s="329">
        <v>2</v>
      </c>
      <c r="O37" s="329">
        <v>1</v>
      </c>
      <c r="P37" s="329" t="s">
        <v>815</v>
      </c>
      <c r="Q37" s="329" t="s">
        <v>815</v>
      </c>
      <c r="R37" s="329" t="s">
        <v>815</v>
      </c>
      <c r="S37" s="329">
        <v>2</v>
      </c>
      <c r="T37" s="329">
        <v>3</v>
      </c>
      <c r="U37" s="329" t="s">
        <v>815</v>
      </c>
      <c r="V37" s="329">
        <v>1</v>
      </c>
    </row>
    <row r="38" spans="1:22" ht="15" customHeight="1">
      <c r="A38" s="192"/>
      <c r="B38" s="192"/>
      <c r="C38" s="193"/>
      <c r="D38" s="332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</row>
    <row r="39" spans="1:22" ht="15" customHeight="1">
      <c r="A39" s="192"/>
      <c r="B39" s="192"/>
      <c r="C39" s="193" t="s">
        <v>87</v>
      </c>
      <c r="D39" s="332">
        <f t="shared" si="1"/>
        <v>38</v>
      </c>
      <c r="E39" s="329">
        <v>1</v>
      </c>
      <c r="F39" s="329" t="s">
        <v>815</v>
      </c>
      <c r="G39" s="329">
        <v>24</v>
      </c>
      <c r="H39" s="329">
        <v>6</v>
      </c>
      <c r="I39" s="329">
        <v>4</v>
      </c>
      <c r="J39" s="329">
        <v>1</v>
      </c>
      <c r="K39" s="329" t="s">
        <v>815</v>
      </c>
      <c r="L39" s="329" t="s">
        <v>815</v>
      </c>
      <c r="M39" s="329" t="s">
        <v>815</v>
      </c>
      <c r="N39" s="329">
        <v>1</v>
      </c>
      <c r="O39" s="329" t="s">
        <v>815</v>
      </c>
      <c r="P39" s="329" t="s">
        <v>815</v>
      </c>
      <c r="Q39" s="329" t="s">
        <v>815</v>
      </c>
      <c r="R39" s="329" t="s">
        <v>815</v>
      </c>
      <c r="S39" s="329" t="s">
        <v>815</v>
      </c>
      <c r="T39" s="329">
        <v>1</v>
      </c>
      <c r="U39" s="329" t="s">
        <v>815</v>
      </c>
      <c r="V39" s="329" t="s">
        <v>815</v>
      </c>
    </row>
    <row r="40" spans="1:22" ht="15" customHeight="1">
      <c r="A40" s="192" t="s">
        <v>88</v>
      </c>
      <c r="B40" s="192"/>
      <c r="C40" s="193" t="s">
        <v>89</v>
      </c>
      <c r="D40" s="332">
        <f t="shared" si="1"/>
        <v>85</v>
      </c>
      <c r="E40" s="329">
        <v>4</v>
      </c>
      <c r="F40" s="329" t="s">
        <v>815</v>
      </c>
      <c r="G40" s="329">
        <v>33</v>
      </c>
      <c r="H40" s="329">
        <v>29</v>
      </c>
      <c r="I40" s="329">
        <v>14</v>
      </c>
      <c r="J40" s="329">
        <v>3</v>
      </c>
      <c r="K40" s="329" t="s">
        <v>815</v>
      </c>
      <c r="L40" s="329" t="s">
        <v>815</v>
      </c>
      <c r="M40" s="329" t="s">
        <v>815</v>
      </c>
      <c r="N40" s="329" t="s">
        <v>815</v>
      </c>
      <c r="O40" s="329" t="s">
        <v>815</v>
      </c>
      <c r="P40" s="329" t="s">
        <v>815</v>
      </c>
      <c r="Q40" s="329" t="s">
        <v>815</v>
      </c>
      <c r="R40" s="329" t="s">
        <v>815</v>
      </c>
      <c r="S40" s="329" t="s">
        <v>815</v>
      </c>
      <c r="T40" s="329">
        <v>1</v>
      </c>
      <c r="U40" s="329" t="s">
        <v>815</v>
      </c>
      <c r="V40" s="329">
        <v>1</v>
      </c>
    </row>
    <row r="41" spans="1:22" ht="15" customHeight="1">
      <c r="A41" s="192"/>
      <c r="B41" s="192"/>
      <c r="C41" s="193" t="s">
        <v>90</v>
      </c>
      <c r="D41" s="332">
        <f t="shared" si="1"/>
        <v>38</v>
      </c>
      <c r="E41" s="329">
        <v>5</v>
      </c>
      <c r="F41" s="329" t="s">
        <v>815</v>
      </c>
      <c r="G41" s="329">
        <v>11</v>
      </c>
      <c r="H41" s="329">
        <v>10</v>
      </c>
      <c r="I41" s="329">
        <v>11</v>
      </c>
      <c r="J41" s="329">
        <v>1</v>
      </c>
      <c r="K41" s="391" t="s">
        <v>371</v>
      </c>
      <c r="L41" s="329" t="s">
        <v>815</v>
      </c>
      <c r="M41" s="329" t="s">
        <v>815</v>
      </c>
      <c r="N41" s="329" t="s">
        <v>815</v>
      </c>
      <c r="O41" s="329" t="s">
        <v>815</v>
      </c>
      <c r="P41" s="329" t="s">
        <v>815</v>
      </c>
      <c r="Q41" s="329" t="s">
        <v>815</v>
      </c>
      <c r="R41" s="329" t="s">
        <v>815</v>
      </c>
      <c r="S41" s="329" t="s">
        <v>815</v>
      </c>
      <c r="T41" s="329" t="s">
        <v>815</v>
      </c>
      <c r="U41" s="329" t="s">
        <v>815</v>
      </c>
      <c r="V41" s="329" t="s">
        <v>815</v>
      </c>
    </row>
    <row r="42" spans="1:22" ht="15" customHeight="1">
      <c r="A42" s="192" t="s">
        <v>91</v>
      </c>
      <c r="B42" s="192"/>
      <c r="C42" s="193" t="s">
        <v>92</v>
      </c>
      <c r="D42" s="332">
        <f t="shared" si="1"/>
        <v>28</v>
      </c>
      <c r="E42" s="329" t="s">
        <v>815</v>
      </c>
      <c r="F42" s="329" t="s">
        <v>815</v>
      </c>
      <c r="G42" s="329">
        <v>5</v>
      </c>
      <c r="H42" s="329">
        <v>2</v>
      </c>
      <c r="I42" s="329">
        <v>14</v>
      </c>
      <c r="J42" s="329">
        <v>7</v>
      </c>
      <c r="K42" s="329" t="s">
        <v>815</v>
      </c>
      <c r="L42" s="329" t="s">
        <v>815</v>
      </c>
      <c r="M42" s="329" t="s">
        <v>815</v>
      </c>
      <c r="N42" s="329" t="s">
        <v>815</v>
      </c>
      <c r="O42" s="329" t="s">
        <v>815</v>
      </c>
      <c r="P42" s="329" t="s">
        <v>815</v>
      </c>
      <c r="Q42" s="329" t="s">
        <v>815</v>
      </c>
      <c r="R42" s="329" t="s">
        <v>815</v>
      </c>
      <c r="S42" s="329" t="s">
        <v>815</v>
      </c>
      <c r="T42" s="329" t="s">
        <v>815</v>
      </c>
      <c r="U42" s="329" t="s">
        <v>815</v>
      </c>
      <c r="V42" s="329" t="s">
        <v>815</v>
      </c>
    </row>
    <row r="43" spans="1:22" ht="15" customHeight="1">
      <c r="A43" s="192"/>
      <c r="B43" s="192"/>
      <c r="C43" s="193" t="s">
        <v>93</v>
      </c>
      <c r="D43" s="332">
        <f t="shared" si="1"/>
        <v>46</v>
      </c>
      <c r="E43" s="329" t="s">
        <v>815</v>
      </c>
      <c r="F43" s="329" t="s">
        <v>815</v>
      </c>
      <c r="G43" s="329">
        <v>7</v>
      </c>
      <c r="H43" s="329">
        <v>15</v>
      </c>
      <c r="I43" s="329">
        <v>14</v>
      </c>
      <c r="J43" s="329">
        <v>7</v>
      </c>
      <c r="K43" s="329" t="s">
        <v>815</v>
      </c>
      <c r="L43" s="329" t="s">
        <v>815</v>
      </c>
      <c r="M43" s="329">
        <v>1</v>
      </c>
      <c r="N43" s="329" t="s">
        <v>815</v>
      </c>
      <c r="O43" s="329" t="s">
        <v>815</v>
      </c>
      <c r="P43" s="329" t="s">
        <v>815</v>
      </c>
      <c r="Q43" s="329" t="s">
        <v>815</v>
      </c>
      <c r="R43" s="329" t="s">
        <v>815</v>
      </c>
      <c r="S43" s="329" t="s">
        <v>815</v>
      </c>
      <c r="T43" s="329">
        <v>2</v>
      </c>
      <c r="U43" s="329" t="s">
        <v>815</v>
      </c>
      <c r="V43" s="329" t="s">
        <v>815</v>
      </c>
    </row>
    <row r="44" spans="1:22" ht="15" customHeight="1">
      <c r="A44" s="192"/>
      <c r="B44" s="192"/>
      <c r="C44" s="193"/>
      <c r="D44" s="332"/>
      <c r="E44" s="342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</row>
    <row r="45" spans="1:22" ht="15" customHeight="1">
      <c r="A45" s="192" t="s">
        <v>94</v>
      </c>
      <c r="B45" s="192"/>
      <c r="C45" s="193" t="s">
        <v>95</v>
      </c>
      <c r="D45" s="332">
        <f t="shared" si="1"/>
        <v>0</v>
      </c>
      <c r="E45" s="329" t="s">
        <v>815</v>
      </c>
      <c r="F45" s="329" t="s">
        <v>815</v>
      </c>
      <c r="G45" s="329" t="s">
        <v>815</v>
      </c>
      <c r="H45" s="329" t="s">
        <v>815</v>
      </c>
      <c r="I45" s="329" t="s">
        <v>815</v>
      </c>
      <c r="J45" s="329" t="s">
        <v>815</v>
      </c>
      <c r="K45" s="329" t="s">
        <v>815</v>
      </c>
      <c r="L45" s="329" t="s">
        <v>815</v>
      </c>
      <c r="M45" s="329" t="s">
        <v>815</v>
      </c>
      <c r="N45" s="329" t="s">
        <v>815</v>
      </c>
      <c r="O45" s="329" t="s">
        <v>815</v>
      </c>
      <c r="P45" s="329" t="s">
        <v>815</v>
      </c>
      <c r="Q45" s="329" t="s">
        <v>815</v>
      </c>
      <c r="R45" s="329" t="s">
        <v>815</v>
      </c>
      <c r="S45" s="329" t="s">
        <v>815</v>
      </c>
      <c r="T45" s="329" t="s">
        <v>815</v>
      </c>
      <c r="U45" s="329" t="s">
        <v>815</v>
      </c>
      <c r="V45" s="329" t="s">
        <v>815</v>
      </c>
    </row>
    <row r="46" spans="1:22" ht="15" customHeight="1">
      <c r="A46" s="192" t="s">
        <v>96</v>
      </c>
      <c r="B46" s="192"/>
      <c r="C46" s="193" t="s">
        <v>97</v>
      </c>
      <c r="D46" s="332">
        <f t="shared" si="1"/>
        <v>19</v>
      </c>
      <c r="E46" s="329" t="s">
        <v>815</v>
      </c>
      <c r="F46" s="329" t="s">
        <v>815</v>
      </c>
      <c r="G46" s="329">
        <v>3</v>
      </c>
      <c r="H46" s="329">
        <v>5</v>
      </c>
      <c r="I46" s="329">
        <v>4</v>
      </c>
      <c r="J46" s="329">
        <v>6</v>
      </c>
      <c r="K46" s="329">
        <v>1</v>
      </c>
      <c r="L46" s="329" t="s">
        <v>815</v>
      </c>
      <c r="M46" s="329" t="s">
        <v>815</v>
      </c>
      <c r="N46" s="329" t="s">
        <v>815</v>
      </c>
      <c r="O46" s="329" t="s">
        <v>815</v>
      </c>
      <c r="P46" s="329" t="s">
        <v>815</v>
      </c>
      <c r="Q46" s="329" t="s">
        <v>815</v>
      </c>
      <c r="R46" s="329" t="s">
        <v>815</v>
      </c>
      <c r="S46" s="329" t="s">
        <v>815</v>
      </c>
      <c r="T46" s="329" t="s">
        <v>815</v>
      </c>
      <c r="U46" s="329" t="s">
        <v>815</v>
      </c>
      <c r="V46" s="329" t="s">
        <v>815</v>
      </c>
    </row>
    <row r="47" spans="1:22" ht="15" customHeight="1">
      <c r="A47" s="192" t="s">
        <v>98</v>
      </c>
      <c r="B47" s="192"/>
      <c r="C47" s="193" t="s">
        <v>99</v>
      </c>
      <c r="D47" s="332">
        <f t="shared" si="1"/>
        <v>12</v>
      </c>
      <c r="E47" s="329" t="s">
        <v>815</v>
      </c>
      <c r="F47" s="329" t="s">
        <v>815</v>
      </c>
      <c r="G47" s="329">
        <v>5</v>
      </c>
      <c r="H47" s="329">
        <v>6</v>
      </c>
      <c r="I47" s="329" t="s">
        <v>815</v>
      </c>
      <c r="J47" s="329" t="s">
        <v>815</v>
      </c>
      <c r="K47" s="329" t="s">
        <v>815</v>
      </c>
      <c r="L47" s="329" t="s">
        <v>815</v>
      </c>
      <c r="M47" s="329" t="s">
        <v>815</v>
      </c>
      <c r="N47" s="329" t="s">
        <v>815</v>
      </c>
      <c r="O47" s="329" t="s">
        <v>815</v>
      </c>
      <c r="P47" s="329" t="s">
        <v>815</v>
      </c>
      <c r="Q47" s="329" t="s">
        <v>815</v>
      </c>
      <c r="R47" s="329" t="s">
        <v>815</v>
      </c>
      <c r="S47" s="329" t="s">
        <v>815</v>
      </c>
      <c r="T47" s="329" t="s">
        <v>815</v>
      </c>
      <c r="U47" s="329">
        <v>1</v>
      </c>
      <c r="V47" s="329" t="s">
        <v>815</v>
      </c>
    </row>
    <row r="48" spans="1:22" ht="15" customHeight="1">
      <c r="A48" s="192" t="s">
        <v>100</v>
      </c>
      <c r="B48" s="192"/>
      <c r="C48" s="193" t="s">
        <v>101</v>
      </c>
      <c r="D48" s="332">
        <f t="shared" si="1"/>
        <v>23</v>
      </c>
      <c r="E48" s="329" t="s">
        <v>815</v>
      </c>
      <c r="F48" s="329" t="s">
        <v>815</v>
      </c>
      <c r="G48" s="329">
        <v>7</v>
      </c>
      <c r="H48" s="329">
        <v>2</v>
      </c>
      <c r="I48" s="329">
        <v>5</v>
      </c>
      <c r="J48" s="329" t="s">
        <v>815</v>
      </c>
      <c r="K48" s="329" t="s">
        <v>815</v>
      </c>
      <c r="L48" s="329" t="s">
        <v>815</v>
      </c>
      <c r="M48" s="329">
        <v>4</v>
      </c>
      <c r="N48" s="329">
        <v>2</v>
      </c>
      <c r="O48" s="329" t="s">
        <v>815</v>
      </c>
      <c r="P48" s="329" t="s">
        <v>815</v>
      </c>
      <c r="Q48" s="329" t="s">
        <v>815</v>
      </c>
      <c r="R48" s="329" t="s">
        <v>815</v>
      </c>
      <c r="S48" s="329" t="s">
        <v>815</v>
      </c>
      <c r="T48" s="329">
        <v>3</v>
      </c>
      <c r="U48" s="329" t="s">
        <v>815</v>
      </c>
      <c r="V48" s="329" t="s">
        <v>815</v>
      </c>
    </row>
    <row r="49" spans="1:22" ht="15" customHeight="1">
      <c r="A49" s="192" t="s">
        <v>102</v>
      </c>
      <c r="B49" s="192"/>
      <c r="C49" s="193" t="s">
        <v>103</v>
      </c>
      <c r="D49" s="332">
        <f t="shared" si="1"/>
        <v>1</v>
      </c>
      <c r="E49" s="329" t="s">
        <v>815</v>
      </c>
      <c r="F49" s="329" t="s">
        <v>815</v>
      </c>
      <c r="G49" s="329" t="s">
        <v>815</v>
      </c>
      <c r="H49" s="329" t="s">
        <v>815</v>
      </c>
      <c r="I49" s="329">
        <v>1</v>
      </c>
      <c r="J49" s="329" t="s">
        <v>815</v>
      </c>
      <c r="K49" s="329" t="s">
        <v>815</v>
      </c>
      <c r="L49" s="329" t="s">
        <v>815</v>
      </c>
      <c r="M49" s="329" t="s">
        <v>815</v>
      </c>
      <c r="N49" s="329" t="s">
        <v>815</v>
      </c>
      <c r="O49" s="329" t="s">
        <v>815</v>
      </c>
      <c r="P49" s="329" t="s">
        <v>815</v>
      </c>
      <c r="Q49" s="329" t="s">
        <v>815</v>
      </c>
      <c r="R49" s="329" t="s">
        <v>815</v>
      </c>
      <c r="S49" s="329" t="s">
        <v>815</v>
      </c>
      <c r="T49" s="329" t="s">
        <v>815</v>
      </c>
      <c r="U49" s="329" t="s">
        <v>815</v>
      </c>
      <c r="V49" s="329" t="s">
        <v>815</v>
      </c>
    </row>
    <row r="50" spans="1:22" ht="15" customHeight="1">
      <c r="A50" s="192"/>
      <c r="B50" s="192"/>
      <c r="C50" s="193"/>
      <c r="D50" s="332"/>
      <c r="E50" s="329"/>
      <c r="F50" s="329"/>
      <c r="G50" s="329"/>
      <c r="H50" s="329"/>
      <c r="I50" s="329"/>
      <c r="J50" s="329"/>
      <c r="K50" s="329"/>
      <c r="L50" s="329"/>
      <c r="M50" s="329"/>
      <c r="N50" s="329"/>
      <c r="O50" s="329"/>
      <c r="P50" s="329"/>
      <c r="Q50" s="329"/>
      <c r="R50" s="329"/>
      <c r="S50" s="329"/>
      <c r="T50" s="329"/>
      <c r="U50" s="329"/>
      <c r="V50" s="329"/>
    </row>
    <row r="51" spans="1:22" ht="15" customHeight="1">
      <c r="A51" s="192" t="s">
        <v>104</v>
      </c>
      <c r="B51" s="192"/>
      <c r="C51" s="193" t="s">
        <v>105</v>
      </c>
      <c r="D51" s="332">
        <f t="shared" si="1"/>
        <v>44</v>
      </c>
      <c r="E51" s="329" t="s">
        <v>815</v>
      </c>
      <c r="F51" s="329" t="s">
        <v>815</v>
      </c>
      <c r="G51" s="329">
        <v>4</v>
      </c>
      <c r="H51" s="329">
        <v>13</v>
      </c>
      <c r="I51" s="329">
        <v>18</v>
      </c>
      <c r="J51" s="329">
        <v>9</v>
      </c>
      <c r="K51" s="329" t="s">
        <v>815</v>
      </c>
      <c r="L51" s="329" t="s">
        <v>815</v>
      </c>
      <c r="M51" s="329" t="s">
        <v>815</v>
      </c>
      <c r="N51" s="329" t="s">
        <v>815</v>
      </c>
      <c r="O51" s="329" t="s">
        <v>815</v>
      </c>
      <c r="P51" s="329" t="s">
        <v>815</v>
      </c>
      <c r="Q51" s="329" t="s">
        <v>815</v>
      </c>
      <c r="R51" s="329" t="s">
        <v>815</v>
      </c>
      <c r="S51" s="329" t="s">
        <v>815</v>
      </c>
      <c r="T51" s="329" t="s">
        <v>815</v>
      </c>
      <c r="U51" s="329" t="s">
        <v>815</v>
      </c>
      <c r="V51" s="329" t="s">
        <v>815</v>
      </c>
    </row>
    <row r="52" spans="1:22" ht="15" customHeight="1">
      <c r="A52" s="192" t="s">
        <v>106</v>
      </c>
      <c r="B52" s="192"/>
      <c r="C52" s="193" t="s">
        <v>107</v>
      </c>
      <c r="D52" s="332">
        <f t="shared" si="1"/>
        <v>43</v>
      </c>
      <c r="E52" s="329" t="s">
        <v>815</v>
      </c>
      <c r="F52" s="329" t="s">
        <v>815</v>
      </c>
      <c r="G52" s="329">
        <v>2</v>
      </c>
      <c r="H52" s="329">
        <v>3</v>
      </c>
      <c r="I52" s="329">
        <v>13</v>
      </c>
      <c r="J52" s="329">
        <v>4</v>
      </c>
      <c r="K52" s="329">
        <v>12</v>
      </c>
      <c r="L52" s="329" t="s">
        <v>815</v>
      </c>
      <c r="M52" s="329">
        <v>8</v>
      </c>
      <c r="N52" s="329" t="s">
        <v>815</v>
      </c>
      <c r="O52" s="329" t="s">
        <v>815</v>
      </c>
      <c r="P52" s="329" t="s">
        <v>815</v>
      </c>
      <c r="Q52" s="329" t="s">
        <v>815</v>
      </c>
      <c r="R52" s="329" t="s">
        <v>815</v>
      </c>
      <c r="S52" s="329" t="s">
        <v>815</v>
      </c>
      <c r="T52" s="329">
        <v>1</v>
      </c>
      <c r="U52" s="329" t="s">
        <v>815</v>
      </c>
      <c r="V52" s="329" t="s">
        <v>815</v>
      </c>
    </row>
    <row r="53" spans="1:22" ht="15" customHeight="1">
      <c r="A53" s="192" t="s">
        <v>108</v>
      </c>
      <c r="B53" s="192"/>
      <c r="C53" s="193" t="s">
        <v>109</v>
      </c>
      <c r="D53" s="332">
        <f t="shared" si="1"/>
        <v>24</v>
      </c>
      <c r="E53" s="329" t="s">
        <v>815</v>
      </c>
      <c r="F53" s="329">
        <v>1</v>
      </c>
      <c r="G53" s="329">
        <v>13</v>
      </c>
      <c r="H53" s="329">
        <v>2</v>
      </c>
      <c r="I53" s="329">
        <v>7</v>
      </c>
      <c r="J53" s="329">
        <v>1</v>
      </c>
      <c r="K53" s="329" t="s">
        <v>815</v>
      </c>
      <c r="L53" s="329" t="s">
        <v>815</v>
      </c>
      <c r="M53" s="329" t="s">
        <v>815</v>
      </c>
      <c r="N53" s="329" t="s">
        <v>815</v>
      </c>
      <c r="O53" s="329" t="s">
        <v>815</v>
      </c>
      <c r="P53" s="329" t="s">
        <v>815</v>
      </c>
      <c r="Q53" s="329" t="s">
        <v>815</v>
      </c>
      <c r="R53" s="329" t="s">
        <v>815</v>
      </c>
      <c r="S53" s="329" t="s">
        <v>815</v>
      </c>
      <c r="T53" s="329" t="s">
        <v>815</v>
      </c>
      <c r="U53" s="329" t="s">
        <v>815</v>
      </c>
      <c r="V53" s="329" t="s">
        <v>815</v>
      </c>
    </row>
    <row r="54" spans="1:22" ht="15" customHeight="1">
      <c r="A54" s="192" t="s">
        <v>110</v>
      </c>
      <c r="B54" s="192"/>
      <c r="C54" s="193" t="s">
        <v>111</v>
      </c>
      <c r="D54" s="332">
        <f t="shared" si="1"/>
        <v>18</v>
      </c>
      <c r="E54" s="329" t="s">
        <v>815</v>
      </c>
      <c r="F54" s="329" t="s">
        <v>815</v>
      </c>
      <c r="G54" s="329">
        <v>2</v>
      </c>
      <c r="H54" s="329">
        <v>6</v>
      </c>
      <c r="I54" s="329">
        <v>7</v>
      </c>
      <c r="J54" s="329">
        <v>2</v>
      </c>
      <c r="K54" s="329" t="s">
        <v>815</v>
      </c>
      <c r="L54" s="329" t="s">
        <v>815</v>
      </c>
      <c r="M54" s="329" t="s">
        <v>815</v>
      </c>
      <c r="N54" s="329" t="s">
        <v>815</v>
      </c>
      <c r="O54" s="329" t="s">
        <v>815</v>
      </c>
      <c r="P54" s="329" t="s">
        <v>815</v>
      </c>
      <c r="Q54" s="329" t="s">
        <v>815</v>
      </c>
      <c r="R54" s="329" t="s">
        <v>815</v>
      </c>
      <c r="S54" s="329" t="s">
        <v>815</v>
      </c>
      <c r="T54" s="329">
        <v>1</v>
      </c>
      <c r="U54" s="329" t="s">
        <v>815</v>
      </c>
      <c r="V54" s="329" t="s">
        <v>815</v>
      </c>
    </row>
    <row r="55" spans="1:22" ht="15" customHeight="1">
      <c r="A55" s="192" t="s">
        <v>112</v>
      </c>
      <c r="B55" s="192"/>
      <c r="C55" s="193" t="s">
        <v>113</v>
      </c>
      <c r="D55" s="332">
        <f t="shared" si="1"/>
        <v>3</v>
      </c>
      <c r="E55" s="329" t="s">
        <v>815</v>
      </c>
      <c r="F55" s="329" t="s">
        <v>815</v>
      </c>
      <c r="G55" s="329" t="s">
        <v>815</v>
      </c>
      <c r="H55" s="329">
        <v>1</v>
      </c>
      <c r="I55" s="329">
        <v>2</v>
      </c>
      <c r="J55" s="329" t="s">
        <v>815</v>
      </c>
      <c r="K55" s="329" t="s">
        <v>815</v>
      </c>
      <c r="L55" s="329" t="s">
        <v>815</v>
      </c>
      <c r="M55" s="329" t="s">
        <v>815</v>
      </c>
      <c r="N55" s="329" t="s">
        <v>815</v>
      </c>
      <c r="O55" s="329" t="s">
        <v>815</v>
      </c>
      <c r="P55" s="329" t="s">
        <v>815</v>
      </c>
      <c r="Q55" s="329" t="s">
        <v>815</v>
      </c>
      <c r="R55" s="329" t="s">
        <v>815</v>
      </c>
      <c r="S55" s="329" t="s">
        <v>815</v>
      </c>
      <c r="T55" s="329" t="s">
        <v>815</v>
      </c>
      <c r="U55" s="329" t="s">
        <v>815</v>
      </c>
      <c r="V55" s="329" t="s">
        <v>815</v>
      </c>
    </row>
    <row r="56" spans="1:22" ht="15" customHeight="1">
      <c r="A56" s="192"/>
      <c r="B56" s="192"/>
      <c r="C56" s="193"/>
      <c r="D56" s="332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329"/>
      <c r="U56" s="329"/>
      <c r="V56" s="329"/>
    </row>
    <row r="57" spans="1:22" ht="15" customHeight="1">
      <c r="A57" s="192" t="s">
        <v>114</v>
      </c>
      <c r="B57" s="192"/>
      <c r="C57" s="193" t="s">
        <v>115</v>
      </c>
      <c r="D57" s="332">
        <f t="shared" si="1"/>
        <v>26</v>
      </c>
      <c r="E57" s="329" t="s">
        <v>815</v>
      </c>
      <c r="F57" s="329" t="s">
        <v>815</v>
      </c>
      <c r="G57" s="329">
        <v>1</v>
      </c>
      <c r="H57" s="329">
        <v>7</v>
      </c>
      <c r="I57" s="329">
        <v>12</v>
      </c>
      <c r="J57" s="329">
        <v>5</v>
      </c>
      <c r="K57" s="329" t="s">
        <v>815</v>
      </c>
      <c r="L57" s="329" t="s">
        <v>815</v>
      </c>
      <c r="M57" s="329" t="s">
        <v>815</v>
      </c>
      <c r="N57" s="329" t="s">
        <v>815</v>
      </c>
      <c r="O57" s="329" t="s">
        <v>815</v>
      </c>
      <c r="P57" s="329" t="s">
        <v>815</v>
      </c>
      <c r="Q57" s="329" t="s">
        <v>815</v>
      </c>
      <c r="R57" s="329" t="s">
        <v>815</v>
      </c>
      <c r="S57" s="329" t="s">
        <v>815</v>
      </c>
      <c r="T57" s="329">
        <v>1</v>
      </c>
      <c r="U57" s="329" t="s">
        <v>815</v>
      </c>
      <c r="V57" s="329" t="s">
        <v>815</v>
      </c>
    </row>
    <row r="58" spans="1:22" ht="15" customHeight="1">
      <c r="A58" s="192" t="s">
        <v>116</v>
      </c>
      <c r="B58" s="192"/>
      <c r="C58" s="193" t="s">
        <v>117</v>
      </c>
      <c r="D58" s="332">
        <f t="shared" si="1"/>
        <v>91</v>
      </c>
      <c r="E58" s="329" t="s">
        <v>815</v>
      </c>
      <c r="F58" s="329" t="s">
        <v>815</v>
      </c>
      <c r="G58" s="329">
        <v>20</v>
      </c>
      <c r="H58" s="329">
        <v>15</v>
      </c>
      <c r="I58" s="329">
        <v>26</v>
      </c>
      <c r="J58" s="329">
        <v>16</v>
      </c>
      <c r="K58" s="329">
        <v>4</v>
      </c>
      <c r="L58" s="329" t="s">
        <v>815</v>
      </c>
      <c r="M58" s="329">
        <v>2</v>
      </c>
      <c r="N58" s="329">
        <v>1</v>
      </c>
      <c r="O58" s="329" t="s">
        <v>815</v>
      </c>
      <c r="P58" s="329" t="s">
        <v>815</v>
      </c>
      <c r="Q58" s="329" t="s">
        <v>815</v>
      </c>
      <c r="R58" s="329" t="s">
        <v>815</v>
      </c>
      <c r="S58" s="329">
        <v>1</v>
      </c>
      <c r="T58" s="329">
        <v>6</v>
      </c>
      <c r="U58" s="329" t="s">
        <v>815</v>
      </c>
      <c r="V58" s="329" t="s">
        <v>815</v>
      </c>
    </row>
    <row r="59" spans="1:22" ht="15" customHeight="1">
      <c r="A59" s="208"/>
      <c r="B59" s="208"/>
      <c r="C59" s="209" t="s">
        <v>118</v>
      </c>
      <c r="D59" s="347">
        <f t="shared" si="1"/>
        <v>18</v>
      </c>
      <c r="E59" s="348" t="s">
        <v>815</v>
      </c>
      <c r="F59" s="348" t="s">
        <v>815</v>
      </c>
      <c r="G59" s="348">
        <v>1</v>
      </c>
      <c r="H59" s="348">
        <v>12</v>
      </c>
      <c r="I59" s="348">
        <v>3</v>
      </c>
      <c r="J59" s="348">
        <v>1</v>
      </c>
      <c r="K59" s="348" t="s">
        <v>815</v>
      </c>
      <c r="L59" s="348" t="s">
        <v>815</v>
      </c>
      <c r="M59" s="348" t="s">
        <v>815</v>
      </c>
      <c r="N59" s="348" t="s">
        <v>815</v>
      </c>
      <c r="O59" s="348" t="s">
        <v>815</v>
      </c>
      <c r="P59" s="348" t="s">
        <v>815</v>
      </c>
      <c r="Q59" s="348" t="s">
        <v>815</v>
      </c>
      <c r="R59" s="348" t="s">
        <v>815</v>
      </c>
      <c r="S59" s="348" t="s">
        <v>815</v>
      </c>
      <c r="T59" s="348">
        <v>1</v>
      </c>
      <c r="U59" s="348" t="s">
        <v>815</v>
      </c>
      <c r="V59" s="348" t="s">
        <v>815</v>
      </c>
    </row>
    <row r="60" spans="1:4" ht="15" customHeight="1">
      <c r="A60" s="316" t="s">
        <v>779</v>
      </c>
      <c r="D60" s="210"/>
    </row>
    <row r="61" spans="1:4" ht="15" customHeight="1">
      <c r="A61" s="166" t="s">
        <v>377</v>
      </c>
      <c r="D61" s="210"/>
    </row>
  </sheetData>
  <sheetProtection/>
  <mergeCells count="12">
    <mergeCell ref="A2:V2"/>
    <mergeCell ref="U5:U6"/>
    <mergeCell ref="V5:V6"/>
    <mergeCell ref="A7:C7"/>
    <mergeCell ref="A3:V3"/>
    <mergeCell ref="A5:C6"/>
    <mergeCell ref="D5:D6"/>
    <mergeCell ref="E5:E6"/>
    <mergeCell ref="F5:F6"/>
    <mergeCell ref="G5:R5"/>
    <mergeCell ref="S5:S6"/>
    <mergeCell ref="T5:T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2"/>
  <sheetViews>
    <sheetView zoomScale="75" zoomScaleNormal="75" zoomScalePageLayoutView="0" workbookViewId="0" topLeftCell="H1">
      <selection activeCell="M2" sqref="M2:AE2"/>
    </sheetView>
  </sheetViews>
  <sheetFormatPr defaultColWidth="10.59765625" defaultRowHeight="15"/>
  <cols>
    <col min="1" max="1" width="9.59765625" style="2" customWidth="1"/>
    <col min="2" max="2" width="1.59765625" style="2" customWidth="1"/>
    <col min="3" max="3" width="9.59765625" style="2" customWidth="1"/>
    <col min="4" max="11" width="13.59765625" style="2" customWidth="1"/>
    <col min="12" max="12" width="8.3984375" style="2" customWidth="1"/>
    <col min="13" max="13" width="2.59765625" style="2" customWidth="1"/>
    <col min="14" max="14" width="13" style="2" customWidth="1"/>
    <col min="15" max="15" width="7.59765625" style="2" customWidth="1"/>
    <col min="16" max="16" width="6.59765625" style="2" customWidth="1"/>
    <col min="17" max="17" width="7.59765625" style="2" customWidth="1"/>
    <col min="18" max="18" width="8" style="2" customWidth="1"/>
    <col min="19" max="30" width="6.59765625" style="2" customWidth="1"/>
    <col min="31" max="31" width="12.59765625" style="2" customWidth="1"/>
    <col min="32" max="16384" width="10.59765625" style="2" customWidth="1"/>
  </cols>
  <sheetData>
    <row r="1" spans="1:31" s="27" customFormat="1" ht="19.5" customHeight="1">
      <c r="A1" s="3" t="s">
        <v>384</v>
      </c>
      <c r="B1" s="3"/>
      <c r="AE1" s="4" t="s">
        <v>385</v>
      </c>
    </row>
    <row r="2" spans="1:31" ht="19.5" customHeight="1">
      <c r="A2" s="623" t="s">
        <v>840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25"/>
      <c r="M2" s="395" t="s">
        <v>386</v>
      </c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</row>
    <row r="3" spans="1:31" ht="18" customHeight="1">
      <c r="A3" s="435" t="s">
        <v>579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25"/>
      <c r="M3" s="435" t="s">
        <v>586</v>
      </c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</row>
    <row r="4" spans="3:31" ht="18" customHeight="1" thickBot="1">
      <c r="C4" s="38"/>
      <c r="D4" s="38"/>
      <c r="E4" s="38"/>
      <c r="F4" s="38"/>
      <c r="G4" s="38"/>
      <c r="H4" s="38"/>
      <c r="I4" s="38"/>
      <c r="J4" s="38"/>
      <c r="K4" s="123" t="s">
        <v>378</v>
      </c>
      <c r="L4" s="25"/>
      <c r="M4" s="39"/>
      <c r="N4" s="39"/>
      <c r="O4" s="40"/>
      <c r="P4" s="39"/>
      <c r="Q4" s="39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E4" s="23" t="s">
        <v>387</v>
      </c>
    </row>
    <row r="5" spans="1:31" ht="19.5" customHeight="1">
      <c r="A5" s="475" t="s">
        <v>119</v>
      </c>
      <c r="B5" s="476"/>
      <c r="C5" s="477"/>
      <c r="D5" s="18"/>
      <c r="E5" s="18"/>
      <c r="F5" s="479" t="s">
        <v>585</v>
      </c>
      <c r="G5" s="480"/>
      <c r="H5" s="480"/>
      <c r="I5" s="480"/>
      <c r="J5" s="480"/>
      <c r="K5" s="480"/>
      <c r="L5" s="25"/>
      <c r="M5" s="475" t="s">
        <v>120</v>
      </c>
      <c r="N5" s="477"/>
      <c r="O5" s="41"/>
      <c r="P5" s="487" t="s">
        <v>121</v>
      </c>
      <c r="Q5" s="487" t="s">
        <v>122</v>
      </c>
      <c r="R5" s="491" t="s">
        <v>123</v>
      </c>
      <c r="S5" s="492"/>
      <c r="T5" s="492"/>
      <c r="U5" s="492"/>
      <c r="V5" s="492"/>
      <c r="W5" s="492"/>
      <c r="X5" s="492"/>
      <c r="Y5" s="492"/>
      <c r="Z5" s="492"/>
      <c r="AA5" s="492"/>
      <c r="AB5" s="492"/>
      <c r="AC5" s="492"/>
      <c r="AD5" s="493"/>
      <c r="AE5" s="488" t="s">
        <v>124</v>
      </c>
    </row>
    <row r="6" spans="1:31" ht="19.5" customHeight="1">
      <c r="A6" s="478"/>
      <c r="B6" s="478"/>
      <c r="C6" s="436"/>
      <c r="D6" s="35" t="s">
        <v>125</v>
      </c>
      <c r="E6" s="35" t="s">
        <v>126</v>
      </c>
      <c r="F6" s="481" t="s">
        <v>4</v>
      </c>
      <c r="G6" s="481" t="s">
        <v>5</v>
      </c>
      <c r="H6" s="483" t="s">
        <v>127</v>
      </c>
      <c r="I6" s="483" t="s">
        <v>128</v>
      </c>
      <c r="J6" s="481" t="s">
        <v>129</v>
      </c>
      <c r="K6" s="485" t="s">
        <v>130</v>
      </c>
      <c r="L6" s="25"/>
      <c r="M6" s="478"/>
      <c r="N6" s="436"/>
      <c r="O6" s="35" t="s">
        <v>2</v>
      </c>
      <c r="P6" s="426"/>
      <c r="Q6" s="426"/>
      <c r="R6" s="430" t="s">
        <v>4</v>
      </c>
      <c r="S6" s="35" t="s">
        <v>580</v>
      </c>
      <c r="T6" s="6">
        <v>1</v>
      </c>
      <c r="U6" s="6">
        <v>3</v>
      </c>
      <c r="V6" s="6">
        <v>5</v>
      </c>
      <c r="W6" s="6">
        <v>10</v>
      </c>
      <c r="X6" s="6">
        <v>20</v>
      </c>
      <c r="Y6" s="6">
        <v>30</v>
      </c>
      <c r="Z6" s="6">
        <v>50</v>
      </c>
      <c r="AA6" s="6">
        <v>100</v>
      </c>
      <c r="AB6" s="6">
        <v>200</v>
      </c>
      <c r="AC6" s="35" t="s">
        <v>587</v>
      </c>
      <c r="AD6" s="494" t="s">
        <v>388</v>
      </c>
      <c r="AE6" s="489"/>
    </row>
    <row r="7" spans="1:31" ht="19.5" customHeight="1">
      <c r="A7" s="438"/>
      <c r="B7" s="438"/>
      <c r="C7" s="439"/>
      <c r="D7" s="20"/>
      <c r="E7" s="20"/>
      <c r="F7" s="482"/>
      <c r="G7" s="482"/>
      <c r="H7" s="484"/>
      <c r="I7" s="484"/>
      <c r="J7" s="482"/>
      <c r="K7" s="486"/>
      <c r="L7" s="25"/>
      <c r="M7" s="438"/>
      <c r="N7" s="439"/>
      <c r="O7" s="43"/>
      <c r="P7" s="484"/>
      <c r="Q7" s="484"/>
      <c r="R7" s="482"/>
      <c r="S7" s="30" t="s">
        <v>131</v>
      </c>
      <c r="T7" s="44" t="s">
        <v>581</v>
      </c>
      <c r="U7" s="44" t="s">
        <v>582</v>
      </c>
      <c r="V7" s="44" t="s">
        <v>132</v>
      </c>
      <c r="W7" s="44" t="s">
        <v>133</v>
      </c>
      <c r="X7" s="44" t="s">
        <v>134</v>
      </c>
      <c r="Y7" s="44" t="s">
        <v>135</v>
      </c>
      <c r="Z7" s="44" t="s">
        <v>136</v>
      </c>
      <c r="AA7" s="44" t="s">
        <v>137</v>
      </c>
      <c r="AB7" s="44" t="s">
        <v>138</v>
      </c>
      <c r="AC7" s="30" t="s">
        <v>139</v>
      </c>
      <c r="AD7" s="495"/>
      <c r="AE7" s="490"/>
    </row>
    <row r="8" spans="1:31" ht="19.5" customHeight="1">
      <c r="A8" s="458" t="s">
        <v>4</v>
      </c>
      <c r="B8" s="458"/>
      <c r="C8" s="501"/>
      <c r="D8" s="349">
        <f>SUM(D10:D60)</f>
        <v>3083</v>
      </c>
      <c r="E8" s="350">
        <f aca="true" t="shared" si="0" ref="E8:K8">SUM(E10:E60)</f>
        <v>2860</v>
      </c>
      <c r="F8" s="350">
        <f t="shared" si="0"/>
        <v>223</v>
      </c>
      <c r="G8" s="350">
        <f t="shared" si="0"/>
        <v>61</v>
      </c>
      <c r="H8" s="323" t="s">
        <v>814</v>
      </c>
      <c r="I8" s="350">
        <f t="shared" si="0"/>
        <v>6</v>
      </c>
      <c r="J8" s="350">
        <f t="shared" si="0"/>
        <v>150</v>
      </c>
      <c r="K8" s="350">
        <f t="shared" si="0"/>
        <v>6</v>
      </c>
      <c r="L8" s="25"/>
      <c r="M8" s="45"/>
      <c r="N8" s="46"/>
      <c r="O8" s="47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211" t="s">
        <v>588</v>
      </c>
    </row>
    <row r="9" spans="1:31" ht="19.5" customHeight="1">
      <c r="A9" s="33"/>
      <c r="B9" s="33"/>
      <c r="C9" s="34"/>
      <c r="D9" s="345"/>
      <c r="E9" s="346"/>
      <c r="F9" s="346"/>
      <c r="G9" s="346"/>
      <c r="H9" s="346"/>
      <c r="I9" s="346"/>
      <c r="J9" s="346"/>
      <c r="K9" s="346"/>
      <c r="L9" s="32"/>
      <c r="M9" s="435" t="s">
        <v>559</v>
      </c>
      <c r="N9" s="502"/>
      <c r="O9" s="332">
        <f>SUM(P9:R9)</f>
        <v>4089</v>
      </c>
      <c r="P9" s="315">
        <v>53</v>
      </c>
      <c r="Q9" s="315">
        <v>1484</v>
      </c>
      <c r="R9" s="315">
        <f>SUM(S9:AD9)</f>
        <v>2552</v>
      </c>
      <c r="S9" s="315">
        <v>164</v>
      </c>
      <c r="T9" s="315">
        <v>1099</v>
      </c>
      <c r="U9" s="315">
        <v>673</v>
      </c>
      <c r="V9" s="315">
        <v>331</v>
      </c>
      <c r="W9" s="315">
        <v>145</v>
      </c>
      <c r="X9" s="314" t="s">
        <v>9</v>
      </c>
      <c r="Y9" s="315">
        <v>38</v>
      </c>
      <c r="Z9" s="315">
        <v>26</v>
      </c>
      <c r="AA9" s="315">
        <v>48</v>
      </c>
      <c r="AB9" s="315">
        <v>28</v>
      </c>
      <c r="AC9" s="314" t="s">
        <v>9</v>
      </c>
      <c r="AD9" s="314" t="s">
        <v>9</v>
      </c>
      <c r="AE9" s="331">
        <v>29497.39</v>
      </c>
    </row>
    <row r="10" spans="1:31" ht="19.5" customHeight="1">
      <c r="A10" s="14" t="s">
        <v>53</v>
      </c>
      <c r="B10" s="14"/>
      <c r="C10" s="7" t="s">
        <v>54</v>
      </c>
      <c r="D10" s="324">
        <f>SUM(E10:F10)</f>
        <v>100</v>
      </c>
      <c r="E10" s="314">
        <v>91</v>
      </c>
      <c r="F10" s="314">
        <v>9</v>
      </c>
      <c r="G10" s="314">
        <v>1</v>
      </c>
      <c r="H10" s="314" t="s">
        <v>814</v>
      </c>
      <c r="I10" s="314" t="s">
        <v>814</v>
      </c>
      <c r="J10" s="314">
        <v>8</v>
      </c>
      <c r="K10" s="314" t="s">
        <v>814</v>
      </c>
      <c r="L10" s="32"/>
      <c r="M10" s="422" t="s">
        <v>823</v>
      </c>
      <c r="N10" s="455"/>
      <c r="O10" s="332">
        <f>SUM(P10:R10)</f>
        <v>3758</v>
      </c>
      <c r="P10" s="315">
        <v>47</v>
      </c>
      <c r="Q10" s="315">
        <v>1341</v>
      </c>
      <c r="R10" s="315">
        <f>SUM(S10:AD10)</f>
        <v>2370</v>
      </c>
      <c r="S10" s="315">
        <v>150</v>
      </c>
      <c r="T10" s="315">
        <v>1032</v>
      </c>
      <c r="U10" s="315">
        <v>606</v>
      </c>
      <c r="V10" s="315">
        <v>314</v>
      </c>
      <c r="W10" s="315">
        <v>140</v>
      </c>
      <c r="X10" s="314" t="s">
        <v>9</v>
      </c>
      <c r="Y10" s="315">
        <v>36</v>
      </c>
      <c r="Z10" s="315">
        <v>19</v>
      </c>
      <c r="AA10" s="315">
        <v>43</v>
      </c>
      <c r="AB10" s="315">
        <v>30</v>
      </c>
      <c r="AC10" s="314" t="s">
        <v>9</v>
      </c>
      <c r="AD10" s="314" t="s">
        <v>9</v>
      </c>
      <c r="AE10" s="331">
        <v>28217.65</v>
      </c>
    </row>
    <row r="11" spans="1:31" ht="19.5" customHeight="1">
      <c r="A11" s="14"/>
      <c r="B11" s="14"/>
      <c r="C11" s="7" t="s">
        <v>55</v>
      </c>
      <c r="D11" s="324">
        <f aca="true" t="shared" si="1" ref="D11:D60">SUM(E11:F11)</f>
        <v>70</v>
      </c>
      <c r="E11" s="314">
        <v>67</v>
      </c>
      <c r="F11" s="314">
        <v>3</v>
      </c>
      <c r="G11" s="314" t="s">
        <v>814</v>
      </c>
      <c r="H11" s="314" t="s">
        <v>814</v>
      </c>
      <c r="I11" s="314" t="s">
        <v>814</v>
      </c>
      <c r="J11" s="314">
        <v>3</v>
      </c>
      <c r="K11" s="314" t="s">
        <v>814</v>
      </c>
      <c r="L11" s="32"/>
      <c r="M11" s="422" t="s">
        <v>824</v>
      </c>
      <c r="N11" s="455"/>
      <c r="O11" s="332">
        <f>SUM(P11:R11)</f>
        <v>3781</v>
      </c>
      <c r="P11" s="315">
        <v>46</v>
      </c>
      <c r="Q11" s="315">
        <v>1404</v>
      </c>
      <c r="R11" s="315">
        <f>SUM(S11:AD11)</f>
        <v>2331</v>
      </c>
      <c r="S11" s="315">
        <v>147</v>
      </c>
      <c r="T11" s="315">
        <v>1013</v>
      </c>
      <c r="U11" s="315">
        <v>613</v>
      </c>
      <c r="V11" s="315">
        <v>306</v>
      </c>
      <c r="W11" s="315">
        <v>130</v>
      </c>
      <c r="X11" s="314" t="s">
        <v>9</v>
      </c>
      <c r="Y11" s="315">
        <v>34</v>
      </c>
      <c r="Z11" s="315">
        <v>19</v>
      </c>
      <c r="AA11" s="315">
        <v>45</v>
      </c>
      <c r="AB11" s="315">
        <v>24</v>
      </c>
      <c r="AC11" s="314" t="s">
        <v>9</v>
      </c>
      <c r="AD11" s="314" t="s">
        <v>9</v>
      </c>
      <c r="AE11" s="331">
        <v>26092.05</v>
      </c>
    </row>
    <row r="12" spans="1:31" ht="19.5" customHeight="1">
      <c r="A12" s="14"/>
      <c r="B12" s="14"/>
      <c r="C12" s="7" t="s">
        <v>140</v>
      </c>
      <c r="D12" s="324">
        <f t="shared" si="1"/>
        <v>119</v>
      </c>
      <c r="E12" s="314">
        <v>108</v>
      </c>
      <c r="F12" s="314">
        <v>11</v>
      </c>
      <c r="G12" s="314" t="s">
        <v>814</v>
      </c>
      <c r="H12" s="314" t="s">
        <v>814</v>
      </c>
      <c r="I12" s="314" t="s">
        <v>814</v>
      </c>
      <c r="J12" s="314">
        <v>11</v>
      </c>
      <c r="K12" s="314" t="s">
        <v>814</v>
      </c>
      <c r="L12" s="32"/>
      <c r="M12" s="422" t="s">
        <v>825</v>
      </c>
      <c r="N12" s="455"/>
      <c r="O12" s="332">
        <f>SUM(P12:R12)</f>
        <v>4380</v>
      </c>
      <c r="P12" s="315">
        <v>127</v>
      </c>
      <c r="Q12" s="315">
        <v>1950</v>
      </c>
      <c r="R12" s="315">
        <f>SUM(S12:AD12)</f>
        <v>2303</v>
      </c>
      <c r="S12" s="315">
        <v>162</v>
      </c>
      <c r="T12" s="315">
        <v>985</v>
      </c>
      <c r="U12" s="315">
        <v>617</v>
      </c>
      <c r="V12" s="315">
        <v>302</v>
      </c>
      <c r="W12" s="315">
        <v>135</v>
      </c>
      <c r="X12" s="314" t="s">
        <v>9</v>
      </c>
      <c r="Y12" s="315">
        <v>30</v>
      </c>
      <c r="Z12" s="315">
        <v>17</v>
      </c>
      <c r="AA12" s="315">
        <v>45</v>
      </c>
      <c r="AB12" s="315">
        <v>10</v>
      </c>
      <c r="AC12" s="314" t="s">
        <v>9</v>
      </c>
      <c r="AD12" s="314" t="s">
        <v>9</v>
      </c>
      <c r="AE12" s="331">
        <v>20800.56</v>
      </c>
    </row>
    <row r="13" spans="1:31" ht="19.5" customHeight="1">
      <c r="A13" s="14" t="s">
        <v>57</v>
      </c>
      <c r="B13" s="14"/>
      <c r="C13" s="7" t="s">
        <v>58</v>
      </c>
      <c r="D13" s="324">
        <f t="shared" si="1"/>
        <v>24</v>
      </c>
      <c r="E13" s="314">
        <v>23</v>
      </c>
      <c r="F13" s="314">
        <v>1</v>
      </c>
      <c r="G13" s="314">
        <v>1</v>
      </c>
      <c r="H13" s="314" t="s">
        <v>814</v>
      </c>
      <c r="I13" s="314" t="s">
        <v>814</v>
      </c>
      <c r="J13" s="314" t="s">
        <v>814</v>
      </c>
      <c r="K13" s="314" t="s">
        <v>814</v>
      </c>
      <c r="L13" s="32"/>
      <c r="M13" s="424" t="s">
        <v>826</v>
      </c>
      <c r="N13" s="457"/>
      <c r="O13" s="335">
        <f>SUM(O15:O52)</f>
        <v>4104</v>
      </c>
      <c r="P13" s="325">
        <f aca="true" t="shared" si="2" ref="P13:AB13">SUM(P15:P52)</f>
        <v>95</v>
      </c>
      <c r="Q13" s="325">
        <f t="shared" si="2"/>
        <v>1728</v>
      </c>
      <c r="R13" s="325">
        <f t="shared" si="2"/>
        <v>2281</v>
      </c>
      <c r="S13" s="325">
        <f t="shared" si="2"/>
        <v>153</v>
      </c>
      <c r="T13" s="325">
        <f t="shared" si="2"/>
        <v>968</v>
      </c>
      <c r="U13" s="325">
        <f t="shared" si="2"/>
        <v>634</v>
      </c>
      <c r="V13" s="325">
        <f t="shared" si="2"/>
        <v>293</v>
      </c>
      <c r="W13" s="325">
        <f t="shared" si="2"/>
        <v>136</v>
      </c>
      <c r="X13" s="261" t="s">
        <v>9</v>
      </c>
      <c r="Y13" s="325">
        <f t="shared" si="2"/>
        <v>27</v>
      </c>
      <c r="Z13" s="325">
        <f t="shared" si="2"/>
        <v>12</v>
      </c>
      <c r="AA13" s="325">
        <f t="shared" si="2"/>
        <v>49</v>
      </c>
      <c r="AB13" s="325">
        <f t="shared" si="2"/>
        <v>9</v>
      </c>
      <c r="AC13" s="261" t="s">
        <v>9</v>
      </c>
      <c r="AD13" s="261" t="s">
        <v>9</v>
      </c>
      <c r="AE13" s="334">
        <f>SUM(AE19:AE52)</f>
        <v>20641.42</v>
      </c>
    </row>
    <row r="14" spans="1:31" ht="19.5" customHeight="1">
      <c r="A14" s="14" t="s">
        <v>59</v>
      </c>
      <c r="B14" s="14"/>
      <c r="C14" s="7" t="s">
        <v>141</v>
      </c>
      <c r="D14" s="324">
        <f t="shared" si="1"/>
        <v>28</v>
      </c>
      <c r="E14" s="314">
        <v>28</v>
      </c>
      <c r="F14" s="314" t="s">
        <v>500</v>
      </c>
      <c r="G14" s="314" t="s">
        <v>814</v>
      </c>
      <c r="H14" s="314" t="s">
        <v>814</v>
      </c>
      <c r="I14" s="314" t="s">
        <v>814</v>
      </c>
      <c r="J14" s="314" t="s">
        <v>814</v>
      </c>
      <c r="K14" s="314" t="s">
        <v>814</v>
      </c>
      <c r="L14" s="32"/>
      <c r="M14" s="8"/>
      <c r="N14" s="49"/>
      <c r="O14" s="341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</row>
    <row r="15" spans="1:31" ht="19.5" customHeight="1">
      <c r="A15" s="14"/>
      <c r="B15" s="14"/>
      <c r="C15" s="7"/>
      <c r="D15" s="324"/>
      <c r="E15" s="314"/>
      <c r="F15" s="314"/>
      <c r="G15" s="314"/>
      <c r="H15" s="314"/>
      <c r="I15" s="314"/>
      <c r="J15" s="314"/>
      <c r="K15" s="314"/>
      <c r="L15" s="32"/>
      <c r="M15" s="496" t="s">
        <v>10</v>
      </c>
      <c r="N15" s="497"/>
      <c r="O15" s="324" t="s">
        <v>9</v>
      </c>
      <c r="P15" s="314" t="s">
        <v>9</v>
      </c>
      <c r="Q15" s="314" t="s">
        <v>9</v>
      </c>
      <c r="R15" s="314" t="s">
        <v>9</v>
      </c>
      <c r="S15" s="314" t="s">
        <v>9</v>
      </c>
      <c r="T15" s="314" t="s">
        <v>9</v>
      </c>
      <c r="U15" s="314" t="s">
        <v>9</v>
      </c>
      <c r="V15" s="314" t="s">
        <v>9</v>
      </c>
      <c r="W15" s="314" t="s">
        <v>9</v>
      </c>
      <c r="X15" s="314" t="s">
        <v>9</v>
      </c>
      <c r="Y15" s="314" t="s">
        <v>9</v>
      </c>
      <c r="Z15" s="314" t="s">
        <v>9</v>
      </c>
      <c r="AA15" s="314" t="s">
        <v>9</v>
      </c>
      <c r="AB15" s="314" t="s">
        <v>9</v>
      </c>
      <c r="AC15" s="314" t="s">
        <v>9</v>
      </c>
      <c r="AD15" s="314" t="s">
        <v>9</v>
      </c>
      <c r="AE15" s="314" t="s">
        <v>9</v>
      </c>
    </row>
    <row r="16" spans="1:31" ht="19.5" customHeight="1">
      <c r="A16" s="14"/>
      <c r="B16" s="14"/>
      <c r="C16" s="7" t="s">
        <v>142</v>
      </c>
      <c r="D16" s="324">
        <f t="shared" si="1"/>
        <v>54</v>
      </c>
      <c r="E16" s="314">
        <v>54</v>
      </c>
      <c r="F16" s="314" t="s">
        <v>500</v>
      </c>
      <c r="G16" s="314" t="s">
        <v>814</v>
      </c>
      <c r="H16" s="314" t="s">
        <v>814</v>
      </c>
      <c r="I16" s="314" t="s">
        <v>814</v>
      </c>
      <c r="J16" s="314" t="s">
        <v>814</v>
      </c>
      <c r="K16" s="314" t="s">
        <v>814</v>
      </c>
      <c r="L16" s="32"/>
      <c r="M16" s="8"/>
      <c r="N16" s="49"/>
      <c r="O16" s="351"/>
      <c r="P16" s="352"/>
      <c r="Q16" s="352"/>
      <c r="R16" s="352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</row>
    <row r="17" spans="1:31" ht="19.5" customHeight="1">
      <c r="A17" s="14" t="s">
        <v>62</v>
      </c>
      <c r="B17" s="14"/>
      <c r="C17" s="7" t="s">
        <v>63</v>
      </c>
      <c r="D17" s="324">
        <f t="shared" si="1"/>
        <v>126</v>
      </c>
      <c r="E17" s="314">
        <v>117</v>
      </c>
      <c r="F17" s="314">
        <v>9</v>
      </c>
      <c r="G17" s="314">
        <v>3</v>
      </c>
      <c r="H17" s="314" t="s">
        <v>814</v>
      </c>
      <c r="I17" s="314" t="s">
        <v>814</v>
      </c>
      <c r="J17" s="314">
        <v>4</v>
      </c>
      <c r="K17" s="314">
        <v>2</v>
      </c>
      <c r="L17" s="32"/>
      <c r="M17" s="496" t="s">
        <v>11</v>
      </c>
      <c r="N17" s="497"/>
      <c r="O17" s="332">
        <f>SUM(P17:R17)</f>
        <v>2</v>
      </c>
      <c r="P17" s="314">
        <v>2</v>
      </c>
      <c r="Q17" s="314" t="s">
        <v>9</v>
      </c>
      <c r="R17" s="314" t="s">
        <v>9</v>
      </c>
      <c r="S17" s="314" t="s">
        <v>9</v>
      </c>
      <c r="T17" s="314" t="s">
        <v>9</v>
      </c>
      <c r="U17" s="314" t="s">
        <v>9</v>
      </c>
      <c r="V17" s="314" t="s">
        <v>9</v>
      </c>
      <c r="W17" s="314" t="s">
        <v>9</v>
      </c>
      <c r="X17" s="314" t="s">
        <v>9</v>
      </c>
      <c r="Y17" s="314" t="s">
        <v>9</v>
      </c>
      <c r="Z17" s="314" t="s">
        <v>9</v>
      </c>
      <c r="AA17" s="314" t="s">
        <v>9</v>
      </c>
      <c r="AB17" s="314" t="s">
        <v>9</v>
      </c>
      <c r="AC17" s="314" t="s">
        <v>9</v>
      </c>
      <c r="AD17" s="314" t="s">
        <v>9</v>
      </c>
      <c r="AE17" s="314" t="s">
        <v>9</v>
      </c>
    </row>
    <row r="18" spans="1:31" ht="19.5" customHeight="1">
      <c r="A18" s="14"/>
      <c r="B18" s="14"/>
      <c r="C18" s="7" t="s">
        <v>64</v>
      </c>
      <c r="D18" s="324">
        <f t="shared" si="1"/>
        <v>101</v>
      </c>
      <c r="E18" s="314">
        <v>96</v>
      </c>
      <c r="F18" s="314">
        <v>5</v>
      </c>
      <c r="G18" s="314" t="s">
        <v>814</v>
      </c>
      <c r="H18" s="314" t="s">
        <v>814</v>
      </c>
      <c r="I18" s="314" t="s">
        <v>814</v>
      </c>
      <c r="J18" s="314">
        <v>5</v>
      </c>
      <c r="K18" s="314" t="s">
        <v>814</v>
      </c>
      <c r="L18" s="32"/>
      <c r="M18" s="8"/>
      <c r="N18" s="49"/>
      <c r="O18" s="324"/>
      <c r="P18" s="352"/>
      <c r="Q18" s="352"/>
      <c r="R18" s="314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52"/>
      <c r="AE18" s="353"/>
    </row>
    <row r="19" spans="1:31" ht="19.5" customHeight="1">
      <c r="A19" s="14" t="s">
        <v>65</v>
      </c>
      <c r="B19" s="14"/>
      <c r="C19" s="7" t="s">
        <v>66</v>
      </c>
      <c r="D19" s="324">
        <f t="shared" si="1"/>
        <v>90</v>
      </c>
      <c r="E19" s="314">
        <v>90</v>
      </c>
      <c r="F19" s="314" t="s">
        <v>500</v>
      </c>
      <c r="G19" s="314" t="s">
        <v>814</v>
      </c>
      <c r="H19" s="314" t="s">
        <v>814</v>
      </c>
      <c r="I19" s="314" t="s">
        <v>814</v>
      </c>
      <c r="J19" s="314" t="s">
        <v>814</v>
      </c>
      <c r="K19" s="314" t="s">
        <v>814</v>
      </c>
      <c r="L19" s="32"/>
      <c r="M19" s="496" t="s">
        <v>583</v>
      </c>
      <c r="N19" s="500"/>
      <c r="O19" s="332">
        <f>SUM(P19:R19)</f>
        <v>1212</v>
      </c>
      <c r="P19" s="314">
        <v>1</v>
      </c>
      <c r="Q19" s="314">
        <v>1090</v>
      </c>
      <c r="R19" s="315">
        <f>SUM(S19:AD19)</f>
        <v>121</v>
      </c>
      <c r="S19" s="314">
        <v>121</v>
      </c>
      <c r="T19" s="314" t="s">
        <v>9</v>
      </c>
      <c r="U19" s="314" t="s">
        <v>9</v>
      </c>
      <c r="V19" s="314" t="s">
        <v>9</v>
      </c>
      <c r="W19" s="314" t="s">
        <v>9</v>
      </c>
      <c r="X19" s="314" t="s">
        <v>9</v>
      </c>
      <c r="Y19" s="314" t="s">
        <v>9</v>
      </c>
      <c r="Z19" s="314" t="s">
        <v>9</v>
      </c>
      <c r="AA19" s="314" t="s">
        <v>9</v>
      </c>
      <c r="AB19" s="314" t="s">
        <v>9</v>
      </c>
      <c r="AC19" s="314" t="s">
        <v>9</v>
      </c>
      <c r="AD19" s="314" t="s">
        <v>9</v>
      </c>
      <c r="AE19" s="331">
        <v>88.43</v>
      </c>
    </row>
    <row r="20" spans="1:31" ht="19.5" customHeight="1">
      <c r="A20" s="14"/>
      <c r="B20" s="14"/>
      <c r="C20" s="7" t="s">
        <v>143</v>
      </c>
      <c r="D20" s="324">
        <f t="shared" si="1"/>
        <v>48</v>
      </c>
      <c r="E20" s="314">
        <v>48</v>
      </c>
      <c r="F20" s="314" t="s">
        <v>500</v>
      </c>
      <c r="G20" s="314" t="s">
        <v>814</v>
      </c>
      <c r="H20" s="314" t="s">
        <v>814</v>
      </c>
      <c r="I20" s="314" t="s">
        <v>814</v>
      </c>
      <c r="J20" s="314" t="s">
        <v>814</v>
      </c>
      <c r="K20" s="314" t="s">
        <v>814</v>
      </c>
      <c r="L20" s="32"/>
      <c r="M20" s="55"/>
      <c r="N20" s="49"/>
      <c r="O20" s="324"/>
      <c r="P20" s="314"/>
      <c r="Q20" s="352"/>
      <c r="R20" s="314"/>
      <c r="S20" s="352"/>
      <c r="T20" s="352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53"/>
    </row>
    <row r="21" spans="1:31" ht="19.5" customHeight="1">
      <c r="A21" s="14"/>
      <c r="B21" s="14"/>
      <c r="C21" s="7"/>
      <c r="D21" s="324"/>
      <c r="E21" s="314"/>
      <c r="F21" s="314"/>
      <c r="G21" s="314"/>
      <c r="H21" s="314"/>
      <c r="I21" s="314"/>
      <c r="J21" s="314"/>
      <c r="K21" s="314"/>
      <c r="L21" s="32"/>
      <c r="M21" s="55"/>
      <c r="N21" s="54" t="s">
        <v>560</v>
      </c>
      <c r="O21" s="332">
        <f>SUM(P21:R21)</f>
        <v>925</v>
      </c>
      <c r="P21" s="314">
        <v>2</v>
      </c>
      <c r="Q21" s="314">
        <v>223</v>
      </c>
      <c r="R21" s="315">
        <f>SUM(S21:AD21)</f>
        <v>700</v>
      </c>
      <c r="S21" s="314">
        <v>5</v>
      </c>
      <c r="T21" s="314">
        <v>695</v>
      </c>
      <c r="U21" s="314" t="s">
        <v>9</v>
      </c>
      <c r="V21" s="314" t="s">
        <v>9</v>
      </c>
      <c r="W21" s="314" t="s">
        <v>9</v>
      </c>
      <c r="X21" s="314" t="s">
        <v>9</v>
      </c>
      <c r="Y21" s="314" t="s">
        <v>9</v>
      </c>
      <c r="Z21" s="314" t="s">
        <v>9</v>
      </c>
      <c r="AA21" s="314" t="s">
        <v>9</v>
      </c>
      <c r="AB21" s="314" t="s">
        <v>9</v>
      </c>
      <c r="AC21" s="314" t="s">
        <v>9</v>
      </c>
      <c r="AD21" s="314" t="s">
        <v>9</v>
      </c>
      <c r="AE21" s="331">
        <v>1306.4</v>
      </c>
    </row>
    <row r="22" spans="1:31" ht="19.5" customHeight="1">
      <c r="A22" s="14"/>
      <c r="B22" s="14"/>
      <c r="C22" s="7" t="s">
        <v>144</v>
      </c>
      <c r="D22" s="324">
        <f t="shared" si="1"/>
        <v>34</v>
      </c>
      <c r="E22" s="314">
        <v>32</v>
      </c>
      <c r="F22" s="314">
        <v>2</v>
      </c>
      <c r="G22" s="314" t="s">
        <v>814</v>
      </c>
      <c r="H22" s="314" t="s">
        <v>814</v>
      </c>
      <c r="I22" s="314" t="s">
        <v>814</v>
      </c>
      <c r="J22" s="314">
        <v>2</v>
      </c>
      <c r="K22" s="314" t="s">
        <v>814</v>
      </c>
      <c r="L22" s="32"/>
      <c r="M22" s="8"/>
      <c r="N22" s="49"/>
      <c r="O22" s="324"/>
      <c r="P22" s="314"/>
      <c r="Q22" s="352"/>
      <c r="R22" s="314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3"/>
    </row>
    <row r="23" spans="1:31" ht="19.5" customHeight="1">
      <c r="A23" s="14" t="s">
        <v>68</v>
      </c>
      <c r="B23" s="14"/>
      <c r="C23" s="7" t="s">
        <v>145</v>
      </c>
      <c r="D23" s="324">
        <f t="shared" si="1"/>
        <v>189</v>
      </c>
      <c r="E23" s="314">
        <v>179</v>
      </c>
      <c r="F23" s="314">
        <v>10</v>
      </c>
      <c r="G23" s="314">
        <v>1</v>
      </c>
      <c r="H23" s="314" t="s">
        <v>814</v>
      </c>
      <c r="I23" s="314" t="s">
        <v>814</v>
      </c>
      <c r="J23" s="314">
        <v>7</v>
      </c>
      <c r="K23" s="314">
        <v>2</v>
      </c>
      <c r="L23" s="32"/>
      <c r="M23" s="8"/>
      <c r="N23" s="54" t="s">
        <v>561</v>
      </c>
      <c r="O23" s="332">
        <f>SUM(P23:R23)</f>
        <v>624</v>
      </c>
      <c r="P23" s="314">
        <v>5</v>
      </c>
      <c r="Q23" s="314">
        <v>89</v>
      </c>
      <c r="R23" s="315">
        <f>SUM(S23:AD23)</f>
        <v>530</v>
      </c>
      <c r="S23" s="314">
        <v>6</v>
      </c>
      <c r="T23" s="314">
        <v>28</v>
      </c>
      <c r="U23" s="314">
        <v>496</v>
      </c>
      <c r="V23" s="314" t="s">
        <v>9</v>
      </c>
      <c r="W23" s="314" t="s">
        <v>9</v>
      </c>
      <c r="X23" s="314" t="s">
        <v>9</v>
      </c>
      <c r="Y23" s="314" t="s">
        <v>9</v>
      </c>
      <c r="Z23" s="314" t="s">
        <v>9</v>
      </c>
      <c r="AA23" s="314" t="s">
        <v>9</v>
      </c>
      <c r="AB23" s="314" t="s">
        <v>9</v>
      </c>
      <c r="AC23" s="314" t="s">
        <v>9</v>
      </c>
      <c r="AD23" s="314" t="s">
        <v>9</v>
      </c>
      <c r="AE23" s="331">
        <v>2106.93</v>
      </c>
    </row>
    <row r="24" spans="1:31" ht="19.5" customHeight="1">
      <c r="A24" s="14"/>
      <c r="B24" s="14"/>
      <c r="C24" s="7" t="s">
        <v>146</v>
      </c>
      <c r="D24" s="324">
        <f t="shared" si="1"/>
        <v>32</v>
      </c>
      <c r="E24" s="314">
        <v>31</v>
      </c>
      <c r="F24" s="314">
        <v>1</v>
      </c>
      <c r="G24" s="314">
        <v>1</v>
      </c>
      <c r="H24" s="314" t="s">
        <v>814</v>
      </c>
      <c r="I24" s="314" t="s">
        <v>814</v>
      </c>
      <c r="J24" s="314" t="s">
        <v>814</v>
      </c>
      <c r="K24" s="314" t="s">
        <v>814</v>
      </c>
      <c r="L24" s="32"/>
      <c r="M24" s="8"/>
      <c r="N24" s="49"/>
      <c r="O24" s="341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</row>
    <row r="25" spans="1:31" ht="19.5" customHeight="1">
      <c r="A25" s="14" t="s">
        <v>70</v>
      </c>
      <c r="B25" s="14"/>
      <c r="C25" s="7" t="s">
        <v>147</v>
      </c>
      <c r="D25" s="324">
        <f t="shared" si="1"/>
        <v>82</v>
      </c>
      <c r="E25" s="314">
        <v>64</v>
      </c>
      <c r="F25" s="314">
        <v>18</v>
      </c>
      <c r="G25" s="314">
        <v>14</v>
      </c>
      <c r="H25" s="314" t="s">
        <v>814</v>
      </c>
      <c r="I25" s="314">
        <v>3</v>
      </c>
      <c r="J25" s="314">
        <v>1</v>
      </c>
      <c r="K25" s="314" t="s">
        <v>814</v>
      </c>
      <c r="L25" s="32"/>
      <c r="M25" s="8"/>
      <c r="N25" s="49"/>
      <c r="O25" s="341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</row>
    <row r="26" spans="1:31" ht="19.5" customHeight="1">
      <c r="A26" s="14"/>
      <c r="B26" s="14"/>
      <c r="C26" s="7" t="s">
        <v>148</v>
      </c>
      <c r="D26" s="324">
        <f t="shared" si="1"/>
        <v>131</v>
      </c>
      <c r="E26" s="314">
        <v>113</v>
      </c>
      <c r="F26" s="314">
        <v>18</v>
      </c>
      <c r="G26" s="314" t="s">
        <v>814</v>
      </c>
      <c r="H26" s="314" t="s">
        <v>814</v>
      </c>
      <c r="I26" s="314" t="s">
        <v>814</v>
      </c>
      <c r="J26" s="314">
        <v>18</v>
      </c>
      <c r="K26" s="314" t="s">
        <v>814</v>
      </c>
      <c r="L26" s="32"/>
      <c r="M26" s="8"/>
      <c r="N26" s="54" t="s">
        <v>562</v>
      </c>
      <c r="O26" s="332">
        <f>SUM(P26:R26)</f>
        <v>277</v>
      </c>
      <c r="P26" s="314" t="s">
        <v>9</v>
      </c>
      <c r="Q26" s="314">
        <v>36</v>
      </c>
      <c r="R26" s="315">
        <f>SUM(S26:AD26)</f>
        <v>241</v>
      </c>
      <c r="S26" s="314">
        <v>2</v>
      </c>
      <c r="T26" s="314">
        <v>16</v>
      </c>
      <c r="U26" s="314">
        <v>26</v>
      </c>
      <c r="V26" s="314">
        <v>197</v>
      </c>
      <c r="W26" s="314" t="s">
        <v>9</v>
      </c>
      <c r="X26" s="314" t="s">
        <v>9</v>
      </c>
      <c r="Y26" s="314" t="s">
        <v>9</v>
      </c>
      <c r="Z26" s="314" t="s">
        <v>9</v>
      </c>
      <c r="AA26" s="314" t="s">
        <v>9</v>
      </c>
      <c r="AB26" s="314" t="s">
        <v>9</v>
      </c>
      <c r="AC26" s="314" t="s">
        <v>9</v>
      </c>
      <c r="AD26" s="314" t="s">
        <v>9</v>
      </c>
      <c r="AE26" s="331">
        <v>1676.45</v>
      </c>
    </row>
    <row r="27" spans="1:31" ht="19.5" customHeight="1">
      <c r="A27" s="14"/>
      <c r="B27" s="14"/>
      <c r="C27" s="7"/>
      <c r="D27" s="324"/>
      <c r="E27" s="314"/>
      <c r="F27" s="314"/>
      <c r="G27" s="314"/>
      <c r="H27" s="314"/>
      <c r="I27" s="314"/>
      <c r="J27" s="314"/>
      <c r="K27" s="314"/>
      <c r="L27" s="32"/>
      <c r="M27" s="8"/>
      <c r="N27" s="49"/>
      <c r="O27" s="324"/>
      <c r="P27" s="314"/>
      <c r="Q27" s="352"/>
      <c r="R27" s="314"/>
      <c r="S27" s="352"/>
      <c r="T27" s="352"/>
      <c r="U27" s="352"/>
      <c r="V27" s="352"/>
      <c r="W27" s="352"/>
      <c r="X27" s="352"/>
      <c r="Y27" s="352"/>
      <c r="Z27" s="352"/>
      <c r="AA27" s="352"/>
      <c r="AB27" s="352"/>
      <c r="AC27" s="352"/>
      <c r="AD27" s="352"/>
      <c r="AE27" s="353"/>
    </row>
    <row r="28" spans="1:31" ht="19.5" customHeight="1">
      <c r="A28" s="14" t="s">
        <v>73</v>
      </c>
      <c r="B28" s="14"/>
      <c r="C28" s="7" t="s">
        <v>149</v>
      </c>
      <c r="D28" s="324">
        <f t="shared" si="1"/>
        <v>50</v>
      </c>
      <c r="E28" s="314">
        <v>42</v>
      </c>
      <c r="F28" s="314">
        <v>8</v>
      </c>
      <c r="G28" s="314">
        <v>2</v>
      </c>
      <c r="H28" s="314" t="s">
        <v>814</v>
      </c>
      <c r="I28" s="314" t="s">
        <v>814</v>
      </c>
      <c r="J28" s="314">
        <v>6</v>
      </c>
      <c r="K28" s="314" t="s">
        <v>814</v>
      </c>
      <c r="L28" s="32"/>
      <c r="M28" s="8"/>
      <c r="N28" s="54" t="s">
        <v>19</v>
      </c>
      <c r="O28" s="332">
        <f>SUM(P28:R28)</f>
        <v>125</v>
      </c>
      <c r="P28" s="314">
        <v>1</v>
      </c>
      <c r="Q28" s="314">
        <v>8</v>
      </c>
      <c r="R28" s="315">
        <f>SUM(S28:AD28)</f>
        <v>116</v>
      </c>
      <c r="S28" s="314">
        <v>1</v>
      </c>
      <c r="T28" s="314">
        <v>18</v>
      </c>
      <c r="U28" s="314">
        <v>26</v>
      </c>
      <c r="V28" s="314">
        <v>34</v>
      </c>
      <c r="W28" s="314">
        <v>37</v>
      </c>
      <c r="X28" s="314" t="s">
        <v>9</v>
      </c>
      <c r="Y28" s="314" t="s">
        <v>9</v>
      </c>
      <c r="Z28" s="314" t="s">
        <v>9</v>
      </c>
      <c r="AA28" s="314" t="s">
        <v>9</v>
      </c>
      <c r="AB28" s="314" t="s">
        <v>9</v>
      </c>
      <c r="AC28" s="314" t="s">
        <v>9</v>
      </c>
      <c r="AD28" s="314" t="s">
        <v>9</v>
      </c>
      <c r="AE28" s="331">
        <v>1024.51</v>
      </c>
    </row>
    <row r="29" spans="1:31" ht="19.5" customHeight="1">
      <c r="A29" s="14"/>
      <c r="B29" s="14"/>
      <c r="C29" s="7" t="s">
        <v>150</v>
      </c>
      <c r="D29" s="324">
        <f t="shared" si="1"/>
        <v>62</v>
      </c>
      <c r="E29" s="314">
        <v>52</v>
      </c>
      <c r="F29" s="314">
        <v>10</v>
      </c>
      <c r="G29" s="314" t="s">
        <v>814</v>
      </c>
      <c r="H29" s="314" t="s">
        <v>814</v>
      </c>
      <c r="I29" s="314" t="s">
        <v>814</v>
      </c>
      <c r="J29" s="314">
        <v>10</v>
      </c>
      <c r="K29" s="314" t="s">
        <v>814</v>
      </c>
      <c r="L29" s="32"/>
      <c r="M29" s="55"/>
      <c r="N29" s="49"/>
      <c r="O29" s="324"/>
      <c r="P29" s="314"/>
      <c r="Q29" s="352"/>
      <c r="R29" s="314"/>
      <c r="S29" s="352"/>
      <c r="T29" s="352"/>
      <c r="U29" s="352"/>
      <c r="V29" s="352"/>
      <c r="W29" s="352"/>
      <c r="X29" s="314"/>
      <c r="Y29" s="314"/>
      <c r="Z29" s="314"/>
      <c r="AA29" s="314"/>
      <c r="AB29" s="314"/>
      <c r="AC29" s="314"/>
      <c r="AD29" s="314"/>
      <c r="AE29" s="353"/>
    </row>
    <row r="30" spans="1:31" ht="19.5" customHeight="1">
      <c r="A30" s="14"/>
      <c r="B30" s="14"/>
      <c r="C30" s="7" t="s">
        <v>151</v>
      </c>
      <c r="D30" s="324">
        <f t="shared" si="1"/>
        <v>105</v>
      </c>
      <c r="E30" s="314">
        <v>97</v>
      </c>
      <c r="F30" s="314">
        <v>8</v>
      </c>
      <c r="G30" s="314">
        <v>1</v>
      </c>
      <c r="H30" s="314" t="s">
        <v>814</v>
      </c>
      <c r="I30" s="314">
        <v>1</v>
      </c>
      <c r="J30" s="314">
        <v>5</v>
      </c>
      <c r="K30" s="314">
        <v>1</v>
      </c>
      <c r="L30" s="32"/>
      <c r="M30" s="8"/>
      <c r="N30" s="54" t="s">
        <v>20</v>
      </c>
      <c r="O30" s="332">
        <f>SUM(P30:R30)</f>
        <v>4</v>
      </c>
      <c r="P30" s="314" t="s">
        <v>9</v>
      </c>
      <c r="Q30" s="314" t="s">
        <v>9</v>
      </c>
      <c r="R30" s="315">
        <f>SUM(S30:AD30)</f>
        <v>4</v>
      </c>
      <c r="S30" s="314" t="s">
        <v>9</v>
      </c>
      <c r="T30" s="314" t="s">
        <v>9</v>
      </c>
      <c r="U30" s="314">
        <v>2</v>
      </c>
      <c r="V30" s="314" t="s">
        <v>9</v>
      </c>
      <c r="W30" s="314">
        <v>2</v>
      </c>
      <c r="X30" s="314" t="s">
        <v>9</v>
      </c>
      <c r="Y30" s="314" t="s">
        <v>9</v>
      </c>
      <c r="Z30" s="314" t="s">
        <v>9</v>
      </c>
      <c r="AA30" s="314" t="s">
        <v>9</v>
      </c>
      <c r="AB30" s="314" t="s">
        <v>9</v>
      </c>
      <c r="AC30" s="314" t="s">
        <v>9</v>
      </c>
      <c r="AD30" s="314" t="s">
        <v>9</v>
      </c>
      <c r="AE30" s="331">
        <v>43.47</v>
      </c>
    </row>
    <row r="31" spans="1:31" ht="19.5" customHeight="1">
      <c r="A31" s="14"/>
      <c r="B31" s="14"/>
      <c r="C31" s="7" t="s">
        <v>152</v>
      </c>
      <c r="D31" s="324">
        <f t="shared" si="1"/>
        <v>125</v>
      </c>
      <c r="E31" s="314">
        <v>120</v>
      </c>
      <c r="F31" s="314">
        <v>5</v>
      </c>
      <c r="G31" s="314" t="s">
        <v>814</v>
      </c>
      <c r="H31" s="314" t="s">
        <v>814</v>
      </c>
      <c r="I31" s="314" t="s">
        <v>814</v>
      </c>
      <c r="J31" s="314">
        <v>5</v>
      </c>
      <c r="K31" s="314" t="s">
        <v>814</v>
      </c>
      <c r="L31" s="32"/>
      <c r="M31" s="8"/>
      <c r="N31" s="49"/>
      <c r="O31" s="324"/>
      <c r="P31" s="314"/>
      <c r="Q31" s="352"/>
      <c r="R31" s="314"/>
      <c r="S31" s="314"/>
      <c r="T31" s="314"/>
      <c r="U31" s="352"/>
      <c r="V31" s="352"/>
      <c r="W31" s="352"/>
      <c r="X31" s="352"/>
      <c r="Y31" s="352"/>
      <c r="Z31" s="352"/>
      <c r="AA31" s="352"/>
      <c r="AB31" s="352"/>
      <c r="AC31" s="352"/>
      <c r="AD31" s="352"/>
      <c r="AE31" s="353"/>
    </row>
    <row r="32" spans="1:31" ht="19.5" customHeight="1">
      <c r="A32" s="14"/>
      <c r="B32" s="14"/>
      <c r="C32" s="7" t="s">
        <v>78</v>
      </c>
      <c r="D32" s="324">
        <f t="shared" si="1"/>
        <v>121</v>
      </c>
      <c r="E32" s="314">
        <v>109</v>
      </c>
      <c r="F32" s="314">
        <v>12</v>
      </c>
      <c r="G32" s="314" t="s">
        <v>814</v>
      </c>
      <c r="H32" s="314" t="s">
        <v>814</v>
      </c>
      <c r="I32" s="314" t="s">
        <v>814</v>
      </c>
      <c r="J32" s="314">
        <v>12</v>
      </c>
      <c r="K32" s="314" t="s">
        <v>814</v>
      </c>
      <c r="L32" s="32"/>
      <c r="M32" s="8"/>
      <c r="N32" s="54" t="s">
        <v>21</v>
      </c>
      <c r="O32" s="332">
        <f>SUM(P32:R32)</f>
        <v>23</v>
      </c>
      <c r="P32" s="314">
        <v>1</v>
      </c>
      <c r="Q32" s="314">
        <v>2</v>
      </c>
      <c r="R32" s="315">
        <f>SUM(S32:AD32)</f>
        <v>20</v>
      </c>
      <c r="S32" s="314" t="s">
        <v>9</v>
      </c>
      <c r="T32" s="314" t="s">
        <v>9</v>
      </c>
      <c r="U32" s="314" t="s">
        <v>9</v>
      </c>
      <c r="V32" s="314" t="s">
        <v>9</v>
      </c>
      <c r="W32" s="314">
        <v>5</v>
      </c>
      <c r="X32" s="314" t="s">
        <v>9</v>
      </c>
      <c r="Y32" s="314">
        <v>15</v>
      </c>
      <c r="Z32" s="314" t="s">
        <v>9</v>
      </c>
      <c r="AA32" s="314" t="s">
        <v>9</v>
      </c>
      <c r="AB32" s="314" t="s">
        <v>9</v>
      </c>
      <c r="AC32" s="314" t="s">
        <v>9</v>
      </c>
      <c r="AD32" s="314" t="s">
        <v>9</v>
      </c>
      <c r="AE32" s="331">
        <v>671.99</v>
      </c>
    </row>
    <row r="33" spans="1:31" ht="19.5" customHeight="1">
      <c r="A33" s="14"/>
      <c r="B33" s="14"/>
      <c r="C33" s="7"/>
      <c r="D33" s="324"/>
      <c r="E33" s="314"/>
      <c r="F33" s="314"/>
      <c r="G33" s="314"/>
      <c r="H33" s="314"/>
      <c r="I33" s="314"/>
      <c r="J33" s="314"/>
      <c r="K33" s="314"/>
      <c r="L33" s="32"/>
      <c r="M33" s="8"/>
      <c r="N33" s="49"/>
      <c r="O33" s="324"/>
      <c r="P33" s="352"/>
      <c r="Q33" s="352"/>
      <c r="R33" s="314"/>
      <c r="S33" s="352"/>
      <c r="T33" s="352"/>
      <c r="U33" s="352"/>
      <c r="V33" s="352"/>
      <c r="W33" s="352"/>
      <c r="X33" s="352"/>
      <c r="Y33" s="352"/>
      <c r="Z33" s="352"/>
      <c r="AA33" s="352"/>
      <c r="AB33" s="352"/>
      <c r="AC33" s="352"/>
      <c r="AD33" s="352"/>
      <c r="AE33" s="353"/>
    </row>
    <row r="34" spans="1:31" ht="19.5" customHeight="1">
      <c r="A34" s="14" t="s">
        <v>79</v>
      </c>
      <c r="B34" s="14"/>
      <c r="C34" s="7" t="s">
        <v>153</v>
      </c>
      <c r="D34" s="324">
        <f t="shared" si="1"/>
        <v>72</v>
      </c>
      <c r="E34" s="314">
        <v>70</v>
      </c>
      <c r="F34" s="314">
        <v>2</v>
      </c>
      <c r="G34" s="314">
        <v>1</v>
      </c>
      <c r="H34" s="314" t="s">
        <v>814</v>
      </c>
      <c r="I34" s="314" t="s">
        <v>814</v>
      </c>
      <c r="J34" s="314">
        <v>1</v>
      </c>
      <c r="K34" s="314" t="s">
        <v>814</v>
      </c>
      <c r="L34" s="32"/>
      <c r="M34" s="55"/>
      <c r="N34" s="54" t="s">
        <v>154</v>
      </c>
      <c r="O34" s="332">
        <f>SUM(P34:R34)</f>
        <v>51</v>
      </c>
      <c r="P34" s="314">
        <v>2</v>
      </c>
      <c r="Q34" s="314">
        <v>4</v>
      </c>
      <c r="R34" s="315">
        <f>SUM(S34:AD34)</f>
        <v>45</v>
      </c>
      <c r="S34" s="314" t="s">
        <v>9</v>
      </c>
      <c r="T34" s="314" t="s">
        <v>9</v>
      </c>
      <c r="U34" s="314">
        <v>4</v>
      </c>
      <c r="V34" s="314">
        <v>16</v>
      </c>
      <c r="W34" s="314">
        <v>13</v>
      </c>
      <c r="X34" s="314" t="s">
        <v>9</v>
      </c>
      <c r="Y34" s="314">
        <v>7</v>
      </c>
      <c r="Z34" s="314">
        <v>5</v>
      </c>
      <c r="AA34" s="314" t="s">
        <v>9</v>
      </c>
      <c r="AB34" s="314" t="s">
        <v>9</v>
      </c>
      <c r="AC34" s="314" t="s">
        <v>9</v>
      </c>
      <c r="AD34" s="314" t="s">
        <v>9</v>
      </c>
      <c r="AE34" s="331">
        <v>1033.76</v>
      </c>
    </row>
    <row r="35" spans="1:31" ht="19.5" customHeight="1">
      <c r="A35" s="14"/>
      <c r="B35" s="14"/>
      <c r="C35" s="7" t="s">
        <v>155</v>
      </c>
      <c r="D35" s="324">
        <f t="shared" si="1"/>
        <v>338</v>
      </c>
      <c r="E35" s="314">
        <v>330</v>
      </c>
      <c r="F35" s="314">
        <v>8</v>
      </c>
      <c r="G35" s="314">
        <v>5</v>
      </c>
      <c r="H35" s="314" t="s">
        <v>814</v>
      </c>
      <c r="I35" s="314">
        <v>1</v>
      </c>
      <c r="J35" s="314">
        <v>2</v>
      </c>
      <c r="K35" s="314" t="s">
        <v>814</v>
      </c>
      <c r="L35" s="32"/>
      <c r="M35" s="55"/>
      <c r="N35" s="49"/>
      <c r="O35" s="341"/>
      <c r="P35" s="342"/>
      <c r="Q35" s="342"/>
      <c r="R35" s="342"/>
      <c r="S35" s="342"/>
      <c r="T35" s="342"/>
      <c r="U35" s="342"/>
      <c r="V35" s="342"/>
      <c r="W35" s="342"/>
      <c r="X35" s="352"/>
      <c r="Y35" s="342"/>
      <c r="Z35" s="342"/>
      <c r="AA35" s="342"/>
      <c r="AB35" s="342"/>
      <c r="AC35" s="342"/>
      <c r="AD35" s="342"/>
      <c r="AE35" s="342"/>
    </row>
    <row r="36" spans="1:31" ht="19.5" customHeight="1">
      <c r="A36" s="14" t="s">
        <v>82</v>
      </c>
      <c r="B36" s="14"/>
      <c r="C36" s="7" t="s">
        <v>156</v>
      </c>
      <c r="D36" s="324">
        <f t="shared" si="1"/>
        <v>175</v>
      </c>
      <c r="E36" s="314">
        <v>172</v>
      </c>
      <c r="F36" s="314">
        <v>3</v>
      </c>
      <c r="G36" s="314">
        <v>1</v>
      </c>
      <c r="H36" s="314" t="s">
        <v>814</v>
      </c>
      <c r="I36" s="314">
        <v>1</v>
      </c>
      <c r="J36" s="314">
        <v>1</v>
      </c>
      <c r="K36" s="314" t="s">
        <v>814</v>
      </c>
      <c r="L36" s="32"/>
      <c r="M36" s="55"/>
      <c r="N36" s="49"/>
      <c r="O36" s="341"/>
      <c r="P36" s="342"/>
      <c r="Q36" s="342"/>
      <c r="R36" s="342"/>
      <c r="S36" s="342"/>
      <c r="T36" s="342"/>
      <c r="U36" s="342"/>
      <c r="V36" s="342"/>
      <c r="W36" s="342"/>
      <c r="X36" s="342"/>
      <c r="Y36" s="342"/>
      <c r="Z36" s="342"/>
      <c r="AA36" s="342"/>
      <c r="AB36" s="342"/>
      <c r="AC36" s="342"/>
      <c r="AD36" s="342"/>
      <c r="AE36" s="342"/>
    </row>
    <row r="37" spans="1:31" ht="19.5" customHeight="1">
      <c r="A37" s="14" t="s">
        <v>84</v>
      </c>
      <c r="B37" s="14"/>
      <c r="C37" s="7" t="s">
        <v>157</v>
      </c>
      <c r="D37" s="324">
        <f t="shared" si="1"/>
        <v>83</v>
      </c>
      <c r="E37" s="314">
        <v>78</v>
      </c>
      <c r="F37" s="314">
        <v>5</v>
      </c>
      <c r="G37" s="314">
        <v>2</v>
      </c>
      <c r="H37" s="314" t="s">
        <v>814</v>
      </c>
      <c r="I37" s="314" t="s">
        <v>814</v>
      </c>
      <c r="J37" s="314">
        <v>3</v>
      </c>
      <c r="K37" s="314" t="s">
        <v>814</v>
      </c>
      <c r="L37" s="32"/>
      <c r="M37" s="55"/>
      <c r="N37" s="54" t="s">
        <v>51</v>
      </c>
      <c r="O37" s="332">
        <f>SUM(P37:R37)</f>
        <v>30</v>
      </c>
      <c r="P37" s="314" t="s">
        <v>9</v>
      </c>
      <c r="Q37" s="314">
        <v>3</v>
      </c>
      <c r="R37" s="315">
        <f>SUM(S37:AD37)</f>
        <v>27</v>
      </c>
      <c r="S37" s="314" t="s">
        <v>9</v>
      </c>
      <c r="T37" s="314">
        <v>1</v>
      </c>
      <c r="U37" s="314">
        <v>2</v>
      </c>
      <c r="V37" s="314" t="s">
        <v>9</v>
      </c>
      <c r="W37" s="314">
        <v>3</v>
      </c>
      <c r="X37" s="314" t="s">
        <v>9</v>
      </c>
      <c r="Y37" s="314">
        <v>2</v>
      </c>
      <c r="Z37" s="314">
        <v>3</v>
      </c>
      <c r="AA37" s="314">
        <v>16</v>
      </c>
      <c r="AB37" s="314" t="s">
        <v>9</v>
      </c>
      <c r="AC37" s="314" t="s">
        <v>9</v>
      </c>
      <c r="AD37" s="314" t="s">
        <v>9</v>
      </c>
      <c r="AE37" s="331">
        <v>2637.52</v>
      </c>
    </row>
    <row r="38" spans="1:31" ht="19.5" customHeight="1">
      <c r="A38" s="14"/>
      <c r="B38" s="14"/>
      <c r="C38" s="7" t="s">
        <v>158</v>
      </c>
      <c r="D38" s="324">
        <f t="shared" si="1"/>
        <v>167</v>
      </c>
      <c r="E38" s="314">
        <v>158</v>
      </c>
      <c r="F38" s="314">
        <v>9</v>
      </c>
      <c r="G38" s="314">
        <v>4</v>
      </c>
      <c r="H38" s="314" t="s">
        <v>814</v>
      </c>
      <c r="I38" s="314" t="s">
        <v>814</v>
      </c>
      <c r="J38" s="314">
        <v>5</v>
      </c>
      <c r="K38" s="314" t="s">
        <v>814</v>
      </c>
      <c r="L38" s="32"/>
      <c r="M38" s="55"/>
      <c r="N38" s="49"/>
      <c r="O38" s="324"/>
      <c r="P38" s="352"/>
      <c r="Q38" s="352"/>
      <c r="R38" s="314"/>
      <c r="S38" s="314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3"/>
    </row>
    <row r="39" spans="1:31" ht="19.5" customHeight="1">
      <c r="A39" s="14"/>
      <c r="B39" s="14"/>
      <c r="C39" s="7"/>
      <c r="D39" s="324"/>
      <c r="E39" s="314"/>
      <c r="F39" s="314"/>
      <c r="G39" s="314"/>
      <c r="H39" s="314"/>
      <c r="I39" s="314"/>
      <c r="J39" s="314"/>
      <c r="K39" s="314"/>
      <c r="L39" s="32"/>
      <c r="M39" s="55"/>
      <c r="N39" s="54" t="s">
        <v>52</v>
      </c>
      <c r="O39" s="332">
        <f>SUM(P39:R39)</f>
        <v>25</v>
      </c>
      <c r="P39" s="314" t="s">
        <v>9</v>
      </c>
      <c r="Q39" s="314" t="s">
        <v>9</v>
      </c>
      <c r="R39" s="315">
        <f>SUM(S39:AD39)</f>
        <v>25</v>
      </c>
      <c r="S39" s="314" t="s">
        <v>9</v>
      </c>
      <c r="T39" s="314" t="s">
        <v>9</v>
      </c>
      <c r="U39" s="314">
        <v>1</v>
      </c>
      <c r="V39" s="314" t="s">
        <v>9</v>
      </c>
      <c r="W39" s="314">
        <v>1</v>
      </c>
      <c r="X39" s="314" t="s">
        <v>9</v>
      </c>
      <c r="Y39" s="314">
        <v>2</v>
      </c>
      <c r="Z39" s="314">
        <v>2</v>
      </c>
      <c r="AA39" s="314">
        <v>17</v>
      </c>
      <c r="AB39" s="314">
        <v>2</v>
      </c>
      <c r="AC39" s="314" t="s">
        <v>9</v>
      </c>
      <c r="AD39" s="314" t="s">
        <v>9</v>
      </c>
      <c r="AE39" s="331">
        <v>3464.63</v>
      </c>
    </row>
    <row r="40" spans="1:31" ht="19.5" customHeight="1">
      <c r="A40" s="14"/>
      <c r="B40" s="14"/>
      <c r="C40" s="7" t="s">
        <v>159</v>
      </c>
      <c r="D40" s="324">
        <f t="shared" si="1"/>
        <v>38</v>
      </c>
      <c r="E40" s="314">
        <v>36</v>
      </c>
      <c r="F40" s="314">
        <v>2</v>
      </c>
      <c r="G40" s="314">
        <v>1</v>
      </c>
      <c r="H40" s="314" t="s">
        <v>814</v>
      </c>
      <c r="I40" s="314" t="s">
        <v>814</v>
      </c>
      <c r="J40" s="314">
        <v>1</v>
      </c>
      <c r="K40" s="314" t="s">
        <v>814</v>
      </c>
      <c r="L40" s="32"/>
      <c r="M40" s="8"/>
      <c r="N40" s="49"/>
      <c r="O40" s="324"/>
      <c r="P40" s="352"/>
      <c r="Q40" s="314"/>
      <c r="R40" s="314"/>
      <c r="S40" s="352"/>
      <c r="T40" s="314"/>
      <c r="U40" s="352"/>
      <c r="V40" s="352"/>
      <c r="W40" s="352"/>
      <c r="X40" s="352"/>
      <c r="Y40" s="352"/>
      <c r="Z40" s="352"/>
      <c r="AA40" s="352"/>
      <c r="AB40" s="352"/>
      <c r="AC40" s="352"/>
      <c r="AD40" s="352"/>
      <c r="AE40" s="353"/>
    </row>
    <row r="41" spans="1:31" ht="19.5" customHeight="1">
      <c r="A41" s="14" t="s">
        <v>88</v>
      </c>
      <c r="B41" s="14"/>
      <c r="C41" s="7" t="s">
        <v>160</v>
      </c>
      <c r="D41" s="324">
        <f t="shared" si="1"/>
        <v>85</v>
      </c>
      <c r="E41" s="314">
        <v>82</v>
      </c>
      <c r="F41" s="314">
        <v>3</v>
      </c>
      <c r="G41" s="314" t="s">
        <v>814</v>
      </c>
      <c r="H41" s="314" t="s">
        <v>814</v>
      </c>
      <c r="I41" s="314" t="s">
        <v>814</v>
      </c>
      <c r="J41" s="314">
        <v>2</v>
      </c>
      <c r="K41" s="314">
        <v>1</v>
      </c>
      <c r="M41" s="55"/>
      <c r="N41" s="54" t="s">
        <v>24</v>
      </c>
      <c r="O41" s="332">
        <f>SUM(P41:R41)</f>
        <v>11</v>
      </c>
      <c r="P41" s="314" t="s">
        <v>9</v>
      </c>
      <c r="Q41" s="314" t="s">
        <v>9</v>
      </c>
      <c r="R41" s="315">
        <f>SUM(S41:AD41)</f>
        <v>11</v>
      </c>
      <c r="S41" s="314" t="s">
        <v>9</v>
      </c>
      <c r="T41" s="314" t="s">
        <v>9</v>
      </c>
      <c r="U41" s="314" t="s">
        <v>9</v>
      </c>
      <c r="V41" s="314">
        <v>1</v>
      </c>
      <c r="W41" s="314" t="s">
        <v>9</v>
      </c>
      <c r="X41" s="314" t="s">
        <v>9</v>
      </c>
      <c r="Y41" s="314">
        <v>1</v>
      </c>
      <c r="Z41" s="314" t="s">
        <v>371</v>
      </c>
      <c r="AA41" s="314">
        <v>7</v>
      </c>
      <c r="AB41" s="314">
        <v>2</v>
      </c>
      <c r="AC41" s="314" t="s">
        <v>9</v>
      </c>
      <c r="AD41" s="314" t="s">
        <v>9</v>
      </c>
      <c r="AE41" s="331">
        <v>1589.88</v>
      </c>
    </row>
    <row r="42" spans="1:31" ht="19.5" customHeight="1">
      <c r="A42" s="14"/>
      <c r="B42" s="14"/>
      <c r="C42" s="7" t="s">
        <v>161</v>
      </c>
      <c r="D42" s="324">
        <f t="shared" si="1"/>
        <v>38</v>
      </c>
      <c r="E42" s="314">
        <v>36</v>
      </c>
      <c r="F42" s="314">
        <v>2</v>
      </c>
      <c r="G42" s="314" t="s">
        <v>814</v>
      </c>
      <c r="H42" s="314" t="s">
        <v>814</v>
      </c>
      <c r="I42" s="314" t="s">
        <v>814</v>
      </c>
      <c r="J42" s="314">
        <v>2</v>
      </c>
      <c r="K42" s="314" t="s">
        <v>814</v>
      </c>
      <c r="M42" s="8"/>
      <c r="N42" s="49"/>
      <c r="O42" s="324"/>
      <c r="P42" s="352"/>
      <c r="Q42" s="352"/>
      <c r="R42" s="314"/>
      <c r="S42" s="314"/>
      <c r="T42" s="352"/>
      <c r="U42" s="352"/>
      <c r="V42" s="352"/>
      <c r="W42" s="352"/>
      <c r="X42" s="352"/>
      <c r="Y42" s="352"/>
      <c r="Z42" s="352"/>
      <c r="AA42" s="352"/>
      <c r="AB42" s="352"/>
      <c r="AC42" s="352"/>
      <c r="AD42" s="352"/>
      <c r="AE42" s="353"/>
    </row>
    <row r="43" spans="1:31" ht="19.5" customHeight="1">
      <c r="A43" s="14" t="s">
        <v>91</v>
      </c>
      <c r="B43" s="14"/>
      <c r="C43" s="7" t="s">
        <v>162</v>
      </c>
      <c r="D43" s="324">
        <f t="shared" si="1"/>
        <v>28</v>
      </c>
      <c r="E43" s="314">
        <v>22</v>
      </c>
      <c r="F43" s="314">
        <v>6</v>
      </c>
      <c r="G43" s="314" t="s">
        <v>814</v>
      </c>
      <c r="H43" s="314" t="s">
        <v>814</v>
      </c>
      <c r="I43" s="314" t="s">
        <v>814</v>
      </c>
      <c r="J43" s="314">
        <v>6</v>
      </c>
      <c r="K43" s="314" t="s">
        <v>814</v>
      </c>
      <c r="L43" s="32"/>
      <c r="M43" s="55"/>
      <c r="N43" s="56" t="s">
        <v>25</v>
      </c>
      <c r="O43" s="332">
        <f>SUM(P43:R43)</f>
        <v>18</v>
      </c>
      <c r="P43" s="314" t="s">
        <v>9</v>
      </c>
      <c r="Q43" s="314" t="s">
        <v>9</v>
      </c>
      <c r="R43" s="315">
        <f>SUM(S43:AD43)</f>
        <v>18</v>
      </c>
      <c r="S43" s="314" t="s">
        <v>9</v>
      </c>
      <c r="T43" s="314" t="s">
        <v>9</v>
      </c>
      <c r="U43" s="314" t="s">
        <v>9</v>
      </c>
      <c r="V43" s="314">
        <v>2</v>
      </c>
      <c r="W43" s="314" t="s">
        <v>9</v>
      </c>
      <c r="X43" s="314" t="s">
        <v>9</v>
      </c>
      <c r="Y43" s="314" t="s">
        <v>9</v>
      </c>
      <c r="Z43" s="314">
        <v>2</v>
      </c>
      <c r="AA43" s="314">
        <v>9</v>
      </c>
      <c r="AB43" s="314">
        <v>5</v>
      </c>
      <c r="AC43" s="314" t="s">
        <v>9</v>
      </c>
      <c r="AD43" s="314" t="s">
        <v>9</v>
      </c>
      <c r="AE43" s="331">
        <v>2861.73</v>
      </c>
    </row>
    <row r="44" spans="1:31" ht="19.5" customHeight="1">
      <c r="A44" s="14"/>
      <c r="B44" s="14"/>
      <c r="C44" s="7" t="s">
        <v>93</v>
      </c>
      <c r="D44" s="324">
        <f t="shared" si="1"/>
        <v>46</v>
      </c>
      <c r="E44" s="314">
        <v>39</v>
      </c>
      <c r="F44" s="314">
        <v>7</v>
      </c>
      <c r="G44" s="314">
        <v>2</v>
      </c>
      <c r="H44" s="314" t="s">
        <v>814</v>
      </c>
      <c r="I44" s="314" t="s">
        <v>814</v>
      </c>
      <c r="J44" s="314">
        <v>5</v>
      </c>
      <c r="K44" s="314" t="s">
        <v>814</v>
      </c>
      <c r="L44" s="32"/>
      <c r="M44" s="8"/>
      <c r="N44" s="49"/>
      <c r="O44" s="341"/>
      <c r="P44" s="342"/>
      <c r="Q44" s="342"/>
      <c r="R44" s="342"/>
      <c r="S44" s="352"/>
      <c r="T44" s="342"/>
      <c r="U44" s="342"/>
      <c r="V44" s="342"/>
      <c r="W44" s="342"/>
      <c r="X44" s="352"/>
      <c r="Y44" s="314"/>
      <c r="Z44" s="342"/>
      <c r="AA44" s="342"/>
      <c r="AB44" s="342"/>
      <c r="AC44" s="342"/>
      <c r="AD44" s="342"/>
      <c r="AE44" s="342"/>
    </row>
    <row r="45" spans="1:31" ht="19.5" customHeight="1">
      <c r="A45" s="14"/>
      <c r="B45" s="14"/>
      <c r="C45" s="7"/>
      <c r="D45" s="324"/>
      <c r="E45" s="314"/>
      <c r="F45" s="314"/>
      <c r="G45" s="314"/>
      <c r="H45" s="314"/>
      <c r="I45" s="314"/>
      <c r="J45" s="314"/>
      <c r="K45" s="314"/>
      <c r="L45" s="32"/>
      <c r="M45" s="496" t="s">
        <v>13</v>
      </c>
      <c r="N45" s="500"/>
      <c r="O45" s="332">
        <f>SUM(P45:R45)</f>
        <v>194</v>
      </c>
      <c r="P45" s="314">
        <v>49</v>
      </c>
      <c r="Q45" s="314">
        <v>25</v>
      </c>
      <c r="R45" s="315">
        <f>SUM(S45:AD45)</f>
        <v>120</v>
      </c>
      <c r="S45" s="314" t="s">
        <v>9</v>
      </c>
      <c r="T45" s="314">
        <v>14</v>
      </c>
      <c r="U45" s="314">
        <v>18</v>
      </c>
      <c r="V45" s="314">
        <v>25</v>
      </c>
      <c r="W45" s="314">
        <v>63</v>
      </c>
      <c r="X45" s="314" t="s">
        <v>9</v>
      </c>
      <c r="Y45" s="314" t="s">
        <v>9</v>
      </c>
      <c r="Z45" s="314" t="s">
        <v>9</v>
      </c>
      <c r="AA45" s="314" t="s">
        <v>9</v>
      </c>
      <c r="AB45" s="314" t="s">
        <v>9</v>
      </c>
      <c r="AC45" s="314" t="s">
        <v>9</v>
      </c>
      <c r="AD45" s="314" t="s">
        <v>9</v>
      </c>
      <c r="AE45" s="331">
        <v>1257.76</v>
      </c>
    </row>
    <row r="46" spans="1:31" ht="19.5" customHeight="1">
      <c r="A46" s="14" t="s">
        <v>94</v>
      </c>
      <c r="B46" s="14"/>
      <c r="C46" s="7" t="s">
        <v>163</v>
      </c>
      <c r="D46" s="324" t="s">
        <v>814</v>
      </c>
      <c r="E46" s="314" t="s">
        <v>814</v>
      </c>
      <c r="F46" s="314" t="s">
        <v>500</v>
      </c>
      <c r="G46" s="314" t="s">
        <v>814</v>
      </c>
      <c r="H46" s="314" t="s">
        <v>814</v>
      </c>
      <c r="I46" s="314" t="s">
        <v>814</v>
      </c>
      <c r="J46" s="314" t="s">
        <v>814</v>
      </c>
      <c r="K46" s="314" t="s">
        <v>814</v>
      </c>
      <c r="L46" s="32"/>
      <c r="M46" s="8"/>
      <c r="N46" s="49"/>
      <c r="O46" s="341"/>
      <c r="P46" s="342"/>
      <c r="Q46" s="342"/>
      <c r="R46" s="342"/>
      <c r="S46" s="342"/>
      <c r="T46" s="342"/>
      <c r="U46" s="342"/>
      <c r="V46" s="342"/>
      <c r="W46" s="342"/>
      <c r="X46" s="342"/>
      <c r="Y46" s="342"/>
      <c r="Z46" s="342"/>
      <c r="AA46" s="342"/>
      <c r="AB46" s="342"/>
      <c r="AC46" s="342"/>
      <c r="AD46" s="342"/>
      <c r="AE46" s="342"/>
    </row>
    <row r="47" spans="1:31" ht="19.5" customHeight="1">
      <c r="A47" s="14" t="s">
        <v>96</v>
      </c>
      <c r="B47" s="14"/>
      <c r="C47" s="7" t="s">
        <v>164</v>
      </c>
      <c r="D47" s="324">
        <f t="shared" si="1"/>
        <v>19</v>
      </c>
      <c r="E47" s="314">
        <v>16</v>
      </c>
      <c r="F47" s="314">
        <v>3</v>
      </c>
      <c r="G47" s="314" t="s">
        <v>814</v>
      </c>
      <c r="H47" s="314" t="s">
        <v>814</v>
      </c>
      <c r="I47" s="314" t="s">
        <v>814</v>
      </c>
      <c r="J47" s="314">
        <v>3</v>
      </c>
      <c r="K47" s="314" t="s">
        <v>814</v>
      </c>
      <c r="L47" s="32"/>
      <c r="M47" s="8"/>
      <c r="N47" s="49"/>
      <c r="O47" s="341"/>
      <c r="P47" s="342"/>
      <c r="Q47" s="342"/>
      <c r="R47" s="342"/>
      <c r="S47" s="342"/>
      <c r="T47" s="342"/>
      <c r="U47" s="342"/>
      <c r="V47" s="342"/>
      <c r="W47" s="342"/>
      <c r="X47" s="342"/>
      <c r="Y47" s="342"/>
      <c r="Z47" s="342"/>
      <c r="AA47" s="342"/>
      <c r="AB47" s="342"/>
      <c r="AC47" s="342"/>
      <c r="AD47" s="342"/>
      <c r="AE47" s="342"/>
    </row>
    <row r="48" spans="1:31" ht="19.5" customHeight="1">
      <c r="A48" s="14" t="s">
        <v>98</v>
      </c>
      <c r="B48" s="14"/>
      <c r="C48" s="7" t="s">
        <v>165</v>
      </c>
      <c r="D48" s="324">
        <f t="shared" si="1"/>
        <v>12</v>
      </c>
      <c r="E48" s="314">
        <v>12</v>
      </c>
      <c r="F48" s="314" t="s">
        <v>500</v>
      </c>
      <c r="G48" s="314" t="s">
        <v>814</v>
      </c>
      <c r="H48" s="314" t="s">
        <v>814</v>
      </c>
      <c r="I48" s="314" t="s">
        <v>814</v>
      </c>
      <c r="J48" s="314" t="s">
        <v>814</v>
      </c>
      <c r="K48" s="314" t="s">
        <v>814</v>
      </c>
      <c r="L48" s="32"/>
      <c r="M48" s="496" t="s">
        <v>14</v>
      </c>
      <c r="N48" s="497"/>
      <c r="O48" s="332">
        <f>SUM(P48:R48)</f>
        <v>332</v>
      </c>
      <c r="P48" s="314">
        <v>26</v>
      </c>
      <c r="Q48" s="314">
        <v>114</v>
      </c>
      <c r="R48" s="315">
        <f>SUM(S48:AD48)</f>
        <v>192</v>
      </c>
      <c r="S48" s="314">
        <v>13</v>
      </c>
      <c r="T48" s="314">
        <v>114</v>
      </c>
      <c r="U48" s="314">
        <v>40</v>
      </c>
      <c r="V48" s="314">
        <v>15</v>
      </c>
      <c r="W48" s="314">
        <v>10</v>
      </c>
      <c r="X48" s="314" t="s">
        <v>9</v>
      </c>
      <c r="Y48" s="314" t="s">
        <v>9</v>
      </c>
      <c r="Z48" s="314" t="s">
        <v>9</v>
      </c>
      <c r="AA48" s="314" t="s">
        <v>9</v>
      </c>
      <c r="AB48" s="314" t="s">
        <v>9</v>
      </c>
      <c r="AC48" s="314" t="s">
        <v>9</v>
      </c>
      <c r="AD48" s="314" t="s">
        <v>9</v>
      </c>
      <c r="AE48" s="331">
        <v>591.3</v>
      </c>
    </row>
    <row r="49" spans="1:31" ht="19.5" customHeight="1">
      <c r="A49" s="14" t="s">
        <v>100</v>
      </c>
      <c r="B49" s="14"/>
      <c r="C49" s="7" t="s">
        <v>166</v>
      </c>
      <c r="D49" s="324">
        <f t="shared" si="1"/>
        <v>23</v>
      </c>
      <c r="E49" s="314">
        <v>19</v>
      </c>
      <c r="F49" s="314">
        <v>4</v>
      </c>
      <c r="G49" s="314">
        <v>4</v>
      </c>
      <c r="H49" s="314" t="s">
        <v>814</v>
      </c>
      <c r="I49" s="314" t="s">
        <v>814</v>
      </c>
      <c r="J49" s="314" t="s">
        <v>814</v>
      </c>
      <c r="K49" s="314" t="s">
        <v>814</v>
      </c>
      <c r="M49" s="8"/>
      <c r="N49" s="49"/>
      <c r="O49" s="324"/>
      <c r="P49" s="352"/>
      <c r="Q49" s="352"/>
      <c r="R49" s="314"/>
      <c r="S49" s="352"/>
      <c r="T49" s="352"/>
      <c r="U49" s="352"/>
      <c r="V49" s="352"/>
      <c r="W49" s="352"/>
      <c r="X49" s="352"/>
      <c r="Y49" s="352"/>
      <c r="Z49" s="352"/>
      <c r="AA49" s="352"/>
      <c r="AB49" s="352"/>
      <c r="AC49" s="352"/>
      <c r="AD49" s="352"/>
      <c r="AE49" s="353"/>
    </row>
    <row r="50" spans="1:31" ht="19.5" customHeight="1">
      <c r="A50" s="14" t="s">
        <v>102</v>
      </c>
      <c r="B50" s="14"/>
      <c r="C50" s="7" t="s">
        <v>167</v>
      </c>
      <c r="D50" s="324">
        <f t="shared" si="1"/>
        <v>1</v>
      </c>
      <c r="E50" s="314">
        <v>1</v>
      </c>
      <c r="F50" s="314" t="s">
        <v>500</v>
      </c>
      <c r="G50" s="314" t="s">
        <v>814</v>
      </c>
      <c r="H50" s="314" t="s">
        <v>814</v>
      </c>
      <c r="I50" s="314" t="s">
        <v>814</v>
      </c>
      <c r="J50" s="314" t="s">
        <v>814</v>
      </c>
      <c r="K50" s="314" t="s">
        <v>814</v>
      </c>
      <c r="M50" s="496" t="s">
        <v>15</v>
      </c>
      <c r="N50" s="497"/>
      <c r="O50" s="332">
        <f>SUM(P50:R50)</f>
        <v>3</v>
      </c>
      <c r="P50" s="314" t="s">
        <v>9</v>
      </c>
      <c r="Q50" s="314">
        <v>2</v>
      </c>
      <c r="R50" s="315">
        <f>SUM(S50:AD50)</f>
        <v>1</v>
      </c>
      <c r="S50" s="314" t="s">
        <v>9</v>
      </c>
      <c r="T50" s="314">
        <v>1</v>
      </c>
      <c r="U50" s="314" t="s">
        <v>9</v>
      </c>
      <c r="V50" s="314" t="s">
        <v>9</v>
      </c>
      <c r="W50" s="314" t="s">
        <v>9</v>
      </c>
      <c r="X50" s="314" t="s">
        <v>9</v>
      </c>
      <c r="Y50" s="314" t="s">
        <v>9</v>
      </c>
      <c r="Z50" s="314" t="s">
        <v>9</v>
      </c>
      <c r="AA50" s="314" t="s">
        <v>9</v>
      </c>
      <c r="AB50" s="314" t="s">
        <v>9</v>
      </c>
      <c r="AC50" s="314" t="s">
        <v>9</v>
      </c>
      <c r="AD50" s="314" t="s">
        <v>9</v>
      </c>
      <c r="AE50" s="331">
        <v>2.2</v>
      </c>
    </row>
    <row r="51" spans="1:31" ht="19.5" customHeight="1">
      <c r="A51" s="14"/>
      <c r="B51" s="14"/>
      <c r="C51" s="7"/>
      <c r="D51" s="324"/>
      <c r="E51" s="314"/>
      <c r="F51" s="314"/>
      <c r="G51" s="314"/>
      <c r="H51" s="314"/>
      <c r="I51" s="314"/>
      <c r="J51" s="314"/>
      <c r="K51" s="314"/>
      <c r="M51" s="8"/>
      <c r="N51" s="49"/>
      <c r="O51" s="324"/>
      <c r="P51" s="352"/>
      <c r="Q51" s="352"/>
      <c r="R51" s="314"/>
      <c r="S51" s="352"/>
      <c r="T51" s="352"/>
      <c r="U51" s="352"/>
      <c r="V51" s="352"/>
      <c r="W51" s="352"/>
      <c r="X51" s="352"/>
      <c r="Y51" s="352"/>
      <c r="Z51" s="352"/>
      <c r="AA51" s="352"/>
      <c r="AB51" s="352"/>
      <c r="AC51" s="352"/>
      <c r="AD51" s="352"/>
      <c r="AE51" s="353"/>
    </row>
    <row r="52" spans="1:31" ht="19.5" customHeight="1">
      <c r="A52" s="14" t="s">
        <v>104</v>
      </c>
      <c r="B52" s="14"/>
      <c r="C52" s="7" t="s">
        <v>168</v>
      </c>
      <c r="D52" s="324">
        <f t="shared" si="1"/>
        <v>44</v>
      </c>
      <c r="E52" s="314">
        <v>38</v>
      </c>
      <c r="F52" s="314">
        <v>6</v>
      </c>
      <c r="G52" s="314" t="s">
        <v>814</v>
      </c>
      <c r="H52" s="314" t="s">
        <v>814</v>
      </c>
      <c r="I52" s="314" t="s">
        <v>814</v>
      </c>
      <c r="J52" s="314">
        <v>6</v>
      </c>
      <c r="K52" s="314" t="s">
        <v>814</v>
      </c>
      <c r="M52" s="496" t="s">
        <v>16</v>
      </c>
      <c r="N52" s="497"/>
      <c r="O52" s="332">
        <f>SUM(P52:R52)</f>
        <v>248</v>
      </c>
      <c r="P52" s="314">
        <v>6</v>
      </c>
      <c r="Q52" s="314">
        <v>132</v>
      </c>
      <c r="R52" s="315">
        <f>SUM(S52:AD52)</f>
        <v>110</v>
      </c>
      <c r="S52" s="314">
        <v>5</v>
      </c>
      <c r="T52" s="314">
        <v>81</v>
      </c>
      <c r="U52" s="314">
        <v>19</v>
      </c>
      <c r="V52" s="314">
        <v>3</v>
      </c>
      <c r="W52" s="314">
        <v>2</v>
      </c>
      <c r="X52" s="314" t="s">
        <v>9</v>
      </c>
      <c r="Y52" s="314" t="s">
        <v>9</v>
      </c>
      <c r="Z52" s="314" t="s">
        <v>9</v>
      </c>
      <c r="AA52" s="314" t="s">
        <v>9</v>
      </c>
      <c r="AB52" s="314" t="s">
        <v>9</v>
      </c>
      <c r="AC52" s="314" t="s">
        <v>9</v>
      </c>
      <c r="AD52" s="314" t="s">
        <v>9</v>
      </c>
      <c r="AE52" s="331">
        <v>284.46</v>
      </c>
    </row>
    <row r="53" spans="1:31" ht="19.5" customHeight="1">
      <c r="A53" s="14" t="s">
        <v>106</v>
      </c>
      <c r="B53" s="14"/>
      <c r="C53" s="7" t="s">
        <v>169</v>
      </c>
      <c r="D53" s="324">
        <f t="shared" si="1"/>
        <v>43</v>
      </c>
      <c r="E53" s="314">
        <v>28</v>
      </c>
      <c r="F53" s="314">
        <v>15</v>
      </c>
      <c r="G53" s="314">
        <v>15</v>
      </c>
      <c r="H53" s="314" t="s">
        <v>814</v>
      </c>
      <c r="I53" s="314" t="s">
        <v>814</v>
      </c>
      <c r="J53" s="314" t="s">
        <v>814</v>
      </c>
      <c r="K53" s="314" t="s">
        <v>814</v>
      </c>
      <c r="M53" s="8"/>
      <c r="N53" s="49"/>
      <c r="O53" s="324"/>
      <c r="P53" s="352"/>
      <c r="Q53" s="352"/>
      <c r="R53" s="314"/>
      <c r="S53" s="352"/>
      <c r="T53" s="352"/>
      <c r="U53" s="352"/>
      <c r="V53" s="352"/>
      <c r="W53" s="352"/>
      <c r="X53" s="352"/>
      <c r="Y53" s="352"/>
      <c r="Z53" s="352"/>
      <c r="AA53" s="352"/>
      <c r="AB53" s="352"/>
      <c r="AC53" s="352"/>
      <c r="AD53" s="352"/>
      <c r="AE53" s="353"/>
    </row>
    <row r="54" spans="1:31" ht="19.5" customHeight="1">
      <c r="A54" s="14" t="s">
        <v>108</v>
      </c>
      <c r="B54" s="14"/>
      <c r="C54" s="7" t="s">
        <v>170</v>
      </c>
      <c r="D54" s="324">
        <f t="shared" si="1"/>
        <v>24</v>
      </c>
      <c r="E54" s="314">
        <v>23</v>
      </c>
      <c r="F54" s="314">
        <v>1</v>
      </c>
      <c r="G54" s="314" t="s">
        <v>814</v>
      </c>
      <c r="H54" s="314" t="s">
        <v>814</v>
      </c>
      <c r="I54" s="314" t="s">
        <v>814</v>
      </c>
      <c r="J54" s="314">
        <v>1</v>
      </c>
      <c r="K54" s="314" t="s">
        <v>814</v>
      </c>
      <c r="M54" s="496" t="s">
        <v>17</v>
      </c>
      <c r="N54" s="497"/>
      <c r="O54" s="324">
        <f>SUM(O15:O26,O45:O52)</f>
        <v>3817</v>
      </c>
      <c r="P54" s="314">
        <f aca="true" t="shared" si="3" ref="P54:W54">SUM(P15:P26,P45:P52)</f>
        <v>91</v>
      </c>
      <c r="Q54" s="314">
        <f t="shared" si="3"/>
        <v>1711</v>
      </c>
      <c r="R54" s="314">
        <f t="shared" si="3"/>
        <v>2015</v>
      </c>
      <c r="S54" s="314">
        <f t="shared" si="3"/>
        <v>152</v>
      </c>
      <c r="T54" s="314">
        <f t="shared" si="3"/>
        <v>949</v>
      </c>
      <c r="U54" s="314">
        <f t="shared" si="3"/>
        <v>599</v>
      </c>
      <c r="V54" s="314">
        <f t="shared" si="3"/>
        <v>240</v>
      </c>
      <c r="W54" s="314">
        <f t="shared" si="3"/>
        <v>75</v>
      </c>
      <c r="X54" s="314" t="s">
        <v>9</v>
      </c>
      <c r="Y54" s="314" t="s">
        <v>9</v>
      </c>
      <c r="Z54" s="314" t="s">
        <v>9</v>
      </c>
      <c r="AA54" s="314" t="s">
        <v>9</v>
      </c>
      <c r="AB54" s="314" t="s">
        <v>9</v>
      </c>
      <c r="AC54" s="314" t="s">
        <v>9</v>
      </c>
      <c r="AD54" s="314" t="s">
        <v>9</v>
      </c>
      <c r="AE54" s="327">
        <f>SUM(AE15:AE26,AE45:AE52)</f>
        <v>7313.93</v>
      </c>
    </row>
    <row r="55" spans="1:31" ht="19.5" customHeight="1">
      <c r="A55" s="14" t="s">
        <v>110</v>
      </c>
      <c r="B55" s="14"/>
      <c r="C55" s="7" t="s">
        <v>171</v>
      </c>
      <c r="D55" s="324">
        <f t="shared" si="1"/>
        <v>18</v>
      </c>
      <c r="E55" s="314">
        <v>15</v>
      </c>
      <c r="F55" s="314">
        <v>3</v>
      </c>
      <c r="G55" s="314" t="s">
        <v>814</v>
      </c>
      <c r="H55" s="314" t="s">
        <v>814</v>
      </c>
      <c r="I55" s="314" t="s">
        <v>814</v>
      </c>
      <c r="J55" s="314">
        <v>3</v>
      </c>
      <c r="K55" s="314" t="s">
        <v>814</v>
      </c>
      <c r="M55" s="8"/>
      <c r="N55" s="49"/>
      <c r="O55" s="324"/>
      <c r="P55" s="352"/>
      <c r="Q55" s="352"/>
      <c r="R55" s="314"/>
      <c r="S55" s="352"/>
      <c r="T55" s="352"/>
      <c r="U55" s="352"/>
      <c r="V55" s="352"/>
      <c r="W55" s="352"/>
      <c r="X55" s="314"/>
      <c r="Y55" s="352"/>
      <c r="Z55" s="352"/>
      <c r="AA55" s="352"/>
      <c r="AB55" s="352"/>
      <c r="AC55" s="352"/>
      <c r="AD55" s="352"/>
      <c r="AE55" s="353"/>
    </row>
    <row r="56" spans="1:31" ht="19.5" customHeight="1">
      <c r="A56" s="14" t="s">
        <v>112</v>
      </c>
      <c r="B56" s="14"/>
      <c r="C56" s="7" t="s">
        <v>172</v>
      </c>
      <c r="D56" s="324">
        <f t="shared" si="1"/>
        <v>3</v>
      </c>
      <c r="E56" s="314">
        <v>3</v>
      </c>
      <c r="F56" s="314" t="s">
        <v>500</v>
      </c>
      <c r="G56" s="314" t="s">
        <v>814</v>
      </c>
      <c r="H56" s="314" t="s">
        <v>814</v>
      </c>
      <c r="I56" s="314" t="s">
        <v>814</v>
      </c>
      <c r="J56" s="314" t="s">
        <v>814</v>
      </c>
      <c r="K56" s="314" t="s">
        <v>814</v>
      </c>
      <c r="M56" s="498" t="s">
        <v>18</v>
      </c>
      <c r="N56" s="499"/>
      <c r="O56" s="333">
        <f>SUM(O28:O41)</f>
        <v>269</v>
      </c>
      <c r="P56" s="322">
        <f aca="true" t="shared" si="4" ref="P56:AB56">SUM(P28:P41)</f>
        <v>4</v>
      </c>
      <c r="Q56" s="322">
        <f t="shared" si="4"/>
        <v>17</v>
      </c>
      <c r="R56" s="322">
        <f t="shared" si="4"/>
        <v>248</v>
      </c>
      <c r="S56" s="322">
        <f t="shared" si="4"/>
        <v>1</v>
      </c>
      <c r="T56" s="322">
        <f t="shared" si="4"/>
        <v>19</v>
      </c>
      <c r="U56" s="322">
        <f t="shared" si="4"/>
        <v>35</v>
      </c>
      <c r="V56" s="322">
        <f t="shared" si="4"/>
        <v>51</v>
      </c>
      <c r="W56" s="322">
        <f t="shared" si="4"/>
        <v>61</v>
      </c>
      <c r="X56" s="322" t="s">
        <v>529</v>
      </c>
      <c r="Y56" s="322">
        <f t="shared" si="4"/>
        <v>27</v>
      </c>
      <c r="Z56" s="322">
        <f t="shared" si="4"/>
        <v>10</v>
      </c>
      <c r="AA56" s="322">
        <f t="shared" si="4"/>
        <v>40</v>
      </c>
      <c r="AB56" s="322">
        <f t="shared" si="4"/>
        <v>4</v>
      </c>
      <c r="AC56" s="322" t="s">
        <v>9</v>
      </c>
      <c r="AD56" s="322" t="s">
        <v>9</v>
      </c>
      <c r="AE56" s="354">
        <f>SUM(AE28:AE41)</f>
        <v>10465.760000000002</v>
      </c>
    </row>
    <row r="57" spans="1:13" ht="19.5" customHeight="1">
      <c r="A57" s="14"/>
      <c r="B57" s="14"/>
      <c r="C57" s="7"/>
      <c r="D57" s="324"/>
      <c r="E57" s="314"/>
      <c r="F57" s="314"/>
      <c r="G57" s="314"/>
      <c r="H57" s="314"/>
      <c r="I57" s="314"/>
      <c r="J57" s="314"/>
      <c r="K57" s="314"/>
      <c r="M57" s="2" t="s">
        <v>379</v>
      </c>
    </row>
    <row r="58" spans="1:13" ht="19.5" customHeight="1">
      <c r="A58" s="14" t="s">
        <v>114</v>
      </c>
      <c r="B58" s="14"/>
      <c r="C58" s="7" t="s">
        <v>173</v>
      </c>
      <c r="D58" s="324">
        <f t="shared" si="1"/>
        <v>26</v>
      </c>
      <c r="E58" s="314">
        <v>21</v>
      </c>
      <c r="F58" s="314">
        <v>5</v>
      </c>
      <c r="G58" s="314" t="s">
        <v>814</v>
      </c>
      <c r="H58" s="314" t="s">
        <v>814</v>
      </c>
      <c r="I58" s="314" t="s">
        <v>814</v>
      </c>
      <c r="J58" s="314">
        <v>5</v>
      </c>
      <c r="K58" s="314" t="s">
        <v>814</v>
      </c>
      <c r="M58" s="2" t="s">
        <v>377</v>
      </c>
    </row>
    <row r="59" spans="1:31" ht="19.5" customHeight="1">
      <c r="A59" s="14" t="s">
        <v>116</v>
      </c>
      <c r="B59" s="14"/>
      <c r="C59" s="7" t="s">
        <v>174</v>
      </c>
      <c r="D59" s="324">
        <f t="shared" si="1"/>
        <v>91</v>
      </c>
      <c r="E59" s="314">
        <v>83</v>
      </c>
      <c r="F59" s="314">
        <v>8</v>
      </c>
      <c r="G59" s="314">
        <v>2</v>
      </c>
      <c r="H59" s="314" t="s">
        <v>814</v>
      </c>
      <c r="I59" s="314" t="s">
        <v>814</v>
      </c>
      <c r="J59" s="314">
        <v>6</v>
      </c>
      <c r="K59" s="314" t="s">
        <v>814</v>
      </c>
      <c r="N59" s="8"/>
      <c r="O59" s="8"/>
      <c r="P59" s="52"/>
      <c r="Q59" s="52"/>
      <c r="R59" s="8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3"/>
    </row>
    <row r="60" spans="1:14" ht="19.5" customHeight="1">
      <c r="A60" s="36"/>
      <c r="B60" s="36"/>
      <c r="C60" s="125" t="s">
        <v>175</v>
      </c>
      <c r="D60" s="355">
        <f t="shared" si="1"/>
        <v>18</v>
      </c>
      <c r="E60" s="356">
        <v>17</v>
      </c>
      <c r="F60" s="356">
        <v>1</v>
      </c>
      <c r="G60" s="356" t="s">
        <v>814</v>
      </c>
      <c r="H60" s="356" t="s">
        <v>814</v>
      </c>
      <c r="I60" s="356" t="s">
        <v>814</v>
      </c>
      <c r="J60" s="356">
        <v>1</v>
      </c>
      <c r="K60" s="356" t="s">
        <v>814</v>
      </c>
      <c r="M60" s="8"/>
      <c r="N60" s="8"/>
    </row>
    <row r="61" ht="15" customHeight="1">
      <c r="A61" s="2" t="s">
        <v>584</v>
      </c>
    </row>
    <row r="62" ht="15" customHeight="1">
      <c r="A62" s="2" t="s">
        <v>31</v>
      </c>
    </row>
    <row r="63" ht="15" customHeight="1"/>
    <row r="64" ht="15" customHeight="1"/>
    <row r="65" ht="15" customHeight="1"/>
  </sheetData>
  <sheetProtection/>
  <mergeCells count="34">
    <mergeCell ref="A2:K2"/>
    <mergeCell ref="M15:N15"/>
    <mergeCell ref="M17:N17"/>
    <mergeCell ref="M52:N52"/>
    <mergeCell ref="A8:C8"/>
    <mergeCell ref="M9:N9"/>
    <mergeCell ref="M10:N10"/>
    <mergeCell ref="M11:N11"/>
    <mergeCell ref="M12:N12"/>
    <mergeCell ref="M13:N13"/>
    <mergeCell ref="M54:N54"/>
    <mergeCell ref="M56:N56"/>
    <mergeCell ref="M19:N19"/>
    <mergeCell ref="M45:N45"/>
    <mergeCell ref="M48:N48"/>
    <mergeCell ref="M50:N50"/>
    <mergeCell ref="J6:J7"/>
    <mergeCell ref="K6:K7"/>
    <mergeCell ref="P5:P7"/>
    <mergeCell ref="Q5:Q7"/>
    <mergeCell ref="AE5:AE7"/>
    <mergeCell ref="R6:R7"/>
    <mergeCell ref="R5:AD5"/>
    <mergeCell ref="AD6:AD7"/>
    <mergeCell ref="M2:AE2"/>
    <mergeCell ref="M3:AE3"/>
    <mergeCell ref="A3:K3"/>
    <mergeCell ref="A5:C7"/>
    <mergeCell ref="F5:K5"/>
    <mergeCell ref="M5:N7"/>
    <mergeCell ref="F6:F7"/>
    <mergeCell ref="G6:G7"/>
    <mergeCell ref="H6:H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="75" zoomScaleNormal="75" zoomScalePageLayoutView="0" workbookViewId="0" topLeftCell="A4">
      <selection activeCell="A9" sqref="A9:C9"/>
    </sheetView>
  </sheetViews>
  <sheetFormatPr defaultColWidth="10.59765625" defaultRowHeight="15"/>
  <cols>
    <col min="1" max="1" width="12.59765625" style="2" customWidth="1"/>
    <col min="2" max="2" width="1.59765625" style="2" customWidth="1"/>
    <col min="3" max="3" width="15.59765625" style="169" customWidth="1"/>
    <col min="4" max="17" width="11.59765625" style="2" customWidth="1"/>
    <col min="18" max="18" width="14.59765625" style="2" customWidth="1"/>
    <col min="19" max="19" width="12.5" style="2" customWidth="1"/>
    <col min="20" max="16384" width="10.59765625" style="2" customWidth="1"/>
  </cols>
  <sheetData>
    <row r="1" spans="1:19" s="27" customFormat="1" ht="19.5" customHeight="1">
      <c r="A1" s="3" t="s">
        <v>389</v>
      </c>
      <c r="C1" s="212"/>
      <c r="S1" s="4" t="s">
        <v>390</v>
      </c>
    </row>
    <row r="2" spans="1:18" ht="19.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1:19" ht="19.5" customHeight="1">
      <c r="A3" s="511" t="s">
        <v>589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</row>
    <row r="4" spans="17:19" ht="18" customHeight="1" thickBot="1">
      <c r="Q4" s="52" t="s">
        <v>391</v>
      </c>
      <c r="S4" s="122"/>
    </row>
    <row r="5" spans="1:19" ht="14.25" customHeight="1">
      <c r="A5" s="476" t="s">
        <v>176</v>
      </c>
      <c r="B5" s="476"/>
      <c r="C5" s="477"/>
      <c r="D5" s="17"/>
      <c r="E5" s="503" t="s">
        <v>177</v>
      </c>
      <c r="F5" s="503" t="s">
        <v>178</v>
      </c>
      <c r="G5" s="504" t="s">
        <v>179</v>
      </c>
      <c r="H5" s="505"/>
      <c r="I5" s="505"/>
      <c r="J5" s="505"/>
      <c r="K5" s="505"/>
      <c r="L5" s="505"/>
      <c r="M5" s="505"/>
      <c r="N5" s="505"/>
      <c r="O5" s="505"/>
      <c r="P5" s="505"/>
      <c r="Q5" s="506"/>
      <c r="R5" s="507" t="s">
        <v>180</v>
      </c>
      <c r="S5" s="97"/>
    </row>
    <row r="6" spans="1:19" ht="14.25" customHeight="1">
      <c r="A6" s="478"/>
      <c r="B6" s="478"/>
      <c r="C6" s="436"/>
      <c r="D6" s="19" t="s">
        <v>181</v>
      </c>
      <c r="E6" s="431"/>
      <c r="F6" s="431"/>
      <c r="G6" s="508" t="s">
        <v>4</v>
      </c>
      <c r="H6" s="509" t="s">
        <v>803</v>
      </c>
      <c r="I6" s="510" t="s">
        <v>804</v>
      </c>
      <c r="J6" s="510" t="s">
        <v>805</v>
      </c>
      <c r="K6" s="510" t="s">
        <v>806</v>
      </c>
      <c r="L6" s="510" t="s">
        <v>807</v>
      </c>
      <c r="M6" s="510" t="s">
        <v>808</v>
      </c>
      <c r="N6" s="510" t="s">
        <v>809</v>
      </c>
      <c r="O6" s="510" t="s">
        <v>810</v>
      </c>
      <c r="P6" s="510" t="s">
        <v>811</v>
      </c>
      <c r="Q6" s="514" t="s">
        <v>812</v>
      </c>
      <c r="R6" s="489"/>
      <c r="S6" s="128" t="s">
        <v>591</v>
      </c>
    </row>
    <row r="7" spans="1:19" ht="14.25">
      <c r="A7" s="438"/>
      <c r="B7" s="438"/>
      <c r="C7" s="439"/>
      <c r="D7" s="19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515"/>
      <c r="R7" s="489"/>
      <c r="S7" s="97"/>
    </row>
    <row r="8" spans="1:19" ht="14.25" customHeight="1">
      <c r="A8" s="119"/>
      <c r="B8" s="119"/>
      <c r="C8" s="120"/>
      <c r="D8" s="47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58" t="s">
        <v>182</v>
      </c>
      <c r="S8" s="58" t="s">
        <v>501</v>
      </c>
    </row>
    <row r="9" spans="1:19" s="77" customFormat="1" ht="14.25" customHeight="1">
      <c r="A9" s="512" t="s">
        <v>183</v>
      </c>
      <c r="B9" s="512"/>
      <c r="C9" s="513"/>
      <c r="D9" s="335">
        <f>SUM(D11:D61)</f>
        <v>4104</v>
      </c>
      <c r="E9" s="325">
        <f aca="true" t="shared" si="0" ref="E9:S9">SUM(E11:E61)</f>
        <v>95</v>
      </c>
      <c r="F9" s="325">
        <f t="shared" si="0"/>
        <v>1728</v>
      </c>
      <c r="G9" s="325">
        <f t="shared" si="0"/>
        <v>2281</v>
      </c>
      <c r="H9" s="325">
        <f t="shared" si="0"/>
        <v>153</v>
      </c>
      <c r="I9" s="325">
        <f t="shared" si="0"/>
        <v>968</v>
      </c>
      <c r="J9" s="325">
        <f t="shared" si="0"/>
        <v>634</v>
      </c>
      <c r="K9" s="325">
        <f t="shared" si="0"/>
        <v>293</v>
      </c>
      <c r="L9" s="325">
        <f t="shared" si="0"/>
        <v>136</v>
      </c>
      <c r="M9" s="261" t="s">
        <v>816</v>
      </c>
      <c r="N9" s="325">
        <f t="shared" si="0"/>
        <v>27</v>
      </c>
      <c r="O9" s="325">
        <f t="shared" si="0"/>
        <v>12</v>
      </c>
      <c r="P9" s="325">
        <f t="shared" si="0"/>
        <v>49</v>
      </c>
      <c r="Q9" s="325">
        <f t="shared" si="0"/>
        <v>9</v>
      </c>
      <c r="R9" s="364">
        <f t="shared" si="0"/>
        <v>20632.42</v>
      </c>
      <c r="S9" s="325">
        <f t="shared" si="0"/>
        <v>127948</v>
      </c>
    </row>
    <row r="10" spans="1:19" ht="14.25" customHeight="1">
      <c r="A10" s="42"/>
      <c r="B10" s="42"/>
      <c r="C10" s="19"/>
      <c r="D10" s="332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  <c r="S10" s="359"/>
    </row>
    <row r="11" spans="1:19" ht="14.25" customHeight="1">
      <c r="A11" s="59" t="s">
        <v>184</v>
      </c>
      <c r="B11" s="59"/>
      <c r="C11" s="213" t="s">
        <v>590</v>
      </c>
      <c r="D11" s="332">
        <f>SUM(E11:G11)</f>
        <v>164</v>
      </c>
      <c r="E11" s="314">
        <v>27</v>
      </c>
      <c r="F11" s="315">
        <v>53</v>
      </c>
      <c r="G11" s="315">
        <f>SUM(H11:Q11)</f>
        <v>84</v>
      </c>
      <c r="H11" s="315">
        <v>6</v>
      </c>
      <c r="I11" s="315">
        <v>50</v>
      </c>
      <c r="J11" s="315">
        <v>16</v>
      </c>
      <c r="K11" s="314">
        <v>1</v>
      </c>
      <c r="L11" s="314">
        <v>11</v>
      </c>
      <c r="M11" s="314" t="s">
        <v>9</v>
      </c>
      <c r="N11" s="314" t="s">
        <v>9</v>
      </c>
      <c r="O11" s="314" t="s">
        <v>9</v>
      </c>
      <c r="P11" s="314" t="s">
        <v>9</v>
      </c>
      <c r="Q11" s="314" t="s">
        <v>9</v>
      </c>
      <c r="R11" s="313">
        <v>349.33</v>
      </c>
      <c r="S11" s="359">
        <v>10222</v>
      </c>
    </row>
    <row r="12" spans="1:19" ht="14.25" customHeight="1">
      <c r="A12" s="8"/>
      <c r="B12" s="8"/>
      <c r="C12" s="213" t="s">
        <v>55</v>
      </c>
      <c r="D12" s="332">
        <f aca="true" t="shared" si="1" ref="D12:D61">SUM(E12:G12)</f>
        <v>104</v>
      </c>
      <c r="E12" s="314">
        <v>4</v>
      </c>
      <c r="F12" s="315">
        <v>38</v>
      </c>
      <c r="G12" s="315">
        <f aca="true" t="shared" si="2" ref="G12:G61">SUM(H12:Q12)</f>
        <v>62</v>
      </c>
      <c r="H12" s="315">
        <v>11</v>
      </c>
      <c r="I12" s="315">
        <v>41</v>
      </c>
      <c r="J12" s="315">
        <v>7</v>
      </c>
      <c r="K12" s="314">
        <v>2</v>
      </c>
      <c r="L12" s="314">
        <v>1</v>
      </c>
      <c r="M12" s="314" t="s">
        <v>9</v>
      </c>
      <c r="N12" s="314" t="s">
        <v>9</v>
      </c>
      <c r="O12" s="314" t="s">
        <v>9</v>
      </c>
      <c r="P12" s="314" t="s">
        <v>9</v>
      </c>
      <c r="Q12" s="314" t="s">
        <v>9</v>
      </c>
      <c r="R12" s="313">
        <v>117.02</v>
      </c>
      <c r="S12" s="359">
        <v>344</v>
      </c>
    </row>
    <row r="13" spans="1:19" ht="14.25" customHeight="1">
      <c r="A13" s="8"/>
      <c r="B13" s="8"/>
      <c r="C13" s="213" t="s">
        <v>56</v>
      </c>
      <c r="D13" s="332">
        <f t="shared" si="1"/>
        <v>134</v>
      </c>
      <c r="E13" s="314" t="s">
        <v>9</v>
      </c>
      <c r="F13" s="315">
        <v>36</v>
      </c>
      <c r="G13" s="315">
        <f t="shared" si="2"/>
        <v>98</v>
      </c>
      <c r="H13" s="314" t="s">
        <v>9</v>
      </c>
      <c r="I13" s="315">
        <v>42</v>
      </c>
      <c r="J13" s="315">
        <v>56</v>
      </c>
      <c r="K13" s="314" t="s">
        <v>9</v>
      </c>
      <c r="L13" s="314" t="s">
        <v>9</v>
      </c>
      <c r="M13" s="314" t="s">
        <v>9</v>
      </c>
      <c r="N13" s="314" t="s">
        <v>9</v>
      </c>
      <c r="O13" s="314" t="s">
        <v>9</v>
      </c>
      <c r="P13" s="314" t="s">
        <v>9</v>
      </c>
      <c r="Q13" s="314" t="s">
        <v>9</v>
      </c>
      <c r="R13" s="313">
        <v>312.28</v>
      </c>
      <c r="S13" s="312">
        <v>11024</v>
      </c>
    </row>
    <row r="14" spans="1:19" ht="14.25" customHeight="1">
      <c r="A14" s="59" t="s">
        <v>57</v>
      </c>
      <c r="B14" s="59"/>
      <c r="C14" s="213" t="s">
        <v>58</v>
      </c>
      <c r="D14" s="332">
        <f t="shared" si="1"/>
        <v>36</v>
      </c>
      <c r="E14" s="314" t="s">
        <v>9</v>
      </c>
      <c r="F14" s="315">
        <v>28</v>
      </c>
      <c r="G14" s="315">
        <f t="shared" si="2"/>
        <v>8</v>
      </c>
      <c r="H14" s="314">
        <v>1</v>
      </c>
      <c r="I14" s="314">
        <v>4</v>
      </c>
      <c r="J14" s="314">
        <v>3</v>
      </c>
      <c r="K14" s="314" t="s">
        <v>9</v>
      </c>
      <c r="L14" s="314" t="s">
        <v>9</v>
      </c>
      <c r="M14" s="314" t="s">
        <v>9</v>
      </c>
      <c r="N14" s="314" t="s">
        <v>9</v>
      </c>
      <c r="O14" s="314" t="s">
        <v>9</v>
      </c>
      <c r="P14" s="314" t="s">
        <v>9</v>
      </c>
      <c r="Q14" s="314" t="s">
        <v>9</v>
      </c>
      <c r="R14" s="331">
        <v>20.52</v>
      </c>
      <c r="S14" s="312">
        <v>3</v>
      </c>
    </row>
    <row r="15" spans="1:19" ht="14.25" customHeight="1">
      <c r="A15" s="59" t="s">
        <v>185</v>
      </c>
      <c r="B15" s="59"/>
      <c r="C15" s="213" t="s">
        <v>60</v>
      </c>
      <c r="D15" s="332">
        <f t="shared" si="1"/>
        <v>53</v>
      </c>
      <c r="E15" s="314" t="s">
        <v>9</v>
      </c>
      <c r="F15" s="315">
        <v>36</v>
      </c>
      <c r="G15" s="315">
        <f t="shared" si="2"/>
        <v>17</v>
      </c>
      <c r="H15" s="314" t="s">
        <v>9</v>
      </c>
      <c r="I15" s="314">
        <v>12</v>
      </c>
      <c r="J15" s="315">
        <v>5</v>
      </c>
      <c r="K15" s="314" t="s">
        <v>9</v>
      </c>
      <c r="L15" s="314" t="s">
        <v>9</v>
      </c>
      <c r="M15" s="314" t="s">
        <v>9</v>
      </c>
      <c r="N15" s="314" t="s">
        <v>9</v>
      </c>
      <c r="O15" s="314" t="s">
        <v>9</v>
      </c>
      <c r="P15" s="314" t="s">
        <v>9</v>
      </c>
      <c r="Q15" s="314" t="s">
        <v>9</v>
      </c>
      <c r="R15" s="313">
        <v>43.45</v>
      </c>
      <c r="S15" s="312">
        <v>4</v>
      </c>
    </row>
    <row r="16" spans="1:19" ht="14.25" customHeight="1">
      <c r="A16" s="8"/>
      <c r="B16" s="8"/>
      <c r="C16" s="213"/>
      <c r="D16" s="332"/>
      <c r="E16" s="314"/>
      <c r="F16" s="357"/>
      <c r="G16" s="315"/>
      <c r="H16" s="357"/>
      <c r="I16" s="357"/>
      <c r="J16" s="357"/>
      <c r="K16" s="357"/>
      <c r="L16" s="357"/>
      <c r="M16" s="314"/>
      <c r="N16" s="314"/>
      <c r="O16" s="314"/>
      <c r="P16" s="314"/>
      <c r="Q16" s="314"/>
      <c r="R16" s="358"/>
      <c r="S16" s="312"/>
    </row>
    <row r="17" spans="1:19" ht="14.25" customHeight="1">
      <c r="A17" s="8"/>
      <c r="B17" s="8"/>
      <c r="C17" s="213" t="s">
        <v>61</v>
      </c>
      <c r="D17" s="332">
        <f t="shared" si="1"/>
        <v>96</v>
      </c>
      <c r="E17" s="314">
        <v>1</v>
      </c>
      <c r="F17" s="315">
        <v>51</v>
      </c>
      <c r="G17" s="315">
        <f t="shared" si="2"/>
        <v>44</v>
      </c>
      <c r="H17" s="314">
        <v>2</v>
      </c>
      <c r="I17" s="315">
        <v>37</v>
      </c>
      <c r="J17" s="315">
        <v>4</v>
      </c>
      <c r="K17" s="314">
        <v>1</v>
      </c>
      <c r="L17" s="314" t="s">
        <v>9</v>
      </c>
      <c r="M17" s="314" t="s">
        <v>9</v>
      </c>
      <c r="N17" s="314" t="s">
        <v>9</v>
      </c>
      <c r="O17" s="314" t="s">
        <v>9</v>
      </c>
      <c r="P17" s="314" t="s">
        <v>9</v>
      </c>
      <c r="Q17" s="314" t="s">
        <v>9</v>
      </c>
      <c r="R17" s="313">
        <v>102.04</v>
      </c>
      <c r="S17" s="312">
        <v>66</v>
      </c>
    </row>
    <row r="18" spans="1:19" ht="14.25" customHeight="1">
      <c r="A18" s="59" t="s">
        <v>62</v>
      </c>
      <c r="B18" s="59"/>
      <c r="C18" s="213" t="s">
        <v>63</v>
      </c>
      <c r="D18" s="332">
        <f t="shared" si="1"/>
        <v>170</v>
      </c>
      <c r="E18" s="314">
        <v>3</v>
      </c>
      <c r="F18" s="315">
        <v>74</v>
      </c>
      <c r="G18" s="315">
        <f t="shared" si="2"/>
        <v>93</v>
      </c>
      <c r="H18" s="314" t="s">
        <v>9</v>
      </c>
      <c r="I18" s="315">
        <v>66</v>
      </c>
      <c r="J18" s="315">
        <v>25</v>
      </c>
      <c r="K18" s="314">
        <v>2</v>
      </c>
      <c r="L18" s="314" t="s">
        <v>9</v>
      </c>
      <c r="M18" s="314" t="s">
        <v>9</v>
      </c>
      <c r="N18" s="314" t="s">
        <v>9</v>
      </c>
      <c r="O18" s="314" t="s">
        <v>9</v>
      </c>
      <c r="P18" s="314" t="s">
        <v>9</v>
      </c>
      <c r="Q18" s="314" t="s">
        <v>9</v>
      </c>
      <c r="R18" s="313">
        <v>253.72</v>
      </c>
      <c r="S18" s="312">
        <v>549</v>
      </c>
    </row>
    <row r="19" spans="1:19" ht="14.25" customHeight="1">
      <c r="A19" s="8"/>
      <c r="B19" s="8"/>
      <c r="C19" s="213" t="s">
        <v>64</v>
      </c>
      <c r="D19" s="332">
        <f t="shared" si="1"/>
        <v>168</v>
      </c>
      <c r="E19" s="314">
        <v>23</v>
      </c>
      <c r="F19" s="315">
        <v>70</v>
      </c>
      <c r="G19" s="315">
        <f t="shared" si="2"/>
        <v>75</v>
      </c>
      <c r="H19" s="314" t="s">
        <v>9</v>
      </c>
      <c r="I19" s="315">
        <v>58</v>
      </c>
      <c r="J19" s="315">
        <v>7</v>
      </c>
      <c r="K19" s="314">
        <v>6</v>
      </c>
      <c r="L19" s="314">
        <v>4</v>
      </c>
      <c r="M19" s="314" t="s">
        <v>9</v>
      </c>
      <c r="N19" s="314" t="s">
        <v>9</v>
      </c>
      <c r="O19" s="314" t="s">
        <v>9</v>
      </c>
      <c r="P19" s="314" t="s">
        <v>9</v>
      </c>
      <c r="Q19" s="314" t="s">
        <v>9</v>
      </c>
      <c r="R19" s="313">
        <v>222.69</v>
      </c>
      <c r="S19" s="312">
        <v>2370</v>
      </c>
    </row>
    <row r="20" spans="1:19" ht="14.25" customHeight="1">
      <c r="A20" s="59" t="s">
        <v>186</v>
      </c>
      <c r="B20" s="59"/>
      <c r="C20" s="213" t="s">
        <v>66</v>
      </c>
      <c r="D20" s="332">
        <f t="shared" si="1"/>
        <v>127</v>
      </c>
      <c r="E20" s="314">
        <v>6</v>
      </c>
      <c r="F20" s="315">
        <v>42</v>
      </c>
      <c r="G20" s="315">
        <f t="shared" si="2"/>
        <v>79</v>
      </c>
      <c r="H20" s="315">
        <v>13</v>
      </c>
      <c r="I20" s="315">
        <v>63</v>
      </c>
      <c r="J20" s="314">
        <v>2</v>
      </c>
      <c r="K20" s="314" t="s">
        <v>9</v>
      </c>
      <c r="L20" s="314">
        <v>1</v>
      </c>
      <c r="M20" s="314" t="s">
        <v>9</v>
      </c>
      <c r="N20" s="314" t="s">
        <v>9</v>
      </c>
      <c r="O20" s="314" t="s">
        <v>9</v>
      </c>
      <c r="P20" s="314" t="s">
        <v>9</v>
      </c>
      <c r="Q20" s="314" t="s">
        <v>9</v>
      </c>
      <c r="R20" s="313">
        <v>127.93</v>
      </c>
      <c r="S20" s="312">
        <v>129</v>
      </c>
    </row>
    <row r="21" spans="1:19" ht="14.25" customHeight="1">
      <c r="A21" s="8"/>
      <c r="B21" s="8"/>
      <c r="C21" s="213" t="s">
        <v>187</v>
      </c>
      <c r="D21" s="332">
        <f t="shared" si="1"/>
        <v>61</v>
      </c>
      <c r="E21" s="314">
        <v>1</v>
      </c>
      <c r="F21" s="315">
        <v>19</v>
      </c>
      <c r="G21" s="315">
        <f t="shared" si="2"/>
        <v>41</v>
      </c>
      <c r="H21" s="315">
        <v>7</v>
      </c>
      <c r="I21" s="315">
        <v>31</v>
      </c>
      <c r="J21" s="315">
        <v>3</v>
      </c>
      <c r="K21" s="314" t="s">
        <v>9</v>
      </c>
      <c r="L21" s="314" t="s">
        <v>9</v>
      </c>
      <c r="M21" s="314" t="s">
        <v>9</v>
      </c>
      <c r="N21" s="314" t="s">
        <v>9</v>
      </c>
      <c r="O21" s="314" t="s">
        <v>9</v>
      </c>
      <c r="P21" s="314" t="s">
        <v>9</v>
      </c>
      <c r="Q21" s="314" t="s">
        <v>9</v>
      </c>
      <c r="R21" s="313">
        <v>69.12</v>
      </c>
      <c r="S21" s="312">
        <v>49</v>
      </c>
    </row>
    <row r="22" spans="1:19" ht="14.25" customHeight="1">
      <c r="A22" s="8"/>
      <c r="B22" s="8"/>
      <c r="C22" s="213"/>
      <c r="D22" s="332"/>
      <c r="E22" s="314"/>
      <c r="F22" s="357"/>
      <c r="G22" s="315"/>
      <c r="H22" s="357"/>
      <c r="I22" s="357"/>
      <c r="J22" s="357"/>
      <c r="K22" s="357"/>
      <c r="L22" s="357"/>
      <c r="M22" s="314"/>
      <c r="N22" s="314"/>
      <c r="O22" s="314"/>
      <c r="P22" s="314"/>
      <c r="Q22" s="314"/>
      <c r="R22" s="358"/>
      <c r="S22" s="312"/>
    </row>
    <row r="23" spans="1:19" ht="14.25" customHeight="1">
      <c r="A23" s="8"/>
      <c r="B23" s="8"/>
      <c r="C23" s="213" t="s">
        <v>67</v>
      </c>
      <c r="D23" s="332">
        <f t="shared" si="1"/>
        <v>47</v>
      </c>
      <c r="E23" s="314">
        <v>1</v>
      </c>
      <c r="F23" s="315">
        <v>19</v>
      </c>
      <c r="G23" s="315">
        <f t="shared" si="2"/>
        <v>27</v>
      </c>
      <c r="H23" s="315">
        <v>5</v>
      </c>
      <c r="I23" s="315">
        <v>15</v>
      </c>
      <c r="J23" s="314">
        <v>2</v>
      </c>
      <c r="K23" s="314">
        <v>1</v>
      </c>
      <c r="L23" s="314">
        <v>4</v>
      </c>
      <c r="M23" s="314" t="s">
        <v>9</v>
      </c>
      <c r="N23" s="314" t="s">
        <v>9</v>
      </c>
      <c r="O23" s="314" t="s">
        <v>9</v>
      </c>
      <c r="P23" s="314" t="s">
        <v>9</v>
      </c>
      <c r="Q23" s="314" t="s">
        <v>9</v>
      </c>
      <c r="R23" s="313">
        <v>105.82</v>
      </c>
      <c r="S23" s="312">
        <v>1154</v>
      </c>
    </row>
    <row r="24" spans="1:19" ht="14.25" customHeight="1">
      <c r="A24" s="59" t="s">
        <v>188</v>
      </c>
      <c r="B24" s="59"/>
      <c r="C24" s="213" t="s">
        <v>69</v>
      </c>
      <c r="D24" s="332">
        <f t="shared" si="1"/>
        <v>232</v>
      </c>
      <c r="E24" s="314">
        <v>9</v>
      </c>
      <c r="F24" s="315">
        <v>35</v>
      </c>
      <c r="G24" s="315">
        <f t="shared" si="2"/>
        <v>188</v>
      </c>
      <c r="H24" s="315">
        <v>15</v>
      </c>
      <c r="I24" s="315">
        <v>84</v>
      </c>
      <c r="J24" s="315">
        <v>42</v>
      </c>
      <c r="K24" s="315">
        <v>15</v>
      </c>
      <c r="L24" s="315">
        <v>29</v>
      </c>
      <c r="M24" s="314" t="s">
        <v>9</v>
      </c>
      <c r="N24" s="314" t="s">
        <v>9</v>
      </c>
      <c r="O24" s="314" t="s">
        <v>9</v>
      </c>
      <c r="P24" s="314">
        <v>2</v>
      </c>
      <c r="Q24" s="314">
        <v>1</v>
      </c>
      <c r="R24" s="313">
        <v>1711.4</v>
      </c>
      <c r="S24" s="312">
        <v>6722</v>
      </c>
    </row>
    <row r="25" spans="1:19" ht="14.25" customHeight="1">
      <c r="A25" s="8"/>
      <c r="B25" s="8"/>
      <c r="C25" s="213" t="s">
        <v>189</v>
      </c>
      <c r="D25" s="332">
        <f t="shared" si="1"/>
        <v>43</v>
      </c>
      <c r="E25" s="314" t="s">
        <v>9</v>
      </c>
      <c r="F25" s="315">
        <v>6</v>
      </c>
      <c r="G25" s="315">
        <f t="shared" si="2"/>
        <v>37</v>
      </c>
      <c r="H25" s="314" t="s">
        <v>9</v>
      </c>
      <c r="I25" s="315">
        <v>9</v>
      </c>
      <c r="J25" s="315">
        <v>12</v>
      </c>
      <c r="K25" s="315">
        <v>2</v>
      </c>
      <c r="L25" s="315">
        <v>1</v>
      </c>
      <c r="M25" s="314" t="s">
        <v>9</v>
      </c>
      <c r="N25" s="314" t="s">
        <v>9</v>
      </c>
      <c r="O25" s="314">
        <v>1</v>
      </c>
      <c r="P25" s="314">
        <v>12</v>
      </c>
      <c r="Q25" s="314" t="s">
        <v>371</v>
      </c>
      <c r="R25" s="313">
        <v>1842.44</v>
      </c>
      <c r="S25" s="312">
        <v>53</v>
      </c>
    </row>
    <row r="26" spans="1:19" ht="14.25" customHeight="1">
      <c r="A26" s="59" t="s">
        <v>190</v>
      </c>
      <c r="B26" s="59"/>
      <c r="C26" s="213" t="s">
        <v>71</v>
      </c>
      <c r="D26" s="332">
        <f t="shared" si="1"/>
        <v>107</v>
      </c>
      <c r="E26" s="314" t="s">
        <v>9</v>
      </c>
      <c r="F26" s="315">
        <v>2</v>
      </c>
      <c r="G26" s="315">
        <f t="shared" si="2"/>
        <v>105</v>
      </c>
      <c r="H26" s="314">
        <v>2</v>
      </c>
      <c r="I26" s="315">
        <v>19</v>
      </c>
      <c r="J26" s="315">
        <v>23</v>
      </c>
      <c r="K26" s="315">
        <v>12</v>
      </c>
      <c r="L26" s="315">
        <v>4</v>
      </c>
      <c r="M26" s="314" t="s">
        <v>9</v>
      </c>
      <c r="N26" s="314">
        <v>6</v>
      </c>
      <c r="O26" s="314">
        <v>7</v>
      </c>
      <c r="P26" s="314">
        <v>29</v>
      </c>
      <c r="Q26" s="314">
        <v>3</v>
      </c>
      <c r="R26" s="313">
        <v>6308.13</v>
      </c>
      <c r="S26" s="312">
        <v>19899</v>
      </c>
    </row>
    <row r="27" spans="1:19" ht="14.25" customHeight="1">
      <c r="A27" s="8"/>
      <c r="B27" s="8"/>
      <c r="C27" s="213" t="s">
        <v>72</v>
      </c>
      <c r="D27" s="332">
        <f t="shared" si="1"/>
        <v>161</v>
      </c>
      <c r="E27" s="314">
        <v>6</v>
      </c>
      <c r="F27" s="315">
        <v>73</v>
      </c>
      <c r="G27" s="315">
        <f t="shared" si="2"/>
        <v>82</v>
      </c>
      <c r="H27" s="315">
        <v>8</v>
      </c>
      <c r="I27" s="315">
        <v>30</v>
      </c>
      <c r="J27" s="315">
        <v>36</v>
      </c>
      <c r="K27" s="314">
        <v>6</v>
      </c>
      <c r="L27" s="314">
        <v>2</v>
      </c>
      <c r="M27" s="314" t="s">
        <v>9</v>
      </c>
      <c r="N27" s="314" t="s">
        <v>9</v>
      </c>
      <c r="O27" s="314" t="s">
        <v>9</v>
      </c>
      <c r="P27" s="314" t="s">
        <v>9</v>
      </c>
      <c r="Q27" s="314" t="s">
        <v>9</v>
      </c>
      <c r="R27" s="313">
        <v>294.13</v>
      </c>
      <c r="S27" s="312">
        <v>802</v>
      </c>
    </row>
    <row r="28" spans="1:19" ht="14.25" customHeight="1">
      <c r="A28" s="8"/>
      <c r="B28" s="8"/>
      <c r="C28" s="213"/>
      <c r="D28" s="332"/>
      <c r="E28" s="314"/>
      <c r="F28" s="357"/>
      <c r="G28" s="315"/>
      <c r="H28" s="357"/>
      <c r="I28" s="357"/>
      <c r="J28" s="357"/>
      <c r="K28" s="357"/>
      <c r="L28" s="357"/>
      <c r="M28" s="314"/>
      <c r="N28" s="314"/>
      <c r="O28" s="314"/>
      <c r="P28" s="314"/>
      <c r="Q28" s="314"/>
      <c r="R28" s="358"/>
      <c r="S28" s="312"/>
    </row>
    <row r="29" spans="1:19" ht="14.25" customHeight="1">
      <c r="A29" s="59" t="s">
        <v>191</v>
      </c>
      <c r="B29" s="59"/>
      <c r="C29" s="213" t="s">
        <v>74</v>
      </c>
      <c r="D29" s="332">
        <f t="shared" si="1"/>
        <v>64</v>
      </c>
      <c r="E29" s="314">
        <v>2</v>
      </c>
      <c r="F29" s="315">
        <v>20</v>
      </c>
      <c r="G29" s="315">
        <f t="shared" si="2"/>
        <v>42</v>
      </c>
      <c r="H29" s="315">
        <v>6</v>
      </c>
      <c r="I29" s="315">
        <v>19</v>
      </c>
      <c r="J29" s="315">
        <v>12</v>
      </c>
      <c r="K29" s="314">
        <v>1</v>
      </c>
      <c r="L29" s="315">
        <v>4</v>
      </c>
      <c r="M29" s="314" t="s">
        <v>9</v>
      </c>
      <c r="N29" s="314" t="s">
        <v>9</v>
      </c>
      <c r="O29" s="314" t="s">
        <v>9</v>
      </c>
      <c r="P29" s="314" t="s">
        <v>9</v>
      </c>
      <c r="Q29" s="314" t="s">
        <v>9</v>
      </c>
      <c r="R29" s="313">
        <v>150.62</v>
      </c>
      <c r="S29" s="312">
        <v>1119</v>
      </c>
    </row>
    <row r="30" spans="1:19" ht="14.25" customHeight="1">
      <c r="A30" s="8"/>
      <c r="B30" s="8"/>
      <c r="C30" s="213" t="s">
        <v>75</v>
      </c>
      <c r="D30" s="332">
        <f t="shared" si="1"/>
        <v>62</v>
      </c>
      <c r="E30" s="314" t="s">
        <v>9</v>
      </c>
      <c r="F30" s="315">
        <v>12</v>
      </c>
      <c r="G30" s="315">
        <f t="shared" si="2"/>
        <v>50</v>
      </c>
      <c r="H30" s="314">
        <v>2</v>
      </c>
      <c r="I30" s="315">
        <v>17</v>
      </c>
      <c r="J30" s="315">
        <v>20</v>
      </c>
      <c r="K30" s="315">
        <v>7</v>
      </c>
      <c r="L30" s="315">
        <v>4</v>
      </c>
      <c r="M30" s="314" t="s">
        <v>9</v>
      </c>
      <c r="N30" s="314" t="s">
        <v>9</v>
      </c>
      <c r="O30" s="314" t="s">
        <v>9</v>
      </c>
      <c r="P30" s="314" t="s">
        <v>9</v>
      </c>
      <c r="Q30" s="314" t="s">
        <v>9</v>
      </c>
      <c r="R30" s="313">
        <v>238.9</v>
      </c>
      <c r="S30" s="312">
        <v>548</v>
      </c>
    </row>
    <row r="31" spans="1:19" ht="14.25" customHeight="1">
      <c r="A31" s="8"/>
      <c r="B31" s="8"/>
      <c r="C31" s="213" t="s">
        <v>76</v>
      </c>
      <c r="D31" s="332">
        <f t="shared" si="1"/>
        <v>150</v>
      </c>
      <c r="E31" s="314">
        <v>2</v>
      </c>
      <c r="F31" s="315">
        <v>67</v>
      </c>
      <c r="G31" s="315">
        <f t="shared" si="2"/>
        <v>81</v>
      </c>
      <c r="H31" s="314" t="s">
        <v>9</v>
      </c>
      <c r="I31" s="315">
        <v>15</v>
      </c>
      <c r="J31" s="315">
        <v>35</v>
      </c>
      <c r="K31" s="314">
        <v>9</v>
      </c>
      <c r="L31" s="315">
        <v>14</v>
      </c>
      <c r="M31" s="314" t="s">
        <v>9</v>
      </c>
      <c r="N31" s="314" t="s">
        <v>9</v>
      </c>
      <c r="O31" s="314">
        <v>2</v>
      </c>
      <c r="P31" s="314">
        <v>2</v>
      </c>
      <c r="Q31" s="314">
        <v>4</v>
      </c>
      <c r="R31" s="313">
        <v>1985.11</v>
      </c>
      <c r="S31" s="312">
        <v>26953</v>
      </c>
    </row>
    <row r="32" spans="1:19" ht="14.25" customHeight="1">
      <c r="A32" s="8"/>
      <c r="B32" s="8"/>
      <c r="C32" s="213" t="s">
        <v>77</v>
      </c>
      <c r="D32" s="332">
        <f t="shared" si="1"/>
        <v>152</v>
      </c>
      <c r="E32" s="314">
        <v>1</v>
      </c>
      <c r="F32" s="315">
        <v>96</v>
      </c>
      <c r="G32" s="315">
        <f t="shared" si="2"/>
        <v>55</v>
      </c>
      <c r="H32" s="315">
        <v>13</v>
      </c>
      <c r="I32" s="315">
        <v>22</v>
      </c>
      <c r="J32" s="315">
        <v>18</v>
      </c>
      <c r="K32" s="314">
        <v>2</v>
      </c>
      <c r="L32" s="314" t="s">
        <v>9</v>
      </c>
      <c r="M32" s="314" t="s">
        <v>9</v>
      </c>
      <c r="N32" s="314" t="s">
        <v>9</v>
      </c>
      <c r="O32" s="314" t="s">
        <v>9</v>
      </c>
      <c r="P32" s="314" t="s">
        <v>9</v>
      </c>
      <c r="Q32" s="314" t="s">
        <v>9</v>
      </c>
      <c r="R32" s="313">
        <v>136.07</v>
      </c>
      <c r="S32" s="312">
        <v>401</v>
      </c>
    </row>
    <row r="33" spans="1:19" ht="14.25" customHeight="1">
      <c r="A33" s="8"/>
      <c r="B33" s="8"/>
      <c r="C33" s="213" t="s">
        <v>78</v>
      </c>
      <c r="D33" s="332">
        <f t="shared" si="1"/>
        <v>150</v>
      </c>
      <c r="E33" s="314" t="s">
        <v>9</v>
      </c>
      <c r="F33" s="315">
        <v>119</v>
      </c>
      <c r="G33" s="315">
        <f t="shared" si="2"/>
        <v>31</v>
      </c>
      <c r="H33" s="315">
        <v>4</v>
      </c>
      <c r="I33" s="315">
        <v>8</v>
      </c>
      <c r="J33" s="315">
        <v>19</v>
      </c>
      <c r="K33" s="314" t="s">
        <v>9</v>
      </c>
      <c r="L33" s="314" t="s">
        <v>9</v>
      </c>
      <c r="M33" s="314" t="s">
        <v>9</v>
      </c>
      <c r="N33" s="314" t="s">
        <v>9</v>
      </c>
      <c r="O33" s="314" t="s">
        <v>9</v>
      </c>
      <c r="P33" s="314" t="s">
        <v>9</v>
      </c>
      <c r="Q33" s="314" t="s">
        <v>9</v>
      </c>
      <c r="R33" s="313">
        <v>107.71</v>
      </c>
      <c r="S33" s="312">
        <v>295</v>
      </c>
    </row>
    <row r="34" spans="1:19" ht="14.25" customHeight="1">
      <c r="A34" s="8"/>
      <c r="B34" s="8"/>
      <c r="C34" s="213"/>
      <c r="D34" s="332"/>
      <c r="E34" s="314"/>
      <c r="F34" s="357"/>
      <c r="G34" s="315"/>
      <c r="H34" s="357"/>
      <c r="I34" s="357"/>
      <c r="J34" s="357"/>
      <c r="K34" s="357"/>
      <c r="L34" s="357"/>
      <c r="M34" s="314"/>
      <c r="N34" s="314"/>
      <c r="O34" s="314"/>
      <c r="P34" s="314"/>
      <c r="Q34" s="314"/>
      <c r="R34" s="358"/>
      <c r="S34" s="312"/>
    </row>
    <row r="35" spans="1:19" ht="14.25" customHeight="1">
      <c r="A35" s="59" t="s">
        <v>192</v>
      </c>
      <c r="B35" s="59"/>
      <c r="C35" s="213" t="s">
        <v>80</v>
      </c>
      <c r="D35" s="332">
        <f t="shared" si="1"/>
        <v>114</v>
      </c>
      <c r="E35" s="314">
        <v>2</v>
      </c>
      <c r="F35" s="315">
        <v>96</v>
      </c>
      <c r="G35" s="315">
        <f t="shared" si="2"/>
        <v>16</v>
      </c>
      <c r="H35" s="315">
        <v>2</v>
      </c>
      <c r="I35" s="315">
        <v>8</v>
      </c>
      <c r="J35" s="315">
        <v>4</v>
      </c>
      <c r="K35" s="314">
        <v>2</v>
      </c>
      <c r="L35" s="314" t="s">
        <v>9</v>
      </c>
      <c r="M35" s="314" t="s">
        <v>9</v>
      </c>
      <c r="N35" s="314" t="s">
        <v>9</v>
      </c>
      <c r="O35" s="314" t="s">
        <v>9</v>
      </c>
      <c r="P35" s="314" t="s">
        <v>9</v>
      </c>
      <c r="Q35" s="314" t="s">
        <v>9</v>
      </c>
      <c r="R35" s="313">
        <v>42.75</v>
      </c>
      <c r="S35" s="312">
        <v>225</v>
      </c>
    </row>
    <row r="36" spans="1:19" ht="14.25" customHeight="1">
      <c r="A36" s="8"/>
      <c r="B36" s="8"/>
      <c r="C36" s="213" t="s">
        <v>81</v>
      </c>
      <c r="D36" s="332">
        <f t="shared" si="1"/>
        <v>522</v>
      </c>
      <c r="E36" s="314">
        <v>1</v>
      </c>
      <c r="F36" s="315">
        <v>174</v>
      </c>
      <c r="G36" s="315">
        <f t="shared" si="2"/>
        <v>347</v>
      </c>
      <c r="H36" s="315">
        <v>9</v>
      </c>
      <c r="I36" s="315">
        <v>79</v>
      </c>
      <c r="J36" s="315">
        <v>71</v>
      </c>
      <c r="K36" s="315">
        <v>164</v>
      </c>
      <c r="L36" s="315">
        <v>15</v>
      </c>
      <c r="M36" s="314" t="s">
        <v>9</v>
      </c>
      <c r="N36" s="314">
        <v>3</v>
      </c>
      <c r="O36" s="314">
        <v>1</v>
      </c>
      <c r="P36" s="314">
        <v>4</v>
      </c>
      <c r="Q36" s="314">
        <v>1</v>
      </c>
      <c r="R36" s="313">
        <v>2984.68</v>
      </c>
      <c r="S36" s="312">
        <v>6458</v>
      </c>
    </row>
    <row r="37" spans="1:19" ht="14.25" customHeight="1">
      <c r="A37" s="59" t="s">
        <v>193</v>
      </c>
      <c r="B37" s="59"/>
      <c r="C37" s="213" t="s">
        <v>83</v>
      </c>
      <c r="D37" s="332">
        <f t="shared" si="1"/>
        <v>241</v>
      </c>
      <c r="E37" s="314" t="s">
        <v>9</v>
      </c>
      <c r="F37" s="315">
        <v>172</v>
      </c>
      <c r="G37" s="315">
        <f t="shared" si="2"/>
        <v>69</v>
      </c>
      <c r="H37" s="315">
        <v>21</v>
      </c>
      <c r="I37" s="315">
        <v>32</v>
      </c>
      <c r="J37" s="315">
        <v>10</v>
      </c>
      <c r="K37" s="314">
        <v>2</v>
      </c>
      <c r="L37" s="314">
        <v>4</v>
      </c>
      <c r="M37" s="314" t="s">
        <v>9</v>
      </c>
      <c r="N37" s="314" t="s">
        <v>9</v>
      </c>
      <c r="O37" s="314" t="s">
        <v>9</v>
      </c>
      <c r="P37" s="314" t="s">
        <v>9</v>
      </c>
      <c r="Q37" s="314" t="s">
        <v>9</v>
      </c>
      <c r="R37" s="313">
        <v>184.2</v>
      </c>
      <c r="S37" s="312">
        <v>1031</v>
      </c>
    </row>
    <row r="38" spans="1:19" ht="14.25" customHeight="1">
      <c r="A38" s="59" t="s">
        <v>194</v>
      </c>
      <c r="B38" s="59"/>
      <c r="C38" s="213" t="s">
        <v>85</v>
      </c>
      <c r="D38" s="332">
        <f t="shared" si="1"/>
        <v>96</v>
      </c>
      <c r="E38" s="314">
        <v>1</v>
      </c>
      <c r="F38" s="315">
        <v>67</v>
      </c>
      <c r="G38" s="315">
        <f t="shared" si="2"/>
        <v>28</v>
      </c>
      <c r="H38" s="315">
        <v>4</v>
      </c>
      <c r="I38" s="315">
        <v>14</v>
      </c>
      <c r="J38" s="315">
        <v>7</v>
      </c>
      <c r="K38" s="314">
        <v>2</v>
      </c>
      <c r="L38" s="314">
        <v>1</v>
      </c>
      <c r="M38" s="314" t="s">
        <v>9</v>
      </c>
      <c r="N38" s="314" t="s">
        <v>9</v>
      </c>
      <c r="O38" s="314" t="s">
        <v>9</v>
      </c>
      <c r="P38" s="314" t="s">
        <v>9</v>
      </c>
      <c r="Q38" s="314" t="s">
        <v>9</v>
      </c>
      <c r="R38" s="313">
        <v>79.54</v>
      </c>
      <c r="S38" s="312">
        <v>296</v>
      </c>
    </row>
    <row r="39" spans="1:19" ht="14.25" customHeight="1">
      <c r="A39" s="8"/>
      <c r="B39" s="8"/>
      <c r="C39" s="213" t="s">
        <v>86</v>
      </c>
      <c r="D39" s="332">
        <f t="shared" si="1"/>
        <v>201</v>
      </c>
      <c r="E39" s="314">
        <v>3</v>
      </c>
      <c r="F39" s="315">
        <v>102</v>
      </c>
      <c r="G39" s="315">
        <f t="shared" si="2"/>
        <v>96</v>
      </c>
      <c r="H39" s="315">
        <v>8</v>
      </c>
      <c r="I39" s="315">
        <v>31</v>
      </c>
      <c r="J39" s="315">
        <v>23</v>
      </c>
      <c r="K39" s="315">
        <v>25</v>
      </c>
      <c r="L39" s="315">
        <v>9</v>
      </c>
      <c r="M39" s="314" t="s">
        <v>9</v>
      </c>
      <c r="N39" s="314" t="s">
        <v>9</v>
      </c>
      <c r="O39" s="314" t="s">
        <v>9</v>
      </c>
      <c r="P39" s="314" t="s">
        <v>9</v>
      </c>
      <c r="Q39" s="314" t="s">
        <v>9</v>
      </c>
      <c r="R39" s="313">
        <v>484.1</v>
      </c>
      <c r="S39" s="312">
        <v>6328</v>
      </c>
    </row>
    <row r="40" spans="1:19" ht="14.25" customHeight="1">
      <c r="A40" s="8"/>
      <c r="B40" s="8"/>
      <c r="C40" s="213"/>
      <c r="D40" s="332"/>
      <c r="E40" s="314"/>
      <c r="F40" s="357"/>
      <c r="G40" s="315"/>
      <c r="H40" s="357"/>
      <c r="I40" s="357"/>
      <c r="J40" s="357"/>
      <c r="K40" s="357"/>
      <c r="L40" s="357"/>
      <c r="M40" s="314"/>
      <c r="N40" s="314"/>
      <c r="O40" s="314"/>
      <c r="P40" s="314"/>
      <c r="Q40" s="314"/>
      <c r="R40" s="358"/>
      <c r="S40" s="312"/>
    </row>
    <row r="41" spans="1:19" ht="14.25" customHeight="1">
      <c r="A41" s="8"/>
      <c r="B41" s="8"/>
      <c r="C41" s="213" t="s">
        <v>87</v>
      </c>
      <c r="D41" s="332">
        <f t="shared" si="1"/>
        <v>48</v>
      </c>
      <c r="E41" s="314" t="s">
        <v>9</v>
      </c>
      <c r="F41" s="315">
        <v>34</v>
      </c>
      <c r="G41" s="315">
        <f t="shared" si="2"/>
        <v>14</v>
      </c>
      <c r="H41" s="314">
        <v>1</v>
      </c>
      <c r="I41" s="315">
        <v>6</v>
      </c>
      <c r="J41" s="315">
        <v>5</v>
      </c>
      <c r="K41" s="314" t="s">
        <v>9</v>
      </c>
      <c r="L41" s="314" t="s">
        <v>9</v>
      </c>
      <c r="M41" s="314" t="s">
        <v>9</v>
      </c>
      <c r="N41" s="314">
        <v>2</v>
      </c>
      <c r="O41" s="314" t="s">
        <v>9</v>
      </c>
      <c r="P41" s="314" t="s">
        <v>9</v>
      </c>
      <c r="Q41" s="314" t="s">
        <v>9</v>
      </c>
      <c r="R41" s="313">
        <v>104.03</v>
      </c>
      <c r="S41" s="312">
        <v>2400</v>
      </c>
    </row>
    <row r="42" spans="1:19" ht="14.25" customHeight="1">
      <c r="A42" s="59" t="s">
        <v>195</v>
      </c>
      <c r="B42" s="59"/>
      <c r="C42" s="213" t="s">
        <v>89</v>
      </c>
      <c r="D42" s="332">
        <f t="shared" si="1"/>
        <v>87</v>
      </c>
      <c r="E42" s="314" t="s">
        <v>9</v>
      </c>
      <c r="F42" s="315">
        <v>34</v>
      </c>
      <c r="G42" s="315">
        <f t="shared" si="2"/>
        <v>53</v>
      </c>
      <c r="H42" s="315">
        <v>6</v>
      </c>
      <c r="I42" s="315">
        <v>31</v>
      </c>
      <c r="J42" s="315">
        <v>13</v>
      </c>
      <c r="K42" s="315">
        <v>2</v>
      </c>
      <c r="L42" s="314">
        <v>1</v>
      </c>
      <c r="M42" s="314" t="s">
        <v>9</v>
      </c>
      <c r="N42" s="314" t="s">
        <v>9</v>
      </c>
      <c r="O42" s="314" t="s">
        <v>9</v>
      </c>
      <c r="P42" s="314" t="s">
        <v>9</v>
      </c>
      <c r="Q42" s="314" t="s">
        <v>9</v>
      </c>
      <c r="R42" s="313">
        <v>151.19</v>
      </c>
      <c r="S42" s="312">
        <v>621</v>
      </c>
    </row>
    <row r="43" spans="1:19" ht="14.25" customHeight="1">
      <c r="A43" s="8" t="s">
        <v>196</v>
      </c>
      <c r="B43" s="8"/>
      <c r="C43" s="213" t="s">
        <v>90</v>
      </c>
      <c r="D43" s="332">
        <f t="shared" si="1"/>
        <v>47</v>
      </c>
      <c r="E43" s="314" t="s">
        <v>9</v>
      </c>
      <c r="F43" s="315">
        <v>24</v>
      </c>
      <c r="G43" s="315">
        <f t="shared" si="2"/>
        <v>23</v>
      </c>
      <c r="H43" s="314">
        <v>1</v>
      </c>
      <c r="I43" s="315">
        <v>10</v>
      </c>
      <c r="J43" s="315">
        <v>11</v>
      </c>
      <c r="K43" s="314">
        <v>1</v>
      </c>
      <c r="L43" s="314" t="s">
        <v>9</v>
      </c>
      <c r="M43" s="314" t="s">
        <v>9</v>
      </c>
      <c r="N43" s="314" t="s">
        <v>9</v>
      </c>
      <c r="O43" s="314" t="s">
        <v>9</v>
      </c>
      <c r="P43" s="314" t="s">
        <v>9</v>
      </c>
      <c r="Q43" s="314" t="s">
        <v>9</v>
      </c>
      <c r="R43" s="313">
        <v>72.38</v>
      </c>
      <c r="S43" s="312">
        <v>194</v>
      </c>
    </row>
    <row r="44" spans="1:19" ht="14.25" customHeight="1">
      <c r="A44" s="59" t="s">
        <v>197</v>
      </c>
      <c r="B44" s="59"/>
      <c r="C44" s="213" t="s">
        <v>92</v>
      </c>
      <c r="D44" s="332">
        <f t="shared" si="1"/>
        <v>33</v>
      </c>
      <c r="E44" s="314" t="s">
        <v>9</v>
      </c>
      <c r="F44" s="315">
        <v>11</v>
      </c>
      <c r="G44" s="315">
        <f t="shared" si="2"/>
        <v>22</v>
      </c>
      <c r="H44" s="314" t="s">
        <v>371</v>
      </c>
      <c r="I44" s="315">
        <v>4</v>
      </c>
      <c r="J44" s="315">
        <v>17</v>
      </c>
      <c r="K44" s="314">
        <v>1</v>
      </c>
      <c r="L44" s="314" t="s">
        <v>9</v>
      </c>
      <c r="M44" s="314" t="s">
        <v>9</v>
      </c>
      <c r="N44" s="314" t="s">
        <v>9</v>
      </c>
      <c r="O44" s="314" t="s">
        <v>9</v>
      </c>
      <c r="P44" s="314" t="s">
        <v>9</v>
      </c>
      <c r="Q44" s="314" t="s">
        <v>9</v>
      </c>
      <c r="R44" s="313">
        <v>75.58</v>
      </c>
      <c r="S44" s="312">
        <v>128</v>
      </c>
    </row>
    <row r="45" spans="1:19" ht="14.25" customHeight="1">
      <c r="A45" s="8"/>
      <c r="B45" s="8"/>
      <c r="C45" s="213" t="s">
        <v>93</v>
      </c>
      <c r="D45" s="332">
        <f t="shared" si="1"/>
        <v>56</v>
      </c>
      <c r="E45" s="314" t="s">
        <v>9</v>
      </c>
      <c r="F45" s="315">
        <v>15</v>
      </c>
      <c r="G45" s="315">
        <f t="shared" si="2"/>
        <v>41</v>
      </c>
      <c r="H45" s="315">
        <v>3</v>
      </c>
      <c r="I45" s="315">
        <v>21</v>
      </c>
      <c r="J45" s="315">
        <v>15</v>
      </c>
      <c r="K45" s="314" t="s">
        <v>9</v>
      </c>
      <c r="L45" s="314">
        <v>1</v>
      </c>
      <c r="M45" s="314" t="s">
        <v>9</v>
      </c>
      <c r="N45" s="314">
        <v>1</v>
      </c>
      <c r="O45" s="314" t="s">
        <v>9</v>
      </c>
      <c r="P45" s="314" t="s">
        <v>9</v>
      </c>
      <c r="Q45" s="314" t="s">
        <v>9</v>
      </c>
      <c r="R45" s="313">
        <v>166.5</v>
      </c>
      <c r="S45" s="312">
        <v>335</v>
      </c>
    </row>
    <row r="46" spans="1:19" ht="14.25" customHeight="1">
      <c r="A46" s="8"/>
      <c r="B46" s="8"/>
      <c r="C46" s="213"/>
      <c r="D46" s="332"/>
      <c r="E46" s="314"/>
      <c r="F46" s="357"/>
      <c r="G46" s="315"/>
      <c r="H46" s="357"/>
      <c r="I46" s="357"/>
      <c r="J46" s="357"/>
      <c r="K46" s="357"/>
      <c r="L46" s="357"/>
      <c r="M46" s="314"/>
      <c r="N46" s="314"/>
      <c r="O46" s="314"/>
      <c r="P46" s="314"/>
      <c r="Q46" s="314"/>
      <c r="R46" s="358"/>
      <c r="S46" s="312"/>
    </row>
    <row r="47" spans="1:19" ht="14.25" customHeight="1">
      <c r="A47" s="59" t="s">
        <v>198</v>
      </c>
      <c r="B47" s="59"/>
      <c r="C47" s="213" t="s">
        <v>95</v>
      </c>
      <c r="D47" s="324" t="s">
        <v>529</v>
      </c>
      <c r="E47" s="314" t="s">
        <v>9</v>
      </c>
      <c r="F47" s="314" t="s">
        <v>9</v>
      </c>
      <c r="G47" s="314" t="s">
        <v>529</v>
      </c>
      <c r="H47" s="314" t="s">
        <v>9</v>
      </c>
      <c r="I47" s="314" t="s">
        <v>9</v>
      </c>
      <c r="J47" s="314" t="s">
        <v>9</v>
      </c>
      <c r="K47" s="314" t="s">
        <v>9</v>
      </c>
      <c r="L47" s="314" t="s">
        <v>9</v>
      </c>
      <c r="M47" s="314" t="s">
        <v>9</v>
      </c>
      <c r="N47" s="314" t="s">
        <v>9</v>
      </c>
      <c r="O47" s="314" t="s">
        <v>9</v>
      </c>
      <c r="P47" s="314" t="s">
        <v>9</v>
      </c>
      <c r="Q47" s="314" t="s">
        <v>9</v>
      </c>
      <c r="R47" s="314" t="s">
        <v>9</v>
      </c>
      <c r="S47" s="318" t="s">
        <v>9</v>
      </c>
    </row>
    <row r="48" spans="1:19" ht="14.25" customHeight="1">
      <c r="A48" s="59" t="s">
        <v>199</v>
      </c>
      <c r="B48" s="59"/>
      <c r="C48" s="213" t="s">
        <v>97</v>
      </c>
      <c r="D48" s="332">
        <f t="shared" si="1"/>
        <v>39</v>
      </c>
      <c r="E48" s="314" t="s">
        <v>9</v>
      </c>
      <c r="F48" s="314">
        <v>13</v>
      </c>
      <c r="G48" s="315">
        <f t="shared" si="2"/>
        <v>26</v>
      </c>
      <c r="H48" s="314">
        <v>1</v>
      </c>
      <c r="I48" s="314">
        <v>16</v>
      </c>
      <c r="J48" s="314">
        <v>9</v>
      </c>
      <c r="K48" s="314" t="s">
        <v>9</v>
      </c>
      <c r="L48" s="314" t="s">
        <v>9</v>
      </c>
      <c r="M48" s="314" t="s">
        <v>9</v>
      </c>
      <c r="N48" s="314" t="s">
        <v>9</v>
      </c>
      <c r="O48" s="314" t="s">
        <v>9</v>
      </c>
      <c r="P48" s="314" t="s">
        <v>9</v>
      </c>
      <c r="Q48" s="314" t="s">
        <v>9</v>
      </c>
      <c r="R48" s="331">
        <v>69.51</v>
      </c>
      <c r="S48" s="312">
        <v>66</v>
      </c>
    </row>
    <row r="49" spans="1:19" ht="14.25" customHeight="1">
      <c r="A49" s="59" t="s">
        <v>200</v>
      </c>
      <c r="B49" s="59"/>
      <c r="C49" s="213" t="s">
        <v>99</v>
      </c>
      <c r="D49" s="332">
        <f t="shared" si="1"/>
        <v>17</v>
      </c>
      <c r="E49" s="314" t="s">
        <v>9</v>
      </c>
      <c r="F49" s="314">
        <v>10</v>
      </c>
      <c r="G49" s="315">
        <f t="shared" si="2"/>
        <v>7</v>
      </c>
      <c r="H49" s="314" t="s">
        <v>9</v>
      </c>
      <c r="I49" s="314">
        <v>7</v>
      </c>
      <c r="J49" s="314" t="s">
        <v>371</v>
      </c>
      <c r="K49" s="314" t="s">
        <v>9</v>
      </c>
      <c r="L49" s="314" t="s">
        <v>9</v>
      </c>
      <c r="M49" s="314" t="s">
        <v>9</v>
      </c>
      <c r="N49" s="314" t="s">
        <v>9</v>
      </c>
      <c r="O49" s="314" t="s">
        <v>9</v>
      </c>
      <c r="P49" s="314" t="s">
        <v>9</v>
      </c>
      <c r="Q49" s="314" t="s">
        <v>9</v>
      </c>
      <c r="R49" s="331">
        <v>14.04</v>
      </c>
      <c r="S49" s="312">
        <v>33</v>
      </c>
    </row>
    <row r="50" spans="1:19" ht="14.25" customHeight="1">
      <c r="A50" s="59" t="s">
        <v>201</v>
      </c>
      <c r="B50" s="59"/>
      <c r="C50" s="213" t="s">
        <v>101</v>
      </c>
      <c r="D50" s="332">
        <f t="shared" si="1"/>
        <v>28</v>
      </c>
      <c r="E50" s="314" t="s">
        <v>9</v>
      </c>
      <c r="F50" s="314">
        <v>11</v>
      </c>
      <c r="G50" s="315">
        <f t="shared" si="2"/>
        <v>17</v>
      </c>
      <c r="H50" s="314" t="s">
        <v>9</v>
      </c>
      <c r="I50" s="314">
        <v>2</v>
      </c>
      <c r="J50" s="314">
        <v>5</v>
      </c>
      <c r="K50" s="314">
        <v>1</v>
      </c>
      <c r="L50" s="314">
        <v>1</v>
      </c>
      <c r="M50" s="314" t="s">
        <v>9</v>
      </c>
      <c r="N50" s="314">
        <v>8</v>
      </c>
      <c r="O50" s="314" t="s">
        <v>9</v>
      </c>
      <c r="P50" s="314" t="s">
        <v>9</v>
      </c>
      <c r="Q50" s="314" t="s">
        <v>9</v>
      </c>
      <c r="R50" s="331">
        <v>328.8</v>
      </c>
      <c r="S50" s="312">
        <v>73</v>
      </c>
    </row>
    <row r="51" spans="1:19" ht="14.25" customHeight="1">
      <c r="A51" s="59" t="s">
        <v>102</v>
      </c>
      <c r="B51" s="59"/>
      <c r="C51" s="213" t="s">
        <v>103</v>
      </c>
      <c r="D51" s="332">
        <f t="shared" si="1"/>
        <v>1</v>
      </c>
      <c r="E51" s="314" t="s">
        <v>9</v>
      </c>
      <c r="F51" s="314" t="s">
        <v>9</v>
      </c>
      <c r="G51" s="315">
        <f t="shared" si="2"/>
        <v>1</v>
      </c>
      <c r="H51" s="314" t="s">
        <v>9</v>
      </c>
      <c r="I51" s="314" t="s">
        <v>9</v>
      </c>
      <c r="J51" s="314">
        <v>1</v>
      </c>
      <c r="K51" s="314" t="s">
        <v>9</v>
      </c>
      <c r="L51" s="314" t="s">
        <v>9</v>
      </c>
      <c r="M51" s="314" t="s">
        <v>9</v>
      </c>
      <c r="N51" s="314" t="s">
        <v>9</v>
      </c>
      <c r="O51" s="314" t="s">
        <v>9</v>
      </c>
      <c r="P51" s="314" t="s">
        <v>9</v>
      </c>
      <c r="Q51" s="314" t="s">
        <v>9</v>
      </c>
      <c r="R51" s="331">
        <v>3.3</v>
      </c>
      <c r="S51" s="318" t="s">
        <v>9</v>
      </c>
    </row>
    <row r="52" spans="1:19" ht="14.25" customHeight="1">
      <c r="A52" s="8"/>
      <c r="B52" s="8"/>
      <c r="C52" s="213"/>
      <c r="D52" s="332"/>
      <c r="E52" s="314"/>
      <c r="F52" s="357"/>
      <c r="G52" s="315"/>
      <c r="H52" s="357"/>
      <c r="I52" s="357"/>
      <c r="J52" s="357"/>
      <c r="K52" s="357"/>
      <c r="L52" s="314"/>
      <c r="M52" s="314"/>
      <c r="N52" s="314"/>
      <c r="O52" s="314"/>
      <c r="P52" s="314"/>
      <c r="Q52" s="314"/>
      <c r="R52" s="358"/>
      <c r="S52" s="312"/>
    </row>
    <row r="53" spans="1:19" ht="14.25" customHeight="1">
      <c r="A53" s="59" t="s">
        <v>202</v>
      </c>
      <c r="B53" s="59"/>
      <c r="C53" s="213" t="s">
        <v>105</v>
      </c>
      <c r="D53" s="332">
        <f t="shared" si="1"/>
        <v>43</v>
      </c>
      <c r="E53" s="314" t="s">
        <v>9</v>
      </c>
      <c r="F53" s="314">
        <v>6</v>
      </c>
      <c r="G53" s="315">
        <f t="shared" si="2"/>
        <v>37</v>
      </c>
      <c r="H53" s="314">
        <v>1</v>
      </c>
      <c r="I53" s="314">
        <v>13</v>
      </c>
      <c r="J53" s="314">
        <v>18</v>
      </c>
      <c r="K53" s="314">
        <v>5</v>
      </c>
      <c r="L53" s="314" t="s">
        <v>9</v>
      </c>
      <c r="M53" s="314" t="s">
        <v>9</v>
      </c>
      <c r="N53" s="314" t="s">
        <v>9</v>
      </c>
      <c r="O53" s="314" t="s">
        <v>9</v>
      </c>
      <c r="P53" s="314" t="s">
        <v>9</v>
      </c>
      <c r="Q53" s="314" t="s">
        <v>9</v>
      </c>
      <c r="R53" s="331">
        <v>135.63</v>
      </c>
      <c r="S53" s="312">
        <v>429</v>
      </c>
    </row>
    <row r="54" spans="1:19" ht="14.25" customHeight="1">
      <c r="A54" s="59" t="s">
        <v>203</v>
      </c>
      <c r="B54" s="59"/>
      <c r="C54" s="213" t="s">
        <v>107</v>
      </c>
      <c r="D54" s="332">
        <f t="shared" si="1"/>
        <v>49</v>
      </c>
      <c r="E54" s="314" t="s">
        <v>9</v>
      </c>
      <c r="F54" s="314">
        <v>3</v>
      </c>
      <c r="G54" s="315">
        <f t="shared" si="2"/>
        <v>46</v>
      </c>
      <c r="H54" s="314">
        <v>1</v>
      </c>
      <c r="I54" s="314">
        <v>3</v>
      </c>
      <c r="J54" s="314">
        <v>15</v>
      </c>
      <c r="K54" s="314">
        <v>6</v>
      </c>
      <c r="L54" s="314">
        <v>14</v>
      </c>
      <c r="M54" s="314" t="s">
        <v>9</v>
      </c>
      <c r="N54" s="314">
        <v>7</v>
      </c>
      <c r="O54" s="314" t="s">
        <v>9</v>
      </c>
      <c r="P54" s="314" t="s">
        <v>9</v>
      </c>
      <c r="Q54" s="314" t="s">
        <v>9</v>
      </c>
      <c r="R54" s="331">
        <v>558.39</v>
      </c>
      <c r="S54" s="312">
        <v>24577</v>
      </c>
    </row>
    <row r="55" spans="1:19" ht="14.25" customHeight="1">
      <c r="A55" s="59" t="s">
        <v>204</v>
      </c>
      <c r="B55" s="59"/>
      <c r="C55" s="213" t="s">
        <v>109</v>
      </c>
      <c r="D55" s="332">
        <f t="shared" si="1"/>
        <v>32</v>
      </c>
      <c r="E55" s="314">
        <v>1</v>
      </c>
      <c r="F55" s="314">
        <v>22</v>
      </c>
      <c r="G55" s="315">
        <f t="shared" si="2"/>
        <v>9</v>
      </c>
      <c r="H55" s="314" t="s">
        <v>9</v>
      </c>
      <c r="I55" s="314">
        <v>2</v>
      </c>
      <c r="J55" s="314">
        <v>7</v>
      </c>
      <c r="K55" s="314" t="s">
        <v>9</v>
      </c>
      <c r="L55" s="314" t="s">
        <v>9</v>
      </c>
      <c r="M55" s="314" t="s">
        <v>9</v>
      </c>
      <c r="N55" s="314" t="s">
        <v>9</v>
      </c>
      <c r="O55" s="314" t="s">
        <v>9</v>
      </c>
      <c r="P55" s="314" t="s">
        <v>9</v>
      </c>
      <c r="Q55" s="314" t="s">
        <v>9</v>
      </c>
      <c r="R55" s="331">
        <v>20.81</v>
      </c>
      <c r="S55" s="312">
        <v>8</v>
      </c>
    </row>
    <row r="56" spans="1:19" ht="14.25" customHeight="1">
      <c r="A56" s="59" t="s">
        <v>205</v>
      </c>
      <c r="B56" s="59"/>
      <c r="C56" s="213" t="s">
        <v>111</v>
      </c>
      <c r="D56" s="332">
        <f t="shared" si="1"/>
        <v>17</v>
      </c>
      <c r="E56" s="314" t="s">
        <v>9</v>
      </c>
      <c r="F56" s="314">
        <v>3</v>
      </c>
      <c r="G56" s="315">
        <f t="shared" si="2"/>
        <v>14</v>
      </c>
      <c r="H56" s="314" t="s">
        <v>9</v>
      </c>
      <c r="I56" s="314">
        <v>6</v>
      </c>
      <c r="J56" s="314">
        <v>7</v>
      </c>
      <c r="K56" s="314" t="s">
        <v>9</v>
      </c>
      <c r="L56" s="314">
        <v>1</v>
      </c>
      <c r="M56" s="314" t="s">
        <v>9</v>
      </c>
      <c r="N56" s="314" t="s">
        <v>9</v>
      </c>
      <c r="O56" s="314" t="s">
        <v>9</v>
      </c>
      <c r="P56" s="314" t="s">
        <v>9</v>
      </c>
      <c r="Q56" s="314" t="s">
        <v>9</v>
      </c>
      <c r="R56" s="331">
        <v>49.45</v>
      </c>
      <c r="S56" s="312">
        <v>118</v>
      </c>
    </row>
    <row r="57" spans="1:19" ht="14.25" customHeight="1">
      <c r="A57" s="59" t="s">
        <v>206</v>
      </c>
      <c r="B57" s="59"/>
      <c r="C57" s="213" t="s">
        <v>113</v>
      </c>
      <c r="D57" s="332">
        <f t="shared" si="1"/>
        <v>3</v>
      </c>
      <c r="E57" s="314" t="s">
        <v>9</v>
      </c>
      <c r="F57" s="314" t="s">
        <v>9</v>
      </c>
      <c r="G57" s="315">
        <f t="shared" si="2"/>
        <v>3</v>
      </c>
      <c r="H57" s="314" t="s">
        <v>9</v>
      </c>
      <c r="I57" s="314">
        <v>1</v>
      </c>
      <c r="J57" s="314">
        <v>2</v>
      </c>
      <c r="K57" s="314" t="s">
        <v>9</v>
      </c>
      <c r="L57" s="314" t="s">
        <v>9</v>
      </c>
      <c r="M57" s="314" t="s">
        <v>9</v>
      </c>
      <c r="N57" s="314" t="s">
        <v>9</v>
      </c>
      <c r="O57" s="314" t="s">
        <v>9</v>
      </c>
      <c r="P57" s="314" t="s">
        <v>9</v>
      </c>
      <c r="Q57" s="314" t="s">
        <v>9</v>
      </c>
      <c r="R57" s="331">
        <v>8.9</v>
      </c>
      <c r="S57" s="318">
        <v>0</v>
      </c>
    </row>
    <row r="58" spans="1:19" ht="14.25" customHeight="1">
      <c r="A58" s="8"/>
      <c r="B58" s="8"/>
      <c r="C58" s="213"/>
      <c r="D58" s="332"/>
      <c r="E58" s="314"/>
      <c r="F58" s="357"/>
      <c r="G58" s="315"/>
      <c r="H58" s="357"/>
      <c r="I58" s="357"/>
      <c r="J58" s="357"/>
      <c r="K58" s="357"/>
      <c r="L58" s="357"/>
      <c r="M58" s="314"/>
      <c r="N58" s="314"/>
      <c r="O58" s="314"/>
      <c r="P58" s="314"/>
      <c r="Q58" s="314"/>
      <c r="R58" s="358"/>
      <c r="S58" s="312"/>
    </row>
    <row r="59" spans="1:19" ht="14.25" customHeight="1">
      <c r="A59" s="59" t="s">
        <v>207</v>
      </c>
      <c r="B59" s="59"/>
      <c r="C59" s="213" t="s">
        <v>115</v>
      </c>
      <c r="D59" s="332">
        <f t="shared" si="1"/>
        <v>23</v>
      </c>
      <c r="E59" s="314" t="s">
        <v>9</v>
      </c>
      <c r="F59" s="314">
        <v>1</v>
      </c>
      <c r="G59" s="315">
        <f t="shared" si="2"/>
        <v>22</v>
      </c>
      <c r="H59" s="314" t="s">
        <v>9</v>
      </c>
      <c r="I59" s="314">
        <v>7</v>
      </c>
      <c r="J59" s="314">
        <v>14</v>
      </c>
      <c r="K59" s="314" t="s">
        <v>9</v>
      </c>
      <c r="L59" s="314">
        <v>1</v>
      </c>
      <c r="M59" s="314" t="s">
        <v>9</v>
      </c>
      <c r="N59" s="314" t="s">
        <v>9</v>
      </c>
      <c r="O59" s="314" t="s">
        <v>9</v>
      </c>
      <c r="P59" s="314" t="s">
        <v>9</v>
      </c>
      <c r="Q59" s="314" t="s">
        <v>9</v>
      </c>
      <c r="R59" s="331">
        <v>84.53</v>
      </c>
      <c r="S59" s="312">
        <v>159</v>
      </c>
    </row>
    <row r="60" spans="1:19" ht="14.25" customHeight="1">
      <c r="A60" s="59" t="s">
        <v>208</v>
      </c>
      <c r="B60" s="59"/>
      <c r="C60" s="213" t="s">
        <v>117</v>
      </c>
      <c r="D60" s="332">
        <f t="shared" si="1"/>
        <v>105</v>
      </c>
      <c r="E60" s="314">
        <v>1</v>
      </c>
      <c r="F60" s="314">
        <v>30</v>
      </c>
      <c r="G60" s="315">
        <f t="shared" si="2"/>
        <v>74</v>
      </c>
      <c r="H60" s="314" t="s">
        <v>9</v>
      </c>
      <c r="I60" s="314">
        <v>21</v>
      </c>
      <c r="J60" s="314">
        <v>30</v>
      </c>
      <c r="K60" s="314">
        <v>13</v>
      </c>
      <c r="L60" s="314">
        <v>9</v>
      </c>
      <c r="M60" s="314" t="s">
        <v>9</v>
      </c>
      <c r="N60" s="314" t="s">
        <v>9</v>
      </c>
      <c r="O60" s="314">
        <v>1</v>
      </c>
      <c r="P60" s="314" t="s">
        <v>9</v>
      </c>
      <c r="Q60" s="314" t="s">
        <v>9</v>
      </c>
      <c r="R60" s="331">
        <v>463.37</v>
      </c>
      <c r="S60" s="312">
        <v>1631</v>
      </c>
    </row>
    <row r="61" spans="1:19" ht="14.25" customHeight="1">
      <c r="A61" s="60"/>
      <c r="B61" s="60"/>
      <c r="C61" s="214" t="s">
        <v>118</v>
      </c>
      <c r="D61" s="360">
        <f t="shared" si="1"/>
        <v>21</v>
      </c>
      <c r="E61" s="356" t="s">
        <v>9</v>
      </c>
      <c r="F61" s="356">
        <v>4</v>
      </c>
      <c r="G61" s="361">
        <f t="shared" si="2"/>
        <v>17</v>
      </c>
      <c r="H61" s="356" t="s">
        <v>9</v>
      </c>
      <c r="I61" s="322">
        <v>12</v>
      </c>
      <c r="J61" s="322">
        <v>3</v>
      </c>
      <c r="K61" s="322">
        <v>2</v>
      </c>
      <c r="L61" s="322" t="s">
        <v>9</v>
      </c>
      <c r="M61" s="322" t="s">
        <v>9</v>
      </c>
      <c r="N61" s="322" t="s">
        <v>9</v>
      </c>
      <c r="O61" s="322" t="s">
        <v>9</v>
      </c>
      <c r="P61" s="322" t="s">
        <v>9</v>
      </c>
      <c r="Q61" s="322" t="s">
        <v>9</v>
      </c>
      <c r="R61" s="362">
        <v>52.31</v>
      </c>
      <c r="S61" s="363">
        <v>132</v>
      </c>
    </row>
    <row r="62" spans="1:4" ht="14.25" customHeight="1">
      <c r="A62" s="316" t="s">
        <v>780</v>
      </c>
      <c r="D62" s="32"/>
    </row>
    <row r="63" spans="1:4" ht="14.25" customHeight="1">
      <c r="A63" s="316" t="s">
        <v>781</v>
      </c>
      <c r="D63" s="32"/>
    </row>
    <row r="64" ht="14.25">
      <c r="A64" s="2" t="s">
        <v>377</v>
      </c>
    </row>
  </sheetData>
  <sheetProtection/>
  <mergeCells count="18">
    <mergeCell ref="A3:S3"/>
    <mergeCell ref="A9:C9"/>
    <mergeCell ref="N6:N7"/>
    <mergeCell ref="P6:P7"/>
    <mergeCell ref="Q6:Q7"/>
    <mergeCell ref="J6:J7"/>
    <mergeCell ref="K6:K7"/>
    <mergeCell ref="L6:L7"/>
    <mergeCell ref="M6:M7"/>
    <mergeCell ref="A5:C7"/>
    <mergeCell ref="E5:E7"/>
    <mergeCell ref="F5:F7"/>
    <mergeCell ref="G5:Q5"/>
    <mergeCell ref="R5:R7"/>
    <mergeCell ref="G6:G7"/>
    <mergeCell ref="H6:H7"/>
    <mergeCell ref="I6:I7"/>
    <mergeCell ref="O6:O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zoomScalePageLayoutView="0" workbookViewId="0" topLeftCell="A1">
      <selection activeCell="O1" sqref="O1"/>
    </sheetView>
  </sheetViews>
  <sheetFormatPr defaultColWidth="10.59765625" defaultRowHeight="15"/>
  <cols>
    <col min="1" max="2" width="2.59765625" style="2" customWidth="1"/>
    <col min="3" max="4" width="9.3984375" style="2" customWidth="1"/>
    <col min="5" max="5" width="11.3984375" style="2" customWidth="1"/>
    <col min="6" max="6" width="10.8984375" style="2" customWidth="1"/>
    <col min="7" max="7" width="10.5" style="2" customWidth="1"/>
    <col min="8" max="8" width="10" style="2" customWidth="1"/>
    <col min="9" max="9" width="10.19921875" style="2" customWidth="1"/>
    <col min="10" max="11" width="9.3984375" style="2" customWidth="1"/>
    <col min="12" max="12" width="5.09765625" style="2" customWidth="1"/>
    <col min="13" max="13" width="2.59765625" style="2" customWidth="1"/>
    <col min="14" max="14" width="20.09765625" style="2" customWidth="1"/>
    <col min="15" max="22" width="9.3984375" style="2" customWidth="1"/>
    <col min="23" max="16384" width="10.59765625" style="2" customWidth="1"/>
  </cols>
  <sheetData>
    <row r="1" spans="1:22" s="27" customFormat="1" ht="19.5" customHeight="1">
      <c r="A1" s="3" t="s">
        <v>396</v>
      </c>
      <c r="V1" s="4" t="s">
        <v>397</v>
      </c>
    </row>
    <row r="2" spans="1:22" ht="19.5" customHeight="1">
      <c r="A2" s="395" t="s">
        <v>818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</row>
    <row r="3" spans="1:22" ht="19.5" customHeight="1">
      <c r="A3" s="523" t="s">
        <v>592</v>
      </c>
      <c r="B3" s="435"/>
      <c r="C3" s="435"/>
      <c r="D3" s="435"/>
      <c r="E3" s="435"/>
      <c r="F3" s="435"/>
      <c r="G3" s="435"/>
      <c r="H3" s="435"/>
      <c r="I3" s="435"/>
      <c r="J3" s="25"/>
      <c r="K3" s="25"/>
      <c r="L3" s="25"/>
      <c r="M3" s="435" t="s">
        <v>593</v>
      </c>
      <c r="N3" s="435"/>
      <c r="O3" s="435"/>
      <c r="P3" s="435"/>
      <c r="Q3" s="435"/>
      <c r="R3" s="435"/>
      <c r="S3" s="435"/>
      <c r="T3" s="435"/>
      <c r="U3" s="435"/>
      <c r="V3" s="435"/>
    </row>
    <row r="4" spans="2:22" ht="18" customHeight="1" thickBot="1">
      <c r="B4" s="38"/>
      <c r="C4" s="38"/>
      <c r="D4" s="38"/>
      <c r="E4" s="38"/>
      <c r="F4" s="38"/>
      <c r="G4" s="38"/>
      <c r="I4" s="23" t="s">
        <v>395</v>
      </c>
      <c r="N4" s="38"/>
      <c r="O4" s="38"/>
      <c r="P4" s="38"/>
      <c r="Q4" s="38"/>
      <c r="R4" s="38"/>
      <c r="S4" s="38"/>
      <c r="T4" s="38"/>
      <c r="U4" s="38"/>
      <c r="V4" s="23" t="s">
        <v>394</v>
      </c>
    </row>
    <row r="5" spans="1:22" ht="18" customHeight="1">
      <c r="A5" s="480" t="s">
        <v>598</v>
      </c>
      <c r="B5" s="480"/>
      <c r="C5" s="480"/>
      <c r="D5" s="516"/>
      <c r="E5" s="29" t="s">
        <v>599</v>
      </c>
      <c r="F5" s="167">
        <v>3</v>
      </c>
      <c r="G5" s="167">
        <v>4</v>
      </c>
      <c r="H5" s="167">
        <v>5</v>
      </c>
      <c r="I5" s="162">
        <v>6</v>
      </c>
      <c r="J5" s="33"/>
      <c r="K5" s="25"/>
      <c r="L5" s="25"/>
      <c r="M5" s="475" t="s">
        <v>209</v>
      </c>
      <c r="N5" s="477"/>
      <c r="O5" s="18"/>
      <c r="P5" s="479" t="s">
        <v>210</v>
      </c>
      <c r="Q5" s="480"/>
      <c r="R5" s="480"/>
      <c r="S5" s="480"/>
      <c r="T5" s="480"/>
      <c r="U5" s="516"/>
      <c r="V5" s="61"/>
    </row>
    <row r="6" spans="1:22" ht="18" customHeight="1">
      <c r="A6" s="517" t="s">
        <v>600</v>
      </c>
      <c r="B6" s="518"/>
      <c r="C6" s="518"/>
      <c r="D6" s="519"/>
      <c r="E6" s="339">
        <f>SUM(E8,E14)</f>
        <v>4910</v>
      </c>
      <c r="F6" s="340">
        <f>SUM(F8,F14)</f>
        <v>4550</v>
      </c>
      <c r="G6" s="340">
        <f>SUM(G8,G14)</f>
        <v>4330</v>
      </c>
      <c r="H6" s="340">
        <f>SUM(H8,H14)</f>
        <v>4272</v>
      </c>
      <c r="I6" s="340">
        <f>SUM(I8,I14)</f>
        <v>4000</v>
      </c>
      <c r="J6" s="210"/>
      <c r="K6" s="25"/>
      <c r="L6" s="25"/>
      <c r="M6" s="437"/>
      <c r="N6" s="436"/>
      <c r="O6" s="35" t="s">
        <v>4</v>
      </c>
      <c r="P6" s="481" t="s">
        <v>211</v>
      </c>
      <c r="Q6" s="481" t="s">
        <v>212</v>
      </c>
      <c r="R6" s="481" t="s">
        <v>213</v>
      </c>
      <c r="S6" s="481" t="s">
        <v>214</v>
      </c>
      <c r="T6" s="524" t="s">
        <v>215</v>
      </c>
      <c r="U6" s="62"/>
      <c r="V6" s="9" t="s">
        <v>216</v>
      </c>
    </row>
    <row r="7" spans="1:22" ht="18" customHeight="1">
      <c r="A7" s="215"/>
      <c r="B7" s="215"/>
      <c r="C7" s="215"/>
      <c r="D7" s="216"/>
      <c r="E7" s="328"/>
      <c r="F7" s="314"/>
      <c r="G7" s="314"/>
      <c r="H7" s="314"/>
      <c r="I7" s="314"/>
      <c r="J7" s="210"/>
      <c r="K7" s="25"/>
      <c r="L7" s="25"/>
      <c r="M7" s="438"/>
      <c r="N7" s="439"/>
      <c r="O7" s="20"/>
      <c r="P7" s="520"/>
      <c r="Q7" s="520"/>
      <c r="R7" s="520"/>
      <c r="S7" s="520"/>
      <c r="T7" s="525"/>
      <c r="U7" s="63" t="s">
        <v>217</v>
      </c>
      <c r="V7" s="36"/>
    </row>
    <row r="8" spans="1:22" ht="18" customHeight="1">
      <c r="A8" s="414" t="s">
        <v>502</v>
      </c>
      <c r="B8" s="522"/>
      <c r="C8" s="522"/>
      <c r="D8" s="415"/>
      <c r="E8" s="324">
        <v>3130</v>
      </c>
      <c r="F8" s="314">
        <v>3000</v>
      </c>
      <c r="G8" s="314">
        <v>2830</v>
      </c>
      <c r="H8" s="314">
        <f>SUM(H9:H10)</f>
        <v>3030</v>
      </c>
      <c r="I8" s="314">
        <f>SUM(I9:I10)</f>
        <v>2850</v>
      </c>
      <c r="J8" s="210"/>
      <c r="K8" s="25"/>
      <c r="L8" s="25"/>
      <c r="M8" s="453" t="s">
        <v>559</v>
      </c>
      <c r="N8" s="454"/>
      <c r="O8" s="343">
        <v>6240</v>
      </c>
      <c r="P8" s="344">
        <v>5540</v>
      </c>
      <c r="Q8" s="344">
        <v>180</v>
      </c>
      <c r="R8" s="344">
        <v>760</v>
      </c>
      <c r="S8" s="344">
        <v>2900</v>
      </c>
      <c r="T8" s="344">
        <v>1690</v>
      </c>
      <c r="U8" s="344">
        <v>950</v>
      </c>
      <c r="V8" s="344">
        <v>710</v>
      </c>
    </row>
    <row r="9" spans="1:22" ht="18" customHeight="1">
      <c r="A9" s="215"/>
      <c r="B9" s="414" t="s">
        <v>595</v>
      </c>
      <c r="C9" s="522"/>
      <c r="D9" s="415"/>
      <c r="E9" s="324" t="s">
        <v>817</v>
      </c>
      <c r="F9" s="314" t="s">
        <v>817</v>
      </c>
      <c r="G9" s="314" t="s">
        <v>817</v>
      </c>
      <c r="H9" s="314">
        <v>339</v>
      </c>
      <c r="I9" s="314">
        <v>330</v>
      </c>
      <c r="J9" s="210"/>
      <c r="K9" s="25"/>
      <c r="L9" s="25"/>
      <c r="M9" s="422" t="s">
        <v>823</v>
      </c>
      <c r="N9" s="455"/>
      <c r="O9" s="332">
        <v>5750</v>
      </c>
      <c r="P9" s="315">
        <v>5110</v>
      </c>
      <c r="Q9" s="315">
        <v>160</v>
      </c>
      <c r="R9" s="315">
        <v>640</v>
      </c>
      <c r="S9" s="315">
        <v>2590</v>
      </c>
      <c r="T9" s="315">
        <v>1730</v>
      </c>
      <c r="U9" s="315">
        <v>980</v>
      </c>
      <c r="V9" s="315">
        <v>640</v>
      </c>
    </row>
    <row r="10" spans="1:22" ht="18" customHeight="1">
      <c r="A10" s="215"/>
      <c r="B10" s="414" t="s">
        <v>596</v>
      </c>
      <c r="C10" s="522"/>
      <c r="D10" s="415"/>
      <c r="E10" s="324" t="s">
        <v>817</v>
      </c>
      <c r="F10" s="314" t="s">
        <v>817</v>
      </c>
      <c r="G10" s="314" t="s">
        <v>817</v>
      </c>
      <c r="H10" s="314">
        <f>SUM(H11:H12)</f>
        <v>2691</v>
      </c>
      <c r="I10" s="314">
        <f>SUM(I11:I12)</f>
        <v>2520</v>
      </c>
      <c r="J10" s="210"/>
      <c r="K10" s="25"/>
      <c r="L10" s="25"/>
      <c r="M10" s="422" t="s">
        <v>824</v>
      </c>
      <c r="N10" s="455"/>
      <c r="O10" s="332">
        <v>5510</v>
      </c>
      <c r="P10" s="315">
        <v>4890</v>
      </c>
      <c r="Q10" s="315">
        <v>150</v>
      </c>
      <c r="R10" s="315">
        <v>650</v>
      </c>
      <c r="S10" s="315">
        <v>2390</v>
      </c>
      <c r="T10" s="315">
        <v>1710</v>
      </c>
      <c r="U10" s="315">
        <v>1040</v>
      </c>
      <c r="V10" s="315">
        <v>610</v>
      </c>
    </row>
    <row r="11" spans="1:22" ht="18" customHeight="1">
      <c r="A11" s="215"/>
      <c r="B11" s="195"/>
      <c r="C11" s="414" t="s">
        <v>218</v>
      </c>
      <c r="D11" s="415"/>
      <c r="E11" s="13" t="s">
        <v>601</v>
      </c>
      <c r="F11" s="12" t="s">
        <v>601</v>
      </c>
      <c r="G11" s="12" t="s">
        <v>601</v>
      </c>
      <c r="H11" s="12">
        <v>974</v>
      </c>
      <c r="I11" s="12">
        <v>900</v>
      </c>
      <c r="J11" s="210"/>
      <c r="K11" s="25"/>
      <c r="L11" s="25"/>
      <c r="M11" s="422" t="s">
        <v>825</v>
      </c>
      <c r="N11" s="455"/>
      <c r="O11" s="332">
        <f>SUM(P11,V11)</f>
        <v>5597</v>
      </c>
      <c r="P11" s="315">
        <f>SUM(Q11:T11)</f>
        <v>4840</v>
      </c>
      <c r="Q11" s="315">
        <v>103</v>
      </c>
      <c r="R11" s="315">
        <v>625</v>
      </c>
      <c r="S11" s="315">
        <v>2165</v>
      </c>
      <c r="T11" s="315">
        <v>1947</v>
      </c>
      <c r="U11" s="315">
        <v>1145</v>
      </c>
      <c r="V11" s="315">
        <v>757</v>
      </c>
    </row>
    <row r="12" spans="1:22" ht="18" customHeight="1">
      <c r="A12" s="215"/>
      <c r="B12" s="195"/>
      <c r="C12" s="414" t="s">
        <v>597</v>
      </c>
      <c r="D12" s="415"/>
      <c r="E12" s="13" t="s">
        <v>601</v>
      </c>
      <c r="F12" s="12" t="s">
        <v>601</v>
      </c>
      <c r="G12" s="12" t="s">
        <v>601</v>
      </c>
      <c r="H12" s="12">
        <v>1717</v>
      </c>
      <c r="I12" s="12">
        <v>1620</v>
      </c>
      <c r="J12" s="210"/>
      <c r="K12" s="25"/>
      <c r="L12" s="25"/>
      <c r="M12" s="424" t="s">
        <v>826</v>
      </c>
      <c r="N12" s="457"/>
      <c r="O12" s="335">
        <v>5200</v>
      </c>
      <c r="P12" s="325">
        <f aca="true" t="shared" si="0" ref="P12:U12">SUM(P17:P21)</f>
        <v>4550</v>
      </c>
      <c r="Q12" s="325">
        <f t="shared" si="0"/>
        <v>80</v>
      </c>
      <c r="R12" s="325">
        <f t="shared" si="0"/>
        <v>590</v>
      </c>
      <c r="S12" s="325">
        <v>2100</v>
      </c>
      <c r="T12" s="325">
        <f t="shared" si="0"/>
        <v>1790</v>
      </c>
      <c r="U12" s="325">
        <f t="shared" si="0"/>
        <v>1000</v>
      </c>
      <c r="V12" s="325">
        <v>650</v>
      </c>
    </row>
    <row r="13" spans="1:22" ht="18" customHeight="1">
      <c r="A13" s="215"/>
      <c r="B13" s="215"/>
      <c r="C13" s="215"/>
      <c r="D13" s="216"/>
      <c r="E13" s="13"/>
      <c r="F13" s="12"/>
      <c r="G13" s="12"/>
      <c r="H13" s="12"/>
      <c r="I13" s="12"/>
      <c r="J13" s="210"/>
      <c r="K13" s="25"/>
      <c r="L13" s="25"/>
      <c r="M13" s="33"/>
      <c r="N13" s="34"/>
      <c r="O13" s="341"/>
      <c r="P13" s="342"/>
      <c r="Q13" s="342"/>
      <c r="R13" s="342"/>
      <c r="S13" s="342"/>
      <c r="T13" s="342"/>
      <c r="U13" s="342"/>
      <c r="V13" s="342"/>
    </row>
    <row r="14" spans="1:22" ht="18" customHeight="1">
      <c r="A14" s="418" t="s">
        <v>219</v>
      </c>
      <c r="B14" s="521"/>
      <c r="C14" s="521"/>
      <c r="D14" s="419"/>
      <c r="E14" s="219">
        <v>1780</v>
      </c>
      <c r="F14" s="57">
        <v>1550</v>
      </c>
      <c r="G14" s="57">
        <v>1500</v>
      </c>
      <c r="H14" s="57">
        <v>1242</v>
      </c>
      <c r="I14" s="57">
        <v>1150</v>
      </c>
      <c r="J14" s="210"/>
      <c r="K14" s="25"/>
      <c r="L14" s="25"/>
      <c r="M14" s="33"/>
      <c r="N14" s="34"/>
      <c r="O14" s="345"/>
      <c r="P14" s="346"/>
      <c r="Q14" s="346"/>
      <c r="R14" s="346"/>
      <c r="S14" s="346"/>
      <c r="T14" s="346"/>
      <c r="U14" s="346"/>
      <c r="V14" s="346"/>
    </row>
    <row r="15" spans="1:22" ht="18" customHeight="1">
      <c r="A15" s="166" t="s">
        <v>377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5"/>
      <c r="L15" s="25"/>
      <c r="M15" s="8"/>
      <c r="N15" s="49"/>
      <c r="O15" s="341"/>
      <c r="P15" s="342"/>
      <c r="Q15" s="342"/>
      <c r="R15" s="342"/>
      <c r="S15" s="342"/>
      <c r="T15" s="342"/>
      <c r="U15" s="342"/>
      <c r="V15" s="342"/>
    </row>
    <row r="16" spans="1:22" ht="18" customHeight="1">
      <c r="A16" s="15"/>
      <c r="B16" s="1"/>
      <c r="C16" s="1"/>
      <c r="D16" s="1"/>
      <c r="E16" s="1"/>
      <c r="F16" s="1"/>
      <c r="G16" s="1"/>
      <c r="H16" s="1"/>
      <c r="I16" s="1"/>
      <c r="J16" s="217"/>
      <c r="K16" s="25"/>
      <c r="L16" s="25"/>
      <c r="M16" s="447"/>
      <c r="N16" s="449"/>
      <c r="O16" s="332"/>
      <c r="P16" s="315"/>
      <c r="Q16" s="315"/>
      <c r="R16" s="315"/>
      <c r="S16" s="315"/>
      <c r="T16" s="315"/>
      <c r="U16" s="315"/>
      <c r="V16" s="315"/>
    </row>
    <row r="17" spans="1:22" ht="18" customHeight="1">
      <c r="A17" s="15"/>
      <c r="B17" s="1"/>
      <c r="C17" s="1"/>
      <c r="D17" s="1"/>
      <c r="E17" s="1"/>
      <c r="F17" s="1"/>
      <c r="G17" s="1"/>
      <c r="H17" s="1"/>
      <c r="I17" s="1"/>
      <c r="J17" s="217"/>
      <c r="K17" s="25"/>
      <c r="L17" s="25"/>
      <c r="M17" s="447" t="s">
        <v>220</v>
      </c>
      <c r="N17" s="449"/>
      <c r="O17" s="332">
        <v>3610</v>
      </c>
      <c r="P17" s="315">
        <f>SUM(Q17:T17)</f>
        <v>2980</v>
      </c>
      <c r="Q17" s="315">
        <v>20</v>
      </c>
      <c r="R17" s="315">
        <v>340</v>
      </c>
      <c r="S17" s="315">
        <v>1230</v>
      </c>
      <c r="T17" s="315">
        <v>1390</v>
      </c>
      <c r="U17" s="315">
        <v>870</v>
      </c>
      <c r="V17" s="315">
        <v>640</v>
      </c>
    </row>
    <row r="18" spans="2:22" ht="18" customHeight="1">
      <c r="B18" s="25"/>
      <c r="C18" s="25"/>
      <c r="D18" s="32"/>
      <c r="E18" s="32"/>
      <c r="F18" s="32"/>
      <c r="G18" s="32"/>
      <c r="H18" s="32"/>
      <c r="I18" s="25"/>
      <c r="J18" s="25"/>
      <c r="K18" s="25"/>
      <c r="L18" s="25"/>
      <c r="M18" s="447" t="s">
        <v>221</v>
      </c>
      <c r="N18" s="449"/>
      <c r="O18" s="332"/>
      <c r="P18" s="315"/>
      <c r="Q18" s="314"/>
      <c r="R18" s="314"/>
      <c r="S18" s="315"/>
      <c r="T18" s="315"/>
      <c r="U18" s="315"/>
      <c r="V18" s="314"/>
    </row>
    <row r="19" spans="1:22" ht="18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33"/>
      <c r="N19" s="7" t="s">
        <v>222</v>
      </c>
      <c r="O19" s="332">
        <f>SUM(P19,V19)</f>
        <v>220</v>
      </c>
      <c r="P19" s="315">
        <f>SUM(Q19:T19)</f>
        <v>200</v>
      </c>
      <c r="Q19" s="314" t="s">
        <v>814</v>
      </c>
      <c r="R19" s="314">
        <v>10</v>
      </c>
      <c r="S19" s="314">
        <v>130</v>
      </c>
      <c r="T19" s="315">
        <v>60</v>
      </c>
      <c r="U19" s="315">
        <v>20</v>
      </c>
      <c r="V19" s="314">
        <v>20</v>
      </c>
    </row>
    <row r="20" spans="1:22" ht="18" customHeight="1">
      <c r="A20" s="25"/>
      <c r="B20" s="25"/>
      <c r="C20" s="25"/>
      <c r="D20" s="32"/>
      <c r="E20" s="32"/>
      <c r="F20" s="32"/>
      <c r="G20" s="32"/>
      <c r="H20" s="32"/>
      <c r="I20" s="25"/>
      <c r="J20" s="25"/>
      <c r="K20" s="25"/>
      <c r="L20" s="25"/>
      <c r="M20" s="33"/>
      <c r="N20" s="7" t="s">
        <v>223</v>
      </c>
      <c r="O20" s="332">
        <f>SUM(P20,V20)</f>
        <v>150</v>
      </c>
      <c r="P20" s="315">
        <f>SUM(Q20:T20)</f>
        <v>150</v>
      </c>
      <c r="Q20" s="314" t="s">
        <v>814</v>
      </c>
      <c r="R20" s="314">
        <v>20</v>
      </c>
      <c r="S20" s="315">
        <v>60</v>
      </c>
      <c r="T20" s="315">
        <v>70</v>
      </c>
      <c r="U20" s="315">
        <v>30</v>
      </c>
      <c r="V20" s="314" t="s">
        <v>814</v>
      </c>
    </row>
    <row r="21" spans="12:22" ht="18" customHeight="1">
      <c r="L21" s="25"/>
      <c r="M21" s="447" t="s">
        <v>224</v>
      </c>
      <c r="N21" s="449"/>
      <c r="O21" s="332">
        <f>SUM(P21,V21)</f>
        <v>1230</v>
      </c>
      <c r="P21" s="315">
        <v>1220</v>
      </c>
      <c r="Q21" s="315">
        <v>60</v>
      </c>
      <c r="R21" s="315">
        <v>220</v>
      </c>
      <c r="S21" s="315">
        <v>670</v>
      </c>
      <c r="T21" s="315">
        <v>270</v>
      </c>
      <c r="U21" s="315">
        <v>80</v>
      </c>
      <c r="V21" s="314">
        <v>10</v>
      </c>
    </row>
    <row r="22" spans="12:22" ht="18" customHeight="1">
      <c r="L22" s="25"/>
      <c r="M22" s="33"/>
      <c r="N22" s="34"/>
      <c r="O22" s="345"/>
      <c r="P22" s="346"/>
      <c r="Q22" s="346"/>
      <c r="R22" s="346"/>
      <c r="S22" s="346"/>
      <c r="T22" s="346"/>
      <c r="U22" s="346"/>
      <c r="V22" s="346"/>
    </row>
    <row r="23" spans="1:22" ht="19.5" customHeight="1">
      <c r="A23" s="526"/>
      <c r="B23" s="526"/>
      <c r="C23" s="526"/>
      <c r="D23" s="526"/>
      <c r="E23" s="526"/>
      <c r="F23" s="526"/>
      <c r="G23" s="526"/>
      <c r="H23" s="526"/>
      <c r="I23" s="526"/>
      <c r="J23" s="526"/>
      <c r="K23" s="526"/>
      <c r="L23" s="25"/>
      <c r="M23" s="8"/>
      <c r="N23" s="49"/>
      <c r="O23" s="341"/>
      <c r="P23" s="342"/>
      <c r="Q23" s="342"/>
      <c r="R23" s="342"/>
      <c r="S23" s="342"/>
      <c r="T23" s="342"/>
      <c r="U23" s="342"/>
      <c r="V23" s="342"/>
    </row>
    <row r="24" spans="1:22" ht="19.5" customHeight="1">
      <c r="A24" s="435" t="s">
        <v>594</v>
      </c>
      <c r="B24" s="435"/>
      <c r="C24" s="435"/>
      <c r="D24" s="435"/>
      <c r="E24" s="435"/>
      <c r="F24" s="435"/>
      <c r="G24" s="435"/>
      <c r="H24" s="435"/>
      <c r="I24" s="435"/>
      <c r="J24" s="435"/>
      <c r="K24" s="435"/>
      <c r="L24" s="25"/>
      <c r="M24" s="8"/>
      <c r="N24" s="49"/>
      <c r="O24" s="366"/>
      <c r="P24" s="342"/>
      <c r="Q24" s="342"/>
      <c r="R24" s="342"/>
      <c r="S24" s="342"/>
      <c r="T24" s="342"/>
      <c r="U24" s="342"/>
      <c r="V24" s="342"/>
    </row>
    <row r="25" spans="2:22" ht="18" customHeight="1" thickBot="1">
      <c r="B25" s="38"/>
      <c r="C25" s="38"/>
      <c r="D25" s="38"/>
      <c r="E25" s="38"/>
      <c r="F25" s="38"/>
      <c r="G25" s="38"/>
      <c r="H25" s="38"/>
      <c r="I25" s="38"/>
      <c r="J25" s="38"/>
      <c r="K25" s="23" t="s">
        <v>394</v>
      </c>
      <c r="L25" s="25"/>
      <c r="M25" s="435" t="s">
        <v>471</v>
      </c>
      <c r="N25" s="502"/>
      <c r="O25" s="332">
        <f>SUM(O26:O28)</f>
        <v>5200</v>
      </c>
      <c r="P25" s="315">
        <f aca="true" t="shared" si="1" ref="P25:V25">SUM(P26:P28)</f>
        <v>4550</v>
      </c>
      <c r="Q25" s="315">
        <f t="shared" si="1"/>
        <v>80</v>
      </c>
      <c r="R25" s="315">
        <f t="shared" si="1"/>
        <v>590</v>
      </c>
      <c r="S25" s="315">
        <f t="shared" si="1"/>
        <v>2100</v>
      </c>
      <c r="T25" s="315">
        <f t="shared" si="1"/>
        <v>1780</v>
      </c>
      <c r="U25" s="315">
        <f t="shared" si="1"/>
        <v>1000</v>
      </c>
      <c r="V25" s="315">
        <f t="shared" si="1"/>
        <v>650</v>
      </c>
    </row>
    <row r="26" spans="1:22" ht="18" customHeight="1">
      <c r="A26" s="475" t="s">
        <v>225</v>
      </c>
      <c r="B26" s="475"/>
      <c r="C26" s="475"/>
      <c r="D26" s="528" t="s">
        <v>4</v>
      </c>
      <c r="E26" s="528" t="s">
        <v>226</v>
      </c>
      <c r="F26" s="479" t="s">
        <v>227</v>
      </c>
      <c r="G26" s="480"/>
      <c r="H26" s="480"/>
      <c r="I26" s="480"/>
      <c r="J26" s="480"/>
      <c r="K26" s="480"/>
      <c r="L26" s="25"/>
      <c r="M26" s="33"/>
      <c r="N26" s="7" t="s">
        <v>228</v>
      </c>
      <c r="O26" s="332">
        <f>SUM(O34,O42)</f>
        <v>2830</v>
      </c>
      <c r="P26" s="315">
        <f>SUM(P34,P42)</f>
        <v>2550</v>
      </c>
      <c r="Q26" s="315">
        <v>70</v>
      </c>
      <c r="R26" s="315">
        <v>380</v>
      </c>
      <c r="S26" s="315">
        <v>1160</v>
      </c>
      <c r="T26" s="315">
        <v>940</v>
      </c>
      <c r="U26" s="315">
        <v>450</v>
      </c>
      <c r="V26" s="315">
        <v>280</v>
      </c>
    </row>
    <row r="27" spans="1:22" ht="18" customHeight="1">
      <c r="A27" s="435"/>
      <c r="B27" s="435"/>
      <c r="C27" s="435"/>
      <c r="D27" s="430"/>
      <c r="E27" s="430"/>
      <c r="F27" s="481" t="s">
        <v>229</v>
      </c>
      <c r="G27" s="481" t="s">
        <v>212</v>
      </c>
      <c r="H27" s="481" t="s">
        <v>213</v>
      </c>
      <c r="I27" s="481" t="s">
        <v>214</v>
      </c>
      <c r="J27" s="524" t="s">
        <v>230</v>
      </c>
      <c r="K27" s="65"/>
      <c r="L27" s="25"/>
      <c r="M27" s="33"/>
      <c r="N27" s="7" t="s">
        <v>231</v>
      </c>
      <c r="O27" s="332">
        <v>710</v>
      </c>
      <c r="P27" s="315">
        <f>SUM(P35,P43)</f>
        <v>640</v>
      </c>
      <c r="Q27" s="314">
        <v>10</v>
      </c>
      <c r="R27" s="315">
        <v>50</v>
      </c>
      <c r="S27" s="315">
        <v>240</v>
      </c>
      <c r="T27" s="315">
        <v>330</v>
      </c>
      <c r="U27" s="315">
        <v>200</v>
      </c>
      <c r="V27" s="315">
        <v>70</v>
      </c>
    </row>
    <row r="28" spans="1:22" ht="18" customHeight="1">
      <c r="A28" s="527"/>
      <c r="B28" s="527"/>
      <c r="C28" s="527"/>
      <c r="D28" s="520"/>
      <c r="E28" s="520"/>
      <c r="F28" s="520"/>
      <c r="G28" s="520"/>
      <c r="H28" s="520"/>
      <c r="I28" s="520"/>
      <c r="J28" s="525"/>
      <c r="K28" s="66" t="s">
        <v>217</v>
      </c>
      <c r="L28" s="25"/>
      <c r="M28" s="33"/>
      <c r="N28" s="7" t="s">
        <v>232</v>
      </c>
      <c r="O28" s="332">
        <v>1660</v>
      </c>
      <c r="P28" s="315">
        <v>1360</v>
      </c>
      <c r="Q28" s="314" t="s">
        <v>814</v>
      </c>
      <c r="R28" s="315">
        <v>160</v>
      </c>
      <c r="S28" s="315">
        <v>700</v>
      </c>
      <c r="T28" s="315">
        <v>510</v>
      </c>
      <c r="U28" s="315">
        <v>350</v>
      </c>
      <c r="V28" s="315">
        <v>300</v>
      </c>
    </row>
    <row r="29" spans="1:22" ht="18" customHeight="1">
      <c r="A29" s="453" t="s">
        <v>559</v>
      </c>
      <c r="B29" s="529"/>
      <c r="C29" s="530"/>
      <c r="D29" s="343">
        <f>SUM(E29:F29)</f>
        <v>20950</v>
      </c>
      <c r="E29" s="344">
        <v>3340</v>
      </c>
      <c r="F29" s="344">
        <v>17610</v>
      </c>
      <c r="G29" s="344">
        <v>2750</v>
      </c>
      <c r="H29" s="344">
        <v>3520</v>
      </c>
      <c r="I29" s="344">
        <v>6530</v>
      </c>
      <c r="J29" s="344">
        <v>4800</v>
      </c>
      <c r="K29" s="344">
        <v>3220</v>
      </c>
      <c r="L29" s="25"/>
      <c r="M29" s="33"/>
      <c r="N29" s="34"/>
      <c r="O29" s="345"/>
      <c r="P29" s="346"/>
      <c r="Q29" s="346"/>
      <c r="R29" s="346"/>
      <c r="S29" s="346"/>
      <c r="T29" s="346"/>
      <c r="U29" s="346"/>
      <c r="V29" s="346"/>
    </row>
    <row r="30" spans="1:22" ht="18" customHeight="1">
      <c r="A30" s="422" t="s">
        <v>823</v>
      </c>
      <c r="B30" s="531"/>
      <c r="C30" s="532"/>
      <c r="D30" s="332">
        <f>SUM(E30:F30)</f>
        <v>19360</v>
      </c>
      <c r="E30" s="315">
        <v>2910</v>
      </c>
      <c r="F30" s="315">
        <f>SUM(G30:J30)</f>
        <v>16450</v>
      </c>
      <c r="G30" s="315">
        <v>2630</v>
      </c>
      <c r="H30" s="315">
        <v>3120</v>
      </c>
      <c r="I30" s="315">
        <v>6000</v>
      </c>
      <c r="J30" s="315">
        <v>4700</v>
      </c>
      <c r="K30" s="315">
        <v>3170</v>
      </c>
      <c r="L30" s="25"/>
      <c r="M30" s="8"/>
      <c r="N30" s="49"/>
      <c r="O30" s="341"/>
      <c r="P30" s="342"/>
      <c r="Q30" s="342"/>
      <c r="R30" s="342"/>
      <c r="S30" s="342"/>
      <c r="T30" s="342"/>
      <c r="U30" s="342"/>
      <c r="V30" s="342"/>
    </row>
    <row r="31" spans="1:22" ht="18" customHeight="1">
      <c r="A31" s="422" t="s">
        <v>824</v>
      </c>
      <c r="B31" s="531"/>
      <c r="C31" s="532"/>
      <c r="D31" s="332">
        <v>18470</v>
      </c>
      <c r="E31" s="315">
        <v>2710</v>
      </c>
      <c r="F31" s="315">
        <f>SUM(G31:J31)</f>
        <v>15750</v>
      </c>
      <c r="G31" s="315">
        <v>2470</v>
      </c>
      <c r="H31" s="315">
        <v>2970</v>
      </c>
      <c r="I31" s="315">
        <v>5780</v>
      </c>
      <c r="J31" s="315">
        <v>4530</v>
      </c>
      <c r="K31" s="315">
        <v>3090</v>
      </c>
      <c r="L31" s="25"/>
      <c r="M31" s="8"/>
      <c r="N31" s="49"/>
      <c r="O31" s="366"/>
      <c r="P31" s="342"/>
      <c r="Q31" s="342"/>
      <c r="R31" s="342"/>
      <c r="S31" s="342"/>
      <c r="T31" s="342"/>
      <c r="U31" s="342"/>
      <c r="V31" s="342"/>
    </row>
    <row r="32" spans="1:22" ht="18" customHeight="1">
      <c r="A32" s="422" t="s">
        <v>825</v>
      </c>
      <c r="B32" s="531"/>
      <c r="C32" s="532"/>
      <c r="D32" s="332">
        <f>SUM(E32:F32)</f>
        <v>17529</v>
      </c>
      <c r="E32" s="315">
        <v>2739</v>
      </c>
      <c r="F32" s="315">
        <f>SUM(G32:J32)</f>
        <v>14790</v>
      </c>
      <c r="G32" s="315">
        <v>1943</v>
      </c>
      <c r="H32" s="315">
        <v>2618</v>
      </c>
      <c r="I32" s="315">
        <v>5183</v>
      </c>
      <c r="J32" s="315">
        <v>5046</v>
      </c>
      <c r="K32" s="315">
        <v>3406</v>
      </c>
      <c r="L32" s="25"/>
      <c r="M32" s="8"/>
      <c r="N32" s="49"/>
      <c r="O32" s="341"/>
      <c r="P32" s="342"/>
      <c r="Q32" s="342"/>
      <c r="R32" s="342"/>
      <c r="S32" s="342"/>
      <c r="T32" s="342"/>
      <c r="U32" s="342"/>
      <c r="V32" s="342"/>
    </row>
    <row r="33" spans="1:22" ht="18" customHeight="1">
      <c r="A33" s="424" t="s">
        <v>826</v>
      </c>
      <c r="B33" s="534"/>
      <c r="C33" s="535"/>
      <c r="D33" s="335">
        <f>SUM(D35:D36)</f>
        <v>16500</v>
      </c>
      <c r="E33" s="325">
        <v>2270</v>
      </c>
      <c r="F33" s="325">
        <v>14230</v>
      </c>
      <c r="G33" s="325">
        <f>SUM(G35:G36)</f>
        <v>1920</v>
      </c>
      <c r="H33" s="325">
        <f>SUM(H35:H36)</f>
        <v>2520</v>
      </c>
      <c r="I33" s="325">
        <f>SUM(I35:I36)</f>
        <v>5030</v>
      </c>
      <c r="J33" s="325">
        <v>4760</v>
      </c>
      <c r="K33" s="325">
        <f>SUM(K35:K36)</f>
        <v>3230</v>
      </c>
      <c r="L33" s="25"/>
      <c r="M33" s="447" t="s">
        <v>233</v>
      </c>
      <c r="N33" s="449"/>
      <c r="O33" s="332">
        <v>3830</v>
      </c>
      <c r="P33" s="315">
        <v>3180</v>
      </c>
      <c r="Q33" s="315">
        <f aca="true" t="shared" si="2" ref="Q33:V33">SUM(Q34:Q36)</f>
        <v>20</v>
      </c>
      <c r="R33" s="315">
        <f t="shared" si="2"/>
        <v>350</v>
      </c>
      <c r="S33" s="315">
        <v>1370</v>
      </c>
      <c r="T33" s="315">
        <f t="shared" si="2"/>
        <v>1440</v>
      </c>
      <c r="U33" s="315">
        <f t="shared" si="2"/>
        <v>900</v>
      </c>
      <c r="V33" s="315">
        <f t="shared" si="2"/>
        <v>650</v>
      </c>
    </row>
    <row r="34" spans="1:22" ht="18" customHeight="1">
      <c r="A34" s="67"/>
      <c r="B34" s="33"/>
      <c r="C34" s="34"/>
      <c r="D34" s="345"/>
      <c r="E34" s="346"/>
      <c r="F34" s="346"/>
      <c r="G34" s="346"/>
      <c r="H34" s="346"/>
      <c r="I34" s="346"/>
      <c r="J34" s="346"/>
      <c r="K34" s="346"/>
      <c r="L34" s="25"/>
      <c r="M34" s="33"/>
      <c r="N34" s="7" t="s">
        <v>228</v>
      </c>
      <c r="O34" s="332">
        <v>1780</v>
      </c>
      <c r="P34" s="315">
        <f>SUM(Q34:T34)</f>
        <v>1500</v>
      </c>
      <c r="Q34" s="315">
        <v>20</v>
      </c>
      <c r="R34" s="315">
        <v>170</v>
      </c>
      <c r="S34" s="315">
        <v>580</v>
      </c>
      <c r="T34" s="315">
        <v>730</v>
      </c>
      <c r="U34" s="315">
        <v>380</v>
      </c>
      <c r="V34" s="315">
        <v>280</v>
      </c>
    </row>
    <row r="35" spans="1:22" ht="18" customHeight="1">
      <c r="A35" s="435" t="s">
        <v>234</v>
      </c>
      <c r="B35" s="435"/>
      <c r="C35" s="502"/>
      <c r="D35" s="332">
        <f>SUM(D39,D43)</f>
        <v>8240</v>
      </c>
      <c r="E35" s="315">
        <f aca="true" t="shared" si="3" ref="E35:K35">SUM(E39,E43)</f>
        <v>1110</v>
      </c>
      <c r="F35" s="315">
        <f t="shared" si="3"/>
        <v>7120</v>
      </c>
      <c r="G35" s="315">
        <f t="shared" si="3"/>
        <v>1030</v>
      </c>
      <c r="H35" s="315">
        <f t="shared" si="3"/>
        <v>1380</v>
      </c>
      <c r="I35" s="315">
        <v>2480</v>
      </c>
      <c r="J35" s="315">
        <f t="shared" si="3"/>
        <v>2230</v>
      </c>
      <c r="K35" s="315">
        <f t="shared" si="3"/>
        <v>1410</v>
      </c>
      <c r="L35" s="25"/>
      <c r="M35" s="33"/>
      <c r="N35" s="7" t="s">
        <v>231</v>
      </c>
      <c r="O35" s="332">
        <v>430</v>
      </c>
      <c r="P35" s="315">
        <v>360</v>
      </c>
      <c r="Q35" s="314" t="s">
        <v>814</v>
      </c>
      <c r="R35" s="315">
        <v>20</v>
      </c>
      <c r="S35" s="315">
        <v>110</v>
      </c>
      <c r="T35" s="315">
        <v>220</v>
      </c>
      <c r="U35" s="315">
        <v>180</v>
      </c>
      <c r="V35" s="315">
        <v>70</v>
      </c>
    </row>
    <row r="36" spans="1:22" ht="18" customHeight="1">
      <c r="A36" s="435" t="s">
        <v>235</v>
      </c>
      <c r="B36" s="435"/>
      <c r="C36" s="502"/>
      <c r="D36" s="332">
        <f>SUM(D40,D44)</f>
        <v>8260</v>
      </c>
      <c r="E36" s="315">
        <f aca="true" t="shared" si="4" ref="E36:K36">SUM(E40,E44)</f>
        <v>1150</v>
      </c>
      <c r="F36" s="315">
        <f t="shared" si="4"/>
        <v>7110</v>
      </c>
      <c r="G36" s="315">
        <f t="shared" si="4"/>
        <v>890</v>
      </c>
      <c r="H36" s="315">
        <f t="shared" si="4"/>
        <v>1140</v>
      </c>
      <c r="I36" s="315">
        <v>2550</v>
      </c>
      <c r="J36" s="315">
        <v>2530</v>
      </c>
      <c r="K36" s="315">
        <f t="shared" si="4"/>
        <v>1820</v>
      </c>
      <c r="L36" s="9"/>
      <c r="M36" s="33"/>
      <c r="N36" s="7" t="s">
        <v>232</v>
      </c>
      <c r="O36" s="332">
        <v>1620</v>
      </c>
      <c r="P36" s="315">
        <f>SUM(Q36:T36)</f>
        <v>1320</v>
      </c>
      <c r="Q36" s="314" t="s">
        <v>814</v>
      </c>
      <c r="R36" s="315">
        <v>160</v>
      </c>
      <c r="S36" s="315">
        <v>670</v>
      </c>
      <c r="T36" s="315">
        <v>490</v>
      </c>
      <c r="U36" s="315">
        <v>340</v>
      </c>
      <c r="V36" s="315">
        <v>300</v>
      </c>
    </row>
    <row r="37" spans="1:22" ht="18" customHeight="1">
      <c r="A37" s="435"/>
      <c r="B37" s="435"/>
      <c r="C37" s="502"/>
      <c r="D37" s="345"/>
      <c r="E37" s="346"/>
      <c r="F37" s="346"/>
      <c r="G37" s="346"/>
      <c r="H37" s="346"/>
      <c r="I37" s="346"/>
      <c r="J37" s="346"/>
      <c r="K37" s="346"/>
      <c r="L37" s="25"/>
      <c r="M37" s="33"/>
      <c r="N37" s="34"/>
      <c r="O37" s="345"/>
      <c r="P37" s="346"/>
      <c r="Q37" s="346"/>
      <c r="R37" s="346"/>
      <c r="S37" s="346"/>
      <c r="T37" s="346"/>
      <c r="U37" s="346"/>
      <c r="V37" s="346"/>
    </row>
    <row r="38" spans="1:22" ht="18" customHeight="1">
      <c r="A38" s="447" t="s">
        <v>503</v>
      </c>
      <c r="B38" s="447"/>
      <c r="C38" s="449"/>
      <c r="D38" s="332">
        <v>11910</v>
      </c>
      <c r="E38" s="315">
        <f aca="true" t="shared" si="5" ref="E38:J38">SUM(E39:E40)</f>
        <v>1600</v>
      </c>
      <c r="F38" s="315">
        <v>10310</v>
      </c>
      <c r="G38" s="315">
        <f t="shared" si="5"/>
        <v>1270</v>
      </c>
      <c r="H38" s="315">
        <f t="shared" si="5"/>
        <v>1750</v>
      </c>
      <c r="I38" s="315">
        <f t="shared" si="5"/>
        <v>3450</v>
      </c>
      <c r="J38" s="315">
        <f t="shared" si="5"/>
        <v>3850</v>
      </c>
      <c r="K38" s="315">
        <v>2670</v>
      </c>
      <c r="L38" s="25"/>
      <c r="M38" s="8"/>
      <c r="N38" s="49"/>
      <c r="O38" s="341"/>
      <c r="P38" s="342"/>
      <c r="Q38" s="342"/>
      <c r="R38" s="342"/>
      <c r="S38" s="342"/>
      <c r="T38" s="342"/>
      <c r="U38" s="342"/>
      <c r="V38" s="342"/>
    </row>
    <row r="39" spans="1:22" ht="18" customHeight="1">
      <c r="A39" s="435" t="s">
        <v>236</v>
      </c>
      <c r="B39" s="435"/>
      <c r="C39" s="502"/>
      <c r="D39" s="332">
        <v>5890</v>
      </c>
      <c r="E39" s="315">
        <v>790</v>
      </c>
      <c r="F39" s="315">
        <v>5100</v>
      </c>
      <c r="G39" s="315">
        <v>690</v>
      </c>
      <c r="H39" s="315">
        <v>930</v>
      </c>
      <c r="I39" s="315">
        <v>1710</v>
      </c>
      <c r="J39" s="315">
        <v>1780</v>
      </c>
      <c r="K39" s="315">
        <v>1190</v>
      </c>
      <c r="M39" s="8"/>
      <c r="N39" s="49"/>
      <c r="O39" s="341"/>
      <c r="P39" s="342"/>
      <c r="Q39" s="342"/>
      <c r="R39" s="342"/>
      <c r="S39" s="342"/>
      <c r="T39" s="342"/>
      <c r="U39" s="342"/>
      <c r="V39" s="342"/>
    </row>
    <row r="40" spans="1:22" ht="18" customHeight="1">
      <c r="A40" s="435" t="s">
        <v>237</v>
      </c>
      <c r="B40" s="435"/>
      <c r="C40" s="502"/>
      <c r="D40" s="332">
        <f>SUM(E40:F40)</f>
        <v>6020</v>
      </c>
      <c r="E40" s="315">
        <v>810</v>
      </c>
      <c r="F40" s="315">
        <f>SUM(G40:J40)</f>
        <v>5210</v>
      </c>
      <c r="G40" s="315">
        <v>580</v>
      </c>
      <c r="H40" s="315">
        <v>820</v>
      </c>
      <c r="I40" s="315">
        <v>1740</v>
      </c>
      <c r="J40" s="315">
        <v>2070</v>
      </c>
      <c r="K40" s="315">
        <v>1490</v>
      </c>
      <c r="M40" s="8"/>
      <c r="N40" s="49"/>
      <c r="O40" s="341"/>
      <c r="P40" s="342"/>
      <c r="Q40" s="342"/>
      <c r="R40" s="342"/>
      <c r="S40" s="342"/>
      <c r="T40" s="342"/>
      <c r="U40" s="342"/>
      <c r="V40" s="342"/>
    </row>
    <row r="41" spans="1:22" ht="18" customHeight="1">
      <c r="A41" s="38"/>
      <c r="B41" s="38"/>
      <c r="C41" s="68"/>
      <c r="D41" s="345"/>
      <c r="E41" s="346"/>
      <c r="F41" s="346"/>
      <c r="G41" s="346"/>
      <c r="H41" s="346"/>
      <c r="I41" s="346"/>
      <c r="J41" s="346"/>
      <c r="K41" s="346"/>
      <c r="M41" s="447" t="s">
        <v>238</v>
      </c>
      <c r="N41" s="449"/>
      <c r="O41" s="332">
        <v>1370</v>
      </c>
      <c r="P41" s="315">
        <v>1370</v>
      </c>
      <c r="Q41" s="315">
        <f>SUM(Q42:Q44)</f>
        <v>60</v>
      </c>
      <c r="R41" s="315">
        <f>SUM(R42:R44)</f>
        <v>240</v>
      </c>
      <c r="S41" s="315">
        <v>730</v>
      </c>
      <c r="T41" s="315">
        <f>SUM(T42:T44)</f>
        <v>340</v>
      </c>
      <c r="U41" s="315">
        <f>SUM(U42:U44)</f>
        <v>110</v>
      </c>
      <c r="V41" s="314">
        <v>0</v>
      </c>
    </row>
    <row r="42" spans="1:22" ht="18" customHeight="1">
      <c r="A42" s="536" t="s">
        <v>219</v>
      </c>
      <c r="B42" s="536"/>
      <c r="C42" s="537"/>
      <c r="D42" s="332">
        <f>SUM(D43:D44)</f>
        <v>4590</v>
      </c>
      <c r="E42" s="315">
        <v>670</v>
      </c>
      <c r="F42" s="315">
        <f aca="true" t="shared" si="6" ref="F42:K42">SUM(F43:F44)</f>
        <v>3920</v>
      </c>
      <c r="G42" s="315">
        <f t="shared" si="6"/>
        <v>650</v>
      </c>
      <c r="H42" s="315">
        <f t="shared" si="6"/>
        <v>770</v>
      </c>
      <c r="I42" s="315">
        <f t="shared" si="6"/>
        <v>1580</v>
      </c>
      <c r="J42" s="315">
        <f t="shared" si="6"/>
        <v>920</v>
      </c>
      <c r="K42" s="315">
        <f t="shared" si="6"/>
        <v>550</v>
      </c>
      <c r="M42" s="33"/>
      <c r="N42" s="7" t="s">
        <v>228</v>
      </c>
      <c r="O42" s="332">
        <v>1050</v>
      </c>
      <c r="P42" s="315">
        <f>SUM(Q42:T42)</f>
        <v>1050</v>
      </c>
      <c r="Q42" s="315">
        <v>50</v>
      </c>
      <c r="R42" s="315">
        <v>210</v>
      </c>
      <c r="S42" s="315">
        <v>580</v>
      </c>
      <c r="T42" s="315">
        <v>210</v>
      </c>
      <c r="U42" s="315">
        <v>70</v>
      </c>
      <c r="V42" s="314" t="s">
        <v>814</v>
      </c>
    </row>
    <row r="43" spans="1:22" ht="18" customHeight="1">
      <c r="A43" s="435" t="s">
        <v>239</v>
      </c>
      <c r="B43" s="435"/>
      <c r="C43" s="502"/>
      <c r="D43" s="332">
        <v>2350</v>
      </c>
      <c r="E43" s="315">
        <v>320</v>
      </c>
      <c r="F43" s="315">
        <f>SUM(G43:J43)</f>
        <v>2020</v>
      </c>
      <c r="G43" s="315">
        <v>340</v>
      </c>
      <c r="H43" s="315">
        <v>450</v>
      </c>
      <c r="I43" s="315">
        <v>780</v>
      </c>
      <c r="J43" s="315">
        <v>450</v>
      </c>
      <c r="K43" s="315">
        <v>220</v>
      </c>
      <c r="M43" s="33"/>
      <c r="N43" s="7" t="s">
        <v>231</v>
      </c>
      <c r="O43" s="332">
        <v>280</v>
      </c>
      <c r="P43" s="315">
        <f>SUM(Q43:T43)</f>
        <v>280</v>
      </c>
      <c r="Q43" s="314">
        <v>10</v>
      </c>
      <c r="R43" s="314">
        <v>30</v>
      </c>
      <c r="S43" s="315">
        <v>130</v>
      </c>
      <c r="T43" s="315">
        <v>110</v>
      </c>
      <c r="U43" s="315">
        <v>20</v>
      </c>
      <c r="V43" s="314" t="s">
        <v>814</v>
      </c>
    </row>
    <row r="44" spans="1:22" ht="18" customHeight="1">
      <c r="A44" s="527" t="s">
        <v>235</v>
      </c>
      <c r="B44" s="527"/>
      <c r="C44" s="533"/>
      <c r="D44" s="347">
        <f>SUM(E44:F44)</f>
        <v>2240</v>
      </c>
      <c r="E44" s="365">
        <v>340</v>
      </c>
      <c r="F44" s="365">
        <f>SUM(G44:J44)</f>
        <v>1900</v>
      </c>
      <c r="G44" s="365">
        <v>310</v>
      </c>
      <c r="H44" s="365">
        <v>320</v>
      </c>
      <c r="I44" s="365">
        <v>800</v>
      </c>
      <c r="J44" s="365">
        <v>470</v>
      </c>
      <c r="K44" s="365">
        <v>330</v>
      </c>
      <c r="M44" s="36"/>
      <c r="N44" s="37" t="s">
        <v>232</v>
      </c>
      <c r="O44" s="347">
        <v>50</v>
      </c>
      <c r="P44" s="365">
        <v>40</v>
      </c>
      <c r="Q44" s="322" t="s">
        <v>814</v>
      </c>
      <c r="R44" s="322" t="s">
        <v>814</v>
      </c>
      <c r="S44" s="365">
        <v>30</v>
      </c>
      <c r="T44" s="365">
        <v>20</v>
      </c>
      <c r="U44" s="365">
        <v>20</v>
      </c>
      <c r="V44" s="322">
        <v>0</v>
      </c>
    </row>
    <row r="45" spans="1:13" ht="15" customHeight="1">
      <c r="A45" s="15" t="s">
        <v>398</v>
      </c>
      <c r="M45" s="2" t="s">
        <v>377</v>
      </c>
    </row>
    <row r="46" spans="1:13" ht="15" customHeight="1">
      <c r="A46" s="2" t="s">
        <v>377</v>
      </c>
      <c r="M46" s="69"/>
    </row>
    <row r="47" ht="1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spans="1:22" ht="14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2"/>
      <c r="P57" s="32"/>
      <c r="Q57" s="32"/>
      <c r="R57" s="32"/>
      <c r="S57" s="32"/>
      <c r="T57" s="32"/>
      <c r="U57" s="32"/>
      <c r="V57" s="32"/>
    </row>
    <row r="58" spans="1:22" ht="14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2"/>
      <c r="P58" s="32"/>
      <c r="Q58" s="32"/>
      <c r="R58" s="32"/>
      <c r="S58" s="32"/>
      <c r="T58" s="32"/>
      <c r="U58" s="32"/>
      <c r="V58" s="32"/>
    </row>
  </sheetData>
  <sheetProtection/>
  <mergeCells count="55">
    <mergeCell ref="A44:C44"/>
    <mergeCell ref="A40:C40"/>
    <mergeCell ref="A33:C33"/>
    <mergeCell ref="M33:N33"/>
    <mergeCell ref="A35:C35"/>
    <mergeCell ref="A36:C36"/>
    <mergeCell ref="M41:N41"/>
    <mergeCell ref="A42:C42"/>
    <mergeCell ref="A43:C43"/>
    <mergeCell ref="A37:C37"/>
    <mergeCell ref="A38:C38"/>
    <mergeCell ref="A39:C39"/>
    <mergeCell ref="A29:C29"/>
    <mergeCell ref="A30:C30"/>
    <mergeCell ref="A31:C31"/>
    <mergeCell ref="A32:C32"/>
    <mergeCell ref="A26:C28"/>
    <mergeCell ref="D26:D28"/>
    <mergeCell ref="E26:E28"/>
    <mergeCell ref="F26:K26"/>
    <mergeCell ref="F27:F28"/>
    <mergeCell ref="G27:G28"/>
    <mergeCell ref="H27:H28"/>
    <mergeCell ref="I27:I28"/>
    <mergeCell ref="J27:J28"/>
    <mergeCell ref="M17:N17"/>
    <mergeCell ref="M18:N18"/>
    <mergeCell ref="A24:K24"/>
    <mergeCell ref="M25:N25"/>
    <mergeCell ref="M21:N21"/>
    <mergeCell ref="A23:K23"/>
    <mergeCell ref="B10:D10"/>
    <mergeCell ref="M10:N10"/>
    <mergeCell ref="C11:D11"/>
    <mergeCell ref="M11:N11"/>
    <mergeCell ref="C12:D12"/>
    <mergeCell ref="M12:N12"/>
    <mergeCell ref="A14:D14"/>
    <mergeCell ref="M16:N16"/>
    <mergeCell ref="B9:D9"/>
    <mergeCell ref="M9:N9"/>
    <mergeCell ref="A3:I3"/>
    <mergeCell ref="M3:V3"/>
    <mergeCell ref="S6:S7"/>
    <mergeCell ref="T6:T7"/>
    <mergeCell ref="A8:D8"/>
    <mergeCell ref="M8:N8"/>
    <mergeCell ref="A2:V2"/>
    <mergeCell ref="A5:D5"/>
    <mergeCell ref="M5:N7"/>
    <mergeCell ref="P5:U5"/>
    <mergeCell ref="A6:D6"/>
    <mergeCell ref="P6:P7"/>
    <mergeCell ref="Q6:Q7"/>
    <mergeCell ref="R6:R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zoomScale="75" zoomScaleNormal="75" zoomScalePageLayoutView="0" workbookViewId="0" topLeftCell="A1">
      <selection activeCell="A2" sqref="A2:Q2"/>
    </sheetView>
  </sheetViews>
  <sheetFormatPr defaultColWidth="10.59765625" defaultRowHeight="15"/>
  <cols>
    <col min="1" max="1" width="25.09765625" style="166" customWidth="1"/>
    <col min="2" max="17" width="9.8984375" style="166" customWidth="1"/>
    <col min="18" max="16384" width="10.59765625" style="166" customWidth="1"/>
  </cols>
  <sheetData>
    <row r="1" spans="1:17" s="204" customFormat="1" ht="19.5" customHeight="1">
      <c r="A1" s="3" t="s">
        <v>399</v>
      </c>
      <c r="Q1" s="4" t="s">
        <v>400</v>
      </c>
    </row>
    <row r="2" spans="1:17" s="173" customFormat="1" ht="19.5" customHeight="1">
      <c r="A2" s="395" t="s">
        <v>834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</row>
    <row r="3" spans="1:17" s="173" customFormat="1" ht="18" customHeight="1" thickBo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1"/>
      <c r="O3" s="222"/>
      <c r="P3" s="176"/>
      <c r="Q3" s="176" t="s">
        <v>401</v>
      </c>
    </row>
    <row r="4" spans="1:17" s="173" customFormat="1" ht="18" customHeight="1">
      <c r="A4" s="538" t="s">
        <v>628</v>
      </c>
      <c r="B4" s="396" t="s">
        <v>4</v>
      </c>
      <c r="C4" s="540"/>
      <c r="D4" s="397"/>
      <c r="E4" s="400" t="s">
        <v>240</v>
      </c>
      <c r="F4" s="542" t="s">
        <v>623</v>
      </c>
      <c r="G4" s="540"/>
      <c r="H4" s="397"/>
      <c r="I4" s="403" t="s">
        <v>624</v>
      </c>
      <c r="J4" s="406"/>
      <c r="K4" s="406"/>
      <c r="L4" s="406"/>
      <c r="M4" s="406"/>
      <c r="N4" s="406"/>
      <c r="O4" s="406"/>
      <c r="P4" s="406"/>
      <c r="Q4" s="406"/>
    </row>
    <row r="5" spans="1:17" s="173" customFormat="1" ht="18" customHeight="1">
      <c r="A5" s="399"/>
      <c r="B5" s="541"/>
      <c r="C5" s="541"/>
      <c r="D5" s="539"/>
      <c r="E5" s="402"/>
      <c r="F5" s="543"/>
      <c r="G5" s="541"/>
      <c r="H5" s="539"/>
      <c r="I5" s="544" t="s">
        <v>776</v>
      </c>
      <c r="J5" s="545"/>
      <c r="K5" s="546"/>
      <c r="L5" s="544" t="s">
        <v>625</v>
      </c>
      <c r="M5" s="545"/>
      <c r="N5" s="546"/>
      <c r="O5" s="544" t="s">
        <v>602</v>
      </c>
      <c r="P5" s="545"/>
      <c r="Q5" s="545"/>
    </row>
    <row r="6" spans="1:17" s="173" customFormat="1" ht="18" customHeight="1">
      <c r="A6" s="539"/>
      <c r="B6" s="183" t="s">
        <v>241</v>
      </c>
      <c r="C6" s="183" t="s">
        <v>242</v>
      </c>
      <c r="D6" s="183" t="s">
        <v>243</v>
      </c>
      <c r="E6" s="224" t="s">
        <v>243</v>
      </c>
      <c r="F6" s="223" t="s">
        <v>241</v>
      </c>
      <c r="G6" s="223" t="s">
        <v>242</v>
      </c>
      <c r="H6" s="223" t="s">
        <v>243</v>
      </c>
      <c r="I6" s="223" t="s">
        <v>241</v>
      </c>
      <c r="J6" s="223" t="s">
        <v>242</v>
      </c>
      <c r="K6" s="223" t="s">
        <v>243</v>
      </c>
      <c r="L6" s="223" t="s">
        <v>241</v>
      </c>
      <c r="M6" s="223" t="s">
        <v>242</v>
      </c>
      <c r="N6" s="223" t="s">
        <v>243</v>
      </c>
      <c r="O6" s="223" t="s">
        <v>241</v>
      </c>
      <c r="P6" s="223" t="s">
        <v>242</v>
      </c>
      <c r="Q6" s="225" t="s">
        <v>243</v>
      </c>
    </row>
    <row r="7" spans="1:17" ht="18" customHeight="1">
      <c r="A7" s="232" t="s">
        <v>622</v>
      </c>
      <c r="B7" s="369">
        <v>8296</v>
      </c>
      <c r="C7" s="370">
        <f>SUM(G7,J7,M7,P7,'076'!C7,'076'!F7,'076'!I7,'076'!L7)</f>
        <v>254420</v>
      </c>
      <c r="D7" s="370">
        <f>SUM(E7,H7,K7,N7,Q7,'076'!D7,'076'!G7,'076'!J7,'076'!M7,'076'!R7)</f>
        <v>226964</v>
      </c>
      <c r="E7" s="344">
        <v>11</v>
      </c>
      <c r="F7" s="344">
        <v>18</v>
      </c>
      <c r="G7" s="344">
        <v>179</v>
      </c>
      <c r="H7" s="344">
        <v>10</v>
      </c>
      <c r="I7" s="344">
        <v>7104</v>
      </c>
      <c r="J7" s="344">
        <v>193236</v>
      </c>
      <c r="K7" s="344">
        <v>7980</v>
      </c>
      <c r="L7" s="344">
        <v>507</v>
      </c>
      <c r="M7" s="344">
        <v>29565</v>
      </c>
      <c r="N7" s="344">
        <v>6106</v>
      </c>
      <c r="O7" s="344">
        <v>69</v>
      </c>
      <c r="P7" s="344">
        <v>8302</v>
      </c>
      <c r="Q7" s="344">
        <v>8129</v>
      </c>
    </row>
    <row r="8" spans="1:17" ht="18" customHeight="1">
      <c r="A8" s="367" t="s">
        <v>827</v>
      </c>
      <c r="B8" s="371">
        <v>7249</v>
      </c>
      <c r="C8" s="315">
        <f>SUM(G8,J8,M8,P8,'076'!C8,'076'!F8,'076'!I8,'076'!L8)</f>
        <v>230149</v>
      </c>
      <c r="D8" s="315">
        <f>SUM(E8,H8,K8,N8,Q8,'076'!D8,'076'!G8,'076'!J8,'076'!M8,'076'!R8)</f>
        <v>203723</v>
      </c>
      <c r="E8" s="315">
        <v>7</v>
      </c>
      <c r="F8" s="315">
        <v>19</v>
      </c>
      <c r="G8" s="315">
        <v>99</v>
      </c>
      <c r="H8" s="315">
        <v>4</v>
      </c>
      <c r="I8" s="315">
        <v>6122</v>
      </c>
      <c r="J8" s="315">
        <v>174778</v>
      </c>
      <c r="K8" s="315">
        <v>8038</v>
      </c>
      <c r="L8" s="315">
        <v>472</v>
      </c>
      <c r="M8" s="315">
        <v>26999</v>
      </c>
      <c r="N8" s="315">
        <v>5937</v>
      </c>
      <c r="O8" s="315">
        <v>65</v>
      </c>
      <c r="P8" s="315">
        <v>7868</v>
      </c>
      <c r="Q8" s="315">
        <v>10127</v>
      </c>
    </row>
    <row r="9" spans="1:17" ht="18" customHeight="1">
      <c r="A9" s="367" t="s">
        <v>828</v>
      </c>
      <c r="B9" s="371">
        <v>7480</v>
      </c>
      <c r="C9" s="315">
        <f>SUM(G9,J9,M9,P9,'076'!C9,'076'!F9,'076'!I9,'076'!L9)</f>
        <v>237403</v>
      </c>
      <c r="D9" s="315">
        <f>SUM(E9,H9,K9,N9,Q9,'076'!D9,'076'!G9,'076'!J9,'076'!M9,'076'!R9)</f>
        <v>172408</v>
      </c>
      <c r="E9" s="315">
        <v>7</v>
      </c>
      <c r="F9" s="315">
        <v>22</v>
      </c>
      <c r="G9" s="315">
        <v>293</v>
      </c>
      <c r="H9" s="315">
        <v>5</v>
      </c>
      <c r="I9" s="315">
        <v>6367</v>
      </c>
      <c r="J9" s="315">
        <v>183657</v>
      </c>
      <c r="K9" s="315">
        <v>8530</v>
      </c>
      <c r="L9" s="315">
        <v>471</v>
      </c>
      <c r="M9" s="315">
        <v>26449</v>
      </c>
      <c r="N9" s="315">
        <v>5930</v>
      </c>
      <c r="O9" s="315">
        <v>65</v>
      </c>
      <c r="P9" s="315">
        <v>8360</v>
      </c>
      <c r="Q9" s="315">
        <v>10108</v>
      </c>
    </row>
    <row r="10" spans="1:17" ht="18" customHeight="1">
      <c r="A10" s="367" t="s">
        <v>829</v>
      </c>
      <c r="B10" s="371">
        <v>7473</v>
      </c>
      <c r="C10" s="315">
        <v>249631</v>
      </c>
      <c r="D10" s="315">
        <v>151862</v>
      </c>
      <c r="E10" s="315">
        <v>8</v>
      </c>
      <c r="F10" s="315">
        <v>9</v>
      </c>
      <c r="G10" s="315">
        <v>3</v>
      </c>
      <c r="H10" s="315">
        <v>7</v>
      </c>
      <c r="I10" s="315">
        <v>6545</v>
      </c>
      <c r="J10" s="315">
        <v>199426</v>
      </c>
      <c r="K10" s="315">
        <v>8690</v>
      </c>
      <c r="L10" s="315">
        <v>373</v>
      </c>
      <c r="M10" s="315">
        <v>25139</v>
      </c>
      <c r="N10" s="315">
        <v>4345</v>
      </c>
      <c r="O10" s="315">
        <v>63</v>
      </c>
      <c r="P10" s="315">
        <v>6821</v>
      </c>
      <c r="Q10" s="315">
        <v>6939</v>
      </c>
    </row>
    <row r="11" spans="1:17" ht="18" customHeight="1">
      <c r="A11" s="326" t="s">
        <v>830</v>
      </c>
      <c r="B11" s="374">
        <v>7070</v>
      </c>
      <c r="C11" s="325">
        <f aca="true" t="shared" si="0" ref="C11:P11">SUM(C13:C43)</f>
        <v>292664</v>
      </c>
      <c r="D11" s="325">
        <v>144861</v>
      </c>
      <c r="E11" s="325">
        <f t="shared" si="0"/>
        <v>13</v>
      </c>
      <c r="F11" s="325">
        <v>15</v>
      </c>
      <c r="G11" s="325">
        <f t="shared" si="0"/>
        <v>145</v>
      </c>
      <c r="H11" s="325">
        <v>7</v>
      </c>
      <c r="I11" s="325">
        <f t="shared" si="0"/>
        <v>6123</v>
      </c>
      <c r="J11" s="325">
        <f t="shared" si="0"/>
        <v>226221</v>
      </c>
      <c r="K11" s="325">
        <v>8769</v>
      </c>
      <c r="L11" s="325">
        <v>427</v>
      </c>
      <c r="M11" s="325">
        <f t="shared" si="0"/>
        <v>42894</v>
      </c>
      <c r="N11" s="325">
        <v>4616</v>
      </c>
      <c r="O11" s="325">
        <v>58</v>
      </c>
      <c r="P11" s="325">
        <f t="shared" si="0"/>
        <v>6664</v>
      </c>
      <c r="Q11" s="325">
        <v>9178</v>
      </c>
    </row>
    <row r="12" spans="1:17" ht="18" customHeight="1">
      <c r="A12" s="368" t="s">
        <v>831</v>
      </c>
      <c r="B12" s="342"/>
      <c r="C12" s="372"/>
      <c r="D12" s="372"/>
      <c r="E12" s="342"/>
      <c r="F12" s="342"/>
      <c r="G12" s="342"/>
      <c r="H12" s="342"/>
      <c r="I12" s="342"/>
      <c r="J12" s="342"/>
      <c r="K12" s="372"/>
      <c r="L12" s="342"/>
      <c r="M12" s="342"/>
      <c r="N12" s="372"/>
      <c r="O12" s="342"/>
      <c r="P12" s="342"/>
      <c r="Q12" s="372"/>
    </row>
    <row r="13" spans="1:17" ht="18" customHeight="1">
      <c r="A13" s="233" t="s">
        <v>603</v>
      </c>
      <c r="B13" s="371">
        <v>30</v>
      </c>
      <c r="C13" s="315">
        <f>SUM(G13,J13,M13,P13,'076'!C13,'076'!F13,'076'!I13,'076'!L13)</f>
        <v>4995</v>
      </c>
      <c r="D13" s="315">
        <f>SUM(E13,H13,K13,N13,Q13,'076'!D13,'076'!G13,'076'!J13,'076'!M13,'076'!R13)</f>
        <v>3724</v>
      </c>
      <c r="E13" s="318" t="s">
        <v>371</v>
      </c>
      <c r="F13" s="318" t="s">
        <v>371</v>
      </c>
      <c r="G13" s="318" t="s">
        <v>371</v>
      </c>
      <c r="H13" s="318" t="s">
        <v>371</v>
      </c>
      <c r="I13" s="318" t="s">
        <v>371</v>
      </c>
      <c r="J13" s="318" t="s">
        <v>371</v>
      </c>
      <c r="K13" s="318" t="s">
        <v>371</v>
      </c>
      <c r="L13" s="318" t="s">
        <v>371</v>
      </c>
      <c r="M13" s="318" t="s">
        <v>371</v>
      </c>
      <c r="N13" s="318" t="s">
        <v>371</v>
      </c>
      <c r="O13" s="318">
        <v>8</v>
      </c>
      <c r="P13" s="318">
        <v>1257</v>
      </c>
      <c r="Q13" s="318">
        <v>522</v>
      </c>
    </row>
    <row r="14" spans="1:17" ht="18" customHeight="1">
      <c r="A14" s="233" t="s">
        <v>402</v>
      </c>
      <c r="B14" s="371">
        <f>SUM(F14,I14,L14,O14,'076'!B14,'076'!E14,'076'!H14,'076'!Q14)</f>
        <v>3</v>
      </c>
      <c r="C14" s="315">
        <f>SUM(G14,J14,M14,P14,'076'!C14,'076'!F14,'076'!I14,'076'!L14)</f>
        <v>560</v>
      </c>
      <c r="D14" s="315">
        <f>SUM(E14,H14,K14,N14,Q14,'076'!D14,'076'!G14,'076'!J14,'076'!M14,'076'!R14)</f>
        <v>48020</v>
      </c>
      <c r="E14" s="318" t="s">
        <v>371</v>
      </c>
      <c r="F14" s="318" t="s">
        <v>371</v>
      </c>
      <c r="G14" s="318" t="s">
        <v>371</v>
      </c>
      <c r="H14" s="318" t="s">
        <v>371</v>
      </c>
      <c r="I14" s="318" t="s">
        <v>371</v>
      </c>
      <c r="J14" s="318" t="s">
        <v>371</v>
      </c>
      <c r="K14" s="318" t="s">
        <v>371</v>
      </c>
      <c r="L14" s="318" t="s">
        <v>371</v>
      </c>
      <c r="M14" s="318" t="s">
        <v>371</v>
      </c>
      <c r="N14" s="318" t="s">
        <v>371</v>
      </c>
      <c r="O14" s="318" t="s">
        <v>371</v>
      </c>
      <c r="P14" s="318" t="s">
        <v>371</v>
      </c>
      <c r="Q14" s="318" t="s">
        <v>371</v>
      </c>
    </row>
    <row r="15" spans="1:17" ht="18" customHeight="1">
      <c r="A15" s="233" t="s">
        <v>403</v>
      </c>
      <c r="B15" s="373" t="s">
        <v>605</v>
      </c>
      <c r="C15" s="315">
        <f>SUM(G15,J15,M15,P15,'076'!C15,'076'!F15,'076'!I15,'076'!L15)</f>
        <v>72</v>
      </c>
      <c r="D15" s="315">
        <f>SUM(E15,H15,K15,N15,Q15,'076'!D15,'076'!G15,'076'!J15,'076'!M15,'076'!R15)</f>
        <v>39</v>
      </c>
      <c r="E15" s="318" t="s">
        <v>371</v>
      </c>
      <c r="F15" s="318" t="s">
        <v>371</v>
      </c>
      <c r="G15" s="318" t="s">
        <v>371</v>
      </c>
      <c r="H15" s="318" t="s">
        <v>371</v>
      </c>
      <c r="I15" s="318" t="s">
        <v>371</v>
      </c>
      <c r="J15" s="318" t="s">
        <v>371</v>
      </c>
      <c r="K15" s="318" t="s">
        <v>371</v>
      </c>
      <c r="L15" s="318" t="s">
        <v>371</v>
      </c>
      <c r="M15" s="318" t="s">
        <v>371</v>
      </c>
      <c r="N15" s="318" t="s">
        <v>371</v>
      </c>
      <c r="O15" s="318" t="s">
        <v>371</v>
      </c>
      <c r="P15" s="318" t="s">
        <v>371</v>
      </c>
      <c r="Q15" s="318" t="s">
        <v>371</v>
      </c>
    </row>
    <row r="16" spans="1:17" ht="18" customHeight="1">
      <c r="A16" s="237" t="s">
        <v>404</v>
      </c>
      <c r="B16" s="371">
        <f>SUM(F16,I16,L16,O16,'076'!B16,'076'!E16,'076'!H16,'076'!Q16)</f>
        <v>140</v>
      </c>
      <c r="C16" s="315">
        <f>SUM(G16,J16,M16,P16,'076'!C16,'076'!F16,'076'!I16,'076'!L16)</f>
        <v>14263</v>
      </c>
      <c r="D16" s="315">
        <f>SUM(E16,H16,K16,N16,Q16,'076'!D16,'076'!G16,'076'!J16,'076'!M16,'076'!R16)</f>
        <v>4745</v>
      </c>
      <c r="E16" s="318" t="s">
        <v>371</v>
      </c>
      <c r="F16" s="318" t="s">
        <v>371</v>
      </c>
      <c r="G16" s="318" t="s">
        <v>371</v>
      </c>
      <c r="H16" s="318" t="s">
        <v>371</v>
      </c>
      <c r="I16" s="318">
        <v>54</v>
      </c>
      <c r="J16" s="318">
        <v>4919</v>
      </c>
      <c r="K16" s="318">
        <v>1550</v>
      </c>
      <c r="L16" s="318">
        <v>69</v>
      </c>
      <c r="M16" s="318">
        <v>7080</v>
      </c>
      <c r="N16" s="318">
        <v>2258</v>
      </c>
      <c r="O16" s="318">
        <v>17</v>
      </c>
      <c r="P16" s="318">
        <v>2264</v>
      </c>
      <c r="Q16" s="318">
        <v>937</v>
      </c>
    </row>
    <row r="17" spans="1:17" ht="18" customHeight="1">
      <c r="A17" s="237" t="s">
        <v>405</v>
      </c>
      <c r="B17" s="371">
        <f>SUM(F17,I17,L17,O17,'076'!B17,'076'!E17,'076'!H17,'076'!Q17)</f>
        <v>313</v>
      </c>
      <c r="C17" s="315">
        <f>SUM(G17,J17,M17,P17,'076'!C17,'076'!F17,'076'!I17,'076'!L17)</f>
        <v>20235</v>
      </c>
      <c r="D17" s="315">
        <f>SUM(E17,H17,K17,N17,Q17,'076'!D17,'076'!G17,'076'!J17,'076'!M17,'076'!R17)</f>
        <v>792</v>
      </c>
      <c r="E17" s="318" t="s">
        <v>371</v>
      </c>
      <c r="F17" s="318" t="s">
        <v>371</v>
      </c>
      <c r="G17" s="318" t="s">
        <v>371</v>
      </c>
      <c r="H17" s="318" t="s">
        <v>371</v>
      </c>
      <c r="I17" s="318">
        <v>313</v>
      </c>
      <c r="J17" s="318">
        <v>20235</v>
      </c>
      <c r="K17" s="318">
        <v>792</v>
      </c>
      <c r="L17" s="318" t="s">
        <v>371</v>
      </c>
      <c r="M17" s="318" t="s">
        <v>371</v>
      </c>
      <c r="N17" s="318" t="s">
        <v>371</v>
      </c>
      <c r="O17" s="318" t="s">
        <v>371</v>
      </c>
      <c r="P17" s="318" t="s">
        <v>371</v>
      </c>
      <c r="Q17" s="318" t="s">
        <v>371</v>
      </c>
    </row>
    <row r="18" spans="1:17" ht="18" customHeight="1">
      <c r="A18" s="237"/>
      <c r="B18" s="371"/>
      <c r="C18" s="315"/>
      <c r="D18" s="315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</row>
    <row r="19" spans="1:17" ht="18" customHeight="1">
      <c r="A19" s="317" t="s">
        <v>782</v>
      </c>
      <c r="B19" s="371">
        <f>SUM(F19,I19,L19,O19,'076'!B19,'076'!E19,'076'!H19,'076'!Q19)</f>
        <v>7</v>
      </c>
      <c r="C19" s="315">
        <f>SUM(G19,J19,M19,P19,'076'!C19,'076'!F19,'076'!I19,'076'!L19)</f>
        <v>818</v>
      </c>
      <c r="D19" s="315">
        <f>SUM(E19,H19,K19,N19,Q19,'076'!D19,'076'!G19,'076'!J19,'076'!M19,'076'!R19)</f>
        <v>6655</v>
      </c>
      <c r="E19" s="318" t="s">
        <v>371</v>
      </c>
      <c r="F19" s="318" t="s">
        <v>371</v>
      </c>
      <c r="G19" s="318" t="s">
        <v>371</v>
      </c>
      <c r="H19" s="318" t="s">
        <v>371</v>
      </c>
      <c r="I19" s="318" t="s">
        <v>371</v>
      </c>
      <c r="J19" s="318" t="s">
        <v>371</v>
      </c>
      <c r="K19" s="318" t="s">
        <v>371</v>
      </c>
      <c r="L19" s="318" t="s">
        <v>371</v>
      </c>
      <c r="M19" s="318" t="s">
        <v>371</v>
      </c>
      <c r="N19" s="318" t="s">
        <v>371</v>
      </c>
      <c r="O19" s="318">
        <v>7</v>
      </c>
      <c r="P19" s="318">
        <v>818</v>
      </c>
      <c r="Q19" s="318">
        <v>6655</v>
      </c>
    </row>
    <row r="20" spans="1:17" ht="18" customHeight="1">
      <c r="A20" s="233" t="s">
        <v>406</v>
      </c>
      <c r="B20" s="371">
        <f>SUM(F20,I20,L20,O20,'076'!B20,'076'!E20,'076'!H20,'076'!Q20)</f>
        <v>3</v>
      </c>
      <c r="C20" s="315">
        <f>SUM(G20,J20,M20,P20,'076'!C20,'076'!F20,'076'!I20,'076'!L20)</f>
        <v>160</v>
      </c>
      <c r="D20" s="315">
        <f>SUM(E20,H20,K20,N20,Q20,'076'!D20,'076'!G20,'076'!J20,'076'!M20,'076'!R20)</f>
        <v>12</v>
      </c>
      <c r="E20" s="318" t="s">
        <v>371</v>
      </c>
      <c r="F20" s="318" t="s">
        <v>371</v>
      </c>
      <c r="G20" s="318" t="s">
        <v>371</v>
      </c>
      <c r="H20" s="318" t="s">
        <v>371</v>
      </c>
      <c r="I20" s="318">
        <v>3</v>
      </c>
      <c r="J20" s="318">
        <v>160</v>
      </c>
      <c r="K20" s="318">
        <v>12</v>
      </c>
      <c r="L20" s="318" t="s">
        <v>371</v>
      </c>
      <c r="M20" s="318" t="s">
        <v>371</v>
      </c>
      <c r="N20" s="318" t="s">
        <v>371</v>
      </c>
      <c r="O20" s="318" t="s">
        <v>371</v>
      </c>
      <c r="P20" s="318" t="s">
        <v>371</v>
      </c>
      <c r="Q20" s="318" t="s">
        <v>371</v>
      </c>
    </row>
    <row r="21" spans="1:17" ht="18" customHeight="1">
      <c r="A21" s="234" t="s">
        <v>407</v>
      </c>
      <c r="B21" s="371">
        <f>SUM(F21,I21,L21,O21,'076'!B21,'076'!E21,'076'!H21,'076'!Q21)</f>
        <v>10</v>
      </c>
      <c r="C21" s="315">
        <f>SUM(G21,J21,M21,P21,'076'!C21,'076'!F21,'076'!I21,'076'!L21)</f>
        <v>741</v>
      </c>
      <c r="D21" s="315">
        <f>SUM(E21,H21,K21,N21,Q21,'076'!D21,'076'!G21,'076'!J21,'076'!M21,'076'!R21)</f>
        <v>1386</v>
      </c>
      <c r="E21" s="318" t="s">
        <v>371</v>
      </c>
      <c r="F21" s="318" t="s">
        <v>371</v>
      </c>
      <c r="G21" s="318" t="s">
        <v>371</v>
      </c>
      <c r="H21" s="318" t="s">
        <v>371</v>
      </c>
      <c r="I21" s="318" t="s">
        <v>371</v>
      </c>
      <c r="J21" s="318" t="s">
        <v>371</v>
      </c>
      <c r="K21" s="318" t="s">
        <v>371</v>
      </c>
      <c r="L21" s="318" t="s">
        <v>371</v>
      </c>
      <c r="M21" s="318" t="s">
        <v>371</v>
      </c>
      <c r="N21" s="318" t="s">
        <v>371</v>
      </c>
      <c r="O21" s="318" t="s">
        <v>371</v>
      </c>
      <c r="P21" s="318" t="s">
        <v>371</v>
      </c>
      <c r="Q21" s="318" t="s">
        <v>371</v>
      </c>
    </row>
    <row r="22" spans="1:17" ht="18" customHeight="1">
      <c r="A22" s="234" t="s">
        <v>409</v>
      </c>
      <c r="B22" s="389" t="s">
        <v>371</v>
      </c>
      <c r="C22" s="390" t="s">
        <v>371</v>
      </c>
      <c r="D22" s="390" t="s">
        <v>371</v>
      </c>
      <c r="E22" s="318" t="s">
        <v>371</v>
      </c>
      <c r="F22" s="318" t="s">
        <v>371</v>
      </c>
      <c r="G22" s="318" t="s">
        <v>371</v>
      </c>
      <c r="H22" s="318" t="s">
        <v>371</v>
      </c>
      <c r="I22" s="318" t="s">
        <v>371</v>
      </c>
      <c r="J22" s="318" t="s">
        <v>371</v>
      </c>
      <c r="K22" s="318" t="s">
        <v>371</v>
      </c>
      <c r="L22" s="318" t="s">
        <v>371</v>
      </c>
      <c r="M22" s="318" t="s">
        <v>371</v>
      </c>
      <c r="N22" s="318" t="s">
        <v>371</v>
      </c>
      <c r="O22" s="318" t="s">
        <v>371</v>
      </c>
      <c r="P22" s="318" t="s">
        <v>371</v>
      </c>
      <c r="Q22" s="318" t="s">
        <v>371</v>
      </c>
    </row>
    <row r="23" spans="1:17" ht="18" customHeight="1">
      <c r="A23" s="234" t="s">
        <v>408</v>
      </c>
      <c r="B23" s="371">
        <f>SUM(F23,I23,L23,O23,'076'!B23,'076'!E23,'076'!H23,'076'!Q23)</f>
        <v>3</v>
      </c>
      <c r="C23" s="315">
        <f>SUM(G23,J23,M23,P23,'076'!C23,'076'!F23,'076'!I23,'076'!L23)</f>
        <v>58</v>
      </c>
      <c r="D23" s="315">
        <f>SUM(E23,H23,K23,N23,Q23,'076'!D23,'076'!G23,'076'!J23,'076'!M23,'076'!R23)</f>
        <v>21</v>
      </c>
      <c r="E23" s="318" t="s">
        <v>371</v>
      </c>
      <c r="F23" s="318" t="s">
        <v>371</v>
      </c>
      <c r="G23" s="318" t="s">
        <v>371</v>
      </c>
      <c r="H23" s="318" t="s">
        <v>371</v>
      </c>
      <c r="I23" s="318" t="s">
        <v>371</v>
      </c>
      <c r="J23" s="318" t="s">
        <v>371</v>
      </c>
      <c r="K23" s="318" t="s">
        <v>371</v>
      </c>
      <c r="L23" s="318" t="s">
        <v>371</v>
      </c>
      <c r="M23" s="318" t="s">
        <v>371</v>
      </c>
      <c r="N23" s="318" t="s">
        <v>371</v>
      </c>
      <c r="O23" s="318" t="s">
        <v>371</v>
      </c>
      <c r="P23" s="318" t="s">
        <v>371</v>
      </c>
      <c r="Q23" s="318" t="s">
        <v>371</v>
      </c>
    </row>
    <row r="24" spans="1:17" ht="18" customHeight="1">
      <c r="A24" s="233"/>
      <c r="B24" s="371"/>
      <c r="C24" s="315"/>
      <c r="D24" s="315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</row>
    <row r="25" spans="1:17" ht="18" customHeight="1">
      <c r="A25" s="233" t="s">
        <v>410</v>
      </c>
      <c r="B25" s="371">
        <v>1894</v>
      </c>
      <c r="C25" s="315">
        <f>SUM(G25,J25,M25,P25,'076'!C25,'076'!F25,'076'!I25,'076'!L25)</f>
        <v>139680</v>
      </c>
      <c r="D25" s="315">
        <f>SUM(E25,H25,K25,N25,Q25,'076'!D25,'076'!G25,'076'!J25,'076'!M25,'076'!R25)</f>
        <v>3312</v>
      </c>
      <c r="E25" s="318" t="s">
        <v>371</v>
      </c>
      <c r="F25" s="318" t="s">
        <v>605</v>
      </c>
      <c r="G25" s="318">
        <v>67</v>
      </c>
      <c r="H25" s="318">
        <v>2</v>
      </c>
      <c r="I25" s="318">
        <v>1755</v>
      </c>
      <c r="J25" s="318">
        <v>115086</v>
      </c>
      <c r="K25" s="318">
        <v>2620</v>
      </c>
      <c r="L25" s="318">
        <v>134</v>
      </c>
      <c r="M25" s="318">
        <v>24458</v>
      </c>
      <c r="N25" s="318">
        <v>674</v>
      </c>
      <c r="O25" s="318">
        <v>3</v>
      </c>
      <c r="P25" s="318">
        <v>69</v>
      </c>
      <c r="Q25" s="318">
        <v>16</v>
      </c>
    </row>
    <row r="26" spans="1:23" ht="18" customHeight="1">
      <c r="A26" s="233" t="s">
        <v>411</v>
      </c>
      <c r="B26" s="371">
        <f>SUM(F26,I26,L26,O26,'076'!B26,'076'!E26,'076'!H26,'076'!Q26)</f>
        <v>35</v>
      </c>
      <c r="C26" s="315">
        <f>SUM(G26,J26,M26,P26,'076'!C26,'076'!F26,'076'!I26,'076'!L26)</f>
        <v>231</v>
      </c>
      <c r="D26" s="315">
        <v>8</v>
      </c>
      <c r="E26" s="318" t="s">
        <v>371</v>
      </c>
      <c r="F26" s="318" t="s">
        <v>371</v>
      </c>
      <c r="G26" s="318" t="s">
        <v>371</v>
      </c>
      <c r="H26" s="318" t="s">
        <v>371</v>
      </c>
      <c r="I26" s="318">
        <v>30</v>
      </c>
      <c r="J26" s="318">
        <v>226</v>
      </c>
      <c r="K26" s="318">
        <v>8</v>
      </c>
      <c r="L26" s="318">
        <v>5</v>
      </c>
      <c r="M26" s="318">
        <v>5</v>
      </c>
      <c r="N26" s="318">
        <v>0</v>
      </c>
      <c r="O26" s="318" t="s">
        <v>371</v>
      </c>
      <c r="P26" s="318" t="s">
        <v>371</v>
      </c>
      <c r="Q26" s="318" t="s">
        <v>371</v>
      </c>
      <c r="R26" s="229"/>
      <c r="S26" s="229"/>
      <c r="T26" s="229"/>
      <c r="U26" s="229"/>
      <c r="V26" s="229"/>
      <c r="W26" s="229"/>
    </row>
    <row r="27" spans="1:17" ht="18" customHeight="1">
      <c r="A27" s="233" t="s">
        <v>412</v>
      </c>
      <c r="B27" s="371">
        <v>3</v>
      </c>
      <c r="C27" s="315">
        <f>SUM(G27,J27,M27,P27,'076'!C27,'076'!F27,'076'!I27,'076'!L27)</f>
        <v>1113</v>
      </c>
      <c r="D27" s="315">
        <v>12484</v>
      </c>
      <c r="E27" s="318" t="s">
        <v>371</v>
      </c>
      <c r="F27" s="318" t="s">
        <v>371</v>
      </c>
      <c r="G27" s="318" t="s">
        <v>371</v>
      </c>
      <c r="H27" s="318" t="s">
        <v>371</v>
      </c>
      <c r="I27" s="318" t="s">
        <v>371</v>
      </c>
      <c r="J27" s="318" t="s">
        <v>371</v>
      </c>
      <c r="K27" s="318" t="s">
        <v>371</v>
      </c>
      <c r="L27" s="318" t="s">
        <v>371</v>
      </c>
      <c r="M27" s="318" t="s">
        <v>371</v>
      </c>
      <c r="N27" s="318" t="s">
        <v>371</v>
      </c>
      <c r="O27" s="318" t="s">
        <v>371</v>
      </c>
      <c r="P27" s="318" t="s">
        <v>371</v>
      </c>
      <c r="Q27" s="318" t="s">
        <v>371</v>
      </c>
    </row>
    <row r="28" spans="1:17" ht="18" customHeight="1">
      <c r="A28" s="233" t="s">
        <v>413</v>
      </c>
      <c r="B28" s="371">
        <f>SUM(F28,I28,L28,O28,'076'!B28,'076'!E28,'076'!H28,'076'!Q28)</f>
        <v>58</v>
      </c>
      <c r="C28" s="315">
        <f>SUM(G28,J28,M28,P28,'076'!C28,'076'!F28,'076'!I28,'076'!L28)</f>
        <v>10058</v>
      </c>
      <c r="D28" s="315">
        <v>24273</v>
      </c>
      <c r="E28" s="318" t="s">
        <v>371</v>
      </c>
      <c r="F28" s="318" t="s">
        <v>371</v>
      </c>
      <c r="G28" s="318" t="s">
        <v>371</v>
      </c>
      <c r="H28" s="318" t="s">
        <v>371</v>
      </c>
      <c r="I28" s="318" t="s">
        <v>371</v>
      </c>
      <c r="J28" s="318" t="s">
        <v>371</v>
      </c>
      <c r="K28" s="318" t="s">
        <v>371</v>
      </c>
      <c r="L28" s="318" t="s">
        <v>371</v>
      </c>
      <c r="M28" s="318" t="s">
        <v>371</v>
      </c>
      <c r="N28" s="318" t="s">
        <v>371</v>
      </c>
      <c r="O28" s="318" t="s">
        <v>371</v>
      </c>
      <c r="P28" s="318" t="s">
        <v>371</v>
      </c>
      <c r="Q28" s="318" t="s">
        <v>371</v>
      </c>
    </row>
    <row r="29" spans="1:17" ht="18" customHeight="1">
      <c r="A29" s="233" t="s">
        <v>414</v>
      </c>
      <c r="B29" s="371">
        <f>SUM(F29,I29,L29,O29,'076'!B29,'076'!E29,'076'!H29,'076'!Q29)</f>
        <v>373</v>
      </c>
      <c r="C29" s="315">
        <f>SUM(G29,J29,M29,P29,'076'!C29,'076'!F29,'076'!I29,'076'!L29)</f>
        <v>11961</v>
      </c>
      <c r="D29" s="315">
        <v>1677</v>
      </c>
      <c r="E29" s="318" t="s">
        <v>371</v>
      </c>
      <c r="F29" s="318" t="s">
        <v>371</v>
      </c>
      <c r="G29" s="318" t="s">
        <v>371</v>
      </c>
      <c r="H29" s="318" t="s">
        <v>371</v>
      </c>
      <c r="I29" s="318">
        <v>301</v>
      </c>
      <c r="J29" s="318">
        <v>8079</v>
      </c>
      <c r="K29" s="318">
        <v>574</v>
      </c>
      <c r="L29" s="318">
        <v>54</v>
      </c>
      <c r="M29" s="318">
        <v>2200</v>
      </c>
      <c r="N29" s="318">
        <v>453</v>
      </c>
      <c r="O29" s="318">
        <v>18</v>
      </c>
      <c r="P29" s="318">
        <v>1682</v>
      </c>
      <c r="Q29" s="318">
        <v>650</v>
      </c>
    </row>
    <row r="30" spans="1:17" ht="18" customHeight="1">
      <c r="A30" s="233"/>
      <c r="B30" s="371"/>
      <c r="C30" s="315"/>
      <c r="D30" s="315"/>
      <c r="E30" s="319"/>
      <c r="F30" s="319"/>
      <c r="G30" s="319"/>
      <c r="H30" s="318" t="s">
        <v>838</v>
      </c>
      <c r="I30" s="319"/>
      <c r="J30" s="319"/>
      <c r="K30" s="319"/>
      <c r="L30" s="319"/>
      <c r="M30" s="319"/>
      <c r="N30" s="319"/>
      <c r="O30" s="319"/>
      <c r="P30" s="319"/>
      <c r="Q30" s="319"/>
    </row>
    <row r="31" spans="1:17" ht="18" customHeight="1">
      <c r="A31" s="233" t="s">
        <v>415</v>
      </c>
      <c r="B31" s="371">
        <f>SUM(F31,I31,L31,O31,'076'!B31,'076'!E31,'076'!H31,'076'!Q31)</f>
        <v>880</v>
      </c>
      <c r="C31" s="315">
        <f>SUM(G31,J31,M31,P31,'076'!C31,'076'!F31,'076'!I31,'076'!L31)</f>
        <v>37010</v>
      </c>
      <c r="D31" s="315">
        <f>SUM(E31,H31,K31,N31,Q31,'076'!D31,'076'!G31,'076'!J31,'076'!M31,'076'!R31)</f>
        <v>764</v>
      </c>
      <c r="E31" s="318" t="s">
        <v>371</v>
      </c>
      <c r="F31" s="318" t="s">
        <v>371</v>
      </c>
      <c r="G31" s="318" t="s">
        <v>371</v>
      </c>
      <c r="H31" s="318" t="s">
        <v>371</v>
      </c>
      <c r="I31" s="318">
        <v>853</v>
      </c>
      <c r="J31" s="318">
        <v>36031</v>
      </c>
      <c r="K31" s="318">
        <v>724</v>
      </c>
      <c r="L31" s="318">
        <v>27</v>
      </c>
      <c r="M31" s="318">
        <v>979</v>
      </c>
      <c r="N31" s="318">
        <v>40</v>
      </c>
      <c r="O31" s="318" t="s">
        <v>371</v>
      </c>
      <c r="P31" s="318" t="s">
        <v>371</v>
      </c>
      <c r="Q31" s="318" t="s">
        <v>371</v>
      </c>
    </row>
    <row r="32" spans="1:17" ht="18" customHeight="1">
      <c r="A32" s="233" t="s">
        <v>615</v>
      </c>
      <c r="B32" s="371">
        <f>SUM(F32,I32,L32,O32,'076'!B32,'076'!E32,'076'!H32,'076'!Q32)</f>
        <v>391</v>
      </c>
      <c r="C32" s="315">
        <f>SUM(G32,J32,M32,P32,'076'!C32,'076'!F32,'076'!I32,'076'!L32)</f>
        <v>20422</v>
      </c>
      <c r="D32" s="315">
        <f>SUM(E32,H32,K32,N32,Q32,'076'!D32,'076'!G32,'076'!J32,'076'!M32,'076'!R32)</f>
        <v>1016</v>
      </c>
      <c r="E32" s="318" t="s">
        <v>371</v>
      </c>
      <c r="F32" s="318" t="s">
        <v>605</v>
      </c>
      <c r="G32" s="318">
        <v>30</v>
      </c>
      <c r="H32" s="318">
        <v>2</v>
      </c>
      <c r="I32" s="318">
        <v>322</v>
      </c>
      <c r="J32" s="318">
        <v>14512</v>
      </c>
      <c r="K32" s="318">
        <v>716</v>
      </c>
      <c r="L32" s="318">
        <v>69</v>
      </c>
      <c r="M32" s="318">
        <v>5880</v>
      </c>
      <c r="N32" s="318">
        <v>298</v>
      </c>
      <c r="O32" s="318" t="s">
        <v>371</v>
      </c>
      <c r="P32" s="318" t="s">
        <v>371</v>
      </c>
      <c r="Q32" s="318" t="s">
        <v>371</v>
      </c>
    </row>
    <row r="33" spans="1:17" ht="18" customHeight="1">
      <c r="A33" s="233" t="s">
        <v>295</v>
      </c>
      <c r="B33" s="371">
        <f>SUM(F33,I33,L33,O33,'076'!B33,'076'!E33,'076'!H33,'076'!Q33)</f>
        <v>91</v>
      </c>
      <c r="C33" s="390" t="s">
        <v>837</v>
      </c>
      <c r="D33" s="315">
        <f>SUM(E33,H33,K33,N33,Q33,'076'!D33,'076'!G33,'076'!J33,'076'!M33,'076'!R33)</f>
        <v>28975</v>
      </c>
      <c r="E33" s="318" t="s">
        <v>371</v>
      </c>
      <c r="F33" s="318" t="s">
        <v>371</v>
      </c>
      <c r="G33" s="318" t="s">
        <v>371</v>
      </c>
      <c r="H33" s="318" t="s">
        <v>371</v>
      </c>
      <c r="I33" s="318" t="s">
        <v>371</v>
      </c>
      <c r="J33" s="318" t="s">
        <v>371</v>
      </c>
      <c r="K33" s="318" t="s">
        <v>371</v>
      </c>
      <c r="L33" s="318" t="s">
        <v>371</v>
      </c>
      <c r="M33" s="318" t="s">
        <v>371</v>
      </c>
      <c r="N33" s="318" t="s">
        <v>371</v>
      </c>
      <c r="O33" s="318" t="s">
        <v>371</v>
      </c>
      <c r="P33" s="318" t="s">
        <v>371</v>
      </c>
      <c r="Q33" s="318" t="s">
        <v>371</v>
      </c>
    </row>
    <row r="34" spans="1:17" ht="18" customHeight="1">
      <c r="A34" s="233" t="s">
        <v>416</v>
      </c>
      <c r="B34" s="371">
        <f>SUM(F34,I34,L34,O34,'076'!B34,'076'!E34,'076'!H34,'076'!Q34)</f>
        <v>253</v>
      </c>
      <c r="C34" s="390" t="s">
        <v>837</v>
      </c>
      <c r="D34" s="315">
        <f>SUM(E34,H34,K34,N34,Q34,'076'!D34,'076'!G34,'076'!J34,'076'!M34,'076'!R34)</f>
        <v>2786</v>
      </c>
      <c r="E34" s="318" t="s">
        <v>371</v>
      </c>
      <c r="F34" s="318" t="s">
        <v>371</v>
      </c>
      <c r="G34" s="318" t="s">
        <v>371</v>
      </c>
      <c r="H34" s="318" t="s">
        <v>371</v>
      </c>
      <c r="I34" s="318" t="s">
        <v>371</v>
      </c>
      <c r="J34" s="318" t="s">
        <v>371</v>
      </c>
      <c r="K34" s="318" t="s">
        <v>371</v>
      </c>
      <c r="L34" s="318" t="s">
        <v>371</v>
      </c>
      <c r="M34" s="318" t="s">
        <v>371</v>
      </c>
      <c r="N34" s="318" t="s">
        <v>371</v>
      </c>
      <c r="O34" s="318" t="s">
        <v>371</v>
      </c>
      <c r="P34" s="318" t="s">
        <v>371</v>
      </c>
      <c r="Q34" s="318" t="s">
        <v>371</v>
      </c>
    </row>
    <row r="35" spans="1:17" ht="18" customHeight="1">
      <c r="A35" s="233" t="s">
        <v>281</v>
      </c>
      <c r="B35" s="371">
        <v>17</v>
      </c>
      <c r="C35" s="315">
        <f>SUM(G35,J35,M35,P35,'076'!C35,'076'!F35,'076'!I35,'076'!L35)</f>
        <v>236</v>
      </c>
      <c r="D35" s="315">
        <f>SUM(E35,H35,K35,N35,Q35,'076'!D35,'076'!G35,'076'!J35,'076'!M35,'076'!R35)</f>
        <v>25</v>
      </c>
      <c r="E35" s="318" t="s">
        <v>371</v>
      </c>
      <c r="F35" s="318" t="s">
        <v>605</v>
      </c>
      <c r="G35" s="318">
        <v>9</v>
      </c>
      <c r="H35" s="318">
        <v>0</v>
      </c>
      <c r="I35" s="318">
        <v>16</v>
      </c>
      <c r="J35" s="318">
        <v>227</v>
      </c>
      <c r="K35" s="318">
        <v>25</v>
      </c>
      <c r="L35" s="318" t="s">
        <v>371</v>
      </c>
      <c r="M35" s="318" t="s">
        <v>371</v>
      </c>
      <c r="N35" s="318" t="s">
        <v>371</v>
      </c>
      <c r="O35" s="318" t="s">
        <v>371</v>
      </c>
      <c r="P35" s="318" t="s">
        <v>371</v>
      </c>
      <c r="Q35" s="318" t="s">
        <v>371</v>
      </c>
    </row>
    <row r="36" spans="1:17" ht="18" customHeight="1">
      <c r="A36" s="233"/>
      <c r="B36" s="371"/>
      <c r="C36" s="315"/>
      <c r="D36" s="315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</row>
    <row r="37" spans="1:17" ht="18" customHeight="1">
      <c r="A37" s="233" t="s">
        <v>417</v>
      </c>
      <c r="B37" s="371">
        <f>SUM(F37,I37,L37,O37,'076'!B37,'076'!E37,'076'!H37,'076'!Q37)</f>
        <v>43</v>
      </c>
      <c r="C37" s="315">
        <f>SUM(G37,J37,M37,P37,'076'!C37,'076'!F37,'076'!I37,'076'!L37)</f>
        <v>3597</v>
      </c>
      <c r="D37" s="315">
        <f>SUM(E37,H37,K37,N37,Q37,'076'!D37,'076'!G37,'076'!J37,'076'!M37,'076'!R37)</f>
        <v>622</v>
      </c>
      <c r="E37" s="318" t="s">
        <v>371</v>
      </c>
      <c r="F37" s="318" t="s">
        <v>371</v>
      </c>
      <c r="G37" s="318" t="s">
        <v>371</v>
      </c>
      <c r="H37" s="318" t="s">
        <v>371</v>
      </c>
      <c r="I37" s="318">
        <v>29</v>
      </c>
      <c r="J37" s="318">
        <v>2145</v>
      </c>
      <c r="K37" s="318">
        <v>221</v>
      </c>
      <c r="L37" s="318">
        <v>14</v>
      </c>
      <c r="M37" s="318">
        <v>1452</v>
      </c>
      <c r="N37" s="318">
        <v>401</v>
      </c>
      <c r="O37" s="318" t="s">
        <v>371</v>
      </c>
      <c r="P37" s="318" t="s">
        <v>371</v>
      </c>
      <c r="Q37" s="318" t="s">
        <v>371</v>
      </c>
    </row>
    <row r="38" spans="1:17" ht="18" customHeight="1">
      <c r="A38" s="233" t="s">
        <v>618</v>
      </c>
      <c r="B38" s="371">
        <f>SUM(F38,I38,L38,O38,'076'!B38,'076'!E38,'076'!H38,'076'!Q38)</f>
        <v>113</v>
      </c>
      <c r="C38" s="315">
        <f>SUM(G38,J38,M38,P38,'076'!C38,'076'!F38,'076'!I38,'076'!L38)</f>
        <v>3606</v>
      </c>
      <c r="D38" s="315">
        <f>SUM(E38,H38,K38,N38,Q38,'076'!D38,'076'!G38,'076'!J38,'076'!M38,'076'!R38)</f>
        <v>237</v>
      </c>
      <c r="E38" s="318" t="s">
        <v>371</v>
      </c>
      <c r="F38" s="318" t="s">
        <v>371</v>
      </c>
      <c r="G38" s="318" t="s">
        <v>371</v>
      </c>
      <c r="H38" s="318" t="s">
        <v>371</v>
      </c>
      <c r="I38" s="318">
        <v>113</v>
      </c>
      <c r="J38" s="318">
        <v>3606</v>
      </c>
      <c r="K38" s="318">
        <v>237</v>
      </c>
      <c r="L38" s="318" t="s">
        <v>371</v>
      </c>
      <c r="M38" s="318" t="s">
        <v>371</v>
      </c>
      <c r="N38" s="318" t="s">
        <v>371</v>
      </c>
      <c r="O38" s="318" t="s">
        <v>371</v>
      </c>
      <c r="P38" s="318" t="s">
        <v>371</v>
      </c>
      <c r="Q38" s="318" t="s">
        <v>371</v>
      </c>
    </row>
    <row r="39" spans="1:17" ht="18" customHeight="1">
      <c r="A39" s="233" t="s">
        <v>308</v>
      </c>
      <c r="B39" s="371">
        <f>SUM(F39,I39,L39,O39,'076'!B39,'076'!E39,'076'!H39,'076'!Q39)</f>
        <v>1044</v>
      </c>
      <c r="C39" s="390" t="s">
        <v>837</v>
      </c>
      <c r="D39" s="315">
        <f>SUM(E39,H39,K39,N39,Q39,'076'!D39,'076'!G39,'076'!J39,'076'!M39,'076'!R39)</f>
        <v>654</v>
      </c>
      <c r="E39" s="318">
        <v>1</v>
      </c>
      <c r="F39" s="318">
        <v>6</v>
      </c>
      <c r="G39" s="318" t="s">
        <v>601</v>
      </c>
      <c r="H39" s="318">
        <v>2</v>
      </c>
      <c r="I39" s="318">
        <v>1023</v>
      </c>
      <c r="J39" s="318" t="s">
        <v>601</v>
      </c>
      <c r="K39" s="318">
        <v>639</v>
      </c>
      <c r="L39" s="318">
        <v>15</v>
      </c>
      <c r="M39" s="318" t="s">
        <v>601</v>
      </c>
      <c r="N39" s="318">
        <v>12</v>
      </c>
      <c r="O39" s="318" t="s">
        <v>371</v>
      </c>
      <c r="P39" s="318" t="s">
        <v>371</v>
      </c>
      <c r="Q39" s="318" t="s">
        <v>371</v>
      </c>
    </row>
    <row r="40" spans="1:17" ht="18" customHeight="1">
      <c r="A40" s="233" t="s">
        <v>310</v>
      </c>
      <c r="B40" s="371">
        <f>SUM(F40,I40,L40,O40,'076'!B40,'076'!E40,'076'!H40,'076'!Q40)</f>
        <v>727</v>
      </c>
      <c r="C40" s="390" t="s">
        <v>837</v>
      </c>
      <c r="D40" s="315">
        <f>SUM(E40,H40,K40,N40,Q40,'076'!D40,'076'!G40,'076'!J40,'076'!M40,'076'!R40)</f>
        <v>392</v>
      </c>
      <c r="E40" s="318">
        <v>12</v>
      </c>
      <c r="F40" s="318">
        <v>3</v>
      </c>
      <c r="G40" s="318" t="s">
        <v>601</v>
      </c>
      <c r="H40" s="318">
        <v>1</v>
      </c>
      <c r="I40" s="318">
        <v>701</v>
      </c>
      <c r="J40" s="318" t="s">
        <v>601</v>
      </c>
      <c r="K40" s="318">
        <v>362</v>
      </c>
      <c r="L40" s="318">
        <v>23</v>
      </c>
      <c r="M40" s="318" t="s">
        <v>601</v>
      </c>
      <c r="N40" s="318">
        <v>17</v>
      </c>
      <c r="O40" s="318" t="s">
        <v>371</v>
      </c>
      <c r="P40" s="318" t="s">
        <v>371</v>
      </c>
      <c r="Q40" s="318" t="s">
        <v>371</v>
      </c>
    </row>
    <row r="41" spans="1:17" ht="18" customHeight="1">
      <c r="A41" s="233" t="s">
        <v>620</v>
      </c>
      <c r="B41" s="371">
        <f>SUM(F41,I41,L41,O41,'076'!B41,'076'!E41,'076'!H41,'076'!Q41)</f>
        <v>3</v>
      </c>
      <c r="C41" s="315">
        <f>SUM(G41,J41,M41,P41,'076'!C41,'076'!F41,'076'!I41,'076'!L41)</f>
        <v>830</v>
      </c>
      <c r="D41" s="315">
        <f>SUM(E41,H41,K41,N41,Q41,'076'!D41,'076'!G41,'076'!J41,'076'!M41,'076'!R41)</f>
        <v>1364</v>
      </c>
      <c r="E41" s="318" t="s">
        <v>371</v>
      </c>
      <c r="F41" s="318" t="s">
        <v>371</v>
      </c>
      <c r="G41" s="318" t="s">
        <v>371</v>
      </c>
      <c r="H41" s="318" t="s">
        <v>371</v>
      </c>
      <c r="I41" s="318" t="s">
        <v>371</v>
      </c>
      <c r="J41" s="318" t="s">
        <v>371</v>
      </c>
      <c r="K41" s="318" t="s">
        <v>371</v>
      </c>
      <c r="L41" s="318" t="s">
        <v>605</v>
      </c>
      <c r="M41" s="318">
        <v>130</v>
      </c>
      <c r="N41" s="318">
        <v>385</v>
      </c>
      <c r="O41" s="318">
        <v>3</v>
      </c>
      <c r="P41" s="318">
        <v>450</v>
      </c>
      <c r="Q41" s="318">
        <v>386</v>
      </c>
    </row>
    <row r="42" spans="1:17" ht="18" customHeight="1">
      <c r="A42" s="235"/>
      <c r="B42" s="371"/>
      <c r="C42" s="315"/>
      <c r="D42" s="315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</row>
    <row r="43" spans="1:17" ht="18" customHeight="1">
      <c r="A43" s="236" t="s">
        <v>418</v>
      </c>
      <c r="B43" s="347">
        <v>630</v>
      </c>
      <c r="C43" s="365">
        <f>SUM(G43,J43,M43,P43,'076'!C43,'076'!F43,'076'!I43,'076'!L43)</f>
        <v>22018</v>
      </c>
      <c r="D43" s="365">
        <f>SUM(E43,H43,K43,N43,Q43,'076'!D43,'076'!G43,'076'!J43,'076'!M43,'076'!R43)</f>
        <v>879</v>
      </c>
      <c r="E43" s="320" t="s">
        <v>371</v>
      </c>
      <c r="F43" s="320" t="s">
        <v>605</v>
      </c>
      <c r="G43" s="320">
        <v>39</v>
      </c>
      <c r="H43" s="320">
        <v>0</v>
      </c>
      <c r="I43" s="320">
        <v>610</v>
      </c>
      <c r="J43" s="320">
        <v>20995</v>
      </c>
      <c r="K43" s="320">
        <v>293</v>
      </c>
      <c r="L43" s="320">
        <v>15</v>
      </c>
      <c r="M43" s="320">
        <v>710</v>
      </c>
      <c r="N43" s="320">
        <v>75</v>
      </c>
      <c r="O43" s="320" t="s">
        <v>605</v>
      </c>
      <c r="P43" s="320">
        <v>124</v>
      </c>
      <c r="Q43" s="320">
        <v>11</v>
      </c>
    </row>
    <row r="44" ht="15" customHeight="1">
      <c r="A44" s="166" t="s">
        <v>626</v>
      </c>
    </row>
    <row r="45" ht="15" customHeight="1">
      <c r="A45" s="166" t="s">
        <v>627</v>
      </c>
    </row>
    <row r="46" ht="14.25">
      <c r="A46" s="166" t="s">
        <v>377</v>
      </c>
    </row>
  </sheetData>
  <sheetProtection/>
  <mergeCells count="9">
    <mergeCell ref="A2:Q2"/>
    <mergeCell ref="A4:A6"/>
    <mergeCell ref="B4:D5"/>
    <mergeCell ref="E4:E5"/>
    <mergeCell ref="F4:H5"/>
    <mergeCell ref="I4:Q4"/>
    <mergeCell ref="I5:K5"/>
    <mergeCell ref="L5:N5"/>
    <mergeCell ref="O5:Q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5.09765625" style="1" customWidth="1"/>
    <col min="2" max="18" width="9.3984375" style="1" customWidth="1"/>
    <col min="19" max="16384" width="10.59765625" style="1" customWidth="1"/>
  </cols>
  <sheetData>
    <row r="1" spans="1:18" s="204" customFormat="1" ht="19.5" customHeight="1">
      <c r="A1" s="3" t="s">
        <v>419</v>
      </c>
      <c r="R1" s="4" t="s">
        <v>420</v>
      </c>
    </row>
    <row r="2" spans="1:18" s="173" customFormat="1" ht="19.5" customHeight="1">
      <c r="A2" s="395" t="s">
        <v>833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</row>
    <row r="3" spans="1:18" s="173" customFormat="1" ht="18" customHeight="1" thickBo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176"/>
      <c r="L3" s="176"/>
      <c r="M3" s="176"/>
      <c r="N3" s="176"/>
      <c r="P3" s="176"/>
      <c r="Q3" s="176"/>
      <c r="R3" s="176" t="s">
        <v>401</v>
      </c>
    </row>
    <row r="4" spans="1:18" s="173" customFormat="1" ht="18" customHeight="1">
      <c r="A4" s="538" t="s">
        <v>640</v>
      </c>
      <c r="B4" s="403" t="s">
        <v>244</v>
      </c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8"/>
      <c r="Q4" s="542" t="s">
        <v>629</v>
      </c>
      <c r="R4" s="540"/>
    </row>
    <row r="5" spans="1:18" s="173" customFormat="1" ht="18" customHeight="1">
      <c r="A5" s="399"/>
      <c r="B5" s="544" t="s">
        <v>630</v>
      </c>
      <c r="C5" s="545"/>
      <c r="D5" s="546"/>
      <c r="E5" s="544" t="s">
        <v>631</v>
      </c>
      <c r="F5" s="549"/>
      <c r="G5" s="550"/>
      <c r="H5" s="544" t="s">
        <v>632</v>
      </c>
      <c r="I5" s="549"/>
      <c r="J5" s="550"/>
      <c r="K5" s="544" t="s">
        <v>633</v>
      </c>
      <c r="L5" s="549"/>
      <c r="M5" s="550"/>
      <c r="N5" s="544" t="s">
        <v>634</v>
      </c>
      <c r="O5" s="549"/>
      <c r="P5" s="550"/>
      <c r="Q5" s="543"/>
      <c r="R5" s="541"/>
    </row>
    <row r="6" spans="1:18" s="173" customFormat="1" ht="18" customHeight="1">
      <c r="A6" s="539"/>
      <c r="B6" s="223" t="s">
        <v>241</v>
      </c>
      <c r="C6" s="223" t="s">
        <v>242</v>
      </c>
      <c r="D6" s="223" t="s">
        <v>243</v>
      </c>
      <c r="E6" s="223" t="s">
        <v>241</v>
      </c>
      <c r="F6" s="223" t="s">
        <v>242</v>
      </c>
      <c r="G6" s="223" t="s">
        <v>243</v>
      </c>
      <c r="H6" s="223" t="s">
        <v>241</v>
      </c>
      <c r="I6" s="223" t="s">
        <v>242</v>
      </c>
      <c r="J6" s="223" t="s">
        <v>243</v>
      </c>
      <c r="K6" s="223" t="s">
        <v>241</v>
      </c>
      <c r="L6" s="223" t="s">
        <v>242</v>
      </c>
      <c r="M6" s="223" t="s">
        <v>243</v>
      </c>
      <c r="N6" s="223" t="s">
        <v>241</v>
      </c>
      <c r="O6" s="223" t="s">
        <v>242</v>
      </c>
      <c r="P6" s="223" t="s">
        <v>243</v>
      </c>
      <c r="Q6" s="223" t="s">
        <v>241</v>
      </c>
      <c r="R6" s="225" t="s">
        <v>243</v>
      </c>
    </row>
    <row r="7" spans="1:18" s="166" customFormat="1" ht="18" customHeight="1">
      <c r="A7" s="232" t="s">
        <v>639</v>
      </c>
      <c r="B7" s="245">
        <v>44</v>
      </c>
      <c r="C7" s="21">
        <v>7063</v>
      </c>
      <c r="D7" s="21">
        <v>4990</v>
      </c>
      <c r="E7" s="21">
        <v>24</v>
      </c>
      <c r="F7" s="21">
        <v>4061</v>
      </c>
      <c r="G7" s="21">
        <v>9050</v>
      </c>
      <c r="H7" s="21">
        <v>51</v>
      </c>
      <c r="I7" s="21">
        <v>7869</v>
      </c>
      <c r="J7" s="21">
        <v>146254</v>
      </c>
      <c r="K7" s="21">
        <v>29</v>
      </c>
      <c r="L7" s="21">
        <v>4145</v>
      </c>
      <c r="M7" s="21">
        <v>12307</v>
      </c>
      <c r="N7" s="203" t="s">
        <v>371</v>
      </c>
      <c r="O7" s="203" t="s">
        <v>371</v>
      </c>
      <c r="P7" s="203" t="s">
        <v>371</v>
      </c>
      <c r="Q7" s="21">
        <v>450</v>
      </c>
      <c r="R7" s="21">
        <v>32127</v>
      </c>
    </row>
    <row r="8" spans="1:18" s="166" customFormat="1" ht="18" customHeight="1">
      <c r="A8" s="367" t="s">
        <v>827</v>
      </c>
      <c r="B8" s="10">
        <v>39</v>
      </c>
      <c r="C8" s="11">
        <v>5829</v>
      </c>
      <c r="D8" s="11">
        <v>4472</v>
      </c>
      <c r="E8" s="11">
        <v>24</v>
      </c>
      <c r="F8" s="11">
        <v>3140</v>
      </c>
      <c r="G8" s="11">
        <v>5799</v>
      </c>
      <c r="H8" s="11">
        <v>49</v>
      </c>
      <c r="I8" s="11">
        <v>6669</v>
      </c>
      <c r="J8" s="11">
        <v>126217</v>
      </c>
      <c r="K8" s="11">
        <v>30</v>
      </c>
      <c r="L8" s="11">
        <v>4767</v>
      </c>
      <c r="M8" s="11">
        <v>11545</v>
      </c>
      <c r="N8" s="12" t="s">
        <v>371</v>
      </c>
      <c r="O8" s="12" t="s">
        <v>371</v>
      </c>
      <c r="P8" s="12" t="s">
        <v>371</v>
      </c>
      <c r="Q8" s="11">
        <v>429</v>
      </c>
      <c r="R8" s="11">
        <v>31577</v>
      </c>
    </row>
    <row r="9" spans="1:18" s="166" customFormat="1" ht="18" customHeight="1">
      <c r="A9" s="367" t="s">
        <v>828</v>
      </c>
      <c r="B9" s="10">
        <v>36</v>
      </c>
      <c r="C9" s="11">
        <v>5626</v>
      </c>
      <c r="D9" s="11">
        <v>4641</v>
      </c>
      <c r="E9" s="11">
        <v>20</v>
      </c>
      <c r="F9" s="11">
        <v>2959</v>
      </c>
      <c r="G9" s="11">
        <v>8003</v>
      </c>
      <c r="H9" s="11">
        <v>51</v>
      </c>
      <c r="I9" s="11">
        <v>7543</v>
      </c>
      <c r="J9" s="11">
        <v>87804</v>
      </c>
      <c r="K9" s="11">
        <v>23</v>
      </c>
      <c r="L9" s="11">
        <v>2516</v>
      </c>
      <c r="M9" s="11">
        <v>7568</v>
      </c>
      <c r="N9" s="12" t="s">
        <v>371</v>
      </c>
      <c r="O9" s="12" t="s">
        <v>371</v>
      </c>
      <c r="P9" s="12" t="s">
        <v>371</v>
      </c>
      <c r="Q9" s="11">
        <v>425</v>
      </c>
      <c r="R9" s="11">
        <v>39812</v>
      </c>
    </row>
    <row r="10" spans="1:18" s="166" customFormat="1" ht="18" customHeight="1">
      <c r="A10" s="367" t="s">
        <v>829</v>
      </c>
      <c r="B10" s="10">
        <v>34</v>
      </c>
      <c r="C10" s="11">
        <v>5146</v>
      </c>
      <c r="D10" s="11">
        <v>5186</v>
      </c>
      <c r="E10" s="11">
        <v>22</v>
      </c>
      <c r="F10" s="11">
        <v>3449</v>
      </c>
      <c r="G10" s="11">
        <v>8912</v>
      </c>
      <c r="H10" s="11">
        <v>50</v>
      </c>
      <c r="I10" s="11">
        <v>7906</v>
      </c>
      <c r="J10" s="11">
        <v>71708</v>
      </c>
      <c r="K10" s="11">
        <v>5</v>
      </c>
      <c r="L10" s="11">
        <v>1742</v>
      </c>
      <c r="M10" s="11">
        <v>10148</v>
      </c>
      <c r="N10" s="12" t="s">
        <v>371</v>
      </c>
      <c r="O10" s="12" t="s">
        <v>371</v>
      </c>
      <c r="P10" s="12" t="s">
        <v>371</v>
      </c>
      <c r="Q10" s="11">
        <v>372</v>
      </c>
      <c r="R10" s="11">
        <v>35922</v>
      </c>
    </row>
    <row r="11" spans="1:18" s="166" customFormat="1" ht="18" customHeight="1">
      <c r="A11" s="326" t="s">
        <v>830</v>
      </c>
      <c r="B11" s="335">
        <f>SUM(B13:B43)</f>
        <v>33</v>
      </c>
      <c r="C11" s="325">
        <f aca="true" t="shared" si="0" ref="C11:R11">SUM(C13:C43)</f>
        <v>5027</v>
      </c>
      <c r="D11" s="325">
        <f t="shared" si="0"/>
        <v>5495</v>
      </c>
      <c r="E11" s="325">
        <v>11</v>
      </c>
      <c r="F11" s="325">
        <f t="shared" si="0"/>
        <v>1828</v>
      </c>
      <c r="G11" s="325">
        <v>4086</v>
      </c>
      <c r="H11" s="325">
        <v>55</v>
      </c>
      <c r="I11" s="325">
        <f t="shared" si="0"/>
        <v>8700</v>
      </c>
      <c r="J11" s="325">
        <f t="shared" si="0"/>
        <v>68413</v>
      </c>
      <c r="K11" s="325">
        <v>4</v>
      </c>
      <c r="L11" s="325">
        <f t="shared" si="0"/>
        <v>1185</v>
      </c>
      <c r="M11" s="325">
        <f t="shared" si="0"/>
        <v>12523</v>
      </c>
      <c r="N11" s="261" t="s">
        <v>832</v>
      </c>
      <c r="O11" s="261" t="s">
        <v>832</v>
      </c>
      <c r="P11" s="261" t="s">
        <v>832</v>
      </c>
      <c r="Q11" s="325">
        <f t="shared" si="0"/>
        <v>344</v>
      </c>
      <c r="R11" s="325">
        <f t="shared" si="0"/>
        <v>31761</v>
      </c>
    </row>
    <row r="12" spans="1:18" s="166" customFormat="1" ht="18" customHeight="1">
      <c r="A12" s="233"/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38"/>
      <c r="O12" s="238"/>
      <c r="P12" s="238"/>
      <c r="Q12" s="227"/>
      <c r="R12" s="227"/>
    </row>
    <row r="13" spans="1:18" s="166" customFormat="1" ht="18" customHeight="1">
      <c r="A13" s="233" t="s">
        <v>636</v>
      </c>
      <c r="B13" s="194">
        <v>21</v>
      </c>
      <c r="C13" s="194">
        <v>3572</v>
      </c>
      <c r="D13" s="194">
        <v>3074</v>
      </c>
      <c r="E13" s="194" t="s">
        <v>637</v>
      </c>
      <c r="F13" s="194">
        <v>166</v>
      </c>
      <c r="G13" s="194">
        <v>128</v>
      </c>
      <c r="H13" s="194" t="s">
        <v>635</v>
      </c>
      <c r="I13" s="194" t="s">
        <v>635</v>
      </c>
      <c r="J13" s="194" t="s">
        <v>635</v>
      </c>
      <c r="K13" s="194" t="s">
        <v>635</v>
      </c>
      <c r="L13" s="194" t="s">
        <v>635</v>
      </c>
      <c r="M13" s="194" t="s">
        <v>635</v>
      </c>
      <c r="N13" s="194" t="s">
        <v>635</v>
      </c>
      <c r="O13" s="194" t="s">
        <v>635</v>
      </c>
      <c r="P13" s="194" t="s">
        <v>635</v>
      </c>
      <c r="Q13" s="194" t="s">
        <v>635</v>
      </c>
      <c r="R13" s="194" t="s">
        <v>635</v>
      </c>
    </row>
    <row r="14" spans="1:18" s="166" customFormat="1" ht="18" customHeight="1">
      <c r="A14" s="233" t="s">
        <v>402</v>
      </c>
      <c r="B14" s="194" t="s">
        <v>604</v>
      </c>
      <c r="C14" s="194" t="s">
        <v>604</v>
      </c>
      <c r="D14" s="194" t="s">
        <v>604</v>
      </c>
      <c r="E14" s="194" t="s">
        <v>604</v>
      </c>
      <c r="F14" s="194" t="s">
        <v>604</v>
      </c>
      <c r="G14" s="194" t="s">
        <v>604</v>
      </c>
      <c r="H14" s="194">
        <v>3</v>
      </c>
      <c r="I14" s="194">
        <v>560</v>
      </c>
      <c r="J14" s="194">
        <v>48020</v>
      </c>
      <c r="K14" s="194" t="s">
        <v>604</v>
      </c>
      <c r="L14" s="194" t="s">
        <v>604</v>
      </c>
      <c r="M14" s="194" t="s">
        <v>604</v>
      </c>
      <c r="N14" s="194" t="s">
        <v>604</v>
      </c>
      <c r="O14" s="194" t="s">
        <v>604</v>
      </c>
      <c r="P14" s="194" t="s">
        <v>604</v>
      </c>
      <c r="Q14" s="194" t="s">
        <v>604</v>
      </c>
      <c r="R14" s="194" t="s">
        <v>604</v>
      </c>
    </row>
    <row r="15" spans="1:18" s="166" customFormat="1" ht="18" customHeight="1">
      <c r="A15" s="233" t="s">
        <v>403</v>
      </c>
      <c r="B15" s="194" t="s">
        <v>606</v>
      </c>
      <c r="C15" s="194" t="s">
        <v>606</v>
      </c>
      <c r="D15" s="194" t="s">
        <v>606</v>
      </c>
      <c r="E15" s="194" t="s">
        <v>606</v>
      </c>
      <c r="F15" s="194" t="s">
        <v>606</v>
      </c>
      <c r="G15" s="194" t="s">
        <v>606</v>
      </c>
      <c r="H15" s="194" t="s">
        <v>606</v>
      </c>
      <c r="I15" s="194" t="s">
        <v>606</v>
      </c>
      <c r="J15" s="194" t="s">
        <v>606</v>
      </c>
      <c r="K15" s="194" t="s">
        <v>605</v>
      </c>
      <c r="L15" s="194">
        <v>72</v>
      </c>
      <c r="M15" s="194">
        <v>39</v>
      </c>
      <c r="N15" s="194" t="s">
        <v>606</v>
      </c>
      <c r="O15" s="194" t="s">
        <v>606</v>
      </c>
      <c r="P15" s="194" t="s">
        <v>606</v>
      </c>
      <c r="Q15" s="194" t="s">
        <v>606</v>
      </c>
      <c r="R15" s="194" t="s">
        <v>606</v>
      </c>
    </row>
    <row r="16" spans="1:18" s="166" customFormat="1" ht="18" customHeight="1">
      <c r="A16" s="231" t="s">
        <v>404</v>
      </c>
      <c r="B16" s="194" t="s">
        <v>607</v>
      </c>
      <c r="C16" s="194" t="s">
        <v>607</v>
      </c>
      <c r="D16" s="194" t="s">
        <v>607</v>
      </c>
      <c r="E16" s="194" t="s">
        <v>607</v>
      </c>
      <c r="F16" s="194" t="s">
        <v>607</v>
      </c>
      <c r="G16" s="194" t="s">
        <v>607</v>
      </c>
      <c r="H16" s="194" t="s">
        <v>607</v>
      </c>
      <c r="I16" s="194" t="s">
        <v>607</v>
      </c>
      <c r="J16" s="194" t="s">
        <v>607</v>
      </c>
      <c r="K16" s="194" t="s">
        <v>607</v>
      </c>
      <c r="L16" s="194" t="s">
        <v>607</v>
      </c>
      <c r="M16" s="194" t="s">
        <v>607</v>
      </c>
      <c r="N16" s="194" t="s">
        <v>607</v>
      </c>
      <c r="O16" s="194" t="s">
        <v>607</v>
      </c>
      <c r="P16" s="194" t="s">
        <v>607</v>
      </c>
      <c r="Q16" s="194" t="s">
        <v>607</v>
      </c>
      <c r="R16" s="194" t="s">
        <v>607</v>
      </c>
    </row>
    <row r="17" spans="1:18" s="166" customFormat="1" ht="18" customHeight="1">
      <c r="A17" s="231" t="s">
        <v>405</v>
      </c>
      <c r="B17" s="194" t="s">
        <v>608</v>
      </c>
      <c r="C17" s="194" t="s">
        <v>608</v>
      </c>
      <c r="D17" s="194" t="s">
        <v>608</v>
      </c>
      <c r="E17" s="194" t="s">
        <v>608</v>
      </c>
      <c r="F17" s="194" t="s">
        <v>608</v>
      </c>
      <c r="G17" s="194" t="s">
        <v>608</v>
      </c>
      <c r="H17" s="194" t="s">
        <v>608</v>
      </c>
      <c r="I17" s="194" t="s">
        <v>608</v>
      </c>
      <c r="J17" s="194" t="s">
        <v>608</v>
      </c>
      <c r="K17" s="194" t="s">
        <v>608</v>
      </c>
      <c r="L17" s="194" t="s">
        <v>608</v>
      </c>
      <c r="M17" s="194" t="s">
        <v>608</v>
      </c>
      <c r="N17" s="194" t="s">
        <v>608</v>
      </c>
      <c r="O17" s="194" t="s">
        <v>608</v>
      </c>
      <c r="P17" s="194" t="s">
        <v>608</v>
      </c>
      <c r="Q17" s="194" t="s">
        <v>608</v>
      </c>
      <c r="R17" s="194" t="s">
        <v>608</v>
      </c>
    </row>
    <row r="18" spans="1:2" s="166" customFormat="1" ht="18" customHeight="1">
      <c r="A18" s="233"/>
      <c r="B18" s="191"/>
    </row>
    <row r="19" spans="1:18" s="166" customFormat="1" ht="18" customHeight="1">
      <c r="A19" s="317" t="s">
        <v>783</v>
      </c>
      <c r="B19" s="194" t="s">
        <v>609</v>
      </c>
      <c r="C19" s="194" t="s">
        <v>609</v>
      </c>
      <c r="D19" s="194" t="s">
        <v>609</v>
      </c>
      <c r="E19" s="194" t="s">
        <v>609</v>
      </c>
      <c r="F19" s="194" t="s">
        <v>609</v>
      </c>
      <c r="G19" s="194" t="s">
        <v>609</v>
      </c>
      <c r="H19" s="194" t="s">
        <v>609</v>
      </c>
      <c r="I19" s="194" t="s">
        <v>609</v>
      </c>
      <c r="J19" s="194" t="s">
        <v>609</v>
      </c>
      <c r="K19" s="194" t="s">
        <v>609</v>
      </c>
      <c r="L19" s="194" t="s">
        <v>609</v>
      </c>
      <c r="M19" s="194" t="s">
        <v>609</v>
      </c>
      <c r="N19" s="194" t="s">
        <v>609</v>
      </c>
      <c r="O19" s="194" t="s">
        <v>609</v>
      </c>
      <c r="P19" s="194" t="s">
        <v>609</v>
      </c>
      <c r="Q19" s="194" t="s">
        <v>609</v>
      </c>
      <c r="R19" s="194" t="s">
        <v>609</v>
      </c>
    </row>
    <row r="20" spans="1:18" s="166" customFormat="1" ht="18" customHeight="1">
      <c r="A20" s="233" t="s">
        <v>406</v>
      </c>
      <c r="B20" s="194" t="s">
        <v>608</v>
      </c>
      <c r="C20" s="194" t="s">
        <v>608</v>
      </c>
      <c r="D20" s="194" t="s">
        <v>608</v>
      </c>
      <c r="E20" s="194" t="s">
        <v>608</v>
      </c>
      <c r="F20" s="194" t="s">
        <v>608</v>
      </c>
      <c r="G20" s="194" t="s">
        <v>608</v>
      </c>
      <c r="H20" s="194" t="s">
        <v>608</v>
      </c>
      <c r="I20" s="194" t="s">
        <v>608</v>
      </c>
      <c r="J20" s="194" t="s">
        <v>608</v>
      </c>
      <c r="K20" s="194" t="s">
        <v>608</v>
      </c>
      <c r="L20" s="194" t="s">
        <v>608</v>
      </c>
      <c r="M20" s="194" t="s">
        <v>608</v>
      </c>
      <c r="N20" s="194" t="s">
        <v>608</v>
      </c>
      <c r="O20" s="194" t="s">
        <v>608</v>
      </c>
      <c r="P20" s="194" t="s">
        <v>608</v>
      </c>
      <c r="Q20" s="194" t="s">
        <v>608</v>
      </c>
      <c r="R20" s="194" t="s">
        <v>608</v>
      </c>
    </row>
    <row r="21" spans="1:18" ht="18" customHeight="1">
      <c r="A21" s="234" t="s">
        <v>407</v>
      </c>
      <c r="B21" s="239">
        <v>5</v>
      </c>
      <c r="C21" s="239">
        <v>413</v>
      </c>
      <c r="D21" s="239">
        <v>320</v>
      </c>
      <c r="E21" s="239" t="s">
        <v>638</v>
      </c>
      <c r="F21" s="239">
        <v>89</v>
      </c>
      <c r="G21" s="239">
        <v>66</v>
      </c>
      <c r="H21" s="239">
        <v>5</v>
      </c>
      <c r="I21" s="239">
        <v>239</v>
      </c>
      <c r="J21" s="239">
        <v>1000</v>
      </c>
      <c r="K21" s="239" t="s">
        <v>610</v>
      </c>
      <c r="L21" s="239" t="s">
        <v>610</v>
      </c>
      <c r="M21" s="239" t="s">
        <v>610</v>
      </c>
      <c r="N21" s="239" t="s">
        <v>610</v>
      </c>
      <c r="O21" s="239" t="s">
        <v>610</v>
      </c>
      <c r="P21" s="239" t="s">
        <v>610</v>
      </c>
      <c r="Q21" s="239" t="s">
        <v>610</v>
      </c>
      <c r="R21" s="239" t="s">
        <v>610</v>
      </c>
    </row>
    <row r="22" spans="1:18" ht="18" customHeight="1">
      <c r="A22" s="234" t="s">
        <v>409</v>
      </c>
      <c r="B22" s="239" t="s">
        <v>610</v>
      </c>
      <c r="C22" s="239" t="s">
        <v>610</v>
      </c>
      <c r="D22" s="239" t="s">
        <v>610</v>
      </c>
      <c r="E22" s="239" t="s">
        <v>610</v>
      </c>
      <c r="F22" s="239" t="s">
        <v>610</v>
      </c>
      <c r="G22" s="239" t="s">
        <v>610</v>
      </c>
      <c r="H22" s="239" t="s">
        <v>610</v>
      </c>
      <c r="I22" s="239" t="s">
        <v>610</v>
      </c>
      <c r="J22" s="239" t="s">
        <v>610</v>
      </c>
      <c r="K22" s="239" t="s">
        <v>610</v>
      </c>
      <c r="L22" s="239" t="s">
        <v>610</v>
      </c>
      <c r="M22" s="239" t="s">
        <v>610</v>
      </c>
      <c r="N22" s="239" t="s">
        <v>610</v>
      </c>
      <c r="O22" s="239" t="s">
        <v>610</v>
      </c>
      <c r="P22" s="239" t="s">
        <v>610</v>
      </c>
      <c r="Q22" s="239" t="s">
        <v>610</v>
      </c>
      <c r="R22" s="239" t="s">
        <v>610</v>
      </c>
    </row>
    <row r="23" spans="1:18" ht="18" customHeight="1">
      <c r="A23" s="234" t="s">
        <v>408</v>
      </c>
      <c r="B23" s="239" t="s">
        <v>611</v>
      </c>
      <c r="C23" s="239" t="s">
        <v>611</v>
      </c>
      <c r="D23" s="239" t="s">
        <v>611</v>
      </c>
      <c r="E23" s="239" t="s">
        <v>611</v>
      </c>
      <c r="F23" s="239" t="s">
        <v>611</v>
      </c>
      <c r="G23" s="239" t="s">
        <v>611</v>
      </c>
      <c r="H23" s="239">
        <v>3</v>
      </c>
      <c r="I23" s="239">
        <v>58</v>
      </c>
      <c r="J23" s="239">
        <v>21</v>
      </c>
      <c r="K23" s="239" t="s">
        <v>611</v>
      </c>
      <c r="L23" s="239" t="s">
        <v>611</v>
      </c>
      <c r="M23" s="239" t="s">
        <v>611</v>
      </c>
      <c r="N23" s="239" t="s">
        <v>611</v>
      </c>
      <c r="O23" s="239" t="s">
        <v>611</v>
      </c>
      <c r="P23" s="239" t="s">
        <v>611</v>
      </c>
      <c r="Q23" s="239" t="s">
        <v>611</v>
      </c>
      <c r="R23" s="239" t="s">
        <v>611</v>
      </c>
    </row>
    <row r="24" spans="1:2" ht="18" customHeight="1">
      <c r="A24" s="242"/>
      <c r="B24" s="239"/>
    </row>
    <row r="25" spans="1:18" ht="18" customHeight="1">
      <c r="A25" s="242" t="s">
        <v>410</v>
      </c>
      <c r="B25" s="239" t="s">
        <v>608</v>
      </c>
      <c r="C25" s="239" t="s">
        <v>608</v>
      </c>
      <c r="D25" s="239" t="s">
        <v>608</v>
      </c>
      <c r="E25" s="239" t="s">
        <v>608</v>
      </c>
      <c r="F25" s="239" t="s">
        <v>608</v>
      </c>
      <c r="G25" s="239" t="s">
        <v>608</v>
      </c>
      <c r="H25" s="239" t="s">
        <v>608</v>
      </c>
      <c r="I25" s="239" t="s">
        <v>608</v>
      </c>
      <c r="J25" s="239" t="s">
        <v>608</v>
      </c>
      <c r="K25" s="239" t="s">
        <v>608</v>
      </c>
      <c r="L25" s="239" t="s">
        <v>608</v>
      </c>
      <c r="M25" s="239" t="s">
        <v>608</v>
      </c>
      <c r="N25" s="239" t="s">
        <v>608</v>
      </c>
      <c r="O25" s="239" t="s">
        <v>608</v>
      </c>
      <c r="P25" s="239" t="s">
        <v>608</v>
      </c>
      <c r="Q25" s="239" t="s">
        <v>608</v>
      </c>
      <c r="R25" s="239" t="s">
        <v>608</v>
      </c>
    </row>
    <row r="26" spans="1:18" ht="18" customHeight="1">
      <c r="A26" s="242" t="s">
        <v>411</v>
      </c>
      <c r="B26" s="239" t="s">
        <v>613</v>
      </c>
      <c r="C26" s="239" t="s">
        <v>613</v>
      </c>
      <c r="D26" s="239" t="s">
        <v>613</v>
      </c>
      <c r="E26" s="239" t="s">
        <v>613</v>
      </c>
      <c r="F26" s="239" t="s">
        <v>613</v>
      </c>
      <c r="G26" s="239" t="s">
        <v>613</v>
      </c>
      <c r="H26" s="239" t="s">
        <v>613</v>
      </c>
      <c r="I26" s="239" t="s">
        <v>613</v>
      </c>
      <c r="J26" s="239" t="s">
        <v>613</v>
      </c>
      <c r="K26" s="239" t="s">
        <v>613</v>
      </c>
      <c r="L26" s="239" t="s">
        <v>613</v>
      </c>
      <c r="M26" s="239" t="s">
        <v>613</v>
      </c>
      <c r="N26" s="239" t="s">
        <v>613</v>
      </c>
      <c r="O26" s="239" t="s">
        <v>613</v>
      </c>
      <c r="P26" s="239" t="s">
        <v>613</v>
      </c>
      <c r="Q26" s="239" t="s">
        <v>613</v>
      </c>
      <c r="R26" s="239" t="s">
        <v>613</v>
      </c>
    </row>
    <row r="27" spans="1:18" ht="18" customHeight="1">
      <c r="A27" s="242" t="s">
        <v>412</v>
      </c>
      <c r="B27" s="239" t="s">
        <v>606</v>
      </c>
      <c r="C27" s="239" t="s">
        <v>606</v>
      </c>
      <c r="D27" s="239" t="s">
        <v>606</v>
      </c>
      <c r="E27" s="239" t="s">
        <v>606</v>
      </c>
      <c r="F27" s="239" t="s">
        <v>606</v>
      </c>
      <c r="G27" s="239" t="s">
        <v>606</v>
      </c>
      <c r="H27" s="239" t="s">
        <v>606</v>
      </c>
      <c r="I27" s="239" t="s">
        <v>606</v>
      </c>
      <c r="J27" s="239" t="s">
        <v>606</v>
      </c>
      <c r="K27" s="239">
        <v>3</v>
      </c>
      <c r="L27" s="239">
        <v>1113</v>
      </c>
      <c r="M27" s="239">
        <v>12484</v>
      </c>
      <c r="N27" s="239" t="s">
        <v>606</v>
      </c>
      <c r="O27" s="239" t="s">
        <v>606</v>
      </c>
      <c r="P27" s="239" t="s">
        <v>606</v>
      </c>
      <c r="Q27" s="239" t="s">
        <v>606</v>
      </c>
      <c r="R27" s="239" t="s">
        <v>606</v>
      </c>
    </row>
    <row r="28" spans="1:18" ht="18" customHeight="1">
      <c r="A28" s="242" t="s">
        <v>413</v>
      </c>
      <c r="B28" s="239">
        <v>7</v>
      </c>
      <c r="C28" s="239">
        <v>1042</v>
      </c>
      <c r="D28" s="239">
        <v>2101</v>
      </c>
      <c r="E28" s="239">
        <v>8</v>
      </c>
      <c r="F28" s="239">
        <v>1323</v>
      </c>
      <c r="G28" s="239">
        <v>3300</v>
      </c>
      <c r="H28" s="239">
        <v>43</v>
      </c>
      <c r="I28" s="239">
        <v>7693</v>
      </c>
      <c r="J28" s="239">
        <v>18872</v>
      </c>
      <c r="K28" s="239" t="s">
        <v>614</v>
      </c>
      <c r="L28" s="239" t="s">
        <v>614</v>
      </c>
      <c r="M28" s="239" t="s">
        <v>614</v>
      </c>
      <c r="N28" s="239" t="s">
        <v>614</v>
      </c>
      <c r="O28" s="239" t="s">
        <v>614</v>
      </c>
      <c r="P28" s="239" t="s">
        <v>614</v>
      </c>
      <c r="Q28" s="239" t="s">
        <v>614</v>
      </c>
      <c r="R28" s="239" t="s">
        <v>614</v>
      </c>
    </row>
    <row r="29" spans="1:18" ht="18" customHeight="1">
      <c r="A29" s="242" t="s">
        <v>414</v>
      </c>
      <c r="B29" s="239" t="s">
        <v>606</v>
      </c>
      <c r="C29" s="239" t="s">
        <v>606</v>
      </c>
      <c r="D29" s="239" t="s">
        <v>606</v>
      </c>
      <c r="E29" s="239" t="s">
        <v>606</v>
      </c>
      <c r="F29" s="239" t="s">
        <v>606</v>
      </c>
      <c r="G29" s="239" t="s">
        <v>606</v>
      </c>
      <c r="H29" s="239" t="s">
        <v>606</v>
      </c>
      <c r="I29" s="239" t="s">
        <v>606</v>
      </c>
      <c r="J29" s="239" t="s">
        <v>606</v>
      </c>
      <c r="K29" s="239" t="s">
        <v>606</v>
      </c>
      <c r="L29" s="239" t="s">
        <v>606</v>
      </c>
      <c r="M29" s="239" t="s">
        <v>606</v>
      </c>
      <c r="N29" s="239" t="s">
        <v>606</v>
      </c>
      <c r="O29" s="239" t="s">
        <v>606</v>
      </c>
      <c r="P29" s="239" t="s">
        <v>606</v>
      </c>
      <c r="Q29" s="239" t="s">
        <v>606</v>
      </c>
      <c r="R29" s="239" t="s">
        <v>606</v>
      </c>
    </row>
    <row r="30" ht="18" customHeight="1">
      <c r="A30" s="242"/>
    </row>
    <row r="31" spans="1:18" ht="18" customHeight="1">
      <c r="A31" s="242" t="s">
        <v>415</v>
      </c>
      <c r="B31" s="239" t="s">
        <v>608</v>
      </c>
      <c r="C31" s="239" t="s">
        <v>608</v>
      </c>
      <c r="D31" s="239" t="s">
        <v>608</v>
      </c>
      <c r="E31" s="239" t="s">
        <v>608</v>
      </c>
      <c r="F31" s="239" t="s">
        <v>608</v>
      </c>
      <c r="G31" s="239" t="s">
        <v>608</v>
      </c>
      <c r="H31" s="239" t="s">
        <v>608</v>
      </c>
      <c r="I31" s="239" t="s">
        <v>608</v>
      </c>
      <c r="J31" s="239" t="s">
        <v>608</v>
      </c>
      <c r="K31" s="239" t="s">
        <v>608</v>
      </c>
      <c r="L31" s="239" t="s">
        <v>608</v>
      </c>
      <c r="M31" s="239" t="s">
        <v>608</v>
      </c>
      <c r="N31" s="239" t="s">
        <v>608</v>
      </c>
      <c r="O31" s="239" t="s">
        <v>608</v>
      </c>
      <c r="P31" s="239" t="s">
        <v>608</v>
      </c>
      <c r="Q31" s="239" t="s">
        <v>608</v>
      </c>
      <c r="R31" s="239" t="s">
        <v>608</v>
      </c>
    </row>
    <row r="32" spans="1:18" ht="18" customHeight="1">
      <c r="A32" s="242" t="s">
        <v>615</v>
      </c>
      <c r="B32" s="239" t="s">
        <v>608</v>
      </c>
      <c r="C32" s="239" t="s">
        <v>608</v>
      </c>
      <c r="D32" s="239" t="s">
        <v>608</v>
      </c>
      <c r="E32" s="239" t="s">
        <v>608</v>
      </c>
      <c r="F32" s="239" t="s">
        <v>608</v>
      </c>
      <c r="G32" s="239" t="s">
        <v>608</v>
      </c>
      <c r="H32" s="239" t="s">
        <v>608</v>
      </c>
      <c r="I32" s="239" t="s">
        <v>608</v>
      </c>
      <c r="J32" s="239" t="s">
        <v>608</v>
      </c>
      <c r="K32" s="239" t="s">
        <v>608</v>
      </c>
      <c r="L32" s="239" t="s">
        <v>608</v>
      </c>
      <c r="M32" s="239" t="s">
        <v>608</v>
      </c>
      <c r="N32" s="239" t="s">
        <v>608</v>
      </c>
      <c r="O32" s="239" t="s">
        <v>608</v>
      </c>
      <c r="P32" s="239" t="s">
        <v>608</v>
      </c>
      <c r="Q32" s="239" t="s">
        <v>608</v>
      </c>
      <c r="R32" s="239" t="s">
        <v>608</v>
      </c>
    </row>
    <row r="33" spans="1:18" ht="18" customHeight="1">
      <c r="A33" s="242" t="s">
        <v>295</v>
      </c>
      <c r="B33" s="239" t="s">
        <v>604</v>
      </c>
      <c r="C33" s="239" t="s">
        <v>604</v>
      </c>
      <c r="D33" s="239" t="s">
        <v>604</v>
      </c>
      <c r="E33" s="239" t="s">
        <v>604</v>
      </c>
      <c r="F33" s="239" t="s">
        <v>604</v>
      </c>
      <c r="G33" s="239" t="s">
        <v>604</v>
      </c>
      <c r="H33" s="239" t="s">
        <v>604</v>
      </c>
      <c r="I33" s="239" t="s">
        <v>604</v>
      </c>
      <c r="J33" s="239" t="s">
        <v>604</v>
      </c>
      <c r="K33" s="239" t="s">
        <v>604</v>
      </c>
      <c r="L33" s="239" t="s">
        <v>604</v>
      </c>
      <c r="M33" s="239" t="s">
        <v>604</v>
      </c>
      <c r="N33" s="239" t="s">
        <v>604</v>
      </c>
      <c r="O33" s="239" t="s">
        <v>604</v>
      </c>
      <c r="P33" s="239" t="s">
        <v>604</v>
      </c>
      <c r="Q33" s="239">
        <v>91</v>
      </c>
      <c r="R33" s="239">
        <v>28975</v>
      </c>
    </row>
    <row r="34" spans="1:18" ht="18" customHeight="1">
      <c r="A34" s="242" t="s">
        <v>416</v>
      </c>
      <c r="B34" s="239" t="s">
        <v>607</v>
      </c>
      <c r="C34" s="239" t="s">
        <v>607</v>
      </c>
      <c r="D34" s="239" t="s">
        <v>607</v>
      </c>
      <c r="E34" s="239" t="s">
        <v>607</v>
      </c>
      <c r="F34" s="239" t="s">
        <v>607</v>
      </c>
      <c r="G34" s="239" t="s">
        <v>607</v>
      </c>
      <c r="H34" s="239" t="s">
        <v>607</v>
      </c>
      <c r="I34" s="239" t="s">
        <v>607</v>
      </c>
      <c r="J34" s="239" t="s">
        <v>607</v>
      </c>
      <c r="K34" s="239" t="s">
        <v>607</v>
      </c>
      <c r="L34" s="239" t="s">
        <v>607</v>
      </c>
      <c r="M34" s="239" t="s">
        <v>607</v>
      </c>
      <c r="N34" s="239" t="s">
        <v>607</v>
      </c>
      <c r="O34" s="239" t="s">
        <v>607</v>
      </c>
      <c r="P34" s="239" t="s">
        <v>607</v>
      </c>
      <c r="Q34" s="239">
        <v>253</v>
      </c>
      <c r="R34" s="239">
        <v>2786</v>
      </c>
    </row>
    <row r="35" spans="1:18" ht="18" customHeight="1">
      <c r="A35" s="242" t="s">
        <v>281</v>
      </c>
      <c r="B35" s="239" t="s">
        <v>616</v>
      </c>
      <c r="C35" s="239" t="s">
        <v>616</v>
      </c>
      <c r="D35" s="239" t="s">
        <v>616</v>
      </c>
      <c r="E35" s="239" t="s">
        <v>616</v>
      </c>
      <c r="F35" s="239" t="s">
        <v>616</v>
      </c>
      <c r="G35" s="239" t="s">
        <v>616</v>
      </c>
      <c r="H35" s="239" t="s">
        <v>616</v>
      </c>
      <c r="I35" s="239" t="s">
        <v>616</v>
      </c>
      <c r="J35" s="239" t="s">
        <v>616</v>
      </c>
      <c r="K35" s="239" t="s">
        <v>616</v>
      </c>
      <c r="L35" s="239" t="s">
        <v>616</v>
      </c>
      <c r="M35" s="239" t="s">
        <v>616</v>
      </c>
      <c r="N35" s="239" t="s">
        <v>616</v>
      </c>
      <c r="O35" s="239" t="s">
        <v>616</v>
      </c>
      <c r="P35" s="239" t="s">
        <v>616</v>
      </c>
      <c r="Q35" s="239" t="s">
        <v>616</v>
      </c>
      <c r="R35" s="239" t="s">
        <v>616</v>
      </c>
    </row>
    <row r="36" ht="18" customHeight="1">
      <c r="A36" s="242"/>
    </row>
    <row r="37" spans="1:18" ht="18" customHeight="1">
      <c r="A37" s="242" t="s">
        <v>417</v>
      </c>
      <c r="B37" s="239" t="s">
        <v>617</v>
      </c>
      <c r="C37" s="239" t="s">
        <v>617</v>
      </c>
      <c r="D37" s="239" t="s">
        <v>617</v>
      </c>
      <c r="E37" s="239" t="s">
        <v>617</v>
      </c>
      <c r="F37" s="239" t="s">
        <v>617</v>
      </c>
      <c r="G37" s="239" t="s">
        <v>617</v>
      </c>
      <c r="H37" s="239" t="s">
        <v>617</v>
      </c>
      <c r="I37" s="239" t="s">
        <v>617</v>
      </c>
      <c r="J37" s="239" t="s">
        <v>617</v>
      </c>
      <c r="K37" s="239" t="s">
        <v>617</v>
      </c>
      <c r="L37" s="239" t="s">
        <v>617</v>
      </c>
      <c r="M37" s="239" t="s">
        <v>617</v>
      </c>
      <c r="N37" s="239" t="s">
        <v>617</v>
      </c>
      <c r="O37" s="239" t="s">
        <v>617</v>
      </c>
      <c r="P37" s="239" t="s">
        <v>617</v>
      </c>
      <c r="Q37" s="239" t="s">
        <v>617</v>
      </c>
      <c r="R37" s="239" t="s">
        <v>617</v>
      </c>
    </row>
    <row r="38" spans="1:18" ht="18" customHeight="1">
      <c r="A38" s="242" t="s">
        <v>618</v>
      </c>
      <c r="B38" s="239" t="s">
        <v>617</v>
      </c>
      <c r="C38" s="239" t="s">
        <v>617</v>
      </c>
      <c r="D38" s="239" t="s">
        <v>617</v>
      </c>
      <c r="E38" s="239" t="s">
        <v>617</v>
      </c>
      <c r="F38" s="239" t="s">
        <v>617</v>
      </c>
      <c r="G38" s="239" t="s">
        <v>617</v>
      </c>
      <c r="H38" s="239" t="s">
        <v>617</v>
      </c>
      <c r="I38" s="239" t="s">
        <v>617</v>
      </c>
      <c r="J38" s="239" t="s">
        <v>617</v>
      </c>
      <c r="K38" s="239" t="s">
        <v>617</v>
      </c>
      <c r="L38" s="239" t="s">
        <v>617</v>
      </c>
      <c r="M38" s="239" t="s">
        <v>617</v>
      </c>
      <c r="N38" s="239" t="s">
        <v>617</v>
      </c>
      <c r="O38" s="239" t="s">
        <v>617</v>
      </c>
      <c r="P38" s="239" t="s">
        <v>617</v>
      </c>
      <c r="Q38" s="239" t="s">
        <v>617</v>
      </c>
      <c r="R38" s="239" t="s">
        <v>617</v>
      </c>
    </row>
    <row r="39" spans="1:18" ht="18" customHeight="1">
      <c r="A39" s="242" t="s">
        <v>308</v>
      </c>
      <c r="B39" s="239" t="s">
        <v>619</v>
      </c>
      <c r="C39" s="239" t="s">
        <v>619</v>
      </c>
      <c r="D39" s="239" t="s">
        <v>619</v>
      </c>
      <c r="E39" s="239" t="s">
        <v>619</v>
      </c>
      <c r="F39" s="239" t="s">
        <v>619</v>
      </c>
      <c r="G39" s="239" t="s">
        <v>619</v>
      </c>
      <c r="H39" s="239" t="s">
        <v>619</v>
      </c>
      <c r="I39" s="239" t="s">
        <v>619</v>
      </c>
      <c r="J39" s="239" t="s">
        <v>619</v>
      </c>
      <c r="K39" s="239" t="s">
        <v>619</v>
      </c>
      <c r="L39" s="239" t="s">
        <v>619</v>
      </c>
      <c r="M39" s="239" t="s">
        <v>619</v>
      </c>
      <c r="N39" s="239" t="s">
        <v>619</v>
      </c>
      <c r="O39" s="239" t="s">
        <v>619</v>
      </c>
      <c r="P39" s="239" t="s">
        <v>619</v>
      </c>
      <c r="Q39" s="239" t="s">
        <v>619</v>
      </c>
      <c r="R39" s="239" t="s">
        <v>619</v>
      </c>
    </row>
    <row r="40" spans="1:18" ht="18" customHeight="1">
      <c r="A40" s="242" t="s">
        <v>310</v>
      </c>
      <c r="B40" s="239" t="s">
        <v>619</v>
      </c>
      <c r="C40" s="239" t="s">
        <v>619</v>
      </c>
      <c r="D40" s="239" t="s">
        <v>619</v>
      </c>
      <c r="E40" s="239" t="s">
        <v>619</v>
      </c>
      <c r="F40" s="239" t="s">
        <v>619</v>
      </c>
      <c r="G40" s="239" t="s">
        <v>619</v>
      </c>
      <c r="H40" s="239" t="s">
        <v>619</v>
      </c>
      <c r="I40" s="239" t="s">
        <v>619</v>
      </c>
      <c r="J40" s="239" t="s">
        <v>619</v>
      </c>
      <c r="K40" s="239" t="s">
        <v>619</v>
      </c>
      <c r="L40" s="239" t="s">
        <v>619</v>
      </c>
      <c r="M40" s="239" t="s">
        <v>619</v>
      </c>
      <c r="N40" s="239" t="s">
        <v>619</v>
      </c>
      <c r="O40" s="239" t="s">
        <v>619</v>
      </c>
      <c r="P40" s="239" t="s">
        <v>619</v>
      </c>
      <c r="Q40" s="239" t="s">
        <v>619</v>
      </c>
      <c r="R40" s="239" t="s">
        <v>619</v>
      </c>
    </row>
    <row r="41" spans="1:18" ht="18" customHeight="1">
      <c r="A41" s="242" t="s">
        <v>620</v>
      </c>
      <c r="B41" s="239" t="s">
        <v>619</v>
      </c>
      <c r="C41" s="239" t="s">
        <v>619</v>
      </c>
      <c r="D41" s="239" t="s">
        <v>619</v>
      </c>
      <c r="E41" s="239" t="s">
        <v>621</v>
      </c>
      <c r="F41" s="239">
        <v>250</v>
      </c>
      <c r="G41" s="239">
        <v>593</v>
      </c>
      <c r="H41" s="239" t="s">
        <v>619</v>
      </c>
      <c r="I41" s="239" t="s">
        <v>619</v>
      </c>
      <c r="J41" s="239" t="s">
        <v>619</v>
      </c>
      <c r="K41" s="239" t="s">
        <v>619</v>
      </c>
      <c r="L41" s="239" t="s">
        <v>619</v>
      </c>
      <c r="M41" s="239" t="s">
        <v>619</v>
      </c>
      <c r="N41" s="239" t="s">
        <v>619</v>
      </c>
      <c r="O41" s="239" t="s">
        <v>619</v>
      </c>
      <c r="P41" s="239" t="s">
        <v>619</v>
      </c>
      <c r="Q41" s="239" t="s">
        <v>619</v>
      </c>
      <c r="R41" s="239" t="s">
        <v>619</v>
      </c>
    </row>
    <row r="42" spans="1:18" ht="18" customHeight="1">
      <c r="A42" s="243"/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</row>
    <row r="43" spans="1:18" ht="18" customHeight="1">
      <c r="A43" s="244" t="s">
        <v>418</v>
      </c>
      <c r="B43" s="241" t="s">
        <v>608</v>
      </c>
      <c r="C43" s="241" t="s">
        <v>608</v>
      </c>
      <c r="D43" s="241" t="s">
        <v>608</v>
      </c>
      <c r="E43" s="241" t="s">
        <v>608</v>
      </c>
      <c r="F43" s="241" t="s">
        <v>608</v>
      </c>
      <c r="G43" s="241" t="s">
        <v>608</v>
      </c>
      <c r="H43" s="241" t="s">
        <v>612</v>
      </c>
      <c r="I43" s="241">
        <v>150</v>
      </c>
      <c r="J43" s="241">
        <v>500</v>
      </c>
      <c r="K43" s="241" t="s">
        <v>608</v>
      </c>
      <c r="L43" s="241" t="s">
        <v>608</v>
      </c>
      <c r="M43" s="241" t="s">
        <v>608</v>
      </c>
      <c r="N43" s="241" t="s">
        <v>608</v>
      </c>
      <c r="O43" s="241" t="s">
        <v>608</v>
      </c>
      <c r="P43" s="241" t="s">
        <v>608</v>
      </c>
      <c r="Q43" s="241" t="s">
        <v>608</v>
      </c>
      <c r="R43" s="241" t="s">
        <v>608</v>
      </c>
    </row>
    <row r="44" ht="15" customHeight="1">
      <c r="A44" s="1" t="s">
        <v>421</v>
      </c>
    </row>
    <row r="45" ht="15" customHeight="1">
      <c r="A45" s="1" t="s">
        <v>377</v>
      </c>
    </row>
  </sheetData>
  <sheetProtection/>
  <mergeCells count="9">
    <mergeCell ref="A2:R2"/>
    <mergeCell ref="A4:A6"/>
    <mergeCell ref="B4:P4"/>
    <mergeCell ref="Q4:R5"/>
    <mergeCell ref="B5:D5"/>
    <mergeCell ref="E5:G5"/>
    <mergeCell ref="H5:J5"/>
    <mergeCell ref="K5:M5"/>
    <mergeCell ref="N5:P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5" zoomScaleNormal="75" zoomScalePageLayoutView="0" workbookViewId="0" topLeftCell="A1">
      <selection activeCell="A2" sqref="A2:P2"/>
    </sheetView>
  </sheetViews>
  <sheetFormatPr defaultColWidth="10.59765625" defaultRowHeight="15"/>
  <cols>
    <col min="1" max="2" width="2.09765625" style="166" customWidth="1"/>
    <col min="3" max="3" width="18.59765625" style="166" customWidth="1"/>
    <col min="4" max="8" width="15.59765625" style="166" customWidth="1"/>
    <col min="9" max="9" width="7.09765625" style="166" customWidth="1"/>
    <col min="10" max="10" width="2.19921875" style="166" customWidth="1"/>
    <col min="11" max="11" width="22.3984375" style="166" customWidth="1"/>
    <col min="12" max="16" width="15.59765625" style="166" customWidth="1"/>
    <col min="17" max="16384" width="10.59765625" style="166" customWidth="1"/>
  </cols>
  <sheetData>
    <row r="1" spans="1:16" s="204" customFormat="1" ht="19.5" customHeight="1">
      <c r="A1" s="3" t="s">
        <v>419</v>
      </c>
      <c r="P1" s="4" t="s">
        <v>444</v>
      </c>
    </row>
    <row r="2" spans="1:16" s="173" customFormat="1" ht="19.5" customHeight="1">
      <c r="A2" s="395" t="s">
        <v>836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</row>
    <row r="3" spans="1:16" s="173" customFormat="1" ht="19.5" customHeight="1">
      <c r="A3" s="420" t="s">
        <v>682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</row>
    <row r="4" spans="9:16" s="173" customFormat="1" ht="18" customHeight="1" thickBot="1">
      <c r="I4" s="246"/>
      <c r="P4" s="221" t="s">
        <v>445</v>
      </c>
    </row>
    <row r="5" spans="1:16" s="173" customFormat="1" ht="15" customHeight="1">
      <c r="A5" s="406" t="s">
        <v>505</v>
      </c>
      <c r="B5" s="406"/>
      <c r="C5" s="558"/>
      <c r="D5" s="247" t="s">
        <v>535</v>
      </c>
      <c r="E5" s="247" t="s">
        <v>677</v>
      </c>
      <c r="F5" s="247" t="s">
        <v>678</v>
      </c>
      <c r="G5" s="247" t="s">
        <v>679</v>
      </c>
      <c r="H5" s="179" t="s">
        <v>680</v>
      </c>
      <c r="I5" s="188"/>
      <c r="J5" s="406" t="s">
        <v>504</v>
      </c>
      <c r="K5" s="558"/>
      <c r="L5" s="247" t="s">
        <v>535</v>
      </c>
      <c r="M5" s="247" t="s">
        <v>677</v>
      </c>
      <c r="N5" s="247" t="s">
        <v>678</v>
      </c>
      <c r="O5" s="247" t="s">
        <v>679</v>
      </c>
      <c r="P5" s="247" t="s">
        <v>680</v>
      </c>
    </row>
    <row r="6" spans="1:16" ht="15" customHeight="1">
      <c r="A6" s="554" t="s">
        <v>443</v>
      </c>
      <c r="B6" s="555"/>
      <c r="C6" s="556"/>
      <c r="D6" s="375">
        <f>SUM(D9,L22,L42,L43,L51)</f>
        <v>226964</v>
      </c>
      <c r="E6" s="323">
        <f>SUM(E9,M22,M42,M43,M51)</f>
        <v>203723</v>
      </c>
      <c r="F6" s="323">
        <v>172408</v>
      </c>
      <c r="G6" s="323">
        <f>SUM(G9,O22,O42,O43,O51)</f>
        <v>151862</v>
      </c>
      <c r="H6" s="323">
        <v>144861</v>
      </c>
      <c r="I6" s="31"/>
      <c r="J6" s="22"/>
      <c r="K6" s="73" t="s">
        <v>641</v>
      </c>
      <c r="L6" s="257">
        <v>6</v>
      </c>
      <c r="M6" s="203">
        <v>4</v>
      </c>
      <c r="N6" s="203">
        <v>4</v>
      </c>
      <c r="O6" s="203">
        <v>5</v>
      </c>
      <c r="P6" s="203">
        <v>8</v>
      </c>
    </row>
    <row r="7" spans="1:16" ht="15" customHeight="1">
      <c r="A7" s="117"/>
      <c r="B7" s="168"/>
      <c r="C7" s="165"/>
      <c r="D7" s="260"/>
      <c r="E7" s="261"/>
      <c r="F7" s="261"/>
      <c r="G7" s="261"/>
      <c r="H7" s="261"/>
      <c r="I7" s="248"/>
      <c r="J7" s="215"/>
      <c r="K7" s="193" t="s">
        <v>642</v>
      </c>
      <c r="L7" s="13">
        <v>859</v>
      </c>
      <c r="M7" s="12">
        <v>999</v>
      </c>
      <c r="N7" s="12">
        <v>1518</v>
      </c>
      <c r="O7" s="12">
        <v>1659</v>
      </c>
      <c r="P7" s="12">
        <v>1488</v>
      </c>
    </row>
    <row r="8" spans="1:16" ht="15" customHeight="1">
      <c r="A8" s="74"/>
      <c r="B8" s="74"/>
      <c r="C8" s="75"/>
      <c r="D8" s="376"/>
      <c r="E8" s="288"/>
      <c r="F8" s="288"/>
      <c r="G8" s="288"/>
      <c r="H8" s="288"/>
      <c r="I8" s="31"/>
      <c r="J8" s="33"/>
      <c r="K8" s="7" t="s">
        <v>424</v>
      </c>
      <c r="L8" s="13">
        <v>21</v>
      </c>
      <c r="M8" s="12">
        <v>25</v>
      </c>
      <c r="N8" s="12">
        <v>22</v>
      </c>
      <c r="O8" s="12">
        <v>46</v>
      </c>
      <c r="P8" s="12">
        <v>48</v>
      </c>
    </row>
    <row r="9" spans="1:16" ht="15" customHeight="1">
      <c r="A9" s="76"/>
      <c r="B9" s="551" t="s">
        <v>681</v>
      </c>
      <c r="C9" s="557"/>
      <c r="D9" s="260">
        <f>SUM(D11:D54,L6:L21)</f>
        <v>185938</v>
      </c>
      <c r="E9" s="261">
        <f>SUM(E11:E54,M6:M21)</f>
        <v>167272</v>
      </c>
      <c r="F9" s="261">
        <v>129667</v>
      </c>
      <c r="G9" s="261">
        <v>105613</v>
      </c>
      <c r="H9" s="261">
        <v>98814</v>
      </c>
      <c r="I9" s="248"/>
      <c r="J9" s="215"/>
      <c r="K9" s="193" t="s">
        <v>425</v>
      </c>
      <c r="L9" s="13">
        <v>30</v>
      </c>
      <c r="M9" s="12">
        <v>40</v>
      </c>
      <c r="N9" s="12">
        <v>31</v>
      </c>
      <c r="O9" s="12">
        <v>48</v>
      </c>
      <c r="P9" s="12">
        <v>44</v>
      </c>
    </row>
    <row r="10" spans="1:16" ht="15" customHeight="1">
      <c r="A10" s="215"/>
      <c r="B10" s="215"/>
      <c r="C10" s="226"/>
      <c r="D10" s="129"/>
      <c r="E10" s="129"/>
      <c r="F10" s="129"/>
      <c r="G10" s="129"/>
      <c r="H10" s="129"/>
      <c r="I10" s="196"/>
      <c r="J10" s="215"/>
      <c r="K10" s="193" t="s">
        <v>643</v>
      </c>
      <c r="L10" s="13">
        <v>660</v>
      </c>
      <c r="M10" s="12">
        <v>569</v>
      </c>
      <c r="N10" s="12">
        <v>795</v>
      </c>
      <c r="O10" s="12">
        <v>677</v>
      </c>
      <c r="P10" s="12">
        <v>623</v>
      </c>
    </row>
    <row r="11" spans="1:16" ht="15" customHeight="1">
      <c r="A11" s="215"/>
      <c r="B11" s="215"/>
      <c r="C11" s="192" t="s">
        <v>644</v>
      </c>
      <c r="D11" s="253">
        <v>26</v>
      </c>
      <c r="E11" s="12">
        <v>85</v>
      </c>
      <c r="F11" s="12">
        <v>8</v>
      </c>
      <c r="G11" s="12">
        <v>106</v>
      </c>
      <c r="H11" s="12">
        <v>211</v>
      </c>
      <c r="I11" s="196"/>
      <c r="J11" s="215"/>
      <c r="K11" s="193"/>
      <c r="L11" s="51"/>
      <c r="M11" s="8"/>
      <c r="N11" s="8"/>
      <c r="O11" s="8"/>
      <c r="P11" s="8"/>
    </row>
    <row r="12" spans="1:16" ht="15" customHeight="1">
      <c r="A12" s="215"/>
      <c r="B12" s="215"/>
      <c r="C12" s="192" t="s">
        <v>645</v>
      </c>
      <c r="D12" s="254">
        <v>14</v>
      </c>
      <c r="E12" s="23">
        <v>62</v>
      </c>
      <c r="F12" s="23">
        <v>48</v>
      </c>
      <c r="G12" s="23">
        <v>12</v>
      </c>
      <c r="H12" s="23">
        <v>6</v>
      </c>
      <c r="I12" s="196"/>
      <c r="J12" s="215"/>
      <c r="K12" s="193" t="s">
        <v>646</v>
      </c>
      <c r="L12" s="218">
        <v>124</v>
      </c>
      <c r="M12" s="23">
        <v>73</v>
      </c>
      <c r="N12" s="23">
        <v>76</v>
      </c>
      <c r="O12" s="72">
        <v>89</v>
      </c>
      <c r="P12" s="72">
        <v>58</v>
      </c>
    </row>
    <row r="13" spans="1:16" ht="15" customHeight="1">
      <c r="A13" s="215"/>
      <c r="B13" s="215"/>
      <c r="C13" s="192" t="s">
        <v>647</v>
      </c>
      <c r="D13" s="253">
        <v>42</v>
      </c>
      <c r="E13" s="12">
        <v>32</v>
      </c>
      <c r="F13" s="12">
        <v>40</v>
      </c>
      <c r="G13" s="12">
        <v>32</v>
      </c>
      <c r="H13" s="12">
        <v>25</v>
      </c>
      <c r="I13" s="196"/>
      <c r="J13" s="215"/>
      <c r="K13" s="193" t="s">
        <v>648</v>
      </c>
      <c r="L13" s="13">
        <v>92</v>
      </c>
      <c r="M13" s="12">
        <v>62</v>
      </c>
      <c r="N13" s="12">
        <v>58</v>
      </c>
      <c r="O13" s="12">
        <v>147</v>
      </c>
      <c r="P13" s="12">
        <v>141</v>
      </c>
    </row>
    <row r="14" spans="1:16" ht="15" customHeight="1">
      <c r="A14" s="215"/>
      <c r="B14" s="215"/>
      <c r="C14" s="192" t="s">
        <v>649</v>
      </c>
      <c r="D14" s="253">
        <v>12</v>
      </c>
      <c r="E14" s="12">
        <v>10</v>
      </c>
      <c r="F14" s="12">
        <v>3</v>
      </c>
      <c r="G14" s="12">
        <v>15</v>
      </c>
      <c r="H14" s="12">
        <v>17</v>
      </c>
      <c r="I14" s="196"/>
      <c r="J14" s="215"/>
      <c r="K14" s="193" t="s">
        <v>650</v>
      </c>
      <c r="L14" s="13">
        <v>137</v>
      </c>
      <c r="M14" s="12">
        <v>130</v>
      </c>
      <c r="N14" s="12">
        <v>110</v>
      </c>
      <c r="O14" s="12">
        <v>106</v>
      </c>
      <c r="P14" s="12">
        <v>116</v>
      </c>
    </row>
    <row r="15" spans="1:16" ht="15" customHeight="1">
      <c r="A15" s="215"/>
      <c r="B15" s="215"/>
      <c r="C15" s="192" t="s">
        <v>651</v>
      </c>
      <c r="D15" s="253">
        <v>78</v>
      </c>
      <c r="E15" s="12">
        <v>254</v>
      </c>
      <c r="F15" s="12">
        <v>79</v>
      </c>
      <c r="G15" s="12">
        <v>28</v>
      </c>
      <c r="H15" s="12">
        <v>326</v>
      </c>
      <c r="I15" s="248"/>
      <c r="J15" s="215"/>
      <c r="K15" s="193" t="s">
        <v>426</v>
      </c>
      <c r="L15" s="13">
        <v>13</v>
      </c>
      <c r="M15" s="12">
        <v>13</v>
      </c>
      <c r="N15" s="12">
        <v>5</v>
      </c>
      <c r="O15" s="12">
        <v>3</v>
      </c>
      <c r="P15" s="12">
        <v>9</v>
      </c>
    </row>
    <row r="16" spans="1:16" ht="15" customHeight="1">
      <c r="A16" s="215"/>
      <c r="B16" s="215"/>
      <c r="C16" s="192"/>
      <c r="D16" s="255"/>
      <c r="E16" s="52"/>
      <c r="F16" s="52"/>
      <c r="G16" s="52"/>
      <c r="H16" s="52"/>
      <c r="I16" s="196"/>
      <c r="J16" s="215"/>
      <c r="K16" s="193" t="s">
        <v>427</v>
      </c>
      <c r="L16" s="13">
        <v>130</v>
      </c>
      <c r="M16" s="12">
        <v>96</v>
      </c>
      <c r="N16" s="12">
        <v>279</v>
      </c>
      <c r="O16" s="12">
        <v>86</v>
      </c>
      <c r="P16" s="12">
        <v>212</v>
      </c>
    </row>
    <row r="17" spans="1:16" ht="15" customHeight="1">
      <c r="A17" s="215"/>
      <c r="B17" s="215"/>
      <c r="C17" s="192" t="s">
        <v>652</v>
      </c>
      <c r="D17" s="253">
        <v>3</v>
      </c>
      <c r="E17" s="12">
        <v>14</v>
      </c>
      <c r="F17" s="12">
        <v>20</v>
      </c>
      <c r="G17" s="12">
        <v>9</v>
      </c>
      <c r="H17" s="12">
        <v>11</v>
      </c>
      <c r="I17" s="196"/>
      <c r="J17" s="215"/>
      <c r="K17" s="193"/>
      <c r="L17" s="51"/>
      <c r="M17" s="8"/>
      <c r="N17" s="8"/>
      <c r="O17" s="8"/>
      <c r="P17" s="8"/>
    </row>
    <row r="18" spans="1:16" ht="15" customHeight="1">
      <c r="A18" s="215"/>
      <c r="B18" s="215"/>
      <c r="C18" s="192" t="s">
        <v>653</v>
      </c>
      <c r="D18" s="253">
        <v>2</v>
      </c>
      <c r="E18" s="12">
        <v>2</v>
      </c>
      <c r="F18" s="12">
        <v>2</v>
      </c>
      <c r="G18" s="12">
        <v>1</v>
      </c>
      <c r="H18" s="12">
        <v>1</v>
      </c>
      <c r="I18" s="196"/>
      <c r="J18" s="215"/>
      <c r="K18" s="193" t="s">
        <v>654</v>
      </c>
      <c r="L18" s="13">
        <v>248</v>
      </c>
      <c r="M18" s="12">
        <v>286</v>
      </c>
      <c r="N18" s="12">
        <v>403</v>
      </c>
      <c r="O18" s="12">
        <v>345</v>
      </c>
      <c r="P18" s="12">
        <v>363</v>
      </c>
    </row>
    <row r="19" spans="1:16" ht="15" customHeight="1">
      <c r="A19" s="215"/>
      <c r="B19" s="215"/>
      <c r="C19" s="192" t="s">
        <v>655</v>
      </c>
      <c r="D19" s="254">
        <v>24</v>
      </c>
      <c r="E19" s="23">
        <v>16</v>
      </c>
      <c r="F19" s="23">
        <v>9</v>
      </c>
      <c r="G19" s="23">
        <v>13</v>
      </c>
      <c r="H19" s="23">
        <v>1</v>
      </c>
      <c r="I19" s="196"/>
      <c r="J19" s="215"/>
      <c r="K19" s="193" t="s">
        <v>428</v>
      </c>
      <c r="L19" s="218">
        <v>13</v>
      </c>
      <c r="M19" s="23">
        <v>12</v>
      </c>
      <c r="N19" s="23">
        <v>8</v>
      </c>
      <c r="O19" s="72">
        <v>11</v>
      </c>
      <c r="P19" s="72">
        <v>12</v>
      </c>
    </row>
    <row r="20" spans="1:16" ht="15" customHeight="1">
      <c r="A20" s="215"/>
      <c r="B20" s="215"/>
      <c r="C20" s="192" t="s">
        <v>656</v>
      </c>
      <c r="D20" s="253">
        <v>37</v>
      </c>
      <c r="E20" s="12">
        <v>21</v>
      </c>
      <c r="F20" s="12">
        <v>37</v>
      </c>
      <c r="G20" s="12">
        <v>6</v>
      </c>
      <c r="H20" s="12">
        <v>29</v>
      </c>
      <c r="I20" s="196"/>
      <c r="J20" s="215"/>
      <c r="K20" s="193" t="s">
        <v>657</v>
      </c>
      <c r="L20" s="13">
        <v>21</v>
      </c>
      <c r="M20" s="12">
        <v>22</v>
      </c>
      <c r="N20" s="12">
        <v>34</v>
      </c>
      <c r="O20" s="12">
        <v>38</v>
      </c>
      <c r="P20" s="12">
        <v>27</v>
      </c>
    </row>
    <row r="21" spans="1:16" ht="15" customHeight="1">
      <c r="A21" s="215"/>
      <c r="B21" s="215"/>
      <c r="C21" s="192" t="s">
        <v>658</v>
      </c>
      <c r="D21" s="253">
        <v>17</v>
      </c>
      <c r="E21" s="12">
        <v>22</v>
      </c>
      <c r="F21" s="12">
        <v>10</v>
      </c>
      <c r="G21" s="12">
        <v>1</v>
      </c>
      <c r="H21" s="12">
        <v>3117</v>
      </c>
      <c r="I21" s="191"/>
      <c r="K21" s="249" t="s">
        <v>446</v>
      </c>
      <c r="L21" s="13">
        <v>7735</v>
      </c>
      <c r="M21" s="12">
        <v>14583</v>
      </c>
      <c r="N21" s="12">
        <v>7883</v>
      </c>
      <c r="O21" s="12">
        <v>7059</v>
      </c>
      <c r="P21" s="12">
        <v>7447</v>
      </c>
    </row>
    <row r="22" spans="1:16" ht="15" customHeight="1">
      <c r="A22" s="215"/>
      <c r="B22" s="215"/>
      <c r="C22" s="192"/>
      <c r="D22" s="255"/>
      <c r="E22" s="52"/>
      <c r="F22" s="52"/>
      <c r="G22" s="52"/>
      <c r="H22" s="52"/>
      <c r="I22" s="196"/>
      <c r="J22" s="551" t="s">
        <v>429</v>
      </c>
      <c r="K22" s="553"/>
      <c r="L22" s="260">
        <f>SUM(L24:L40)</f>
        <v>39354</v>
      </c>
      <c r="M22" s="261">
        <f>SUM(M24:M40)</f>
        <v>35156</v>
      </c>
      <c r="N22" s="261">
        <v>41646</v>
      </c>
      <c r="O22" s="261">
        <f>SUM(O24:O40)</f>
        <v>45089</v>
      </c>
      <c r="P22" s="261">
        <v>44723</v>
      </c>
    </row>
    <row r="23" spans="1:16" ht="15" customHeight="1">
      <c r="A23" s="215"/>
      <c r="B23" s="215"/>
      <c r="C23" s="192" t="s">
        <v>246</v>
      </c>
      <c r="D23" s="253">
        <v>288</v>
      </c>
      <c r="E23" s="12">
        <v>144</v>
      </c>
      <c r="F23" s="12">
        <v>316</v>
      </c>
      <c r="G23" s="12">
        <v>355</v>
      </c>
      <c r="H23" s="12">
        <v>376</v>
      </c>
      <c r="I23" s="196"/>
      <c r="J23" s="163"/>
      <c r="K23" s="164"/>
      <c r="L23" s="105"/>
      <c r="M23" s="103"/>
      <c r="N23" s="103"/>
      <c r="O23" s="103"/>
      <c r="P23" s="103"/>
    </row>
    <row r="24" spans="1:16" ht="15" customHeight="1">
      <c r="A24" s="215"/>
      <c r="B24" s="215"/>
      <c r="C24" s="192" t="s">
        <v>659</v>
      </c>
      <c r="D24" s="253">
        <v>25</v>
      </c>
      <c r="E24" s="52">
        <v>27</v>
      </c>
      <c r="F24" s="12">
        <v>18</v>
      </c>
      <c r="G24" s="12">
        <v>28</v>
      </c>
      <c r="H24" s="12">
        <v>60</v>
      </c>
      <c r="I24" s="196"/>
      <c r="J24" s="163"/>
      <c r="K24" s="7" t="s">
        <v>248</v>
      </c>
      <c r="L24" s="13">
        <v>9</v>
      </c>
      <c r="M24" s="12">
        <v>6</v>
      </c>
      <c r="N24" s="12">
        <v>6</v>
      </c>
      <c r="O24" s="12">
        <v>5</v>
      </c>
      <c r="P24" s="12">
        <v>3</v>
      </c>
    </row>
    <row r="25" spans="1:16" ht="15" customHeight="1">
      <c r="A25" s="215"/>
      <c r="B25" s="215"/>
      <c r="C25" s="192" t="s">
        <v>247</v>
      </c>
      <c r="D25" s="253">
        <v>109</v>
      </c>
      <c r="E25" s="12">
        <v>114</v>
      </c>
      <c r="F25" s="12">
        <v>1232</v>
      </c>
      <c r="G25" s="12">
        <v>985</v>
      </c>
      <c r="H25" s="12">
        <v>967</v>
      </c>
      <c r="I25" s="196"/>
      <c r="J25" s="215"/>
      <c r="K25" s="193" t="s">
        <v>250</v>
      </c>
      <c r="L25" s="218">
        <v>530</v>
      </c>
      <c r="M25" s="23">
        <v>429</v>
      </c>
      <c r="N25" s="23">
        <v>588</v>
      </c>
      <c r="O25" s="72">
        <v>548</v>
      </c>
      <c r="P25" s="72">
        <v>707</v>
      </c>
    </row>
    <row r="26" spans="1:16" ht="15" customHeight="1">
      <c r="A26" s="215"/>
      <c r="B26" s="215"/>
      <c r="C26" s="192" t="s">
        <v>249</v>
      </c>
      <c r="D26" s="254">
        <v>622</v>
      </c>
      <c r="E26" s="12">
        <v>556</v>
      </c>
      <c r="F26" s="23">
        <v>385</v>
      </c>
      <c r="G26" s="23">
        <v>559</v>
      </c>
      <c r="H26" s="23">
        <v>451</v>
      </c>
      <c r="I26" s="196"/>
      <c r="J26" s="215"/>
      <c r="K26" s="193" t="s">
        <v>660</v>
      </c>
      <c r="L26" s="13">
        <v>217</v>
      </c>
      <c r="M26" s="12">
        <v>219</v>
      </c>
      <c r="N26" s="12">
        <v>227</v>
      </c>
      <c r="O26" s="12">
        <v>231</v>
      </c>
      <c r="P26" s="12">
        <v>253</v>
      </c>
    </row>
    <row r="27" spans="1:16" ht="15" customHeight="1">
      <c r="A27" s="215"/>
      <c r="B27" s="215"/>
      <c r="C27" s="192" t="s">
        <v>661</v>
      </c>
      <c r="D27" s="253">
        <v>152990</v>
      </c>
      <c r="E27" s="72">
        <v>129595</v>
      </c>
      <c r="F27" s="12">
        <v>95112</v>
      </c>
      <c r="G27" s="12">
        <v>68422</v>
      </c>
      <c r="H27" s="12">
        <v>29830</v>
      </c>
      <c r="I27" s="248"/>
      <c r="J27" s="215"/>
      <c r="K27" s="193" t="s">
        <v>662</v>
      </c>
      <c r="L27" s="13">
        <v>286</v>
      </c>
      <c r="M27" s="12">
        <v>317</v>
      </c>
      <c r="N27" s="12">
        <v>326</v>
      </c>
      <c r="O27" s="12">
        <v>372</v>
      </c>
      <c r="P27" s="12">
        <v>544</v>
      </c>
    </row>
    <row r="28" spans="1:16" ht="15" customHeight="1">
      <c r="A28" s="215"/>
      <c r="B28" s="215"/>
      <c r="C28" s="192"/>
      <c r="D28" s="255"/>
      <c r="E28" s="52"/>
      <c r="F28" s="52"/>
      <c r="G28" s="52"/>
      <c r="H28" s="52"/>
      <c r="I28" s="196"/>
      <c r="J28" s="215"/>
      <c r="K28" s="193" t="s">
        <v>663</v>
      </c>
      <c r="L28" s="13">
        <v>150</v>
      </c>
      <c r="M28" s="12">
        <v>114</v>
      </c>
      <c r="N28" s="12">
        <v>108</v>
      </c>
      <c r="O28" s="12">
        <v>210</v>
      </c>
      <c r="P28" s="12">
        <v>276</v>
      </c>
    </row>
    <row r="29" spans="1:16" s="2" customFormat="1" ht="15" customHeight="1">
      <c r="A29" s="215"/>
      <c r="B29" s="215"/>
      <c r="C29" s="192" t="s">
        <v>664</v>
      </c>
      <c r="D29" s="253">
        <v>1083</v>
      </c>
      <c r="E29" s="12">
        <v>1029</v>
      </c>
      <c r="F29" s="12">
        <v>1523</v>
      </c>
      <c r="G29" s="12">
        <v>808</v>
      </c>
      <c r="H29" s="12">
        <v>703</v>
      </c>
      <c r="I29" s="196"/>
      <c r="J29" s="163"/>
      <c r="K29" s="250"/>
      <c r="L29" s="50"/>
      <c r="M29" s="8"/>
      <c r="N29" s="8"/>
      <c r="O29" s="8"/>
      <c r="P29" s="8"/>
    </row>
    <row r="30" spans="1:16" ht="15" customHeight="1">
      <c r="A30" s="33"/>
      <c r="B30" s="33"/>
      <c r="C30" s="14" t="s">
        <v>665</v>
      </c>
      <c r="D30" s="253">
        <v>3525</v>
      </c>
      <c r="E30" s="12">
        <v>1876</v>
      </c>
      <c r="F30" s="12">
        <v>1861</v>
      </c>
      <c r="G30" s="12">
        <v>1502</v>
      </c>
      <c r="H30" s="12">
        <v>1363</v>
      </c>
      <c r="I30" s="196"/>
      <c r="J30" s="215"/>
      <c r="K30" s="193" t="s">
        <v>251</v>
      </c>
      <c r="L30" s="13">
        <v>23</v>
      </c>
      <c r="M30" s="12">
        <v>30</v>
      </c>
      <c r="N30" s="12">
        <v>34</v>
      </c>
      <c r="O30" s="12">
        <v>19</v>
      </c>
      <c r="P30" s="12">
        <v>20</v>
      </c>
    </row>
    <row r="31" spans="1:16" ht="15" customHeight="1">
      <c r="A31" s="215"/>
      <c r="B31" s="215"/>
      <c r="C31" s="192" t="s">
        <v>422</v>
      </c>
      <c r="D31" s="253">
        <v>2488</v>
      </c>
      <c r="E31" s="12">
        <v>3193</v>
      </c>
      <c r="F31" s="12">
        <v>4713</v>
      </c>
      <c r="G31" s="12">
        <v>4010</v>
      </c>
      <c r="H31" s="12">
        <v>6344</v>
      </c>
      <c r="I31" s="194"/>
      <c r="J31" s="215"/>
      <c r="K31" s="193" t="s">
        <v>252</v>
      </c>
      <c r="L31" s="218">
        <v>494</v>
      </c>
      <c r="M31" s="12">
        <v>915</v>
      </c>
      <c r="N31" s="12">
        <v>1324</v>
      </c>
      <c r="O31" s="72">
        <v>1459</v>
      </c>
      <c r="P31" s="72">
        <v>1921</v>
      </c>
    </row>
    <row r="32" spans="1:16" ht="15" customHeight="1">
      <c r="A32" s="215"/>
      <c r="B32" s="215"/>
      <c r="C32" s="192" t="s">
        <v>423</v>
      </c>
      <c r="D32" s="253">
        <v>3857</v>
      </c>
      <c r="E32" s="12">
        <v>3176</v>
      </c>
      <c r="F32" s="12">
        <v>4071</v>
      </c>
      <c r="G32" s="12">
        <v>9394</v>
      </c>
      <c r="H32" s="12">
        <v>33646</v>
      </c>
      <c r="I32" s="196"/>
      <c r="J32" s="215"/>
      <c r="K32" s="193" t="s">
        <v>666</v>
      </c>
      <c r="L32" s="13">
        <v>21533</v>
      </c>
      <c r="M32" s="12">
        <v>19389</v>
      </c>
      <c r="N32" s="12">
        <v>29427</v>
      </c>
      <c r="O32" s="12">
        <v>30482</v>
      </c>
      <c r="P32" s="12">
        <v>24103</v>
      </c>
    </row>
    <row r="33" spans="1:16" ht="15" customHeight="1">
      <c r="A33" s="215"/>
      <c r="B33" s="215"/>
      <c r="C33" s="192" t="s">
        <v>667</v>
      </c>
      <c r="D33" s="254">
        <v>2</v>
      </c>
      <c r="E33" s="12">
        <v>15</v>
      </c>
      <c r="F33" s="23">
        <v>2</v>
      </c>
      <c r="G33" s="23">
        <v>4</v>
      </c>
      <c r="H33" s="23">
        <v>1</v>
      </c>
      <c r="I33" s="248"/>
      <c r="J33" s="215"/>
      <c r="K33" s="193" t="s">
        <v>668</v>
      </c>
      <c r="L33" s="13">
        <v>26</v>
      </c>
      <c r="M33" s="12">
        <v>37</v>
      </c>
      <c r="N33" s="12">
        <v>29</v>
      </c>
      <c r="O33" s="12">
        <v>16</v>
      </c>
      <c r="P33" s="12">
        <v>13</v>
      </c>
    </row>
    <row r="34" spans="1:16" ht="15" customHeight="1">
      <c r="A34" s="215"/>
      <c r="B34" s="215"/>
      <c r="C34" s="192"/>
      <c r="D34" s="255"/>
      <c r="E34" s="52"/>
      <c r="F34" s="52"/>
      <c r="G34" s="52"/>
      <c r="H34" s="52"/>
      <c r="I34" s="196"/>
      <c r="J34" s="215"/>
      <c r="K34" s="193" t="s">
        <v>669</v>
      </c>
      <c r="L34" s="13">
        <v>12845</v>
      </c>
      <c r="M34" s="12">
        <v>10257</v>
      </c>
      <c r="N34" s="12">
        <v>7890</v>
      </c>
      <c r="O34" s="12">
        <v>10062</v>
      </c>
      <c r="P34" s="12">
        <v>14233</v>
      </c>
    </row>
    <row r="35" spans="1:16" ht="15" customHeight="1">
      <c r="A35" s="215"/>
      <c r="B35" s="215"/>
      <c r="C35" s="192" t="s">
        <v>253</v>
      </c>
      <c r="D35" s="253">
        <v>3552</v>
      </c>
      <c r="E35" s="72">
        <v>2948</v>
      </c>
      <c r="F35" s="12">
        <v>2096</v>
      </c>
      <c r="G35" s="12">
        <v>1661</v>
      </c>
      <c r="H35" s="12">
        <v>4145</v>
      </c>
      <c r="I35" s="196"/>
      <c r="J35" s="215"/>
      <c r="K35" s="193"/>
      <c r="L35" s="50"/>
      <c r="M35" s="8"/>
      <c r="N35" s="8"/>
      <c r="O35" s="8"/>
      <c r="P35" s="8"/>
    </row>
    <row r="36" spans="1:16" ht="15" customHeight="1">
      <c r="A36" s="215"/>
      <c r="B36" s="215"/>
      <c r="C36" s="192" t="s">
        <v>254</v>
      </c>
      <c r="D36" s="253">
        <v>1534</v>
      </c>
      <c r="E36" s="12">
        <v>1692</v>
      </c>
      <c r="F36" s="12">
        <v>2296</v>
      </c>
      <c r="G36" s="12">
        <v>2190</v>
      </c>
      <c r="H36" s="12">
        <v>937</v>
      </c>
      <c r="I36" s="196"/>
      <c r="J36" s="163"/>
      <c r="K36" s="7" t="s">
        <v>262</v>
      </c>
      <c r="L36" s="13">
        <v>2147</v>
      </c>
      <c r="M36" s="12">
        <v>2379</v>
      </c>
      <c r="N36" s="12">
        <v>625</v>
      </c>
      <c r="O36" s="12">
        <v>611</v>
      </c>
      <c r="P36" s="12">
        <v>1442</v>
      </c>
    </row>
    <row r="37" spans="1:16" ht="15" customHeight="1">
      <c r="A37" s="215"/>
      <c r="B37" s="215"/>
      <c r="C37" s="192" t="s">
        <v>255</v>
      </c>
      <c r="D37" s="253">
        <v>36</v>
      </c>
      <c r="E37" s="12">
        <v>21</v>
      </c>
      <c r="F37" s="12">
        <v>21</v>
      </c>
      <c r="G37" s="12">
        <v>3</v>
      </c>
      <c r="H37" s="12">
        <v>16</v>
      </c>
      <c r="I37" s="196"/>
      <c r="J37" s="215"/>
      <c r="K37" s="193" t="s">
        <v>430</v>
      </c>
      <c r="L37" s="13">
        <v>537</v>
      </c>
      <c r="M37" s="12">
        <v>542</v>
      </c>
      <c r="N37" s="12">
        <v>527</v>
      </c>
      <c r="O37" s="12">
        <v>556</v>
      </c>
      <c r="P37" s="12">
        <v>615</v>
      </c>
    </row>
    <row r="38" spans="1:16" ht="15" customHeight="1">
      <c r="A38" s="215"/>
      <c r="B38" s="215"/>
      <c r="C38" s="192" t="s">
        <v>256</v>
      </c>
      <c r="D38" s="253">
        <v>164</v>
      </c>
      <c r="E38" s="12">
        <v>212</v>
      </c>
      <c r="F38" s="12">
        <v>292</v>
      </c>
      <c r="G38" s="12">
        <v>300</v>
      </c>
      <c r="H38" s="12">
        <v>258</v>
      </c>
      <c r="I38" s="196"/>
      <c r="J38" s="215"/>
      <c r="K38" s="193" t="s">
        <v>431</v>
      </c>
      <c r="L38" s="13">
        <v>4</v>
      </c>
      <c r="M38" s="12">
        <v>4</v>
      </c>
      <c r="N38" s="12">
        <v>2</v>
      </c>
      <c r="O38" s="12">
        <v>2</v>
      </c>
      <c r="P38" s="12">
        <v>4</v>
      </c>
    </row>
    <row r="39" spans="1:16" ht="15" customHeight="1">
      <c r="A39" s="215"/>
      <c r="B39" s="215"/>
      <c r="C39" s="192" t="s">
        <v>257</v>
      </c>
      <c r="D39" s="253">
        <v>269</v>
      </c>
      <c r="E39" s="12">
        <v>225</v>
      </c>
      <c r="F39" s="12">
        <v>225</v>
      </c>
      <c r="G39" s="12">
        <v>315</v>
      </c>
      <c r="H39" s="12">
        <v>368</v>
      </c>
      <c r="I39" s="248"/>
      <c r="J39" s="215"/>
      <c r="K39" s="193" t="s">
        <v>432</v>
      </c>
      <c r="L39" s="218">
        <v>545</v>
      </c>
      <c r="M39" s="12">
        <v>507</v>
      </c>
      <c r="N39" s="12">
        <v>524</v>
      </c>
      <c r="O39" s="72">
        <v>511</v>
      </c>
      <c r="P39" s="72">
        <v>586</v>
      </c>
    </row>
    <row r="40" spans="1:16" ht="15" customHeight="1">
      <c r="A40" s="215"/>
      <c r="B40" s="215"/>
      <c r="C40" s="192"/>
      <c r="D40" s="255"/>
      <c r="E40" s="52"/>
      <c r="F40" s="52"/>
      <c r="G40" s="52"/>
      <c r="H40" s="52"/>
      <c r="I40" s="196"/>
      <c r="J40" s="215"/>
      <c r="K40" s="193" t="s">
        <v>506</v>
      </c>
      <c r="L40" s="13">
        <v>8</v>
      </c>
      <c r="M40" s="12">
        <v>11</v>
      </c>
      <c r="N40" s="12">
        <v>12</v>
      </c>
      <c r="O40" s="12">
        <v>5</v>
      </c>
      <c r="P40" s="12">
        <v>2</v>
      </c>
    </row>
    <row r="41" spans="1:16" ht="15" customHeight="1">
      <c r="A41" s="215"/>
      <c r="B41" s="215"/>
      <c r="C41" s="192" t="s">
        <v>258</v>
      </c>
      <c r="D41" s="254">
        <v>30</v>
      </c>
      <c r="E41" s="12">
        <v>26</v>
      </c>
      <c r="F41" s="23">
        <v>50</v>
      </c>
      <c r="G41" s="23">
        <v>53</v>
      </c>
      <c r="H41" s="12">
        <v>73</v>
      </c>
      <c r="I41" s="196"/>
      <c r="J41" s="215"/>
      <c r="K41" s="193"/>
      <c r="L41" s="50"/>
      <c r="M41" s="8"/>
      <c r="N41" s="8"/>
      <c r="O41" s="8"/>
      <c r="P41" s="8"/>
    </row>
    <row r="42" spans="1:16" ht="15" customHeight="1">
      <c r="A42" s="215"/>
      <c r="B42" s="215"/>
      <c r="C42" s="192" t="s">
        <v>259</v>
      </c>
      <c r="D42" s="253">
        <v>66</v>
      </c>
      <c r="E42" s="23">
        <v>71</v>
      </c>
      <c r="F42" s="12">
        <v>89</v>
      </c>
      <c r="G42" s="12">
        <v>110</v>
      </c>
      <c r="H42" s="12">
        <v>143</v>
      </c>
      <c r="I42" s="196"/>
      <c r="J42" s="551" t="s">
        <v>433</v>
      </c>
      <c r="K42" s="553"/>
      <c r="L42" s="260">
        <v>5</v>
      </c>
      <c r="M42" s="261" t="s">
        <v>371</v>
      </c>
      <c r="N42" s="261" t="s">
        <v>371</v>
      </c>
      <c r="O42" s="261" t="s">
        <v>371</v>
      </c>
      <c r="P42" s="261" t="s">
        <v>371</v>
      </c>
    </row>
    <row r="43" spans="1:16" ht="15" customHeight="1">
      <c r="A43" s="215"/>
      <c r="B43" s="215"/>
      <c r="C43" s="192" t="s">
        <v>260</v>
      </c>
      <c r="D43" s="253">
        <v>354</v>
      </c>
      <c r="E43" s="12">
        <v>389</v>
      </c>
      <c r="F43" s="12">
        <v>337</v>
      </c>
      <c r="G43" s="12">
        <v>533</v>
      </c>
      <c r="H43" s="12">
        <v>647</v>
      </c>
      <c r="I43" s="196"/>
      <c r="J43" s="551" t="s">
        <v>434</v>
      </c>
      <c r="K43" s="559"/>
      <c r="L43" s="260">
        <f>SUM(L44:L50)</f>
        <v>1079</v>
      </c>
      <c r="M43" s="261">
        <f>SUM(M44:M50)</f>
        <v>996</v>
      </c>
      <c r="N43" s="261">
        <f>SUM(N44:N50)</f>
        <v>803</v>
      </c>
      <c r="O43" s="261">
        <f>SUM(O44:O50)</f>
        <v>866</v>
      </c>
      <c r="P43" s="261">
        <f>SUM(P44:P50)</f>
        <v>932</v>
      </c>
    </row>
    <row r="44" spans="1:16" ht="15" customHeight="1">
      <c r="A44" s="215"/>
      <c r="B44" s="215"/>
      <c r="C44" s="192" t="s">
        <v>261</v>
      </c>
      <c r="D44" s="253">
        <v>124</v>
      </c>
      <c r="E44" s="12">
        <v>96</v>
      </c>
      <c r="F44" s="12">
        <v>101</v>
      </c>
      <c r="G44" s="12">
        <v>139</v>
      </c>
      <c r="H44" s="12">
        <v>111</v>
      </c>
      <c r="I44" s="196"/>
      <c r="J44" s="163"/>
      <c r="K44" s="7" t="s">
        <v>435</v>
      </c>
      <c r="L44" s="13">
        <v>13</v>
      </c>
      <c r="M44" s="12">
        <v>11</v>
      </c>
      <c r="N44" s="12">
        <v>10</v>
      </c>
      <c r="O44" s="12">
        <v>9</v>
      </c>
      <c r="P44" s="12">
        <v>4</v>
      </c>
    </row>
    <row r="45" spans="1:16" ht="15" customHeight="1">
      <c r="A45" s="215"/>
      <c r="B45" s="215"/>
      <c r="C45" s="192" t="s">
        <v>670</v>
      </c>
      <c r="D45" s="253">
        <v>285</v>
      </c>
      <c r="E45" s="12">
        <v>281</v>
      </c>
      <c r="F45" s="12">
        <v>273</v>
      </c>
      <c r="G45" s="12">
        <v>251</v>
      </c>
      <c r="H45" s="12">
        <v>292</v>
      </c>
      <c r="I45" s="248"/>
      <c r="J45" s="215"/>
      <c r="K45" s="193" t="s">
        <v>671</v>
      </c>
      <c r="L45" s="13">
        <v>786</v>
      </c>
      <c r="M45" s="12">
        <v>615</v>
      </c>
      <c r="N45" s="12">
        <v>576</v>
      </c>
      <c r="O45" s="12">
        <v>631</v>
      </c>
      <c r="P45" s="12">
        <v>543</v>
      </c>
    </row>
    <row r="46" spans="1:16" ht="15" customHeight="1">
      <c r="A46" s="215"/>
      <c r="B46" s="215"/>
      <c r="D46" s="255"/>
      <c r="E46" s="52"/>
      <c r="F46" s="52"/>
      <c r="G46" s="52"/>
      <c r="H46" s="52"/>
      <c r="I46" s="196"/>
      <c r="J46" s="215"/>
      <c r="K46" s="193" t="s">
        <v>436</v>
      </c>
      <c r="L46" s="13">
        <v>2</v>
      </c>
      <c r="M46" s="12">
        <v>2</v>
      </c>
      <c r="N46" s="12">
        <v>1</v>
      </c>
      <c r="O46" s="12">
        <v>1</v>
      </c>
      <c r="P46" s="12">
        <v>1</v>
      </c>
    </row>
    <row r="47" spans="1:16" ht="15" customHeight="1">
      <c r="A47" s="215"/>
      <c r="B47" s="215"/>
      <c r="C47" s="192" t="s">
        <v>672</v>
      </c>
      <c r="D47" s="253">
        <v>1277</v>
      </c>
      <c r="E47" s="12">
        <v>672</v>
      </c>
      <c r="F47" s="12">
        <v>376</v>
      </c>
      <c r="G47" s="12">
        <v>234</v>
      </c>
      <c r="H47" s="12">
        <v>365</v>
      </c>
      <c r="I47" s="196"/>
      <c r="J47" s="215"/>
      <c r="K47" s="193"/>
      <c r="L47" s="13"/>
      <c r="M47" s="12"/>
      <c r="N47" s="12"/>
      <c r="O47" s="12"/>
      <c r="P47" s="12"/>
    </row>
    <row r="48" spans="1:16" ht="15" customHeight="1">
      <c r="A48" s="215"/>
      <c r="B48" s="215"/>
      <c r="C48" s="192" t="s">
        <v>263</v>
      </c>
      <c r="D48" s="254">
        <v>171</v>
      </c>
      <c r="E48" s="12">
        <v>242</v>
      </c>
      <c r="F48" s="23">
        <v>172</v>
      </c>
      <c r="G48" s="23">
        <v>311</v>
      </c>
      <c r="H48" s="23">
        <v>259</v>
      </c>
      <c r="I48" s="196"/>
      <c r="J48" s="215"/>
      <c r="K48" s="193" t="s">
        <v>437</v>
      </c>
      <c r="L48" s="13">
        <v>70</v>
      </c>
      <c r="M48" s="12">
        <v>26</v>
      </c>
      <c r="N48" s="12">
        <v>2</v>
      </c>
      <c r="O48" s="12">
        <v>3</v>
      </c>
      <c r="P48" s="12">
        <v>15</v>
      </c>
    </row>
    <row r="49" spans="1:16" ht="15" customHeight="1">
      <c r="A49" s="215"/>
      <c r="B49" s="215"/>
      <c r="C49" s="192" t="s">
        <v>673</v>
      </c>
      <c r="D49" s="253">
        <v>737</v>
      </c>
      <c r="E49" s="72">
        <v>1093</v>
      </c>
      <c r="F49" s="12">
        <v>796</v>
      </c>
      <c r="G49" s="12">
        <v>843</v>
      </c>
      <c r="H49" s="12">
        <v>600</v>
      </c>
      <c r="I49" s="196"/>
      <c r="J49" s="215"/>
      <c r="K49" s="249" t="s">
        <v>674</v>
      </c>
      <c r="L49" s="218">
        <v>84</v>
      </c>
      <c r="M49" s="12">
        <v>82</v>
      </c>
      <c r="N49" s="12">
        <v>73</v>
      </c>
      <c r="O49" s="72">
        <v>105</v>
      </c>
      <c r="P49" s="72">
        <v>142</v>
      </c>
    </row>
    <row r="50" spans="1:16" ht="15" customHeight="1">
      <c r="A50" s="215"/>
      <c r="B50" s="215"/>
      <c r="C50" s="192" t="s">
        <v>675</v>
      </c>
      <c r="D50" s="253">
        <v>261</v>
      </c>
      <c r="E50" s="12">
        <v>363</v>
      </c>
      <c r="F50" s="12">
        <v>247</v>
      </c>
      <c r="G50" s="12">
        <v>131</v>
      </c>
      <c r="H50" s="12">
        <v>234</v>
      </c>
      <c r="I50" s="196"/>
      <c r="J50" s="215"/>
      <c r="K50" s="193" t="s">
        <v>438</v>
      </c>
      <c r="L50" s="13">
        <v>124</v>
      </c>
      <c r="M50" s="12">
        <v>260</v>
      </c>
      <c r="N50" s="12">
        <v>141</v>
      </c>
      <c r="O50" s="12">
        <v>117</v>
      </c>
      <c r="P50" s="12">
        <v>227</v>
      </c>
    </row>
    <row r="51" spans="1:17" s="2" customFormat="1" ht="15" customHeight="1">
      <c r="A51" s="215"/>
      <c r="B51" s="215"/>
      <c r="C51" s="192" t="s">
        <v>265</v>
      </c>
      <c r="D51" s="253">
        <v>1735</v>
      </c>
      <c r="E51" s="12">
        <v>1776</v>
      </c>
      <c r="F51" s="12">
        <v>1576</v>
      </c>
      <c r="G51" s="12">
        <v>1919</v>
      </c>
      <c r="H51" s="12">
        <v>2282</v>
      </c>
      <c r="I51" s="248"/>
      <c r="J51" s="551" t="s">
        <v>439</v>
      </c>
      <c r="K51" s="552"/>
      <c r="L51" s="260">
        <f>SUM(L52:L56)</f>
        <v>588</v>
      </c>
      <c r="M51" s="261">
        <f>SUM(M52:M56)</f>
        <v>299</v>
      </c>
      <c r="N51" s="261">
        <f>SUM(N52:N56)</f>
        <v>292</v>
      </c>
      <c r="O51" s="261">
        <f>SUM(O52:O56)</f>
        <v>294</v>
      </c>
      <c r="P51" s="261">
        <v>392</v>
      </c>
      <c r="Q51" s="77"/>
    </row>
    <row r="52" spans="1:16" ht="15" customHeight="1">
      <c r="A52" s="33"/>
      <c r="B52" s="33"/>
      <c r="C52" s="14"/>
      <c r="D52" s="255"/>
      <c r="E52" s="52"/>
      <c r="F52" s="52"/>
      <c r="G52" s="52"/>
      <c r="H52" s="52"/>
      <c r="I52" s="11"/>
      <c r="J52" s="33"/>
      <c r="K52" s="7" t="s">
        <v>440</v>
      </c>
      <c r="L52" s="13">
        <v>109</v>
      </c>
      <c r="M52" s="12">
        <v>116</v>
      </c>
      <c r="N52" s="12">
        <v>121</v>
      </c>
      <c r="O52" s="12">
        <v>97</v>
      </c>
      <c r="P52" s="12">
        <v>106</v>
      </c>
    </row>
    <row r="53" spans="1:16" s="2" customFormat="1" ht="15" customHeight="1">
      <c r="A53" s="215"/>
      <c r="B53" s="215"/>
      <c r="C53" s="192" t="s">
        <v>266</v>
      </c>
      <c r="D53" s="253">
        <v>0</v>
      </c>
      <c r="E53" s="12">
        <v>0</v>
      </c>
      <c r="F53" s="12">
        <v>0</v>
      </c>
      <c r="G53" s="12">
        <v>0</v>
      </c>
      <c r="H53" s="12">
        <v>1</v>
      </c>
      <c r="I53" s="194"/>
      <c r="J53" s="163"/>
      <c r="K53" s="250"/>
      <c r="L53" s="50"/>
      <c r="M53" s="8"/>
      <c r="N53" s="8"/>
      <c r="O53" s="8"/>
      <c r="P53" s="8"/>
    </row>
    <row r="54" spans="1:16" ht="15" customHeight="1">
      <c r="A54" s="33"/>
      <c r="B54" s="33"/>
      <c r="C54" s="14" t="s">
        <v>267</v>
      </c>
      <c r="D54" s="253">
        <v>10</v>
      </c>
      <c r="E54" s="12">
        <v>8</v>
      </c>
      <c r="F54" s="12">
        <v>6</v>
      </c>
      <c r="G54" s="12">
        <v>3</v>
      </c>
      <c r="H54" s="12">
        <v>4</v>
      </c>
      <c r="I54" s="194"/>
      <c r="J54" s="215"/>
      <c r="K54" s="193" t="s">
        <v>441</v>
      </c>
      <c r="L54" s="13">
        <v>10</v>
      </c>
      <c r="M54" s="12">
        <v>6</v>
      </c>
      <c r="N54" s="12">
        <v>5</v>
      </c>
      <c r="O54" s="12">
        <v>5</v>
      </c>
      <c r="P54" s="12">
        <v>8</v>
      </c>
    </row>
    <row r="55" spans="1:16" ht="14.25">
      <c r="A55" s="215"/>
      <c r="B55" s="215"/>
      <c r="C55" s="192"/>
      <c r="D55" s="253"/>
      <c r="E55" s="12"/>
      <c r="F55" s="12"/>
      <c r="G55" s="12"/>
      <c r="H55" s="12"/>
      <c r="J55" s="163"/>
      <c r="K55" s="7" t="s">
        <v>676</v>
      </c>
      <c r="L55" s="13">
        <v>295</v>
      </c>
      <c r="M55" s="12">
        <v>134</v>
      </c>
      <c r="N55" s="12">
        <v>133</v>
      </c>
      <c r="O55" s="12">
        <v>161</v>
      </c>
      <c r="P55" s="12">
        <v>128</v>
      </c>
    </row>
    <row r="56" spans="1:16" ht="14.25">
      <c r="A56" s="251"/>
      <c r="B56" s="251"/>
      <c r="C56" s="252"/>
      <c r="D56" s="256"/>
      <c r="E56" s="126"/>
      <c r="F56" s="126"/>
      <c r="G56" s="126"/>
      <c r="H56" s="126"/>
      <c r="J56" s="251"/>
      <c r="K56" s="230" t="s">
        <v>442</v>
      </c>
      <c r="L56" s="258">
        <v>174</v>
      </c>
      <c r="M56" s="126">
        <v>43</v>
      </c>
      <c r="N56" s="126">
        <v>33</v>
      </c>
      <c r="O56" s="259">
        <v>31</v>
      </c>
      <c r="P56" s="259">
        <v>149</v>
      </c>
    </row>
    <row r="57" ht="14.25">
      <c r="A57" s="166" t="s">
        <v>377</v>
      </c>
    </row>
  </sheetData>
  <sheetProtection/>
  <mergeCells count="10">
    <mergeCell ref="J51:K51"/>
    <mergeCell ref="J42:K42"/>
    <mergeCell ref="A6:C6"/>
    <mergeCell ref="B9:C9"/>
    <mergeCell ref="A2:P2"/>
    <mergeCell ref="A3:P3"/>
    <mergeCell ref="A5:C5"/>
    <mergeCell ref="J5:K5"/>
    <mergeCell ref="J22:K22"/>
    <mergeCell ref="J43:K4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2013-06-10T05:01:18Z</cp:lastPrinted>
  <dcterms:created xsi:type="dcterms:W3CDTF">1997-12-20T14:44:03Z</dcterms:created>
  <dcterms:modified xsi:type="dcterms:W3CDTF">2013-06-10T05:01:20Z</dcterms:modified>
  <cp:category/>
  <cp:version/>
  <cp:contentType/>
  <cp:contentStatus/>
</cp:coreProperties>
</file>