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75" windowWidth="15375" windowHeight="4740" tabRatio="750" activeTab="0"/>
  </bookViews>
  <sheets>
    <sheet name="110" sheetId="1" r:id="rId1"/>
    <sheet name="112" sheetId="2" r:id="rId2"/>
    <sheet name="114" sheetId="3" r:id="rId3"/>
    <sheet name="116" sheetId="4" r:id="rId4"/>
    <sheet name="118" sheetId="5" r:id="rId5"/>
    <sheet name="120" sheetId="6" r:id="rId6"/>
    <sheet name="122" sheetId="7" r:id="rId7"/>
  </sheets>
  <definedNames/>
  <calcPr fullCalcOnLoad="1"/>
</workbook>
</file>

<file path=xl/sharedStrings.xml><?xml version="1.0" encoding="utf-8"?>
<sst xmlns="http://schemas.openxmlformats.org/spreadsheetml/2006/main" count="1256" uniqueCount="552">
  <si>
    <t>総　　　　　　　　数</t>
  </si>
  <si>
    <t>小　　　　松　－　東　　　　京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</si>
  <si>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</si>
  <si>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</si>
  <si>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</si>
  <si>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</si>
  <si>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航空回数</t>
  </si>
  <si>
    <t>(回)</t>
  </si>
  <si>
    <t>(人)</t>
  </si>
  <si>
    <t>／</t>
  </si>
  <si>
    <t>貨物（小包を含む）輸送</t>
  </si>
  <si>
    <t>小　　　　松　－　ソ　　ウ　　ル</t>
  </si>
  <si>
    <t>発　　送</t>
  </si>
  <si>
    <t>到　　着</t>
  </si>
  <si>
    <t>計</t>
  </si>
  <si>
    <t>国の管理</t>
  </si>
  <si>
    <t>県の管理</t>
  </si>
  <si>
    <t>主　　要</t>
  </si>
  <si>
    <t>一　　般</t>
  </si>
  <si>
    <t>本 津 幡</t>
  </si>
  <si>
    <t>(委)</t>
  </si>
  <si>
    <t>宇 ノ 気</t>
  </si>
  <si>
    <t>高    松</t>
  </si>
  <si>
    <t>宝    達</t>
  </si>
  <si>
    <t>羽    咋</t>
  </si>
  <si>
    <t>能 登 部</t>
  </si>
  <si>
    <t>良    川</t>
  </si>
  <si>
    <t>七    尾</t>
  </si>
  <si>
    <t>和倉温泉</t>
  </si>
  <si>
    <t>その他の駅</t>
  </si>
  <si>
    <t>規格改良済延長</t>
  </si>
  <si>
    <t>大  聖  寺</t>
  </si>
  <si>
    <t>動      橋</t>
  </si>
  <si>
    <t>粟      津</t>
  </si>
  <si>
    <t>小      松</t>
  </si>
  <si>
    <t>田 鶴 浜</t>
  </si>
  <si>
    <t>寺      井</t>
  </si>
  <si>
    <t>能登中島</t>
  </si>
  <si>
    <t>個       数</t>
  </si>
  <si>
    <t>美      川</t>
  </si>
  <si>
    <t>穴    水</t>
  </si>
  <si>
    <t>能登三井</t>
  </si>
  <si>
    <t>延       長</t>
  </si>
  <si>
    <t>松      任</t>
  </si>
  <si>
    <t>輪    島</t>
  </si>
  <si>
    <t>西  金  沢</t>
  </si>
  <si>
    <t>宇 出 津</t>
  </si>
  <si>
    <t>金      沢</t>
  </si>
  <si>
    <t>九十九湾小木</t>
  </si>
  <si>
    <t>東  金  沢</t>
  </si>
  <si>
    <t>松    波</t>
  </si>
  <si>
    <t>森      本</t>
  </si>
  <si>
    <t>鵜    飼</t>
  </si>
  <si>
    <t>津      幡</t>
  </si>
  <si>
    <t>珠    洲</t>
  </si>
  <si>
    <t>車道幅19.5m以上</t>
  </si>
  <si>
    <t>項　　　　目</t>
  </si>
  <si>
    <t>乗車人員（計）</t>
  </si>
  <si>
    <t>定    期</t>
  </si>
  <si>
    <t>定 期 外</t>
  </si>
  <si>
    <t>セメント系</t>
  </si>
  <si>
    <t>ｱｽﾌｧﾙﾄ系高級</t>
  </si>
  <si>
    <t>運  賃  総  額</t>
  </si>
  <si>
    <t>旅客運賃</t>
  </si>
  <si>
    <t>砂   利   道</t>
  </si>
  <si>
    <t>運輸雑収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</si>
  <si>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</si>
  <si>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</si>
  <si>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</si>
  <si>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</si>
  <si>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</si>
  <si>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</si>
  <si>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</si>
  <si>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</si>
  <si>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</si>
  <si>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</si>
  <si>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</si>
  <si>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</si>
  <si>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</si>
  <si>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車　道　　　19.5m　　　以　上</t>
  </si>
  <si>
    <t>車　道　　　13.0m　　　以　上</t>
  </si>
  <si>
    <t>車　道　　 　5.5m　　 　以　上</t>
  </si>
  <si>
    <t>車　道　　 　5.5m　　 　未　満</t>
  </si>
  <si>
    <t>車　道　　 　3.5m　　 　以　上</t>
  </si>
  <si>
    <t>車　道　　 　3.5m　　 　未　満</t>
  </si>
  <si>
    <t>セメン　   　ト　系</t>
  </si>
  <si>
    <t>アスファルト系</t>
  </si>
  <si>
    <t>個　数</t>
  </si>
  <si>
    <t>延　長</t>
  </si>
  <si>
    <t>高　　級</t>
  </si>
  <si>
    <t>簡　　易</t>
  </si>
  <si>
    <t>総  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</si>
  <si>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</si>
  <si>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</si>
  <si>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</si>
  <si>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</si>
  <si>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</si>
  <si>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</si>
  <si>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</si>
  <si>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</si>
  <si>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</si>
  <si>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</si>
  <si>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</si>
  <si>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</si>
  <si>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</si>
  <si>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</si>
  <si>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</si>
  <si>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</si>
  <si>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</si>
  <si>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</si>
  <si>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</si>
  <si>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</si>
  <si>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</si>
  <si>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</si>
  <si>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</si>
  <si>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</si>
  <si>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</si>
  <si>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</si>
  <si>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</si>
  <si>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</si>
  <si>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</si>
  <si>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</si>
  <si>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</si>
  <si>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</si>
  <si>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</si>
  <si>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</si>
  <si>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</si>
  <si>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</si>
  <si>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</si>
  <si>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</si>
  <si>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</si>
  <si>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</si>
  <si>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</si>
  <si>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</si>
  <si>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</si>
  <si>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</si>
  <si>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</si>
  <si>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</si>
  <si>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</si>
  <si>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</si>
  <si>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</si>
  <si>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資料　石川県道路整備課「道路現況調書」</t>
  </si>
  <si>
    <t>総　　数</t>
  </si>
  <si>
    <t xml:space="preserve">特 種 用 途 車 及 び 特 殊 車 </t>
  </si>
  <si>
    <t>普　　　通　　　車</t>
  </si>
  <si>
    <t>小　　　型　　　車</t>
  </si>
  <si>
    <t>被けん　　引　車</t>
  </si>
  <si>
    <t>軽  自　    　動　車</t>
  </si>
  <si>
    <t>普通車及び小型車</t>
  </si>
  <si>
    <t>軽  自　  　動　車</t>
  </si>
  <si>
    <t>特　種　用　途　車</t>
  </si>
  <si>
    <t>小型二輪    車及び軽　　　二 輪 車</t>
  </si>
  <si>
    <t>自家用</t>
  </si>
  <si>
    <t>営業用</t>
  </si>
  <si>
    <t xml:space="preserve">総　　　　数  </t>
  </si>
  <si>
    <t>輸送人員</t>
  </si>
  <si>
    <t>隻　　数</t>
  </si>
  <si>
    <t>総トン数</t>
  </si>
  <si>
    <t>滝</t>
  </si>
  <si>
    <t>内　航　商　船</t>
  </si>
  <si>
    <t>そ　の　他</t>
  </si>
  <si>
    <t>総トン数</t>
  </si>
  <si>
    <t>総　　額</t>
  </si>
  <si>
    <t>その他収入</t>
  </si>
  <si>
    <t>資料　石川県港湾課「港湾統計年報」</t>
  </si>
  <si>
    <t>総　　　　　数</t>
  </si>
  <si>
    <t>鋼　　　　船</t>
  </si>
  <si>
    <t>木　　　　船</t>
  </si>
  <si>
    <t>注　Ｇ／Ｔとは船舶用語で総トン数（Ｇross tonnage）のことである。</t>
  </si>
  <si>
    <t>入　　庫　　高</t>
  </si>
  <si>
    <t>出　　庫　　高</t>
  </si>
  <si>
    <t>在 庫 高 総 数</t>
  </si>
  <si>
    <t>農  水  産  品</t>
  </si>
  <si>
    <t>金　　　属</t>
  </si>
  <si>
    <t>金 属 製 品 機 械</t>
  </si>
  <si>
    <t>数    量</t>
  </si>
  <si>
    <t>金    額</t>
  </si>
  <si>
    <t/>
  </si>
  <si>
    <t>窯　　業　　品</t>
  </si>
  <si>
    <t>その他化学工業品</t>
  </si>
  <si>
    <t>繊 維 工 業 品</t>
  </si>
  <si>
    <t>食 料 工 業 品</t>
  </si>
  <si>
    <t>雑　工　業　品</t>
  </si>
  <si>
    <t>雑     品</t>
  </si>
  <si>
    <t>資料　石川県倉庫協会「普通営業倉庫・入出庫保管残高表」</t>
  </si>
  <si>
    <t>一 般 加 入 電 話 数</t>
  </si>
  <si>
    <t>ビル電話</t>
  </si>
  <si>
    <t>普　通　局</t>
  </si>
  <si>
    <t>特　　定　　局</t>
  </si>
  <si>
    <t>簡易郵便局</t>
  </si>
  <si>
    <t>事　　 務</t>
  </si>
  <si>
    <t>住　　 宅</t>
  </si>
  <si>
    <t>集　　　配</t>
  </si>
  <si>
    <t>無　集　配</t>
  </si>
  <si>
    <t>緑</t>
  </si>
  <si>
    <t>（単位：千通）</t>
  </si>
  <si>
    <t>定　　型</t>
  </si>
  <si>
    <t>定　型　外</t>
  </si>
  <si>
    <t>特　殊　通　常　郵　便　物</t>
  </si>
  <si>
    <t>年賀郵便物</t>
  </si>
  <si>
    <t>選挙郵便物</t>
  </si>
  <si>
    <t>共同業務</t>
  </si>
  <si>
    <t>通話及び　　　　放送受信</t>
  </si>
  <si>
    <t>普 通 速 達</t>
  </si>
  <si>
    <t>地方公共団体</t>
  </si>
  <si>
    <t>農林漁業団体</t>
  </si>
  <si>
    <t>公益法人</t>
  </si>
  <si>
    <t>個　　人</t>
  </si>
  <si>
    <t>（単位：千個）</t>
  </si>
  <si>
    <t>有　　線　　ラ　　ジ　　オ</t>
  </si>
  <si>
    <t>有　　線　　テ　　レ　　ビ</t>
  </si>
  <si>
    <t>普通小包</t>
  </si>
  <si>
    <t>普通速達小包</t>
  </si>
  <si>
    <t>書留小包</t>
  </si>
  <si>
    <t>施　　　設　　　数</t>
  </si>
  <si>
    <t>加入者数</t>
  </si>
  <si>
    <t>共同聴取　　　　　告知放送</t>
  </si>
  <si>
    <t>告知放送</t>
  </si>
  <si>
    <t>街頭放送</t>
  </si>
  <si>
    <t>共同聴取</t>
  </si>
  <si>
    <t>Ｎ Ｈ Ｋ</t>
  </si>
  <si>
    <t>その他の</t>
  </si>
  <si>
    <t>辺地共聴</t>
  </si>
  <si>
    <t>総　　数</t>
  </si>
  <si>
    <t>外　航　商　船</t>
  </si>
  <si>
    <t>区　　分</t>
  </si>
  <si>
    <t>内　　　訳</t>
  </si>
  <si>
    <t>直　営　局</t>
  </si>
  <si>
    <t>北陸本線計</t>
  </si>
  <si>
    <t>総延長</t>
  </si>
  <si>
    <t>重用延長</t>
  </si>
  <si>
    <t>実延長</t>
  </si>
  <si>
    <t>未改良延長</t>
  </si>
  <si>
    <t>道路延長</t>
  </si>
  <si>
    <t>（橋　梁）</t>
  </si>
  <si>
    <t>（規格改良済）</t>
  </si>
  <si>
    <t>（未　改　良）</t>
  </si>
  <si>
    <t>うち自動車交通不能</t>
  </si>
  <si>
    <t>実延長内訳</t>
  </si>
  <si>
    <t>舗装道路計</t>
  </si>
  <si>
    <t>内　訳　不　明</t>
  </si>
  <si>
    <t>計</t>
  </si>
  <si>
    <t>大型船舶地（千㎡）</t>
  </si>
  <si>
    <t>赤</t>
  </si>
  <si>
    <t>青</t>
  </si>
  <si>
    <t>黄</t>
  </si>
  <si>
    <t>小　　　　松　－　広　　　島</t>
  </si>
  <si>
    <t>個数</t>
  </si>
  <si>
    <t>路線名及び駅名</t>
  </si>
  <si>
    <t>乗車人員（人）</t>
  </si>
  <si>
    <t>収　　入（円）</t>
  </si>
  <si>
    <t>資料　中部運輸局石川陸運支局調</t>
  </si>
  <si>
    <t>（単位　人員千人、金額千円）</t>
  </si>
  <si>
    <t>注　雑収入とは主として広告収入である。</t>
  </si>
  <si>
    <t>資料　北陸鉄道㈱、小松バス㈱調</t>
  </si>
  <si>
    <t>資料　中部運輸局七尾海運支局、石川県水産課調</t>
  </si>
  <si>
    <t>（単位　数量、トン、金額、千円）</t>
  </si>
  <si>
    <t>資料　日本電信電話㈱北陸支社調</t>
  </si>
  <si>
    <t>資料　北陸電気通信監理局「年度末報告調査資料」</t>
  </si>
  <si>
    <t>郵便局分室</t>
  </si>
  <si>
    <t>資料　北陸郵政局「郵政統計年報」</t>
  </si>
  <si>
    <t>　※　91年6月1日より就航</t>
  </si>
  <si>
    <t>（単位　人員千人、金額千円）</t>
  </si>
  <si>
    <t>資料　北陸鉄道㈱調</t>
  </si>
  <si>
    <t>-</t>
  </si>
  <si>
    <t>資料　石川県空港企画課調</t>
  </si>
  <si>
    <t>規　  格　　　　改 良 済　　　延　  長</t>
  </si>
  <si>
    <t>未 改 良　  延 　 長</t>
  </si>
  <si>
    <t>う ち 自　　　動 車 交　　　通 不 能</t>
  </si>
  <si>
    <t>営業収入（千円）</t>
  </si>
  <si>
    <t>営業収入（千円）</t>
  </si>
  <si>
    <t>西日本ＪＲバス金沢営業所</t>
  </si>
  <si>
    <t>七 尾 市</t>
  </si>
  <si>
    <t>金 沢 市</t>
  </si>
  <si>
    <t>加 賀 市</t>
  </si>
  <si>
    <t>羽 咋 市</t>
  </si>
  <si>
    <t>富 来 町</t>
  </si>
  <si>
    <t>輪 島 市</t>
  </si>
  <si>
    <t>珠 洲 市</t>
  </si>
  <si>
    <t>内 浦 町</t>
  </si>
  <si>
    <t>能 都 町</t>
  </si>
  <si>
    <t>穴 水 町</t>
  </si>
  <si>
    <t>11～12月</t>
  </si>
  <si>
    <t>年 次 及 び　　　　月　　 　次</t>
  </si>
  <si>
    <r>
      <t>年 次</t>
    </r>
    <r>
      <rPr>
        <sz val="12"/>
        <rFont val="ＭＳ 明朝"/>
        <family val="1"/>
      </rPr>
      <t xml:space="preserve"> 及 び　　　　月 　　　次</t>
    </r>
  </si>
  <si>
    <t>年　　度　　別</t>
  </si>
  <si>
    <t>年　度　別</t>
  </si>
  <si>
    <t>委 託 機 関</t>
  </si>
  <si>
    <t>郵 便 局</t>
  </si>
  <si>
    <t>大   型　   特 殊 車</t>
  </si>
  <si>
    <t>110 運輸及び通信</t>
  </si>
  <si>
    <t>運輸及び通信 111</t>
  </si>
  <si>
    <t>小　　　　松　－　新　　　　潟　　　</t>
  </si>
  <si>
    <t>x</t>
  </si>
  <si>
    <t>資料　　石川県道路整備課「道路現況調書」</t>
  </si>
  <si>
    <t>112 運輸及び通信</t>
  </si>
  <si>
    <t>運輸及び通信　113</t>
  </si>
  <si>
    <t>注　四捨五入のためで計が合わない場合がある。</t>
  </si>
  <si>
    <t>平成2年度</t>
  </si>
  <si>
    <t>資料　西日本ＪＲバス（株）金沢支店調</t>
  </si>
  <si>
    <t>注　総数の（　）内には不定期航路事業を含む</t>
  </si>
  <si>
    <t>資料　中部運輸局七尾海運支局「内航旅客定期航路事業運航実績報告書」</t>
  </si>
  <si>
    <t>120 運輸及び通信</t>
  </si>
  <si>
    <t>運輸及び通信 121</t>
  </si>
  <si>
    <t>122 運輸及び通信</t>
  </si>
  <si>
    <t>運輸及び通信 123</t>
  </si>
  <si>
    <t>共　聴</t>
  </si>
  <si>
    <t>資料　西日本旅客鉄道㈱金沢支社及びのと鉄道㈱調</t>
  </si>
  <si>
    <t>X</t>
  </si>
  <si>
    <t>114 運輸及び通信</t>
  </si>
  <si>
    <t>運輸及び通信 115</t>
  </si>
  <si>
    <t>年度及び
月   次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</si>
  <si>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</si>
  <si>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</si>
  <si>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</si>
  <si>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</si>
  <si>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</si>
  <si>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</si>
  <si>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r>
      <t>平 成</t>
    </r>
    <r>
      <rPr>
        <sz val="12"/>
        <rFont val="ＭＳ 明朝"/>
        <family val="1"/>
      </rPr>
      <t xml:space="preserve"> 2 年 度</t>
    </r>
  </si>
  <si>
    <t>-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</si>
  <si>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</si>
  <si>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</si>
  <si>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</si>
  <si>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</si>
  <si>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重　　量</t>
  </si>
  <si>
    <t>乗 客</t>
  </si>
  <si>
    <t>降 客</t>
  </si>
  <si>
    <r>
      <t>(</t>
    </r>
    <r>
      <rPr>
        <sz val="12"/>
        <rFont val="ＭＳ 明朝"/>
        <family val="1"/>
      </rPr>
      <t>kg)</t>
    </r>
  </si>
  <si>
    <r>
      <t>平 成</t>
    </r>
    <r>
      <rPr>
        <sz val="12"/>
        <rFont val="ＭＳ 明朝"/>
        <family val="1"/>
      </rPr>
      <t xml:space="preserve"> 2 年 度</t>
    </r>
  </si>
  <si>
    <t>-</t>
  </si>
  <si>
    <r>
      <t>平成</t>
    </r>
    <r>
      <rPr>
        <sz val="12"/>
        <rFont val="ＭＳ 明朝"/>
        <family val="1"/>
      </rPr>
      <t>6年 4 月</t>
    </r>
  </si>
  <si>
    <r>
      <t>平成7年</t>
    </r>
    <r>
      <rPr>
        <sz val="12"/>
        <rFont val="ＭＳ 明朝"/>
        <family val="1"/>
      </rPr>
      <t xml:space="preserve"> 1 月</t>
    </r>
  </si>
  <si>
    <t>／</t>
  </si>
  <si>
    <t>旅　　　　　　　　　　客　　　　　　　　　　輸　　　　　　　　　　送　　　　　　（　定　　　　期　　　　便　）</t>
  </si>
  <si>
    <r>
      <t>平成</t>
    </r>
    <r>
      <rPr>
        <sz val="12"/>
        <rFont val="ＭＳ 明朝"/>
        <family val="1"/>
      </rPr>
      <t>6年 4 月</t>
    </r>
  </si>
  <si>
    <r>
      <t>平成7年</t>
    </r>
    <r>
      <rPr>
        <sz val="12"/>
        <rFont val="ＭＳ 明朝"/>
        <family val="1"/>
      </rPr>
      <t xml:space="preserve"> 1 月</t>
    </r>
  </si>
  <si>
    <r>
      <t xml:space="preserve">注 </t>
    </r>
    <r>
      <rPr>
        <sz val="12"/>
        <rFont val="ＭＳ 明朝"/>
        <family val="1"/>
      </rPr>
      <t>1 航空回数は、出発／到着を表わしている。</t>
    </r>
  </si>
  <si>
    <r>
      <t xml:space="preserve">      </t>
    </r>
    <r>
      <rPr>
        <sz val="12"/>
        <rFont val="ＭＳ 明朝"/>
        <family val="1"/>
      </rPr>
      <t>※　91.11.21より就航（11/20初便キャンセル）</t>
    </r>
  </si>
  <si>
    <r>
      <t xml:space="preserve">   2 </t>
    </r>
    <r>
      <rPr>
        <sz val="12"/>
        <rFont val="ＭＳ 明朝"/>
        <family val="1"/>
      </rPr>
      <t>小松―ソウル便の利用率は平成6年4月分より</t>
    </r>
  </si>
  <si>
    <r>
      <t>※　</t>
    </r>
    <r>
      <rPr>
        <sz val="12"/>
        <rFont val="ＭＳ 明朝"/>
        <family val="1"/>
      </rPr>
      <t>'95.2.3より就航</t>
    </r>
  </si>
  <si>
    <t>（単位　キロメートル）</t>
  </si>
  <si>
    <t>収　　入（円）</t>
  </si>
  <si>
    <t>x</t>
  </si>
  <si>
    <t>-</t>
  </si>
  <si>
    <t>x</t>
  </si>
  <si>
    <t>-</t>
  </si>
  <si>
    <t>-</t>
  </si>
  <si>
    <t>-</t>
  </si>
  <si>
    <t>X</t>
  </si>
  <si>
    <t>-</t>
  </si>
  <si>
    <t>-</t>
  </si>
  <si>
    <t>加賀温泉</t>
  </si>
  <si>
    <t>-</t>
  </si>
  <si>
    <t>-</t>
  </si>
  <si>
    <t>（トンネル）</t>
  </si>
  <si>
    <t>-</t>
  </si>
  <si>
    <t>加賀笠間</t>
  </si>
  <si>
    <t>-</t>
  </si>
  <si>
    <t>-</t>
  </si>
  <si>
    <t xml:space="preserve">  〃  13.0  〃</t>
  </si>
  <si>
    <t xml:space="preserve">  〃   5.5  〃</t>
  </si>
  <si>
    <t xml:space="preserve">  〃   5.5m未満</t>
  </si>
  <si>
    <t>その他の駅</t>
  </si>
  <si>
    <t>注　　(委)は業務委託駅である。</t>
  </si>
  <si>
    <t>車道幅 5.5m以上</t>
  </si>
  <si>
    <t xml:space="preserve">  〃   3.5　〃</t>
  </si>
  <si>
    <t xml:space="preserve">  〃   3.5m未満</t>
  </si>
  <si>
    <r>
      <t xml:space="preserve">     〃</t>
    </r>
    <r>
      <rPr>
        <sz val="12"/>
        <rFont val="ＭＳ 明朝"/>
        <family val="1"/>
      </rPr>
      <t xml:space="preserve">    簡易</t>
    </r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</si>
  <si>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</si>
  <si>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（単位　1日平均）</t>
  </si>
  <si>
    <t>（2）　そ　の　他　の　鉄　道　運　輸　実　績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</si>
  <si>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</si>
  <si>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七尾線計</t>
  </si>
  <si>
    <t>X</t>
  </si>
  <si>
    <t>の と 鉄 道 計</t>
  </si>
  <si>
    <r>
      <t xml:space="preserve">    </t>
    </r>
    <r>
      <rPr>
        <sz val="12"/>
        <rFont val="ＭＳ 明朝"/>
        <family val="1"/>
      </rPr>
      <t>内訳不詳理由</t>
    </r>
  </si>
  <si>
    <r>
      <t xml:space="preserve">  </t>
    </r>
    <r>
      <rPr>
        <sz val="12"/>
        <rFont val="ＭＳ 明朝"/>
        <family val="1"/>
      </rPr>
      <t>改札フリー</t>
    </r>
  </si>
  <si>
    <r>
      <t xml:space="preserve">    </t>
    </r>
    <r>
      <rPr>
        <sz val="12"/>
        <rFont val="ＭＳ 明朝"/>
        <family val="1"/>
      </rPr>
      <t>車内精算が多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</si>
  <si>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いため</t>
    </r>
  </si>
  <si>
    <r>
      <t>(</t>
    </r>
    <r>
      <rPr>
        <sz val="12"/>
        <rFont val="ＭＳ 明朝"/>
        <family val="1"/>
      </rPr>
      <t>1)　　　</t>
    </r>
    <r>
      <rPr>
        <sz val="12"/>
        <rFont val="ＭＳ 明朝"/>
        <family val="1"/>
      </rPr>
      <t>国　道　及　び　県　道（平成6年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月1日現在）</t>
    </r>
  </si>
  <si>
    <r>
      <t xml:space="preserve">項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目　</t>
    </r>
  </si>
  <si>
    <r>
      <t xml:space="preserve">総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</si>
  <si>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般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国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道</t>
    </r>
  </si>
  <si>
    <r>
      <t xml:space="preserve">県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道</t>
    </r>
  </si>
  <si>
    <t>舗　　　　装　　　　道</t>
  </si>
  <si>
    <t>ト ン ネ ル</t>
  </si>
  <si>
    <r>
      <t>(</t>
    </r>
    <r>
      <rPr>
        <sz val="12"/>
        <rFont val="ＭＳ 明朝"/>
        <family val="1"/>
      </rPr>
      <t xml:space="preserve">2)    </t>
    </r>
    <r>
      <rPr>
        <sz val="12"/>
        <rFont val="ＭＳ 明朝"/>
        <family val="1"/>
      </rPr>
      <t>市　　　　　町　　　　　村　　　　　道　（平成6年4月1日現在）</t>
    </r>
  </si>
  <si>
    <t>116 運輸及び通信</t>
  </si>
  <si>
    <t>運輸及び通信 117</t>
  </si>
  <si>
    <t>(1)　　　市　町　村　別　車　種　別　車　両　数　（各年3月31日現在）</t>
  </si>
  <si>
    <t>（単位 台）</t>
  </si>
  <si>
    <t>二　 輪</t>
  </si>
  <si>
    <t>平 成 3 年</t>
  </si>
  <si>
    <r>
      <t>注　　郡計には町村別不明車両（合計1</t>
    </r>
    <r>
      <rPr>
        <sz val="12"/>
        <rFont val="ＭＳ 明朝"/>
        <family val="1"/>
      </rPr>
      <t>79台）を含む。</t>
    </r>
  </si>
  <si>
    <r>
      <t>年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
市町村別</t>
    </r>
  </si>
  <si>
    <r>
      <t>乗　　　　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車</t>
    </r>
  </si>
  <si>
    <t>乗　 　合　　 車</t>
  </si>
  <si>
    <t>総　　数</t>
  </si>
  <si>
    <r>
      <t xml:space="preserve">貨    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物        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車</t>
    </r>
  </si>
  <si>
    <t>一 般 貸 切 旅 客 自 動 車（観光バス）</t>
  </si>
  <si>
    <t>種　　　　類</t>
  </si>
  <si>
    <t>所 属 地</t>
  </si>
  <si>
    <t>年度末実在車両数</t>
  </si>
  <si>
    <t>総走行粁</t>
  </si>
  <si>
    <t>隻　数</t>
  </si>
  <si>
    <t>七　　　　　尾</t>
  </si>
  <si>
    <t>重　　要　　港　　湾</t>
  </si>
  <si>
    <t>金　　　　　沢</t>
  </si>
  <si>
    <t>重　　要　　港　　湾</t>
  </si>
  <si>
    <t>塩　　　　　屋</t>
  </si>
  <si>
    <t>地　　方　　港　　湾</t>
  </si>
  <si>
    <t>福　　　　　浦</t>
  </si>
  <si>
    <t>地　　方　　港　　湾</t>
  </si>
  <si>
    <t>輪　　　　　島</t>
  </si>
  <si>
    <t>地 方 港 湾 (避難港)</t>
  </si>
  <si>
    <t>飯　　　　　田</t>
  </si>
  <si>
    <t>地　　方　　港　　湾</t>
  </si>
  <si>
    <t>小　　　　　木</t>
  </si>
  <si>
    <t>地　　方　　港　　湾</t>
  </si>
  <si>
    <t>宇　　出　　津</t>
  </si>
  <si>
    <t>地　　方　　港　　湾</t>
  </si>
  <si>
    <t>穴　　　　　水</t>
  </si>
  <si>
    <t>地　　方　　港　　湾</t>
  </si>
  <si>
    <t>-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</si>
  <si>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</si>
  <si>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和　　　　　倉</t>
  </si>
  <si>
    <t>地　　方　　港　　湾</t>
  </si>
  <si>
    <t>-</t>
  </si>
  <si>
    <t>年度末実在車両数</t>
  </si>
  <si>
    <t>総走行粁</t>
  </si>
  <si>
    <t>半　　　　　浦</t>
  </si>
  <si>
    <t>地　　方　　港　　湾</t>
  </si>
  <si>
    <t>能登島町</t>
  </si>
  <si>
    <t>県　 内 　合 　計</t>
  </si>
  <si>
    <t>七　　　　　尾</t>
  </si>
  <si>
    <t>金　　　　　沢</t>
  </si>
  <si>
    <t>塩　　　　　屋</t>
  </si>
  <si>
    <t>-</t>
  </si>
  <si>
    <t>福　　　　　浦</t>
  </si>
  <si>
    <t>輪　　　　　島</t>
  </si>
  <si>
    <t>飯　　　　　田</t>
  </si>
  <si>
    <t>小　　　　　木</t>
  </si>
  <si>
    <t>宇　　出　　津</t>
  </si>
  <si>
    <t>-</t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</si>
  <si>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</si>
  <si>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穴　　　　　水</t>
  </si>
  <si>
    <t>和　　　　　倉</t>
  </si>
  <si>
    <t>半　　　　　浦</t>
  </si>
  <si>
    <t>-</t>
  </si>
  <si>
    <t>県　 内 　合 　計</t>
  </si>
  <si>
    <t>西日本ＪＲバス穴水営業所</t>
  </si>
  <si>
    <t>区      分</t>
  </si>
  <si>
    <t>汽　　船</t>
  </si>
  <si>
    <t>帆　　船</t>
  </si>
  <si>
    <r>
      <t xml:space="preserve">年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度</t>
    </r>
  </si>
  <si>
    <r>
      <t xml:space="preserve">年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度</t>
    </r>
  </si>
  <si>
    <r>
      <t>(</t>
    </r>
    <r>
      <rPr>
        <sz val="12"/>
        <rFont val="ＭＳ 明朝"/>
        <family val="1"/>
      </rPr>
      <t>3)　　</t>
    </r>
    <r>
      <rPr>
        <sz val="12"/>
        <rFont val="ＭＳ 明朝"/>
        <family val="1"/>
      </rPr>
      <t>乗　合　自　動　車　輸　送　実　績　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</si>
  <si>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　旅　客　自　動　車　輸　送　実　績</t>
    </r>
  </si>
  <si>
    <t>西　　日　　本　　Ｊ　　Ｒ　　バ　　ス　　路　　線</t>
  </si>
  <si>
    <r>
      <t>年度および
路線</t>
    </r>
    <r>
      <rPr>
        <sz val="12"/>
        <rFont val="ＭＳ 明朝"/>
        <family val="1"/>
      </rPr>
      <t>別</t>
    </r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</si>
  <si>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</si>
  <si>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t>年度末現在営業粁</t>
  </si>
  <si>
    <r>
      <t>旅客</t>
    </r>
    <r>
      <rPr>
        <sz val="12"/>
        <rFont val="ＭＳ 明朝"/>
        <family val="1"/>
      </rPr>
      <t>輸送人員</t>
    </r>
  </si>
  <si>
    <r>
      <t>そ　の　</t>
    </r>
    <r>
      <rPr>
        <sz val="12"/>
        <rFont val="ＭＳ 明朝"/>
        <family val="1"/>
      </rPr>
      <t>他　の　私　鉄　バ　ス　路　線</t>
    </r>
  </si>
  <si>
    <r>
      <t>年度およ</t>
    </r>
    <r>
      <rPr>
        <sz val="12"/>
        <rFont val="ＭＳ 明朝"/>
        <family val="1"/>
      </rPr>
      <t>び路線別</t>
    </r>
  </si>
  <si>
    <r>
      <t xml:space="preserve">旅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 xml:space="preserve">客
</t>
    </r>
    <r>
      <rPr>
        <sz val="12"/>
        <rFont val="ＭＳ 明朝"/>
        <family val="1"/>
      </rPr>
      <t>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</si>
  <si>
    <r>
      <t>旅 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</si>
  <si>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r>
      <t xml:space="preserve">雑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</si>
  <si>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荷 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</si>
  <si>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t>総 　　額</t>
  </si>
  <si>
    <t>小松バス</t>
  </si>
  <si>
    <t>北陸鉄道</t>
  </si>
  <si>
    <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現
在 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粁</t>
    </r>
  </si>
  <si>
    <t>　本表の入港船舶は、平成6年の事実につき調査集計したもので、積載貨物の有無にかかわらず、総トン数5トン以上のものにつき調査したものである。</t>
  </si>
  <si>
    <r>
      <t>(</t>
    </r>
    <r>
      <rPr>
        <sz val="12"/>
        <rFont val="ＭＳ 明朝"/>
        <family val="1"/>
      </rPr>
      <t>1)　　</t>
    </r>
    <r>
      <rPr>
        <sz val="12"/>
        <rFont val="ＭＳ 明朝"/>
        <family val="1"/>
      </rPr>
      <t>港　湾　及　び　入　港　船　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（平成6年）</t>
    </r>
  </si>
  <si>
    <t>漁　　 　船</t>
  </si>
  <si>
    <t>港　湾　名</t>
  </si>
  <si>
    <r>
      <t>(</t>
    </r>
    <r>
      <rPr>
        <sz val="12"/>
        <rFont val="ＭＳ 明朝"/>
        <family val="1"/>
      </rPr>
      <t>2)　　</t>
    </r>
    <r>
      <rPr>
        <sz val="12"/>
        <rFont val="ＭＳ 明朝"/>
        <family val="1"/>
      </rPr>
      <t>船　　舶　　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月31日現在）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</si>
  <si>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Ｇ／Ｔ　未満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</si>
  <si>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Ｇ／Ｔ　以上</t>
    </r>
  </si>
  <si>
    <r>
      <t>2</t>
    </r>
    <r>
      <rPr>
        <sz val="12"/>
        <rFont val="ＭＳ 明朝"/>
        <family val="1"/>
      </rPr>
      <t xml:space="preserve">0  </t>
    </r>
    <r>
      <rPr>
        <sz val="12"/>
        <rFont val="ＭＳ 明朝"/>
        <family val="1"/>
      </rPr>
      <t>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Ｔ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</si>
  <si>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>(</t>
    </r>
    <r>
      <rPr>
        <sz val="12"/>
        <rFont val="ＭＳ 明朝"/>
        <family val="1"/>
      </rPr>
      <t>3)　　</t>
    </r>
    <r>
      <rPr>
        <sz val="12"/>
        <rFont val="ＭＳ 明朝"/>
        <family val="1"/>
      </rPr>
      <t>旅　客　船　客　貨　輸　送　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（平成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年）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</si>
  <si>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</si>
  <si>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</si>
  <si>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</si>
  <si>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7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8 </t>
    </r>
    <r>
      <rPr>
        <sz val="12"/>
        <rFont val="ＭＳ 明朝"/>
        <family val="1"/>
      </rPr>
      <t>月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</si>
  <si>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～10月</t>
    </r>
  </si>
  <si>
    <t>総　　数</t>
  </si>
  <si>
    <r>
      <t xml:space="preserve">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客（人）</t>
    </r>
  </si>
  <si>
    <r>
      <t xml:space="preserve">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物（ｔ）</t>
    </r>
  </si>
  <si>
    <r>
      <t xml:space="preserve">総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</si>
  <si>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紙　パ　ル　プ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</si>
  <si>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</si>
  <si>
    <r>
      <t>平成</t>
    </r>
    <r>
      <rPr>
        <sz val="12"/>
        <rFont val="ＭＳ 明朝"/>
        <family val="1"/>
      </rPr>
      <t xml:space="preserve"> 6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1 </t>
    </r>
    <r>
      <rPr>
        <sz val="12"/>
        <rFont val="ＭＳ 明朝"/>
        <family val="1"/>
      </rPr>
      <t>月</t>
    </r>
  </si>
  <si>
    <t>67　　電　　報　　電　　話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</si>
  <si>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</si>
  <si>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年  度  別</t>
  </si>
  <si>
    <t>公　　　衆　　　電　　　話　　　数</t>
  </si>
  <si>
    <t>年　度　別</t>
  </si>
  <si>
    <t>デジタル</t>
  </si>
  <si>
    <r>
      <t>平 成</t>
    </r>
    <r>
      <rPr>
        <sz val="12"/>
        <rFont val="ＭＳ 明朝"/>
        <family val="1"/>
      </rPr>
      <t xml:space="preserve"> 2 年 度</t>
    </r>
  </si>
  <si>
    <t>年　度　別</t>
  </si>
  <si>
    <t>設　　　　　　　　　　　　備　　　　　　　　　　　　数</t>
  </si>
  <si>
    <t>端　末　設　備　数</t>
  </si>
  <si>
    <t>単　　　　独　　　　業　　　　務</t>
  </si>
  <si>
    <t>放送受信　　　　の　　み</t>
  </si>
  <si>
    <t>総　　数</t>
  </si>
  <si>
    <t>書　　留</t>
  </si>
  <si>
    <t>（含書留速達）</t>
  </si>
  <si>
    <t>年　　度　　別</t>
  </si>
  <si>
    <t>(2)　　　国内有料発信電報通数（各年3月31日現在）</t>
  </si>
  <si>
    <t>(1)　　加入電話数及び公衆電話数（各年3月31日現在）</t>
  </si>
  <si>
    <r>
      <t>(</t>
    </r>
    <r>
      <rPr>
        <sz val="12"/>
        <rFont val="ＭＳ 明朝"/>
        <family val="1"/>
      </rPr>
      <t>1)　　　</t>
    </r>
    <r>
      <rPr>
        <sz val="12"/>
        <rFont val="ＭＳ 明朝"/>
        <family val="1"/>
      </rPr>
      <t>有線放送電話設備設置状況（各年3月31日現在）</t>
    </r>
  </si>
  <si>
    <r>
      <t>(</t>
    </r>
    <r>
      <rPr>
        <sz val="12"/>
        <rFont val="ＭＳ 明朝"/>
        <family val="1"/>
      </rPr>
      <t>2)　　　</t>
    </r>
    <r>
      <rPr>
        <sz val="12"/>
        <rFont val="ＭＳ 明朝"/>
        <family val="1"/>
      </rPr>
      <t>有　線　放　送　設　備　設　置　状　況（各年3月31日現在）</t>
    </r>
  </si>
  <si>
    <t>年　度　別</t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</si>
  <si>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</si>
  <si>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(</t>
    </r>
    <r>
      <rPr>
        <sz val="12"/>
        <rFont val="ＭＳ 明朝"/>
        <family val="1"/>
      </rPr>
      <t>1)　　</t>
    </r>
    <r>
      <rPr>
        <sz val="12"/>
        <rFont val="ＭＳ 明朝"/>
        <family val="1"/>
      </rPr>
      <t>施　　設　　数（各年3月31日現在）</t>
    </r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</si>
  <si>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</si>
  <si>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(</t>
    </r>
    <r>
      <rPr>
        <sz val="12"/>
        <rFont val="ＭＳ 明朝"/>
        <family val="1"/>
      </rPr>
      <t>2)　　</t>
    </r>
    <r>
      <rPr>
        <sz val="12"/>
        <rFont val="ＭＳ 明朝"/>
        <family val="1"/>
      </rPr>
      <t>普　通　通　常　郵　便　物　数</t>
    </r>
  </si>
  <si>
    <r>
      <t>平 成</t>
    </r>
    <r>
      <rPr>
        <sz val="12"/>
        <rFont val="ＭＳ 明朝"/>
        <family val="1"/>
      </rPr>
      <t xml:space="preserve"> 2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</si>
  <si>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第　　1　　種</t>
  </si>
  <si>
    <t>第　2　種</t>
  </si>
  <si>
    <t>第　3　種</t>
  </si>
  <si>
    <t>第　4　種</t>
  </si>
  <si>
    <r>
      <t>(</t>
    </r>
    <r>
      <rPr>
        <sz val="12"/>
        <rFont val="ＭＳ 明朝"/>
        <family val="1"/>
      </rPr>
      <t>3)　　</t>
    </r>
    <r>
      <rPr>
        <sz val="12"/>
        <rFont val="ＭＳ 明朝"/>
        <family val="1"/>
      </rPr>
      <t>特　殊　通　常　郵　便　物　数</t>
    </r>
  </si>
  <si>
    <r>
      <t>(</t>
    </r>
    <r>
      <rPr>
        <sz val="12"/>
        <rFont val="ＭＳ 明朝"/>
        <family val="1"/>
      </rPr>
      <t>4)　　</t>
    </r>
    <r>
      <rPr>
        <sz val="12"/>
        <rFont val="ＭＳ 明朝"/>
        <family val="1"/>
      </rPr>
      <t>小　　包　　郵　　便　　物　　数　</t>
    </r>
  </si>
  <si>
    <r>
      <t>(1)　　　駅　別　運　輸　実　績（ＪＲ</t>
    </r>
    <r>
      <rPr>
        <sz val="12"/>
        <rFont val="ＭＳ 明朝"/>
        <family val="1"/>
      </rPr>
      <t>西日本及びのと鉄道）</t>
    </r>
  </si>
  <si>
    <t>　　のと鉄道</t>
  </si>
  <si>
    <t>　　関連のみ</t>
  </si>
  <si>
    <t>市町村別</t>
  </si>
  <si>
    <r>
      <t xml:space="preserve">注 </t>
    </r>
    <r>
      <rPr>
        <sz val="12"/>
        <rFont val="ＭＳ 明朝"/>
        <family val="1"/>
      </rPr>
      <t xml:space="preserve">1. </t>
    </r>
    <r>
      <rPr>
        <sz val="12"/>
        <rFont val="ＭＳ 明朝"/>
        <family val="1"/>
      </rPr>
      <t>石川総線及び浅野川線である。</t>
    </r>
  </si>
  <si>
    <r>
      <t xml:space="preserve">   2. </t>
    </r>
    <r>
      <rPr>
        <sz val="12"/>
        <rFont val="ＭＳ 明朝"/>
        <family val="1"/>
      </rPr>
      <t>運輸雑収とは広告料、荷物運搬料を含む。</t>
    </r>
  </si>
  <si>
    <t>6１　  航　　　空　　　輸　　　送　　　状　　　況</t>
  </si>
  <si>
    <t>62　　　鉄　　　　　　　　　　　　　　道</t>
  </si>
  <si>
    <t>63　　　道　　　　　　　　　　　　路</t>
  </si>
  <si>
    <t>-</t>
  </si>
  <si>
    <t>64　　自　　　　　　　　動　　　　　　　　車</t>
  </si>
  <si>
    <t>65　　港　湾　及　び　船　舶</t>
  </si>
  <si>
    <t>66　　普　　通　　営　　業　　倉　　庫　　使　　用　　状　　況</t>
  </si>
  <si>
    <t>69　　　郵　　　　　　　　　　便</t>
  </si>
  <si>
    <t>68　　　有　　　線　　　放　　　送</t>
  </si>
  <si>
    <t>10  　  運       輸       及       び       通      信</t>
  </si>
  <si>
    <r>
      <t xml:space="preserve">         </t>
    </r>
    <r>
      <rPr>
        <sz val="12"/>
        <rFont val="ＭＳ 明朝"/>
        <family val="1"/>
      </rPr>
      <t>5</t>
    </r>
  </si>
  <si>
    <r>
      <t xml:space="preserve">         </t>
    </r>
    <r>
      <rPr>
        <sz val="12"/>
        <rFont val="ＭＳ 明朝"/>
        <family val="1"/>
      </rPr>
      <t>6</t>
    </r>
  </si>
  <si>
    <r>
      <t xml:space="preserve">         </t>
    </r>
    <r>
      <rPr>
        <sz val="12"/>
        <rFont val="ＭＳ 明朝"/>
        <family val="1"/>
      </rPr>
      <t>7</t>
    </r>
  </si>
  <si>
    <r>
      <t xml:space="preserve">         </t>
    </r>
    <r>
      <rPr>
        <sz val="12"/>
        <rFont val="ＭＳ 明朝"/>
        <family val="1"/>
      </rPr>
      <t>8</t>
    </r>
  </si>
  <si>
    <r>
      <t xml:space="preserve">         </t>
    </r>
    <r>
      <rPr>
        <sz val="12"/>
        <rFont val="ＭＳ 明朝"/>
        <family val="1"/>
      </rPr>
      <t>9</t>
    </r>
  </si>
  <si>
    <r>
      <t xml:space="preserve">        </t>
    </r>
    <r>
      <rPr>
        <sz val="12"/>
        <rFont val="ＭＳ 明朝"/>
        <family val="1"/>
      </rPr>
      <t>10</t>
    </r>
  </si>
  <si>
    <r>
      <t xml:space="preserve">        </t>
    </r>
    <r>
      <rPr>
        <sz val="12"/>
        <rFont val="ＭＳ 明朝"/>
        <family val="1"/>
      </rPr>
      <t>11</t>
    </r>
  </si>
  <si>
    <r>
      <t xml:space="preserve">        </t>
    </r>
    <r>
      <rPr>
        <sz val="12"/>
        <rFont val="ＭＳ 明朝"/>
        <family val="1"/>
      </rPr>
      <t>12</t>
    </r>
  </si>
  <si>
    <r>
      <t xml:space="preserve">         </t>
    </r>
    <r>
      <rPr>
        <sz val="12"/>
        <rFont val="ＭＳ 明朝"/>
        <family val="1"/>
      </rPr>
      <t>2</t>
    </r>
  </si>
  <si>
    <r>
      <t xml:space="preserve">         </t>
    </r>
    <r>
      <rPr>
        <sz val="12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</si>
</sst>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0.0;[Red]0.0"/>
    <numFmt numFmtId="194" formatCode="#,##0;[Red]#,##0"/>
    <numFmt numFmtId="195" formatCode="&quot;¥&quot;#,##0.0;&quot;¥&quot;\-#,##0.0"/>
    <numFmt numFmtId="196" formatCode="#,##0.0_);\(#,##0.0\)"/>
    <numFmt numFmtId="197" formatCode="#,##0_);\(#,##0\)"/>
    <numFmt numFmtId="198" formatCode="0;[Red]0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897">
    <xf numFmtId="0" fontId="0" fillId="0" borderId="0" xfId="0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82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12" fillId="0" borderId="21" xfId="0" applyNumberFormat="1" applyFont="1" applyFill="1" applyBorder="1" applyAlignment="1">
      <alignment vertical="center"/>
    </xf>
    <xf numFmtId="38" fontId="12" fillId="0" borderId="22" xfId="0" applyNumberFormat="1" applyFont="1" applyFill="1" applyBorder="1" applyAlignment="1">
      <alignment vertical="center"/>
    </xf>
    <xf numFmtId="38" fontId="12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Alignment="1">
      <alignment vertical="top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>
      <alignment vertical="top"/>
    </xf>
    <xf numFmtId="0" fontId="13" fillId="0" borderId="12" xfId="0" applyFont="1" applyFill="1" applyBorder="1" applyAlignment="1" applyProtection="1">
      <alignment horizontal="centerContinuous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vertical="center"/>
    </xf>
    <xf numFmtId="37" fontId="10" fillId="0" borderId="25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191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10" fillId="0" borderId="29" xfId="0" applyFont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/>
    </xf>
    <xf numFmtId="37" fontId="12" fillId="0" borderId="0" xfId="0" applyNumberFormat="1" applyFont="1" applyFill="1" applyBorder="1" applyAlignment="1">
      <alignment horizontal="right" vertical="center"/>
    </xf>
    <xf numFmtId="38" fontId="1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40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97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38" fontId="0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91" fontId="1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32" xfId="0" applyFont="1" applyBorder="1" applyAlignment="1" applyProtection="1" quotePrefix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37" fontId="10" fillId="0" borderId="35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0" xfId="49" applyFont="1" applyFill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37" fontId="0" fillId="0" borderId="34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49" applyNumberFormat="1" applyFont="1" applyFill="1" applyBorder="1" applyAlignment="1">
      <alignment horizontal="right" vertical="center"/>
    </xf>
    <xf numFmtId="37" fontId="12" fillId="0" borderId="0" xfId="49" applyNumberFormat="1" applyFont="1" applyFill="1" applyBorder="1" applyAlignment="1">
      <alignment horizontal="right" vertical="center"/>
    </xf>
    <xf numFmtId="37" fontId="0" fillId="0" borderId="31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28" xfId="0" applyNumberFormat="1" applyFont="1" applyFill="1" applyBorder="1" applyAlignment="1">
      <alignment horizontal="center" vertical="center"/>
    </xf>
    <xf numFmtId="37" fontId="0" fillId="0" borderId="0" xfId="49" applyNumberFormat="1" applyFont="1" applyAlignment="1">
      <alignment/>
    </xf>
    <xf numFmtId="37" fontId="0" fillId="0" borderId="0" xfId="49" applyNumberFormat="1" applyFont="1" applyAlignment="1">
      <alignment horizontal="right"/>
    </xf>
    <xf numFmtId="0" fontId="0" fillId="0" borderId="0" xfId="0" applyFont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Border="1" applyAlignment="1" applyProtection="1">
      <alignment horizontal="right" vertical="center"/>
      <protection/>
    </xf>
    <xf numFmtId="191" fontId="0" fillId="0" borderId="35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185" fontId="0" fillId="0" borderId="35" xfId="0" applyNumberFormat="1" applyFont="1" applyBorder="1" applyAlignment="1" applyProtection="1">
      <alignment horizontal="right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38" fontId="0" fillId="0" borderId="35" xfId="49" applyFont="1" applyBorder="1" applyAlignment="1" applyProtection="1">
      <alignment horizontal="right" vertical="center"/>
      <protection/>
    </xf>
    <xf numFmtId="183" fontId="0" fillId="0" borderId="35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183" fontId="0" fillId="0" borderId="1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91" fontId="0" fillId="0" borderId="0" xfId="0" applyNumberFormat="1" applyFont="1" applyBorder="1" applyAlignment="1">
      <alignment horizontal="right" vertical="center"/>
    </xf>
    <xf numFmtId="0" fontId="0" fillId="0" borderId="35" xfId="0" applyFont="1" applyBorder="1" applyAlignment="1" applyProtection="1">
      <alignment horizontal="right" vertical="center"/>
      <protection/>
    </xf>
    <xf numFmtId="191" fontId="0" fillId="0" borderId="18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18" fillId="0" borderId="27" xfId="0" applyFont="1" applyBorder="1" applyAlignment="1" applyProtection="1" quotePrefix="1">
      <alignment horizontal="center" vertical="center"/>
      <protection/>
    </xf>
    <xf numFmtId="38" fontId="18" fillId="0" borderId="0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/>
    </xf>
    <xf numFmtId="38" fontId="18" fillId="0" borderId="0" xfId="49" applyFont="1" applyAlignment="1">
      <alignment vertical="center"/>
    </xf>
    <xf numFmtId="0" fontId="18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37" fontId="18" fillId="0" borderId="0" xfId="0" applyNumberFormat="1" applyFont="1" applyFill="1" applyBorder="1" applyAlignment="1" applyProtection="1">
      <alignment vertical="center"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8" fontId="0" fillId="0" borderId="0" xfId="49" applyFont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85" fontId="0" fillId="0" borderId="0" xfId="0" applyNumberFormat="1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 quotePrefix="1">
      <alignment horizontal="left" vertical="center" indent="3"/>
      <protection/>
    </xf>
    <xf numFmtId="55" fontId="0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8" fontId="18" fillId="0" borderId="0" xfId="49" applyNumberFormat="1" applyFont="1" applyFill="1" applyAlignment="1">
      <alignment horizontal="right" vertical="center"/>
    </xf>
    <xf numFmtId="38" fontId="0" fillId="0" borderId="28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vertical="center"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43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8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9" fillId="0" borderId="22" xfId="0" applyNumberFormat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 applyFill="1" applyBorder="1" applyAlignment="1">
      <alignment horizontal="right" vertical="center"/>
    </xf>
    <xf numFmtId="38" fontId="20" fillId="0" borderId="22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vertical="center"/>
      <protection/>
    </xf>
    <xf numFmtId="37" fontId="18" fillId="0" borderId="30" xfId="0" applyNumberFormat="1" applyFont="1" applyFill="1" applyBorder="1" applyAlignment="1" applyProtection="1">
      <alignment horizontal="right" vertical="center"/>
      <protection/>
    </xf>
    <xf numFmtId="37" fontId="17" fillId="0" borderId="44" xfId="0" applyNumberFormat="1" applyFont="1" applyFill="1" applyBorder="1" applyAlignment="1" applyProtection="1">
      <alignment vertical="center"/>
      <protection/>
    </xf>
    <xf numFmtId="38" fontId="20" fillId="0" borderId="28" xfId="0" applyNumberFormat="1" applyFont="1" applyFill="1" applyBorder="1" applyAlignment="1">
      <alignment horizontal="right" vertical="center"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8" fontId="19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180" fontId="12" fillId="0" borderId="13" xfId="0" applyNumberFormat="1" applyFont="1" applyFill="1" applyBorder="1" applyAlignment="1">
      <alignment vertical="center"/>
    </xf>
    <xf numFmtId="180" fontId="12" fillId="0" borderId="18" xfId="0" applyNumberFormat="1" applyFont="1" applyFill="1" applyBorder="1" applyAlignment="1">
      <alignment vertical="center"/>
    </xf>
    <xf numFmtId="180" fontId="0" fillId="0" borderId="18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7" fontId="18" fillId="0" borderId="0" xfId="0" applyNumberFormat="1" applyFont="1" applyFill="1" applyAlignment="1">
      <alignment vertical="center"/>
    </xf>
    <xf numFmtId="37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distributed" vertical="center" indent="1"/>
      <protection/>
    </xf>
    <xf numFmtId="0" fontId="0" fillId="0" borderId="37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18" fillId="0" borderId="26" xfId="0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 applyProtection="1">
      <alignment vertical="center"/>
      <protection/>
    </xf>
    <xf numFmtId="178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8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189" fontId="18" fillId="0" borderId="18" xfId="0" applyNumberFormat="1" applyFont="1" applyFill="1" applyBorder="1" applyAlignment="1">
      <alignment horizontal="right" vertical="center"/>
    </xf>
    <xf numFmtId="189" fontId="18" fillId="0" borderId="3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right" vertical="center"/>
      <protection/>
    </xf>
    <xf numFmtId="186" fontId="18" fillId="0" borderId="18" xfId="0" applyNumberFormat="1" applyFont="1" applyFill="1" applyBorder="1" applyAlignment="1" applyProtection="1">
      <alignment horizontal="right" vertical="center"/>
      <protection/>
    </xf>
    <xf numFmtId="186" fontId="18" fillId="0" borderId="35" xfId="0" applyNumberFormat="1" applyFont="1" applyFill="1" applyBorder="1" applyAlignment="1">
      <alignment vertical="center"/>
    </xf>
    <xf numFmtId="186" fontId="18" fillId="0" borderId="18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 applyProtection="1" quotePrefix="1">
      <alignment horizontal="left" vertical="center" indent="4"/>
      <protection/>
    </xf>
    <xf numFmtId="0" fontId="0" fillId="0" borderId="27" xfId="0" applyFont="1" applyFill="1" applyBorder="1" applyAlignment="1" applyProtection="1">
      <alignment horizontal="left" vertical="center" indent="4"/>
      <protection/>
    </xf>
    <xf numFmtId="0" fontId="0" fillId="0" borderId="16" xfId="0" applyFont="1" applyFill="1" applyBorder="1" applyAlignment="1" applyProtection="1" quotePrefix="1">
      <alignment horizontal="left" vertical="center" indent="4"/>
      <protection/>
    </xf>
    <xf numFmtId="0" fontId="0" fillId="0" borderId="27" xfId="0" applyFont="1" applyBorder="1" applyAlignment="1" applyProtection="1" quotePrefix="1">
      <alignment horizontal="left" vertical="center" indent="3"/>
      <protection/>
    </xf>
    <xf numFmtId="38" fontId="18" fillId="0" borderId="27" xfId="49" applyFont="1" applyBorder="1" applyAlignment="1" applyProtection="1" quotePrefix="1">
      <alignment horizontal="left" vertical="center" indent="3"/>
      <protection/>
    </xf>
    <xf numFmtId="0" fontId="0" fillId="0" borderId="28" xfId="0" applyFill="1" applyBorder="1" applyAlignment="1">
      <alignment vertical="center"/>
    </xf>
    <xf numFmtId="0" fontId="0" fillId="0" borderId="27" xfId="0" applyFont="1" applyBorder="1" applyAlignment="1" applyProtection="1" quotePrefix="1">
      <alignment horizontal="left" vertical="center" indent="2"/>
      <protection/>
    </xf>
    <xf numFmtId="189" fontId="18" fillId="0" borderId="27" xfId="0" applyNumberFormat="1" applyFont="1" applyBorder="1" applyAlignment="1" applyProtection="1" quotePrefix="1">
      <alignment horizontal="left" vertical="center" indent="2"/>
      <protection/>
    </xf>
    <xf numFmtId="186" fontId="18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83" fontId="0" fillId="0" borderId="35" xfId="0" applyNumberFormat="1" applyFont="1" applyFill="1" applyBorder="1" applyAlignment="1" applyProtection="1">
      <alignment horizontal="right" vertical="center"/>
      <protection/>
    </xf>
    <xf numFmtId="185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35" xfId="49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183" fontId="0" fillId="0" borderId="18" xfId="0" applyNumberFormat="1" applyFont="1" applyFill="1" applyBorder="1" applyAlignment="1" applyProtection="1">
      <alignment horizontal="right" vertical="center"/>
      <protection/>
    </xf>
    <xf numFmtId="38" fontId="18" fillId="0" borderId="0" xfId="49" applyFont="1" applyFill="1" applyAlignment="1">
      <alignment horizontal="right" vertical="center"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top"/>
    </xf>
    <xf numFmtId="38" fontId="18" fillId="0" borderId="21" xfId="0" applyNumberFormat="1" applyFont="1" applyFill="1" applyBorder="1" applyAlignment="1">
      <alignment horizontal="right" vertical="center"/>
    </xf>
    <xf numFmtId="38" fontId="18" fillId="0" borderId="22" xfId="0" applyNumberFormat="1" applyFont="1" applyFill="1" applyBorder="1" applyAlignment="1">
      <alignment vertical="center"/>
    </xf>
    <xf numFmtId="180" fontId="0" fillId="0" borderId="22" xfId="49" applyNumberFormat="1" applyFont="1" applyFill="1" applyBorder="1" applyAlignment="1">
      <alignment horizontal="right" vertical="center"/>
    </xf>
    <xf numFmtId="180" fontId="0" fillId="0" borderId="0" xfId="49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22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91" fontId="0" fillId="0" borderId="18" xfId="0" applyNumberFormat="1" applyFont="1" applyFill="1" applyBorder="1" applyAlignment="1" applyProtection="1">
      <alignment horizontal="right" vertical="center"/>
      <protection/>
    </xf>
    <xf numFmtId="193" fontId="0" fillId="0" borderId="18" xfId="0" applyNumberFormat="1" applyFont="1" applyFill="1" applyBorder="1" applyAlignment="1" applyProtection="1">
      <alignment horizontal="right" vertical="center"/>
      <protection/>
    </xf>
    <xf numFmtId="177" fontId="18" fillId="0" borderId="21" xfId="0" applyNumberFormat="1" applyFont="1" applyFill="1" applyBorder="1" applyAlignment="1" applyProtection="1">
      <alignment horizontal="right" vertical="center"/>
      <protection/>
    </xf>
    <xf numFmtId="177" fontId="18" fillId="0" borderId="28" xfId="0" applyNumberFormat="1" applyFont="1" applyFill="1" applyBorder="1" applyAlignment="1" applyProtection="1">
      <alignment horizontal="right" vertical="center"/>
      <protection/>
    </xf>
    <xf numFmtId="191" fontId="18" fillId="0" borderId="28" xfId="0" applyNumberFormat="1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7" fontId="18" fillId="0" borderId="22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0" fillId="0" borderId="11" xfId="49" applyNumberFormat="1" applyFont="1" applyFill="1" applyBorder="1" applyAlignment="1">
      <alignment horizontal="right" vertical="center"/>
    </xf>
    <xf numFmtId="37" fontId="18" fillId="0" borderId="21" xfId="0" applyNumberFormat="1" applyFont="1" applyFill="1" applyBorder="1" applyAlignment="1">
      <alignment vertical="center"/>
    </xf>
    <xf numFmtId="37" fontId="18" fillId="0" borderId="28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35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18" fillId="0" borderId="48" xfId="0" applyNumberFormat="1" applyFont="1" applyFill="1" applyBorder="1" applyAlignment="1" applyProtection="1">
      <alignment vertical="center"/>
      <protection/>
    </xf>
    <xf numFmtId="37" fontId="18" fillId="0" borderId="35" xfId="0" applyNumberFormat="1" applyFont="1" applyFill="1" applyBorder="1" applyAlignment="1" applyProtection="1">
      <alignment vertical="center"/>
      <protection/>
    </xf>
    <xf numFmtId="186" fontId="0" fillId="0" borderId="28" xfId="0" applyNumberFormat="1" applyFont="1" applyFill="1" applyBorder="1" applyAlignment="1" applyProtection="1">
      <alignment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18" fillId="0" borderId="18" xfId="0" applyNumberFormat="1" applyFont="1" applyFill="1" applyBorder="1" applyAlignment="1" applyProtection="1">
      <alignment vertical="center"/>
      <protection/>
    </xf>
    <xf numFmtId="186" fontId="0" fillId="0" borderId="22" xfId="0" applyNumberFormat="1" applyFont="1" applyFill="1" applyBorder="1" applyAlignment="1" applyProtection="1">
      <alignment vertical="center"/>
      <protection/>
    </xf>
    <xf numFmtId="186" fontId="18" fillId="0" borderId="48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18" fillId="0" borderId="13" xfId="0" applyNumberFormat="1" applyFont="1" applyFill="1" applyBorder="1" applyAlignment="1" applyProtection="1">
      <alignment vertical="center"/>
      <protection/>
    </xf>
    <xf numFmtId="38" fontId="18" fillId="0" borderId="48" xfId="49" applyFont="1" applyFill="1" applyBorder="1" applyAlignment="1" applyProtection="1">
      <alignment vertical="center"/>
      <protection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88" fontId="0" fillId="0" borderId="22" xfId="49" applyNumberFormat="1" applyFont="1" applyFill="1" applyBorder="1" applyAlignment="1">
      <alignment horizontal="right" vertical="center"/>
    </xf>
    <xf numFmtId="188" fontId="0" fillId="0" borderId="0" xfId="49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37" fontId="0" fillId="0" borderId="34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191" fontId="0" fillId="0" borderId="0" xfId="0" applyNumberFormat="1" applyFont="1" applyBorder="1" applyAlignment="1" applyProtection="1">
      <alignment horizontal="right" vertical="center"/>
      <protection/>
    </xf>
    <xf numFmtId="37" fontId="0" fillId="0" borderId="35" xfId="0" applyNumberFormat="1" applyFont="1" applyBorder="1" applyAlignment="1" applyProtection="1">
      <alignment horizontal="right" vertical="center"/>
      <protection/>
    </xf>
    <xf numFmtId="191" fontId="0" fillId="0" borderId="35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>
      <alignment horizontal="distributed" vertical="center"/>
    </xf>
    <xf numFmtId="0" fontId="18" fillId="0" borderId="2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38" fontId="0" fillId="0" borderId="28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distributed" vertical="center"/>
    </xf>
    <xf numFmtId="38" fontId="0" fillId="0" borderId="35" xfId="0" applyNumberFormat="1" applyFont="1" applyBorder="1" applyAlignment="1">
      <alignment horizontal="right" vertical="center"/>
    </xf>
    <xf numFmtId="0" fontId="18" fillId="0" borderId="0" xfId="0" applyFont="1" applyFill="1" applyBorder="1" applyAlignment="1" applyProtection="1" quotePrefix="1">
      <alignment horizontal="center" vertical="center"/>
      <protection/>
    </xf>
    <xf numFmtId="0" fontId="18" fillId="0" borderId="2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vertical="center"/>
    </xf>
    <xf numFmtId="38" fontId="18" fillId="0" borderId="34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18" fillId="0" borderId="22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48" xfId="0" applyNumberFormat="1" applyFont="1" applyBorder="1" applyAlignment="1">
      <alignment horizontal="right" vertical="center"/>
    </xf>
    <xf numFmtId="38" fontId="18" fillId="0" borderId="67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8" fillId="0" borderId="28" xfId="0" applyFont="1" applyFill="1" applyBorder="1" applyAlignment="1" applyProtection="1">
      <alignment horizontal="distributed" vertical="center"/>
      <protection/>
    </xf>
    <xf numFmtId="0" fontId="18" fillId="0" borderId="2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 quotePrefix="1">
      <alignment horizontal="right" vertical="center" indent="2"/>
      <protection/>
    </xf>
    <xf numFmtId="0" fontId="0" fillId="0" borderId="27" xfId="0" applyFont="1" applyBorder="1" applyAlignment="1">
      <alignment horizontal="right" indent="2"/>
    </xf>
    <xf numFmtId="0" fontId="18" fillId="0" borderId="0" xfId="0" applyFont="1" applyBorder="1" applyAlignment="1" applyProtection="1" quotePrefix="1">
      <alignment horizontal="right" vertical="center" indent="2"/>
      <protection/>
    </xf>
    <xf numFmtId="0" fontId="17" fillId="0" borderId="27" xfId="0" applyFont="1" applyBorder="1" applyAlignment="1">
      <alignment horizontal="right" indent="2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38" fontId="0" fillId="0" borderId="35" xfId="0" applyNumberFormat="1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91" fontId="1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>
      <alignment horizontal="right" vertical="center"/>
    </xf>
    <xf numFmtId="37" fontId="0" fillId="0" borderId="56" xfId="49" applyNumberFormat="1" applyFont="1" applyFill="1" applyBorder="1" applyAlignment="1">
      <alignment horizontal="right" vertical="center"/>
    </xf>
    <xf numFmtId="178" fontId="0" fillId="0" borderId="48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22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right"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35" xfId="49" applyFont="1" applyFill="1" applyBorder="1" applyAlignment="1" applyProtection="1">
      <alignment horizontal="right" vertical="center"/>
      <protection/>
    </xf>
    <xf numFmtId="191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18" fillId="0" borderId="0" xfId="0" applyFont="1" applyBorder="1" applyAlignment="1" applyProtection="1" quotePrefix="1">
      <alignment horizontal="center" vertical="center"/>
      <protection/>
    </xf>
    <xf numFmtId="0" fontId="18" fillId="0" borderId="37" xfId="0" applyFont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distributed" vertical="center" indent="1"/>
      <protection/>
    </xf>
    <xf numFmtId="0" fontId="0" fillId="0" borderId="74" xfId="0" applyFont="1" applyBorder="1" applyAlignment="1" applyProtection="1">
      <alignment horizontal="distributed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8" fillId="0" borderId="48" xfId="0" applyNumberFormat="1" applyFont="1" applyFill="1" applyBorder="1" applyAlignment="1">
      <alignment horizontal="right" vertical="center"/>
    </xf>
    <xf numFmtId="38" fontId="18" fillId="0" borderId="35" xfId="49" applyFont="1" applyFill="1" applyBorder="1" applyAlignment="1">
      <alignment horizontal="right" vertical="center"/>
    </xf>
    <xf numFmtId="0" fontId="18" fillId="0" borderId="35" xfId="0" applyFont="1" applyBorder="1" applyAlignment="1" applyProtection="1" quotePrefix="1">
      <alignment horizontal="center" vertical="center"/>
      <protection/>
    </xf>
    <xf numFmtId="0" fontId="18" fillId="0" borderId="33" xfId="0" applyFont="1" applyBorder="1" applyAlignment="1" applyProtection="1" quotePrefix="1">
      <alignment horizontal="center" vertical="center"/>
      <protection/>
    </xf>
    <xf numFmtId="38" fontId="18" fillId="0" borderId="48" xfId="49" applyFont="1" applyFill="1" applyBorder="1" applyAlignment="1">
      <alignment horizontal="right" vertical="center"/>
    </xf>
    <xf numFmtId="0" fontId="0" fillId="0" borderId="34" xfId="0" applyFont="1" applyBorder="1" applyAlignment="1" applyProtection="1">
      <alignment horizontal="distributed" vertical="center" indent="1"/>
      <protection/>
    </xf>
    <xf numFmtId="0" fontId="0" fillId="0" borderId="74" xfId="0" applyFont="1" applyBorder="1" applyAlignment="1" applyProtection="1">
      <alignment horizontal="distributed" vertical="center" indent="1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7" fontId="18" fillId="0" borderId="32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3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32" xfId="0" applyNumberFormat="1" applyFont="1" applyFill="1" applyBorder="1" applyAlignment="1">
      <alignment horizontal="center" vertical="center"/>
    </xf>
    <xf numFmtId="37" fontId="0" fillId="0" borderId="0" xfId="0" applyNumberFormat="1" applyFont="1" applyBorder="1" applyAlignment="1">
      <alignment horizontal="center" vertical="center"/>
    </xf>
    <xf numFmtId="37" fontId="0" fillId="0" borderId="32" xfId="0" applyNumberFormat="1" applyFont="1" applyFill="1" applyBorder="1" applyAlignment="1">
      <alignment horizontal="center" vertical="center"/>
    </xf>
    <xf numFmtId="37" fontId="0" fillId="0" borderId="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37" fontId="0" fillId="0" borderId="28" xfId="0" applyNumberFormat="1" applyFont="1" applyFill="1" applyBorder="1" applyAlignment="1">
      <alignment horizontal="center" vertical="center"/>
    </xf>
    <xf numFmtId="37" fontId="0" fillId="0" borderId="51" xfId="0" applyNumberFormat="1" applyFont="1" applyFill="1" applyBorder="1" applyAlignment="1">
      <alignment horizontal="center" vertical="center"/>
    </xf>
    <xf numFmtId="37" fontId="0" fillId="0" borderId="34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35" xfId="0" applyNumberFormat="1" applyFont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61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0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horizontal="distributed" vertical="center" wrapText="1" indent="1"/>
    </xf>
    <xf numFmtId="0" fontId="0" fillId="0" borderId="60" xfId="0" applyFont="1" applyFill="1" applyBorder="1" applyAlignment="1">
      <alignment horizontal="distributed" vertical="center" wrapText="1" indent="1"/>
    </xf>
    <xf numFmtId="0" fontId="0" fillId="0" borderId="51" xfId="0" applyFont="1" applyFill="1" applyBorder="1" applyAlignment="1">
      <alignment horizontal="center" vertical="center" wrapText="1"/>
    </xf>
    <xf numFmtId="37" fontId="0" fillId="0" borderId="49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distributed" vertical="center" indent="2"/>
      <protection/>
    </xf>
    <xf numFmtId="0" fontId="0" fillId="0" borderId="74" xfId="0" applyFont="1" applyBorder="1" applyAlignment="1" applyProtection="1">
      <alignment horizontal="distributed" vertical="center" indent="2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distributed" vertical="center" indent="2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vertical="center"/>
    </xf>
    <xf numFmtId="0" fontId="10" fillId="0" borderId="35" xfId="0" applyFont="1" applyBorder="1" applyAlignment="1" applyProtection="1" quotePrefix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distributed" vertical="center" indent="2"/>
      <protection/>
    </xf>
    <xf numFmtId="0" fontId="0" fillId="0" borderId="52" xfId="0" applyFont="1" applyBorder="1" applyAlignment="1" applyProtection="1">
      <alignment horizontal="distributed" vertical="center" indent="2"/>
      <protection/>
    </xf>
    <xf numFmtId="0" fontId="0" fillId="0" borderId="27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8" fillId="0" borderId="29" xfId="0" applyNumberFormat="1" applyFont="1" applyFill="1" applyBorder="1" applyAlignment="1" applyProtection="1">
      <alignment horizontal="right" vertical="center"/>
      <protection/>
    </xf>
    <xf numFmtId="37" fontId="18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 quotePrefix="1">
      <alignment horizontal="left" vertical="center"/>
      <protection/>
    </xf>
    <xf numFmtId="0" fontId="0" fillId="0" borderId="16" xfId="0" applyBorder="1" applyAlignment="1" applyProtection="1" quotePrefix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16</xdr:row>
      <xdr:rowOff>152400</xdr:rowOff>
    </xdr:from>
    <xdr:to>
      <xdr:col>9</xdr:col>
      <xdr:colOff>714375</xdr:colOff>
      <xdr:row>24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619875" y="3743325"/>
          <a:ext cx="142875" cy="16573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542925</xdr:colOff>
      <xdr:row>15</xdr:row>
      <xdr:rowOff>57150</xdr:rowOff>
    </xdr:from>
    <xdr:to>
      <xdr:col>9</xdr:col>
      <xdr:colOff>714375</xdr:colOff>
      <xdr:row>16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591300" y="3429000"/>
          <a:ext cx="161925" cy="2000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5" style="119" customWidth="1"/>
    <col min="2" max="2" width="10" style="119" customWidth="1"/>
    <col min="3" max="3" width="2.8984375" style="119" customWidth="1"/>
    <col min="4" max="4" width="7.5" style="119" customWidth="1"/>
    <col min="5" max="5" width="13.3984375" style="119" customWidth="1"/>
    <col min="6" max="6" width="14" style="119" customWidth="1"/>
    <col min="7" max="8" width="6.8984375" style="119" customWidth="1"/>
    <col min="9" max="9" width="8" style="119" customWidth="1"/>
    <col min="10" max="10" width="2.8984375" style="119" customWidth="1"/>
    <col min="11" max="11" width="7.69921875" style="119" customWidth="1"/>
    <col min="12" max="13" width="11.59765625" style="119" customWidth="1"/>
    <col min="14" max="15" width="6.8984375" style="119" customWidth="1"/>
    <col min="16" max="16" width="4.8984375" style="119" customWidth="1"/>
    <col min="17" max="17" width="2.8984375" style="119" customWidth="1"/>
    <col min="18" max="18" width="4.8984375" style="119" customWidth="1"/>
    <col min="19" max="19" width="8.5" style="119" customWidth="1"/>
    <col min="20" max="20" width="8.69921875" style="119" customWidth="1"/>
    <col min="21" max="21" width="7" style="119" customWidth="1"/>
    <col min="22" max="22" width="12.19921875" style="119" customWidth="1"/>
    <col min="23" max="23" width="6.69921875" style="119" customWidth="1"/>
    <col min="24" max="24" width="2.8984375" style="119" customWidth="1"/>
    <col min="25" max="25" width="6.69921875" style="119" customWidth="1"/>
    <col min="26" max="27" width="10.5" style="119" customWidth="1"/>
    <col min="28" max="28" width="9.5" style="119" customWidth="1"/>
    <col min="29" max="29" width="9.69921875" style="119" customWidth="1"/>
    <col min="30" max="30" width="12" style="119" customWidth="1"/>
    <col min="31" max="31" width="4.5" style="119" customWidth="1"/>
    <col min="32" max="32" width="9.69921875" style="119" customWidth="1"/>
    <col min="33" max="33" width="10.3984375" style="119" customWidth="1"/>
    <col min="34" max="34" width="8.69921875" style="119" customWidth="1"/>
    <col min="35" max="35" width="9.5" style="119" customWidth="1"/>
    <col min="36" max="36" width="7.5" style="119" customWidth="1"/>
    <col min="37" max="37" width="2.8984375" style="119" customWidth="1"/>
    <col min="38" max="38" width="4.8984375" style="119" customWidth="1"/>
    <col min="39" max="39" width="8.09765625" style="119" customWidth="1"/>
    <col min="40" max="40" width="8.59765625" style="119" customWidth="1"/>
    <col min="41" max="41" width="6.69921875" style="119" customWidth="1"/>
    <col min="42" max="42" width="8.09765625" style="119" customWidth="1"/>
    <col min="43" max="44" width="11.09765625" style="119" customWidth="1"/>
    <col min="45" max="45" width="10.59765625" style="119" customWidth="1"/>
    <col min="46" max="46" width="13.19921875" style="119" bestFit="1" customWidth="1"/>
    <col min="47" max="16384" width="10.59765625" style="119" customWidth="1"/>
  </cols>
  <sheetData>
    <row r="1" spans="1:43" s="202" customFormat="1" ht="19.5" customHeight="1">
      <c r="A1" s="429" t="s">
        <v>290</v>
      </c>
      <c r="AJ1" s="429" t="s">
        <v>291</v>
      </c>
      <c r="AQ1" s="242"/>
    </row>
    <row r="2" spans="1:44" s="243" customFormat="1" ht="24.75" customHeight="1">
      <c r="A2" s="894" t="s">
        <v>541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151"/>
      <c r="AL2" s="151"/>
      <c r="AM2" s="151"/>
      <c r="AN2" s="151"/>
      <c r="AO2" s="151"/>
      <c r="AP2" s="151"/>
      <c r="AQ2" s="151"/>
      <c r="AR2" s="151"/>
    </row>
    <row r="3" spans="1:44" s="202" customFormat="1" ht="19.5" customHeight="1">
      <c r="A3" s="489" t="s">
        <v>532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152"/>
      <c r="AL3" s="152"/>
      <c r="AM3" s="152"/>
      <c r="AN3" s="152"/>
      <c r="AO3" s="152"/>
      <c r="AP3" s="152"/>
      <c r="AQ3" s="152"/>
      <c r="AR3" s="152"/>
    </row>
    <row r="4" spans="1:39" ht="18" customHeight="1" thickBo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6"/>
      <c r="AE4" s="246"/>
      <c r="AF4" s="246"/>
      <c r="AG4" s="246"/>
      <c r="AH4" s="246"/>
      <c r="AI4" s="246"/>
      <c r="AJ4" s="246"/>
      <c r="AK4" s="235"/>
      <c r="AL4" s="235"/>
      <c r="AM4" s="235"/>
    </row>
    <row r="5" spans="1:42" ht="24.75" customHeight="1">
      <c r="A5" s="527" t="s">
        <v>311</v>
      </c>
      <c r="B5" s="531" t="s">
        <v>333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206"/>
      <c r="AL5" s="206"/>
      <c r="AM5" s="206"/>
      <c r="AN5" s="206"/>
      <c r="AO5" s="206"/>
      <c r="AP5" s="206"/>
    </row>
    <row r="6" spans="1:44" ht="24.75" customHeight="1">
      <c r="A6" s="528"/>
      <c r="B6" s="507" t="s">
        <v>0</v>
      </c>
      <c r="C6" s="508"/>
      <c r="D6" s="508"/>
      <c r="E6" s="508"/>
      <c r="F6" s="508"/>
      <c r="G6" s="508"/>
      <c r="H6" s="530"/>
      <c r="I6" s="507" t="s">
        <v>1</v>
      </c>
      <c r="J6" s="525"/>
      <c r="K6" s="525"/>
      <c r="L6" s="525"/>
      <c r="M6" s="525"/>
      <c r="N6" s="525"/>
      <c r="O6" s="526"/>
      <c r="P6" s="507" t="s">
        <v>2</v>
      </c>
      <c r="Q6" s="525"/>
      <c r="R6" s="525"/>
      <c r="S6" s="525"/>
      <c r="T6" s="525"/>
      <c r="U6" s="525"/>
      <c r="V6" s="526"/>
      <c r="W6" s="507" t="s">
        <v>3</v>
      </c>
      <c r="X6" s="525"/>
      <c r="Y6" s="525"/>
      <c r="Z6" s="525"/>
      <c r="AA6" s="525"/>
      <c r="AB6" s="525"/>
      <c r="AC6" s="525"/>
      <c r="AD6" s="507" t="s">
        <v>246</v>
      </c>
      <c r="AE6" s="508"/>
      <c r="AF6" s="508"/>
      <c r="AG6" s="508"/>
      <c r="AH6" s="508"/>
      <c r="AI6" s="508"/>
      <c r="AJ6" s="508"/>
      <c r="AK6" s="207"/>
      <c r="AL6" s="207"/>
      <c r="AM6" s="207"/>
      <c r="AN6" s="207"/>
      <c r="AO6" s="207"/>
      <c r="AP6" s="207"/>
      <c r="AQ6" s="235"/>
      <c r="AR6" s="235"/>
    </row>
    <row r="7" spans="1:44" ht="24.75" customHeight="1">
      <c r="A7" s="528"/>
      <c r="B7" s="509" t="s">
        <v>312</v>
      </c>
      <c r="C7" s="510"/>
      <c r="D7" s="511"/>
      <c r="E7" s="207" t="s">
        <v>313</v>
      </c>
      <c r="F7" s="247" t="s">
        <v>314</v>
      </c>
      <c r="G7" s="507" t="s">
        <v>315</v>
      </c>
      <c r="H7" s="526"/>
      <c r="I7" s="509" t="s">
        <v>312</v>
      </c>
      <c r="J7" s="510"/>
      <c r="K7" s="511"/>
      <c r="L7" s="207" t="s">
        <v>313</v>
      </c>
      <c r="M7" s="247" t="s">
        <v>314</v>
      </c>
      <c r="N7" s="507" t="s">
        <v>315</v>
      </c>
      <c r="O7" s="526"/>
      <c r="P7" s="509" t="s">
        <v>312</v>
      </c>
      <c r="Q7" s="510"/>
      <c r="R7" s="511"/>
      <c r="S7" s="207" t="s">
        <v>313</v>
      </c>
      <c r="T7" s="247" t="s">
        <v>314</v>
      </c>
      <c r="U7" s="507" t="s">
        <v>315</v>
      </c>
      <c r="V7" s="526"/>
      <c r="W7" s="509" t="s">
        <v>312</v>
      </c>
      <c r="X7" s="510"/>
      <c r="Y7" s="511"/>
      <c r="Z7" s="207" t="s">
        <v>313</v>
      </c>
      <c r="AA7" s="247" t="s">
        <v>314</v>
      </c>
      <c r="AB7" s="507" t="s">
        <v>315</v>
      </c>
      <c r="AC7" s="525"/>
      <c r="AD7" s="509" t="s">
        <v>6</v>
      </c>
      <c r="AE7" s="510"/>
      <c r="AF7" s="511"/>
      <c r="AG7" s="207" t="s">
        <v>313</v>
      </c>
      <c r="AH7" s="247" t="s">
        <v>314</v>
      </c>
      <c r="AI7" s="507" t="s">
        <v>315</v>
      </c>
      <c r="AJ7" s="525"/>
      <c r="AK7" s="207"/>
      <c r="AL7" s="207"/>
      <c r="AM7" s="207"/>
      <c r="AN7" s="207"/>
      <c r="AO7" s="207"/>
      <c r="AP7" s="207"/>
      <c r="AQ7" s="235"/>
      <c r="AR7" s="235"/>
    </row>
    <row r="8" spans="1:44" ht="24.75" customHeight="1">
      <c r="A8" s="529"/>
      <c r="B8" s="531" t="s">
        <v>7</v>
      </c>
      <c r="C8" s="532"/>
      <c r="D8" s="533"/>
      <c r="E8" s="212" t="s">
        <v>8</v>
      </c>
      <c r="F8" s="217" t="s">
        <v>8</v>
      </c>
      <c r="G8" s="218" t="s">
        <v>316</v>
      </c>
      <c r="H8" s="218" t="s">
        <v>317</v>
      </c>
      <c r="I8" s="531" t="s">
        <v>7</v>
      </c>
      <c r="J8" s="532"/>
      <c r="K8" s="533"/>
      <c r="L8" s="212" t="s">
        <v>8</v>
      </c>
      <c r="M8" s="217" t="s">
        <v>8</v>
      </c>
      <c r="N8" s="218" t="s">
        <v>316</v>
      </c>
      <c r="O8" s="218" t="s">
        <v>317</v>
      </c>
      <c r="P8" s="531" t="s">
        <v>7</v>
      </c>
      <c r="Q8" s="532"/>
      <c r="R8" s="533"/>
      <c r="S8" s="212" t="s">
        <v>8</v>
      </c>
      <c r="T8" s="217" t="s">
        <v>8</v>
      </c>
      <c r="U8" s="218" t="s">
        <v>316</v>
      </c>
      <c r="V8" s="218" t="s">
        <v>317</v>
      </c>
      <c r="W8" s="531" t="s">
        <v>7</v>
      </c>
      <c r="X8" s="532"/>
      <c r="Y8" s="533"/>
      <c r="Z8" s="212" t="s">
        <v>8</v>
      </c>
      <c r="AA8" s="217" t="s">
        <v>8</v>
      </c>
      <c r="AB8" s="218" t="s">
        <v>316</v>
      </c>
      <c r="AC8" s="216" t="s">
        <v>317</v>
      </c>
      <c r="AD8" s="531" t="s">
        <v>7</v>
      </c>
      <c r="AE8" s="532"/>
      <c r="AF8" s="533"/>
      <c r="AG8" s="212" t="s">
        <v>8</v>
      </c>
      <c r="AH8" s="217" t="s">
        <v>8</v>
      </c>
      <c r="AI8" s="218" t="s">
        <v>316</v>
      </c>
      <c r="AJ8" s="216" t="s">
        <v>317</v>
      </c>
      <c r="AK8" s="206"/>
      <c r="AL8" s="206"/>
      <c r="AM8" s="207"/>
      <c r="AN8" s="207"/>
      <c r="AO8" s="207"/>
      <c r="AP8" s="207"/>
      <c r="AQ8" s="235"/>
      <c r="AR8" s="235"/>
    </row>
    <row r="9" spans="1:44" ht="24.75" customHeight="1">
      <c r="A9" s="131" t="s">
        <v>318</v>
      </c>
      <c r="B9" s="410">
        <f>SUM(I9,P9,W9,AD9,B38,I38,W38)</f>
        <v>3295</v>
      </c>
      <c r="C9" s="411" t="s">
        <v>9</v>
      </c>
      <c r="D9" s="411">
        <f>SUM(K9,R9,Y9,AF9,D38,K38,Y38)</f>
        <v>3298</v>
      </c>
      <c r="E9" s="411">
        <f aca="true" t="shared" si="0" ref="E9:F12">SUM(L9,S9,Z9,AG9,E38,L38,S38,Z38)</f>
        <v>836153</v>
      </c>
      <c r="F9" s="411">
        <f t="shared" si="0"/>
        <v>851172</v>
      </c>
      <c r="G9" s="412">
        <v>78.5</v>
      </c>
      <c r="H9" s="412">
        <v>79.9</v>
      </c>
      <c r="I9" s="411">
        <v>2173</v>
      </c>
      <c r="J9" s="411" t="s">
        <v>9</v>
      </c>
      <c r="K9" s="411">
        <v>2173</v>
      </c>
      <c r="L9" s="411">
        <v>686982</v>
      </c>
      <c r="M9" s="411">
        <v>698220</v>
      </c>
      <c r="N9" s="412">
        <v>78.9</v>
      </c>
      <c r="O9" s="412">
        <v>79.2</v>
      </c>
      <c r="P9" s="411">
        <v>360</v>
      </c>
      <c r="Q9" s="411" t="s">
        <v>9</v>
      </c>
      <c r="R9" s="411">
        <v>361</v>
      </c>
      <c r="S9" s="411">
        <v>70613</v>
      </c>
      <c r="T9" s="411">
        <v>73167</v>
      </c>
      <c r="U9" s="412">
        <v>80</v>
      </c>
      <c r="V9" s="412">
        <v>82.7</v>
      </c>
      <c r="W9" s="411">
        <v>361</v>
      </c>
      <c r="X9" s="411" t="s">
        <v>9</v>
      </c>
      <c r="Y9" s="411">
        <v>361</v>
      </c>
      <c r="Z9" s="411">
        <v>37640</v>
      </c>
      <c r="AA9" s="411">
        <v>38188</v>
      </c>
      <c r="AB9" s="412">
        <v>82.8</v>
      </c>
      <c r="AC9" s="412">
        <v>84</v>
      </c>
      <c r="AD9" s="412" t="s">
        <v>319</v>
      </c>
      <c r="AE9" s="413" t="s">
        <v>9</v>
      </c>
      <c r="AF9" s="412" t="s">
        <v>319</v>
      </c>
      <c r="AG9" s="412" t="s">
        <v>319</v>
      </c>
      <c r="AH9" s="412" t="s">
        <v>319</v>
      </c>
      <c r="AI9" s="412" t="s">
        <v>319</v>
      </c>
      <c r="AJ9" s="412" t="s">
        <v>319</v>
      </c>
      <c r="AK9" s="57"/>
      <c r="AL9" s="39"/>
      <c r="AM9" s="39"/>
      <c r="AN9" s="39"/>
      <c r="AO9" s="221"/>
      <c r="AP9" s="221"/>
      <c r="AQ9" s="39"/>
      <c r="AR9" s="235"/>
    </row>
    <row r="10" spans="1:44" ht="24.75" customHeight="1">
      <c r="A10" s="56">
        <v>3</v>
      </c>
      <c r="B10" s="410">
        <f>SUM(I10,P10,W10,AD10,B39,I39,W39)</f>
        <v>4012</v>
      </c>
      <c r="C10" s="411" t="s">
        <v>9</v>
      </c>
      <c r="D10" s="411">
        <f>SUM(K10,R10,Y10,AF10,D39,K39,Y39)</f>
        <v>4016</v>
      </c>
      <c r="E10" s="411">
        <f t="shared" si="0"/>
        <v>906645</v>
      </c>
      <c r="F10" s="411">
        <f t="shared" si="0"/>
        <v>924017</v>
      </c>
      <c r="G10" s="412">
        <v>73</v>
      </c>
      <c r="H10" s="412">
        <v>74.4</v>
      </c>
      <c r="I10" s="411">
        <v>2180</v>
      </c>
      <c r="J10" s="411" t="s">
        <v>9</v>
      </c>
      <c r="K10" s="411">
        <v>2185</v>
      </c>
      <c r="L10" s="411">
        <v>706753</v>
      </c>
      <c r="M10" s="411">
        <v>720510</v>
      </c>
      <c r="N10" s="412">
        <v>75.8</v>
      </c>
      <c r="O10" s="412">
        <v>76.5</v>
      </c>
      <c r="P10" s="411">
        <v>364</v>
      </c>
      <c r="Q10" s="411" t="s">
        <v>9</v>
      </c>
      <c r="R10" s="411">
        <v>363</v>
      </c>
      <c r="S10" s="411">
        <v>69181</v>
      </c>
      <c r="T10" s="411">
        <v>70298</v>
      </c>
      <c r="U10" s="412">
        <v>69.8</v>
      </c>
      <c r="V10" s="412">
        <v>70.8</v>
      </c>
      <c r="W10" s="411">
        <v>630</v>
      </c>
      <c r="X10" s="411" t="s">
        <v>9</v>
      </c>
      <c r="Y10" s="411">
        <v>631</v>
      </c>
      <c r="Z10" s="411">
        <v>58887</v>
      </c>
      <c r="AA10" s="411">
        <v>59886</v>
      </c>
      <c r="AB10" s="412">
        <v>75.5</v>
      </c>
      <c r="AC10" s="412">
        <v>76.8</v>
      </c>
      <c r="AD10" s="411">
        <v>150</v>
      </c>
      <c r="AE10" s="413" t="s">
        <v>9</v>
      </c>
      <c r="AF10" s="411">
        <v>150</v>
      </c>
      <c r="AG10" s="411">
        <v>1789</v>
      </c>
      <c r="AH10" s="411">
        <v>1928</v>
      </c>
      <c r="AI10" s="412">
        <v>65.1</v>
      </c>
      <c r="AJ10" s="412">
        <v>70</v>
      </c>
      <c r="AK10" s="57"/>
      <c r="AL10" s="39"/>
      <c r="AM10" s="39"/>
      <c r="AN10" s="39"/>
      <c r="AO10" s="221"/>
      <c r="AP10" s="221"/>
      <c r="AQ10" s="39"/>
      <c r="AR10" s="235"/>
    </row>
    <row r="11" spans="1:44" ht="24.75" customHeight="1">
      <c r="A11" s="56">
        <v>4</v>
      </c>
      <c r="B11" s="410">
        <f>SUM(I11,P11,W11,AD11,B40,I40,W40)</f>
        <v>5038</v>
      </c>
      <c r="C11" s="411" t="s">
        <v>9</v>
      </c>
      <c r="D11" s="411">
        <f>SUM(K11,R11,Y11,AF11,D40,K40,Y40)</f>
        <v>5046</v>
      </c>
      <c r="E11" s="411">
        <f t="shared" si="0"/>
        <v>996145</v>
      </c>
      <c r="F11" s="411">
        <f t="shared" si="0"/>
        <v>1001572</v>
      </c>
      <c r="G11" s="412">
        <v>70.4</v>
      </c>
      <c r="H11" s="412">
        <v>70.8</v>
      </c>
      <c r="I11" s="411">
        <v>2548</v>
      </c>
      <c r="J11" s="411" t="s">
        <v>9</v>
      </c>
      <c r="K11" s="411">
        <v>2551</v>
      </c>
      <c r="L11" s="411">
        <v>770054</v>
      </c>
      <c r="M11" s="411">
        <v>769970</v>
      </c>
      <c r="N11" s="412">
        <v>70.6</v>
      </c>
      <c r="O11" s="412">
        <v>70.6</v>
      </c>
      <c r="P11" s="411">
        <v>365</v>
      </c>
      <c r="Q11" s="411" t="s">
        <v>9</v>
      </c>
      <c r="R11" s="411">
        <v>364</v>
      </c>
      <c r="S11" s="411">
        <v>68108</v>
      </c>
      <c r="T11" s="411">
        <v>69823</v>
      </c>
      <c r="U11" s="412">
        <v>66.4</v>
      </c>
      <c r="V11" s="412">
        <v>68.2</v>
      </c>
      <c r="W11" s="411">
        <v>727</v>
      </c>
      <c r="X11" s="411" t="s">
        <v>9</v>
      </c>
      <c r="Y11" s="411">
        <v>730</v>
      </c>
      <c r="Z11" s="411">
        <v>75980</v>
      </c>
      <c r="AA11" s="411">
        <v>77582</v>
      </c>
      <c r="AB11" s="412">
        <v>78.9</v>
      </c>
      <c r="AC11" s="412">
        <v>80.2</v>
      </c>
      <c r="AD11" s="411">
        <v>644</v>
      </c>
      <c r="AE11" s="411" t="s">
        <v>9</v>
      </c>
      <c r="AF11" s="411">
        <v>645</v>
      </c>
      <c r="AG11" s="411">
        <v>7541</v>
      </c>
      <c r="AH11" s="411">
        <v>7795</v>
      </c>
      <c r="AI11" s="412">
        <v>61.6</v>
      </c>
      <c r="AJ11" s="412">
        <v>63.6</v>
      </c>
      <c r="AK11" s="57"/>
      <c r="AL11" s="39"/>
      <c r="AM11" s="39"/>
      <c r="AN11" s="39"/>
      <c r="AO11" s="221"/>
      <c r="AP11" s="221"/>
      <c r="AQ11" s="39"/>
      <c r="AR11" s="235"/>
    </row>
    <row r="12" spans="1:44" ht="24.75" customHeight="1">
      <c r="A12" s="56">
        <v>5</v>
      </c>
      <c r="B12" s="410">
        <f>SUM(I12,P12,W12,AD12,B41,I41,W41)</f>
        <v>5771</v>
      </c>
      <c r="C12" s="414" t="s">
        <v>9</v>
      </c>
      <c r="D12" s="411">
        <f>SUM(K12,R12,Y12,AF12,D41,K41,Y41)</f>
        <v>5773</v>
      </c>
      <c r="E12" s="411">
        <f t="shared" si="0"/>
        <v>1032592</v>
      </c>
      <c r="F12" s="411">
        <f t="shared" si="0"/>
        <v>1039900</v>
      </c>
      <c r="G12" s="412">
        <v>65.8</v>
      </c>
      <c r="H12" s="412">
        <v>66.3</v>
      </c>
      <c r="I12" s="411">
        <v>2898</v>
      </c>
      <c r="J12" s="414" t="s">
        <v>9</v>
      </c>
      <c r="K12" s="411">
        <v>2899</v>
      </c>
      <c r="L12" s="411">
        <v>792247</v>
      </c>
      <c r="M12" s="411">
        <v>793290</v>
      </c>
      <c r="N12" s="412">
        <v>66.5</v>
      </c>
      <c r="O12" s="412">
        <v>66.6</v>
      </c>
      <c r="P12" s="411">
        <v>510</v>
      </c>
      <c r="Q12" s="414" t="s">
        <v>9</v>
      </c>
      <c r="R12" s="411">
        <v>513</v>
      </c>
      <c r="S12" s="411">
        <v>79164</v>
      </c>
      <c r="T12" s="411">
        <v>84284</v>
      </c>
      <c r="U12" s="412">
        <v>62.1</v>
      </c>
      <c r="V12" s="412">
        <v>66.1</v>
      </c>
      <c r="W12" s="411">
        <v>725</v>
      </c>
      <c r="X12" s="414" t="s">
        <v>9</v>
      </c>
      <c r="Y12" s="411">
        <v>726</v>
      </c>
      <c r="Z12" s="411">
        <v>84046</v>
      </c>
      <c r="AA12" s="411">
        <v>83440</v>
      </c>
      <c r="AB12" s="412">
        <v>70</v>
      </c>
      <c r="AC12" s="412">
        <v>69.5</v>
      </c>
      <c r="AD12" s="411">
        <v>895</v>
      </c>
      <c r="AE12" s="414" t="s">
        <v>9</v>
      </c>
      <c r="AF12" s="411">
        <v>893</v>
      </c>
      <c r="AG12" s="411">
        <v>9558</v>
      </c>
      <c r="AH12" s="411">
        <v>9572</v>
      </c>
      <c r="AI12" s="412">
        <v>56.2</v>
      </c>
      <c r="AJ12" s="412">
        <v>56.3</v>
      </c>
      <c r="AK12" s="57"/>
      <c r="AL12" s="39"/>
      <c r="AM12" s="39"/>
      <c r="AN12" s="39"/>
      <c r="AO12" s="221"/>
      <c r="AP12" s="221"/>
      <c r="AQ12" s="39"/>
      <c r="AR12" s="235"/>
    </row>
    <row r="13" spans="1:43" s="248" customFormat="1" ht="24.75" customHeight="1">
      <c r="A13" s="240">
        <v>6</v>
      </c>
      <c r="B13" s="425">
        <f>SUM(B15:B28)</f>
        <v>5859</v>
      </c>
      <c r="C13" s="425" t="s">
        <v>9</v>
      </c>
      <c r="D13" s="425">
        <f>SUM(D15:D28)</f>
        <v>5863</v>
      </c>
      <c r="E13" s="425">
        <f>SUM(E15:E28)</f>
        <v>1073989</v>
      </c>
      <c r="F13" s="425">
        <f>SUM(F15:F28)</f>
        <v>1070365</v>
      </c>
      <c r="G13" s="291">
        <v>56.4</v>
      </c>
      <c r="H13" s="291">
        <v>58</v>
      </c>
      <c r="I13" s="425">
        <f>SUM(I15:I28)</f>
        <v>2919</v>
      </c>
      <c r="J13" s="425" t="s">
        <v>9</v>
      </c>
      <c r="K13" s="425">
        <f>SUM(K15:K28)</f>
        <v>2918</v>
      </c>
      <c r="L13" s="425">
        <f>SUM(L15:L28)</f>
        <v>825862</v>
      </c>
      <c r="M13" s="425">
        <f>SUM(M15:M28)</f>
        <v>812165</v>
      </c>
      <c r="N13" s="291">
        <v>67.1</v>
      </c>
      <c r="O13" s="291">
        <v>66.2</v>
      </c>
      <c r="P13" s="425">
        <f>SUM(P15:P28)</f>
        <v>517</v>
      </c>
      <c r="Q13" s="425" t="s">
        <v>9</v>
      </c>
      <c r="R13" s="425">
        <f>SUM(R15:R28)</f>
        <v>518</v>
      </c>
      <c r="S13" s="425">
        <f>SUM(S15:S28)</f>
        <v>78402</v>
      </c>
      <c r="T13" s="425">
        <f>SUM(T15:T28)</f>
        <v>84998</v>
      </c>
      <c r="U13" s="291">
        <v>60.4</v>
      </c>
      <c r="V13" s="291">
        <v>65.9</v>
      </c>
      <c r="W13" s="425">
        <f>SUM(W15:W28)</f>
        <v>742</v>
      </c>
      <c r="X13" s="425" t="s">
        <v>9</v>
      </c>
      <c r="Y13" s="425">
        <f>SUM(Y15:Y28)</f>
        <v>745</v>
      </c>
      <c r="Z13" s="425">
        <f>SUM(Z15:Z28)</f>
        <v>88046</v>
      </c>
      <c r="AA13" s="425">
        <f>SUM(AA15:AA28)</f>
        <v>88399</v>
      </c>
      <c r="AB13" s="291">
        <v>72</v>
      </c>
      <c r="AC13" s="291">
        <v>72.1</v>
      </c>
      <c r="AD13" s="425">
        <f>SUM(AD15:AD28)</f>
        <v>894</v>
      </c>
      <c r="AE13" s="425" t="s">
        <v>9</v>
      </c>
      <c r="AF13" s="425">
        <f>SUM(AF15:AF28)</f>
        <v>893</v>
      </c>
      <c r="AG13" s="425">
        <f>SUM(AG15:AG28)</f>
        <v>11606</v>
      </c>
      <c r="AH13" s="425">
        <f>SUM(AH15:AH28)</f>
        <v>11701</v>
      </c>
      <c r="AI13" s="291">
        <v>68.3</v>
      </c>
      <c r="AJ13" s="291">
        <v>69</v>
      </c>
      <c r="AK13" s="241"/>
      <c r="AL13" s="253"/>
      <c r="AM13" s="253"/>
      <c r="AN13" s="253"/>
      <c r="AO13" s="254"/>
      <c r="AP13" s="254"/>
      <c r="AQ13" s="253"/>
    </row>
    <row r="14" spans="1:42" s="258" customFormat="1" ht="15" customHeight="1">
      <c r="A14" s="214"/>
      <c r="B14" s="415"/>
      <c r="C14" s="413"/>
      <c r="D14" s="411"/>
      <c r="E14" s="411"/>
      <c r="F14" s="411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213"/>
      <c r="AL14" s="257"/>
      <c r="AM14" s="213"/>
      <c r="AN14" s="213"/>
      <c r="AO14" s="213"/>
      <c r="AP14" s="213"/>
    </row>
    <row r="15" spans="1:42" s="258" customFormat="1" ht="24.75" customHeight="1">
      <c r="A15" s="214" t="s">
        <v>334</v>
      </c>
      <c r="B15" s="416">
        <f>SUM(I15,P15,W15,AD15,B44,I44,P44,W44)</f>
        <v>451</v>
      </c>
      <c r="C15" s="411" t="s">
        <v>9</v>
      </c>
      <c r="D15" s="416">
        <f>SUM(K15,R15,Y15,AF15,D44,K44,R44,Y44)</f>
        <v>451</v>
      </c>
      <c r="E15" s="414">
        <f>SUM(L15,S15,Z15,AG15,E44,L44,S44,Z44)</f>
        <v>78876</v>
      </c>
      <c r="F15" s="414">
        <f>SUM(M15,T15,AA15,AH15,F44,M44,T44,AA44)</f>
        <v>79042</v>
      </c>
      <c r="G15" s="412">
        <v>52.8</v>
      </c>
      <c r="H15" s="412">
        <v>54.4</v>
      </c>
      <c r="I15" s="416">
        <v>238</v>
      </c>
      <c r="J15" s="411" t="s">
        <v>9</v>
      </c>
      <c r="K15" s="416">
        <v>238</v>
      </c>
      <c r="L15" s="414">
        <v>61750</v>
      </c>
      <c r="M15" s="414">
        <v>61530</v>
      </c>
      <c r="N15" s="412">
        <v>57.8</v>
      </c>
      <c r="O15" s="412">
        <v>60.5</v>
      </c>
      <c r="P15" s="416">
        <v>30</v>
      </c>
      <c r="Q15" s="411" t="s">
        <v>9</v>
      </c>
      <c r="R15" s="416">
        <v>30</v>
      </c>
      <c r="S15" s="414">
        <v>4079</v>
      </c>
      <c r="T15" s="414">
        <v>4531</v>
      </c>
      <c r="U15" s="412">
        <v>47.4</v>
      </c>
      <c r="V15" s="412">
        <v>53</v>
      </c>
      <c r="W15" s="416">
        <v>60</v>
      </c>
      <c r="X15" s="411" t="s">
        <v>9</v>
      </c>
      <c r="Y15" s="416">
        <v>60</v>
      </c>
      <c r="Z15" s="414">
        <v>7035</v>
      </c>
      <c r="AA15" s="414">
        <v>7094</v>
      </c>
      <c r="AB15" s="412">
        <v>70.8</v>
      </c>
      <c r="AC15" s="412">
        <v>71.2</v>
      </c>
      <c r="AD15" s="416">
        <v>55</v>
      </c>
      <c r="AE15" s="413" t="s">
        <v>9</v>
      </c>
      <c r="AF15" s="416">
        <v>55</v>
      </c>
      <c r="AG15" s="414">
        <v>636</v>
      </c>
      <c r="AH15" s="414">
        <v>641</v>
      </c>
      <c r="AI15" s="412">
        <v>60.9</v>
      </c>
      <c r="AJ15" s="412">
        <v>61.3</v>
      </c>
      <c r="AK15" s="262"/>
      <c r="AL15" s="263"/>
      <c r="AM15" s="263"/>
      <c r="AN15" s="263"/>
      <c r="AO15" s="264"/>
      <c r="AP15" s="264"/>
    </row>
    <row r="16" spans="1:42" s="258" customFormat="1" ht="24.75" customHeight="1">
      <c r="A16" s="895" t="s">
        <v>542</v>
      </c>
      <c r="B16" s="416">
        <f aca="true" t="shared" si="1" ref="B16:B28">SUM(I16,P16,W16,AD16,B45,I45,P45,W45)</f>
        <v>508</v>
      </c>
      <c r="C16" s="411" t="s">
        <v>9</v>
      </c>
      <c r="D16" s="416">
        <f aca="true" t="shared" si="2" ref="D16:D28">SUM(K16,R16,Y16,AF16,D45,K45,R45,Y45)</f>
        <v>508</v>
      </c>
      <c r="E16" s="414">
        <f aca="true" t="shared" si="3" ref="E16:E28">SUM(L16,S16,Z16,AG16,E45,L45,S45,Z45)</f>
        <v>94888</v>
      </c>
      <c r="F16" s="414">
        <f aca="true" t="shared" si="4" ref="F16:F28">SUM(M16,T16,AA16,AH16,F45,M45,T45,AA45)</f>
        <v>89134</v>
      </c>
      <c r="G16" s="412">
        <v>59.3</v>
      </c>
      <c r="H16" s="412">
        <v>61.3</v>
      </c>
      <c r="I16" s="416">
        <v>248</v>
      </c>
      <c r="J16" s="411" t="s">
        <v>9</v>
      </c>
      <c r="K16" s="416">
        <v>248</v>
      </c>
      <c r="L16" s="414">
        <v>73382</v>
      </c>
      <c r="M16" s="414">
        <v>66606</v>
      </c>
      <c r="N16" s="412">
        <v>67</v>
      </c>
      <c r="O16" s="412">
        <v>60.8</v>
      </c>
      <c r="P16" s="416">
        <v>31</v>
      </c>
      <c r="Q16" s="411" t="s">
        <v>9</v>
      </c>
      <c r="R16" s="416">
        <v>31</v>
      </c>
      <c r="S16" s="414">
        <v>5781</v>
      </c>
      <c r="T16" s="414">
        <v>6614</v>
      </c>
      <c r="U16" s="412">
        <v>64.8</v>
      </c>
      <c r="V16" s="412">
        <v>74.1</v>
      </c>
      <c r="W16" s="416">
        <v>68</v>
      </c>
      <c r="X16" s="411" t="s">
        <v>9</v>
      </c>
      <c r="Y16" s="416">
        <v>68</v>
      </c>
      <c r="Z16" s="414">
        <v>8395</v>
      </c>
      <c r="AA16" s="414">
        <v>8232</v>
      </c>
      <c r="AB16" s="412">
        <v>76.3</v>
      </c>
      <c r="AC16" s="412">
        <v>74.8</v>
      </c>
      <c r="AD16" s="416">
        <v>90</v>
      </c>
      <c r="AE16" s="413" t="s">
        <v>9</v>
      </c>
      <c r="AF16" s="416">
        <v>90</v>
      </c>
      <c r="AG16" s="414">
        <v>991</v>
      </c>
      <c r="AH16" s="414">
        <v>934</v>
      </c>
      <c r="AI16" s="412">
        <v>58</v>
      </c>
      <c r="AJ16" s="412">
        <v>54.6</v>
      </c>
      <c r="AK16" s="262"/>
      <c r="AL16" s="263"/>
      <c r="AM16" s="263"/>
      <c r="AN16" s="263"/>
      <c r="AO16" s="264"/>
      <c r="AP16" s="264"/>
    </row>
    <row r="17" spans="1:42" s="258" customFormat="1" ht="24.75" customHeight="1">
      <c r="A17" s="895" t="s">
        <v>543</v>
      </c>
      <c r="B17" s="416">
        <f t="shared" si="1"/>
        <v>515</v>
      </c>
      <c r="C17" s="411" t="s">
        <v>9</v>
      </c>
      <c r="D17" s="416">
        <f t="shared" si="2"/>
        <v>515</v>
      </c>
      <c r="E17" s="414">
        <f t="shared" si="3"/>
        <v>92432</v>
      </c>
      <c r="F17" s="414">
        <f t="shared" si="4"/>
        <v>91560</v>
      </c>
      <c r="G17" s="412">
        <v>60.7</v>
      </c>
      <c r="H17" s="412">
        <v>64.9</v>
      </c>
      <c r="I17" s="416">
        <v>240</v>
      </c>
      <c r="J17" s="411" t="s">
        <v>9</v>
      </c>
      <c r="K17" s="416">
        <v>240</v>
      </c>
      <c r="L17" s="414">
        <v>68700</v>
      </c>
      <c r="M17" s="414">
        <v>66389</v>
      </c>
      <c r="N17" s="412">
        <v>67.4</v>
      </c>
      <c r="O17" s="412">
        <v>65.1</v>
      </c>
      <c r="P17" s="416">
        <v>60</v>
      </c>
      <c r="Q17" s="411" t="s">
        <v>9</v>
      </c>
      <c r="R17" s="416">
        <v>60</v>
      </c>
      <c r="S17" s="414">
        <v>9460</v>
      </c>
      <c r="T17" s="414">
        <v>9930</v>
      </c>
      <c r="U17" s="412">
        <v>69.5</v>
      </c>
      <c r="V17" s="412">
        <v>72.9</v>
      </c>
      <c r="W17" s="416">
        <v>62</v>
      </c>
      <c r="X17" s="411" t="s">
        <v>9</v>
      </c>
      <c r="Y17" s="416">
        <v>62</v>
      </c>
      <c r="Z17" s="414">
        <v>6996</v>
      </c>
      <c r="AA17" s="414">
        <v>7081</v>
      </c>
      <c r="AB17" s="412">
        <v>68.5</v>
      </c>
      <c r="AC17" s="412">
        <v>70</v>
      </c>
      <c r="AD17" s="416">
        <v>84</v>
      </c>
      <c r="AE17" s="413" t="s">
        <v>9</v>
      </c>
      <c r="AF17" s="416">
        <v>84</v>
      </c>
      <c r="AG17" s="414">
        <v>839</v>
      </c>
      <c r="AH17" s="414">
        <v>867</v>
      </c>
      <c r="AI17" s="412">
        <v>52.6</v>
      </c>
      <c r="AJ17" s="412">
        <v>54.3</v>
      </c>
      <c r="AK17" s="262"/>
      <c r="AL17" s="263"/>
      <c r="AM17" s="263"/>
      <c r="AN17" s="263"/>
      <c r="AO17" s="264"/>
      <c r="AP17" s="264"/>
    </row>
    <row r="18" spans="1:42" s="258" customFormat="1" ht="24.75" customHeight="1">
      <c r="A18" s="895" t="s">
        <v>544</v>
      </c>
      <c r="B18" s="416">
        <f t="shared" si="1"/>
        <v>526</v>
      </c>
      <c r="C18" s="411" t="s">
        <v>9</v>
      </c>
      <c r="D18" s="416">
        <f t="shared" si="2"/>
        <v>528</v>
      </c>
      <c r="E18" s="414">
        <f t="shared" si="3"/>
        <v>89072</v>
      </c>
      <c r="F18" s="414">
        <f t="shared" si="4"/>
        <v>89782</v>
      </c>
      <c r="G18" s="412">
        <v>55.1</v>
      </c>
      <c r="H18" s="412">
        <v>58.5</v>
      </c>
      <c r="I18" s="416">
        <v>248</v>
      </c>
      <c r="J18" s="411" t="s">
        <v>9</v>
      </c>
      <c r="K18" s="416">
        <v>248</v>
      </c>
      <c r="L18" s="414">
        <v>66670</v>
      </c>
      <c r="M18" s="414">
        <v>65750</v>
      </c>
      <c r="N18" s="412">
        <v>61.8</v>
      </c>
      <c r="O18" s="412">
        <v>61</v>
      </c>
      <c r="P18" s="416">
        <v>61</v>
      </c>
      <c r="Q18" s="411" t="s">
        <v>9</v>
      </c>
      <c r="R18" s="416">
        <v>62</v>
      </c>
      <c r="S18" s="414">
        <v>9164</v>
      </c>
      <c r="T18" s="414">
        <v>9591</v>
      </c>
      <c r="U18" s="412">
        <v>65.6</v>
      </c>
      <c r="V18" s="412">
        <v>67.8</v>
      </c>
      <c r="W18" s="416">
        <v>60</v>
      </c>
      <c r="X18" s="411" t="s">
        <v>9</v>
      </c>
      <c r="Y18" s="416">
        <v>62</v>
      </c>
      <c r="Z18" s="414">
        <v>6985</v>
      </c>
      <c r="AA18" s="414">
        <v>7280</v>
      </c>
      <c r="AB18" s="412">
        <v>70.4</v>
      </c>
      <c r="AC18" s="412">
        <v>71</v>
      </c>
      <c r="AD18" s="416">
        <v>86</v>
      </c>
      <c r="AE18" s="413" t="s">
        <v>9</v>
      </c>
      <c r="AF18" s="416">
        <v>86</v>
      </c>
      <c r="AG18" s="414">
        <v>941</v>
      </c>
      <c r="AH18" s="414">
        <v>982</v>
      </c>
      <c r="AI18" s="412">
        <v>57.6</v>
      </c>
      <c r="AJ18" s="412">
        <v>60.1</v>
      </c>
      <c r="AK18" s="262"/>
      <c r="AL18" s="263"/>
      <c r="AM18" s="263"/>
      <c r="AN18" s="263"/>
      <c r="AO18" s="264"/>
      <c r="AP18" s="264"/>
    </row>
    <row r="19" spans="1:42" s="258" customFormat="1" ht="15" customHeight="1">
      <c r="A19" s="265"/>
      <c r="B19" s="416"/>
      <c r="C19" s="411"/>
      <c r="D19" s="416"/>
      <c r="E19" s="414"/>
      <c r="F19" s="414"/>
      <c r="G19" s="412"/>
      <c r="H19" s="412"/>
      <c r="I19" s="416"/>
      <c r="J19" s="411"/>
      <c r="K19" s="416"/>
      <c r="L19" s="414"/>
      <c r="M19" s="414"/>
      <c r="N19" s="412"/>
      <c r="O19" s="412"/>
      <c r="P19" s="416"/>
      <c r="Q19" s="411"/>
      <c r="R19" s="416"/>
      <c r="S19" s="414"/>
      <c r="T19" s="414"/>
      <c r="U19" s="412"/>
      <c r="V19" s="412"/>
      <c r="W19" s="416"/>
      <c r="X19" s="411"/>
      <c r="Y19" s="416"/>
      <c r="Z19" s="414"/>
      <c r="AA19" s="414"/>
      <c r="AB19" s="412"/>
      <c r="AC19" s="412"/>
      <c r="AD19" s="416"/>
      <c r="AE19" s="413"/>
      <c r="AF19" s="416"/>
      <c r="AG19" s="414"/>
      <c r="AH19" s="414"/>
      <c r="AI19" s="412"/>
      <c r="AJ19" s="412"/>
      <c r="AK19" s="262"/>
      <c r="AL19" s="263"/>
      <c r="AM19" s="263"/>
      <c r="AN19" s="263"/>
      <c r="AO19" s="264"/>
      <c r="AP19" s="264"/>
    </row>
    <row r="20" spans="1:42" s="258" customFormat="1" ht="24.75" customHeight="1">
      <c r="A20" s="895" t="s">
        <v>545</v>
      </c>
      <c r="B20" s="416">
        <f t="shared" si="1"/>
        <v>526</v>
      </c>
      <c r="C20" s="411" t="s">
        <v>9</v>
      </c>
      <c r="D20" s="416">
        <f t="shared" si="2"/>
        <v>526</v>
      </c>
      <c r="E20" s="414">
        <f t="shared" si="3"/>
        <v>102100</v>
      </c>
      <c r="F20" s="414">
        <f t="shared" si="4"/>
        <v>101150</v>
      </c>
      <c r="G20" s="412">
        <v>70</v>
      </c>
      <c r="H20" s="412">
        <v>69</v>
      </c>
      <c r="I20" s="416">
        <v>248</v>
      </c>
      <c r="J20" s="411" t="s">
        <v>9</v>
      </c>
      <c r="K20" s="416">
        <v>248</v>
      </c>
      <c r="L20" s="414">
        <v>75066</v>
      </c>
      <c r="M20" s="414">
        <v>73625</v>
      </c>
      <c r="N20" s="412">
        <v>73.7</v>
      </c>
      <c r="O20" s="412">
        <v>72.3</v>
      </c>
      <c r="P20" s="416">
        <v>62</v>
      </c>
      <c r="Q20" s="411" t="s">
        <v>9</v>
      </c>
      <c r="R20" s="416">
        <v>62</v>
      </c>
      <c r="S20" s="414">
        <v>10576</v>
      </c>
      <c r="T20" s="414">
        <v>11261</v>
      </c>
      <c r="U20" s="412">
        <v>75.1</v>
      </c>
      <c r="V20" s="412">
        <v>80</v>
      </c>
      <c r="W20" s="416">
        <v>62</v>
      </c>
      <c r="X20" s="411" t="s">
        <v>9</v>
      </c>
      <c r="Y20" s="416">
        <v>62</v>
      </c>
      <c r="Z20" s="414">
        <v>7752</v>
      </c>
      <c r="AA20" s="414">
        <v>7787</v>
      </c>
      <c r="AB20" s="412">
        <v>75.3</v>
      </c>
      <c r="AC20" s="412">
        <v>75.7</v>
      </c>
      <c r="AD20" s="416">
        <v>85</v>
      </c>
      <c r="AE20" s="413" t="s">
        <v>9</v>
      </c>
      <c r="AF20" s="416">
        <v>85</v>
      </c>
      <c r="AG20" s="414">
        <v>1178</v>
      </c>
      <c r="AH20" s="414">
        <v>1139</v>
      </c>
      <c r="AI20" s="412">
        <v>72.9</v>
      </c>
      <c r="AJ20" s="412">
        <v>70.5</v>
      </c>
      <c r="AK20" s="262"/>
      <c r="AL20" s="263"/>
      <c r="AM20" s="263"/>
      <c r="AN20" s="263"/>
      <c r="AO20" s="264"/>
      <c r="AP20" s="264"/>
    </row>
    <row r="21" spans="1:42" s="258" customFormat="1" ht="24.75" customHeight="1">
      <c r="A21" s="895" t="s">
        <v>546</v>
      </c>
      <c r="B21" s="416">
        <f t="shared" si="1"/>
        <v>504</v>
      </c>
      <c r="C21" s="411" t="s">
        <v>9</v>
      </c>
      <c r="D21" s="416">
        <f t="shared" si="2"/>
        <v>503</v>
      </c>
      <c r="E21" s="414">
        <f t="shared" si="3"/>
        <v>90118</v>
      </c>
      <c r="F21" s="414">
        <f t="shared" si="4"/>
        <v>90764</v>
      </c>
      <c r="G21" s="412">
        <v>57.3</v>
      </c>
      <c r="H21" s="412">
        <v>60.2</v>
      </c>
      <c r="I21" s="416">
        <v>241</v>
      </c>
      <c r="J21" s="411" t="s">
        <v>9</v>
      </c>
      <c r="K21" s="416">
        <v>241</v>
      </c>
      <c r="L21" s="414">
        <v>68528</v>
      </c>
      <c r="M21" s="414">
        <v>67551</v>
      </c>
      <c r="N21" s="412">
        <v>66.7</v>
      </c>
      <c r="O21" s="412">
        <v>65.7</v>
      </c>
      <c r="P21" s="416">
        <v>60</v>
      </c>
      <c r="Q21" s="411" t="s">
        <v>9</v>
      </c>
      <c r="R21" s="416">
        <v>60</v>
      </c>
      <c r="S21" s="414">
        <v>8277</v>
      </c>
      <c r="T21" s="414">
        <v>9176</v>
      </c>
      <c r="U21" s="412">
        <v>60.8</v>
      </c>
      <c r="V21" s="412">
        <v>67.4</v>
      </c>
      <c r="W21" s="416">
        <v>61</v>
      </c>
      <c r="X21" s="411" t="s">
        <v>9</v>
      </c>
      <c r="Y21" s="416">
        <v>61</v>
      </c>
      <c r="Z21" s="414">
        <v>6659</v>
      </c>
      <c r="AA21" s="414">
        <v>6838</v>
      </c>
      <c r="AB21" s="412">
        <v>67.1</v>
      </c>
      <c r="AC21" s="412">
        <v>68.9</v>
      </c>
      <c r="AD21" s="416">
        <v>71</v>
      </c>
      <c r="AE21" s="413" t="s">
        <v>9</v>
      </c>
      <c r="AF21" s="416">
        <v>71</v>
      </c>
      <c r="AG21" s="414">
        <v>847</v>
      </c>
      <c r="AH21" s="414">
        <v>864</v>
      </c>
      <c r="AI21" s="412">
        <v>62.8</v>
      </c>
      <c r="AJ21" s="412">
        <v>64</v>
      </c>
      <c r="AK21" s="262"/>
      <c r="AL21" s="263"/>
      <c r="AM21" s="263"/>
      <c r="AN21" s="263"/>
      <c r="AO21" s="264"/>
      <c r="AP21" s="264"/>
    </row>
    <row r="22" spans="1:42" s="258" customFormat="1" ht="24.75" customHeight="1">
      <c r="A22" s="895" t="s">
        <v>547</v>
      </c>
      <c r="B22" s="416">
        <f t="shared" si="1"/>
        <v>532</v>
      </c>
      <c r="C22" s="411" t="s">
        <v>9</v>
      </c>
      <c r="D22" s="416">
        <f t="shared" si="2"/>
        <v>532</v>
      </c>
      <c r="E22" s="414">
        <f t="shared" si="3"/>
        <v>110549</v>
      </c>
      <c r="F22" s="414">
        <f t="shared" si="4"/>
        <v>113408</v>
      </c>
      <c r="G22" s="412">
        <v>71.6</v>
      </c>
      <c r="H22" s="412">
        <v>75.5</v>
      </c>
      <c r="I22" s="416">
        <v>248</v>
      </c>
      <c r="J22" s="411" t="s">
        <v>9</v>
      </c>
      <c r="K22" s="416">
        <v>248</v>
      </c>
      <c r="L22" s="414">
        <v>81855</v>
      </c>
      <c r="M22" s="414">
        <v>82876</v>
      </c>
      <c r="N22" s="412">
        <v>75</v>
      </c>
      <c r="O22" s="412">
        <v>75.9</v>
      </c>
      <c r="P22" s="416">
        <v>62</v>
      </c>
      <c r="Q22" s="411" t="s">
        <v>9</v>
      </c>
      <c r="R22" s="416">
        <v>62</v>
      </c>
      <c r="S22" s="414">
        <v>9887</v>
      </c>
      <c r="T22" s="414">
        <v>11201</v>
      </c>
      <c r="U22" s="412">
        <v>70.3</v>
      </c>
      <c r="V22" s="412">
        <v>79.6</v>
      </c>
      <c r="W22" s="416">
        <v>67</v>
      </c>
      <c r="X22" s="411" t="s">
        <v>9</v>
      </c>
      <c r="Y22" s="416">
        <v>67</v>
      </c>
      <c r="Z22" s="414">
        <v>9545</v>
      </c>
      <c r="AA22" s="414">
        <v>9165</v>
      </c>
      <c r="AB22" s="412">
        <v>87.4</v>
      </c>
      <c r="AC22" s="412">
        <v>83.9</v>
      </c>
      <c r="AD22" s="416">
        <v>82</v>
      </c>
      <c r="AE22" s="413" t="s">
        <v>9</v>
      </c>
      <c r="AF22" s="416">
        <v>82</v>
      </c>
      <c r="AG22" s="414">
        <v>1083</v>
      </c>
      <c r="AH22" s="414">
        <v>1127</v>
      </c>
      <c r="AI22" s="412">
        <v>69.5</v>
      </c>
      <c r="AJ22" s="412">
        <v>72.3</v>
      </c>
      <c r="AK22" s="262"/>
      <c r="AL22" s="263"/>
      <c r="AM22" s="263"/>
      <c r="AN22" s="263"/>
      <c r="AO22" s="264"/>
      <c r="AP22" s="264"/>
    </row>
    <row r="23" spans="1:42" s="258" customFormat="1" ht="24.75" customHeight="1">
      <c r="A23" s="895" t="s">
        <v>548</v>
      </c>
      <c r="B23" s="416">
        <f t="shared" si="1"/>
        <v>457</v>
      </c>
      <c r="C23" s="411" t="s">
        <v>9</v>
      </c>
      <c r="D23" s="416">
        <f t="shared" si="2"/>
        <v>460</v>
      </c>
      <c r="E23" s="414">
        <f t="shared" si="3"/>
        <v>96083</v>
      </c>
      <c r="F23" s="414">
        <f t="shared" si="4"/>
        <v>95884</v>
      </c>
      <c r="G23" s="412">
        <v>65.9</v>
      </c>
      <c r="H23" s="412">
        <v>66.9</v>
      </c>
      <c r="I23" s="416">
        <v>240</v>
      </c>
      <c r="J23" s="411" t="s">
        <v>9</v>
      </c>
      <c r="K23" s="416">
        <v>240</v>
      </c>
      <c r="L23" s="414">
        <v>76182</v>
      </c>
      <c r="M23" s="414">
        <v>75334</v>
      </c>
      <c r="N23" s="412">
        <v>71.4</v>
      </c>
      <c r="O23" s="412">
        <v>70.6</v>
      </c>
      <c r="P23" s="416">
        <v>30</v>
      </c>
      <c r="Q23" s="411" t="s">
        <v>9</v>
      </c>
      <c r="R23" s="416">
        <v>30</v>
      </c>
      <c r="S23" s="414">
        <v>4955</v>
      </c>
      <c r="T23" s="414">
        <v>5354</v>
      </c>
      <c r="U23" s="412">
        <v>57.3</v>
      </c>
      <c r="V23" s="412">
        <v>62</v>
      </c>
      <c r="W23" s="416">
        <v>60</v>
      </c>
      <c r="X23" s="411" t="s">
        <v>9</v>
      </c>
      <c r="Y23" s="416">
        <v>60</v>
      </c>
      <c r="Z23" s="414">
        <v>7120</v>
      </c>
      <c r="AA23" s="414">
        <v>7252</v>
      </c>
      <c r="AB23" s="412">
        <v>71.5</v>
      </c>
      <c r="AC23" s="412">
        <v>72.9</v>
      </c>
      <c r="AD23" s="416">
        <v>59</v>
      </c>
      <c r="AE23" s="413" t="s">
        <v>9</v>
      </c>
      <c r="AF23" s="416">
        <v>59</v>
      </c>
      <c r="AG23" s="414">
        <v>810</v>
      </c>
      <c r="AH23" s="414">
        <v>861</v>
      </c>
      <c r="AI23" s="412">
        <v>72.3</v>
      </c>
      <c r="AJ23" s="412">
        <v>76.8</v>
      </c>
      <c r="AK23" s="262"/>
      <c r="AL23" s="263"/>
      <c r="AM23" s="263"/>
      <c r="AN23" s="263"/>
      <c r="AO23" s="264"/>
      <c r="AP23" s="264"/>
    </row>
    <row r="24" spans="1:42" s="258" customFormat="1" ht="15" customHeight="1">
      <c r="A24" s="265"/>
      <c r="B24" s="416"/>
      <c r="C24" s="411"/>
      <c r="D24" s="416"/>
      <c r="E24" s="414"/>
      <c r="F24" s="414"/>
      <c r="G24" s="412"/>
      <c r="H24" s="412"/>
      <c r="I24" s="416"/>
      <c r="J24" s="411"/>
      <c r="K24" s="416"/>
      <c r="L24" s="414"/>
      <c r="M24" s="414"/>
      <c r="N24" s="412"/>
      <c r="O24" s="412"/>
      <c r="P24" s="416"/>
      <c r="Q24" s="411"/>
      <c r="R24" s="416"/>
      <c r="S24" s="414"/>
      <c r="T24" s="414"/>
      <c r="U24" s="412"/>
      <c r="V24" s="412"/>
      <c r="W24" s="416"/>
      <c r="X24" s="411"/>
      <c r="Y24" s="416"/>
      <c r="Z24" s="414"/>
      <c r="AA24" s="414"/>
      <c r="AB24" s="412"/>
      <c r="AC24" s="412"/>
      <c r="AD24" s="416"/>
      <c r="AE24" s="413"/>
      <c r="AF24" s="416"/>
      <c r="AG24" s="414"/>
      <c r="AH24" s="414"/>
      <c r="AI24" s="412"/>
      <c r="AJ24" s="412"/>
      <c r="AK24" s="262"/>
      <c r="AL24" s="263"/>
      <c r="AM24" s="263"/>
      <c r="AN24" s="263"/>
      <c r="AO24" s="264"/>
      <c r="AP24" s="264"/>
    </row>
    <row r="25" spans="1:42" s="258" customFormat="1" ht="24.75" customHeight="1">
      <c r="A25" s="895" t="s">
        <v>549</v>
      </c>
      <c r="B25" s="416">
        <f t="shared" si="1"/>
        <v>444</v>
      </c>
      <c r="C25" s="411" t="s">
        <v>9</v>
      </c>
      <c r="D25" s="416">
        <f t="shared" si="2"/>
        <v>444</v>
      </c>
      <c r="E25" s="414">
        <f t="shared" si="3"/>
        <v>70979</v>
      </c>
      <c r="F25" s="414">
        <f t="shared" si="4"/>
        <v>77890</v>
      </c>
      <c r="G25" s="412">
        <v>48.5</v>
      </c>
      <c r="H25" s="412">
        <v>46.9</v>
      </c>
      <c r="I25" s="416">
        <v>248</v>
      </c>
      <c r="J25" s="411" t="s">
        <v>9</v>
      </c>
      <c r="K25" s="416">
        <v>248</v>
      </c>
      <c r="L25" s="414">
        <v>58650</v>
      </c>
      <c r="M25" s="414">
        <v>66122</v>
      </c>
      <c r="N25" s="412">
        <v>54.6</v>
      </c>
      <c r="O25" s="412">
        <v>61.5</v>
      </c>
      <c r="P25" s="416">
        <v>31</v>
      </c>
      <c r="Q25" s="411" t="s">
        <v>9</v>
      </c>
      <c r="R25" s="416">
        <v>31</v>
      </c>
      <c r="S25" s="414">
        <v>3912</v>
      </c>
      <c r="T25" s="414">
        <v>3731</v>
      </c>
      <c r="U25" s="412">
        <v>46</v>
      </c>
      <c r="V25" s="412">
        <v>43.9</v>
      </c>
      <c r="W25" s="416">
        <v>61</v>
      </c>
      <c r="X25" s="411" t="s">
        <v>9</v>
      </c>
      <c r="Y25" s="416">
        <v>61</v>
      </c>
      <c r="Z25" s="414">
        <v>4450</v>
      </c>
      <c r="AA25" s="414">
        <v>4348</v>
      </c>
      <c r="AB25" s="412">
        <v>44.1</v>
      </c>
      <c r="AC25" s="412">
        <v>43.1</v>
      </c>
      <c r="AD25" s="416">
        <v>64</v>
      </c>
      <c r="AE25" s="413" t="s">
        <v>9</v>
      </c>
      <c r="AF25" s="416">
        <v>64</v>
      </c>
      <c r="AG25" s="414">
        <v>549</v>
      </c>
      <c r="AH25" s="414">
        <v>608</v>
      </c>
      <c r="AI25" s="412">
        <v>45.1</v>
      </c>
      <c r="AJ25" s="412">
        <v>50</v>
      </c>
      <c r="AK25" s="262"/>
      <c r="AL25" s="263"/>
      <c r="AM25" s="263"/>
      <c r="AN25" s="263"/>
      <c r="AO25" s="264"/>
      <c r="AP25" s="264"/>
    </row>
    <row r="26" spans="1:42" s="258" customFormat="1" ht="24.75" customHeight="1">
      <c r="A26" s="266" t="s">
        <v>335</v>
      </c>
      <c r="B26" s="416">
        <f t="shared" si="1"/>
        <v>451</v>
      </c>
      <c r="C26" s="411" t="s">
        <v>9</v>
      </c>
      <c r="D26" s="416">
        <f t="shared" si="2"/>
        <v>450</v>
      </c>
      <c r="E26" s="414">
        <f t="shared" si="3"/>
        <v>78462</v>
      </c>
      <c r="F26" s="414">
        <f t="shared" si="4"/>
        <v>70059</v>
      </c>
      <c r="G26" s="412">
        <v>57.2</v>
      </c>
      <c r="H26" s="412">
        <v>57.9</v>
      </c>
      <c r="I26" s="416">
        <v>248</v>
      </c>
      <c r="J26" s="411" t="s">
        <v>9</v>
      </c>
      <c r="K26" s="416">
        <v>247</v>
      </c>
      <c r="L26" s="414">
        <v>63665</v>
      </c>
      <c r="M26" s="414">
        <v>54626</v>
      </c>
      <c r="N26" s="412">
        <v>62.2</v>
      </c>
      <c r="O26" s="412">
        <v>53.5</v>
      </c>
      <c r="P26" s="416">
        <v>31</v>
      </c>
      <c r="Q26" s="411" t="s">
        <v>9</v>
      </c>
      <c r="R26" s="416">
        <v>31</v>
      </c>
      <c r="S26" s="414">
        <v>3871</v>
      </c>
      <c r="T26" s="414">
        <v>4010</v>
      </c>
      <c r="U26" s="412">
        <v>45.1</v>
      </c>
      <c r="V26" s="412">
        <v>46.7</v>
      </c>
      <c r="W26" s="416">
        <v>64</v>
      </c>
      <c r="X26" s="411" t="s">
        <v>9</v>
      </c>
      <c r="Y26" s="416">
        <v>64</v>
      </c>
      <c r="Z26" s="414">
        <v>6235</v>
      </c>
      <c r="AA26" s="414">
        <v>6499</v>
      </c>
      <c r="AB26" s="412">
        <v>59.1</v>
      </c>
      <c r="AC26" s="412">
        <v>61.6</v>
      </c>
      <c r="AD26" s="416">
        <v>66</v>
      </c>
      <c r="AE26" s="413" t="s">
        <v>9</v>
      </c>
      <c r="AF26" s="416">
        <v>66</v>
      </c>
      <c r="AG26" s="414">
        <v>943</v>
      </c>
      <c r="AH26" s="414">
        <v>906</v>
      </c>
      <c r="AI26" s="412">
        <v>75.2</v>
      </c>
      <c r="AJ26" s="412">
        <v>72.2</v>
      </c>
      <c r="AK26" s="262"/>
      <c r="AL26" s="263"/>
      <c r="AM26" s="263"/>
      <c r="AN26" s="263"/>
      <c r="AO26" s="264"/>
      <c r="AP26" s="264"/>
    </row>
    <row r="27" spans="1:42" s="258" customFormat="1" ht="24.75" customHeight="1">
      <c r="A27" s="895" t="s">
        <v>550</v>
      </c>
      <c r="B27" s="416">
        <f t="shared" si="1"/>
        <v>439</v>
      </c>
      <c r="C27" s="411" t="s">
        <v>9</v>
      </c>
      <c r="D27" s="416">
        <f t="shared" si="2"/>
        <v>439</v>
      </c>
      <c r="E27" s="414">
        <f t="shared" si="3"/>
        <v>75021</v>
      </c>
      <c r="F27" s="414">
        <f t="shared" si="4"/>
        <v>75629</v>
      </c>
      <c r="G27" s="412">
        <v>56.3</v>
      </c>
      <c r="H27" s="412">
        <v>57.4</v>
      </c>
      <c r="I27" s="416">
        <v>224</v>
      </c>
      <c r="J27" s="411" t="s">
        <v>9</v>
      </c>
      <c r="K27" s="416">
        <v>224</v>
      </c>
      <c r="L27" s="414">
        <v>57719</v>
      </c>
      <c r="M27" s="414">
        <v>58056</v>
      </c>
      <c r="N27" s="412">
        <v>68.1</v>
      </c>
      <c r="O27" s="412">
        <v>68.5</v>
      </c>
      <c r="P27" s="416">
        <v>28</v>
      </c>
      <c r="Q27" s="411" t="s">
        <v>9</v>
      </c>
      <c r="R27" s="416">
        <v>28</v>
      </c>
      <c r="S27" s="414">
        <v>4072</v>
      </c>
      <c r="T27" s="414">
        <v>4365</v>
      </c>
      <c r="U27" s="412">
        <v>51.9</v>
      </c>
      <c r="V27" s="412">
        <v>55.6</v>
      </c>
      <c r="W27" s="416">
        <v>56</v>
      </c>
      <c r="X27" s="411" t="s">
        <v>9</v>
      </c>
      <c r="Y27" s="416">
        <v>56</v>
      </c>
      <c r="Z27" s="414">
        <v>7914</v>
      </c>
      <c r="AA27" s="414">
        <v>7846</v>
      </c>
      <c r="AB27" s="412">
        <v>85.1</v>
      </c>
      <c r="AC27" s="412">
        <v>84.4</v>
      </c>
      <c r="AD27" s="416">
        <v>69</v>
      </c>
      <c r="AE27" s="413" t="s">
        <v>9</v>
      </c>
      <c r="AF27" s="416">
        <v>69</v>
      </c>
      <c r="AG27" s="414">
        <v>1264</v>
      </c>
      <c r="AH27" s="414">
        <v>1257</v>
      </c>
      <c r="AI27" s="412">
        <v>96.4</v>
      </c>
      <c r="AJ27" s="412">
        <v>95.9</v>
      </c>
      <c r="AK27" s="262"/>
      <c r="AL27" s="263"/>
      <c r="AM27" s="263"/>
      <c r="AN27" s="263"/>
      <c r="AO27" s="264"/>
      <c r="AP27" s="264"/>
    </row>
    <row r="28" spans="1:42" s="258" customFormat="1" ht="24.75" customHeight="1">
      <c r="A28" s="896" t="s">
        <v>551</v>
      </c>
      <c r="B28" s="426">
        <f t="shared" si="1"/>
        <v>506</v>
      </c>
      <c r="C28" s="417" t="s">
        <v>9</v>
      </c>
      <c r="D28" s="421">
        <f t="shared" si="2"/>
        <v>507</v>
      </c>
      <c r="E28" s="423">
        <f t="shared" si="3"/>
        <v>95409</v>
      </c>
      <c r="F28" s="423">
        <f t="shared" si="4"/>
        <v>96063</v>
      </c>
      <c r="G28" s="424">
        <v>64.4</v>
      </c>
      <c r="H28" s="418">
        <v>63.8</v>
      </c>
      <c r="I28" s="419">
        <v>248</v>
      </c>
      <c r="J28" s="417" t="s">
        <v>9</v>
      </c>
      <c r="K28" s="419">
        <v>248</v>
      </c>
      <c r="L28" s="420">
        <v>73695</v>
      </c>
      <c r="M28" s="420">
        <v>73700</v>
      </c>
      <c r="N28" s="418">
        <v>79</v>
      </c>
      <c r="O28" s="418">
        <v>79</v>
      </c>
      <c r="P28" s="419">
        <v>31</v>
      </c>
      <c r="Q28" s="417" t="s">
        <v>9</v>
      </c>
      <c r="R28" s="419">
        <v>31</v>
      </c>
      <c r="S28" s="420">
        <v>4368</v>
      </c>
      <c r="T28" s="420">
        <v>5234</v>
      </c>
      <c r="U28" s="418">
        <v>57.6</v>
      </c>
      <c r="V28" s="418">
        <v>61.9</v>
      </c>
      <c r="W28" s="419">
        <v>61</v>
      </c>
      <c r="X28" s="417" t="s">
        <v>9</v>
      </c>
      <c r="Y28" s="419">
        <v>62</v>
      </c>
      <c r="Z28" s="420">
        <v>8960</v>
      </c>
      <c r="AA28" s="420">
        <v>8977</v>
      </c>
      <c r="AB28" s="418">
        <v>88.5</v>
      </c>
      <c r="AC28" s="418">
        <v>87.2</v>
      </c>
      <c r="AD28" s="421">
        <v>83</v>
      </c>
      <c r="AE28" s="422" t="s">
        <v>9</v>
      </c>
      <c r="AF28" s="421">
        <v>82</v>
      </c>
      <c r="AG28" s="423">
        <v>1525</v>
      </c>
      <c r="AH28" s="423">
        <v>1515</v>
      </c>
      <c r="AI28" s="424">
        <v>96.7</v>
      </c>
      <c r="AJ28" s="418">
        <v>97.2</v>
      </c>
      <c r="AK28" s="262"/>
      <c r="AL28" s="263"/>
      <c r="AM28" s="263"/>
      <c r="AN28" s="263"/>
      <c r="AO28" s="264"/>
      <c r="AP28" s="264"/>
    </row>
    <row r="29" spans="1:39" s="258" customFormat="1" ht="15" customHeight="1">
      <c r="A29" s="262" t="s">
        <v>336</v>
      </c>
      <c r="B29" s="267"/>
      <c r="C29" s="267"/>
      <c r="D29" s="267"/>
      <c r="E29" s="267"/>
      <c r="F29" s="267"/>
      <c r="G29" s="267"/>
      <c r="H29" s="267"/>
      <c r="I29" s="268"/>
      <c r="J29" s="268"/>
      <c r="K29" s="268"/>
      <c r="L29" s="268"/>
      <c r="M29" s="268"/>
      <c r="N29" s="268"/>
      <c r="O29" s="268"/>
      <c r="P29" s="267"/>
      <c r="Q29" s="267"/>
      <c r="R29" s="267"/>
      <c r="S29" s="267"/>
      <c r="T29" s="267"/>
      <c r="U29" s="269"/>
      <c r="V29" s="269"/>
      <c r="W29" s="262"/>
      <c r="X29" s="267"/>
      <c r="Y29" s="267"/>
      <c r="Z29" s="267"/>
      <c r="AA29" s="267"/>
      <c r="AB29" s="269"/>
      <c r="AC29" s="269"/>
      <c r="AD29" s="492" t="s">
        <v>337</v>
      </c>
      <c r="AE29" s="492"/>
      <c r="AF29" s="492"/>
      <c r="AG29" s="492"/>
      <c r="AH29" s="492"/>
      <c r="AI29" s="492"/>
      <c r="AK29" s="270"/>
      <c r="AL29" s="270"/>
      <c r="AM29" s="270"/>
    </row>
    <row r="30" spans="1:39" s="258" customFormat="1" ht="15" customHeight="1">
      <c r="A30" s="271" t="s">
        <v>338</v>
      </c>
      <c r="B30" s="267"/>
      <c r="C30" s="267"/>
      <c r="D30" s="267"/>
      <c r="E30" s="267"/>
      <c r="F30" s="267"/>
      <c r="G30" s="267"/>
      <c r="H30" s="267"/>
      <c r="I30" s="272"/>
      <c r="J30" s="272"/>
      <c r="K30" s="272"/>
      <c r="L30" s="272"/>
      <c r="M30" s="272"/>
      <c r="N30" s="272"/>
      <c r="O30" s="272"/>
      <c r="P30" s="267"/>
      <c r="Q30" s="267"/>
      <c r="R30" s="267"/>
      <c r="S30" s="267"/>
      <c r="T30" s="267"/>
      <c r="U30" s="269"/>
      <c r="V30" s="269"/>
      <c r="W30" s="272"/>
      <c r="X30" s="267"/>
      <c r="Y30" s="267"/>
      <c r="Z30" s="267"/>
      <c r="AA30" s="267"/>
      <c r="AB30" s="269"/>
      <c r="AC30" s="269"/>
      <c r="AD30" s="262"/>
      <c r="AK30" s="270"/>
      <c r="AL30" s="270"/>
      <c r="AM30" s="270"/>
    </row>
    <row r="31" spans="1:39" s="258" customFormat="1" ht="14.25" customHeight="1">
      <c r="A31" s="262" t="s">
        <v>265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73"/>
      <c r="S31" s="267"/>
      <c r="T31" s="267"/>
      <c r="U31" s="269"/>
      <c r="V31" s="269"/>
      <c r="W31" s="267"/>
      <c r="X31" s="267"/>
      <c r="Y31" s="267"/>
      <c r="Z31" s="267"/>
      <c r="AA31" s="267"/>
      <c r="AB31" s="269"/>
      <c r="AC31" s="269"/>
      <c r="AD31" s="257"/>
      <c r="AK31" s="270"/>
      <c r="AL31" s="270"/>
      <c r="AM31" s="270"/>
    </row>
    <row r="32" spans="1:39" s="258" customFormat="1" ht="14.25" customHeight="1">
      <c r="A32" s="267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57"/>
      <c r="S32" s="262"/>
      <c r="T32" s="262"/>
      <c r="U32" s="274"/>
      <c r="V32" s="274"/>
      <c r="W32" s="262"/>
      <c r="X32" s="262"/>
      <c r="Y32" s="262"/>
      <c r="Z32" s="262"/>
      <c r="AA32" s="262"/>
      <c r="AB32" s="269"/>
      <c r="AC32" s="269"/>
      <c r="AD32" s="257"/>
      <c r="AK32" s="270"/>
      <c r="AL32" s="270"/>
      <c r="AM32" s="270"/>
    </row>
    <row r="33" spans="2:39" s="258" customFormat="1" ht="14.25" customHeight="1" thickBot="1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6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0"/>
      <c r="AL33" s="270"/>
      <c r="AM33" s="270"/>
    </row>
    <row r="34" spans="1:41" s="258" customFormat="1" ht="24.75" customHeight="1">
      <c r="A34" s="502" t="s">
        <v>311</v>
      </c>
      <c r="B34" s="542" t="s">
        <v>333</v>
      </c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14" t="s">
        <v>10</v>
      </c>
      <c r="AE34" s="495"/>
      <c r="AF34" s="495"/>
      <c r="AG34" s="495"/>
      <c r="AH34" s="495"/>
      <c r="AI34" s="495"/>
      <c r="AJ34" s="495"/>
      <c r="AK34" s="270"/>
      <c r="AL34" s="270"/>
      <c r="AM34" s="270"/>
      <c r="AN34" s="270"/>
      <c r="AO34" s="270"/>
    </row>
    <row r="35" spans="1:41" s="258" customFormat="1" ht="24.75" customHeight="1">
      <c r="A35" s="503"/>
      <c r="B35" s="500" t="s">
        <v>4</v>
      </c>
      <c r="C35" s="505"/>
      <c r="D35" s="505"/>
      <c r="E35" s="505"/>
      <c r="F35" s="505"/>
      <c r="G35" s="505"/>
      <c r="H35" s="501"/>
      <c r="I35" s="500" t="s">
        <v>5</v>
      </c>
      <c r="J35" s="505"/>
      <c r="K35" s="505"/>
      <c r="L35" s="505"/>
      <c r="M35" s="505"/>
      <c r="N35" s="505"/>
      <c r="O35" s="505"/>
      <c r="P35" s="500" t="s">
        <v>292</v>
      </c>
      <c r="Q35" s="506"/>
      <c r="R35" s="506"/>
      <c r="S35" s="506"/>
      <c r="T35" s="506"/>
      <c r="U35" s="506"/>
      <c r="V35" s="506"/>
      <c r="W35" s="545" t="s">
        <v>11</v>
      </c>
      <c r="X35" s="546"/>
      <c r="Y35" s="546"/>
      <c r="Z35" s="546"/>
      <c r="AA35" s="546"/>
      <c r="AB35" s="546"/>
      <c r="AC35" s="547"/>
      <c r="AD35" s="512" t="s">
        <v>12</v>
      </c>
      <c r="AE35" s="513"/>
      <c r="AF35" s="513"/>
      <c r="AG35" s="515" t="s">
        <v>13</v>
      </c>
      <c r="AH35" s="515"/>
      <c r="AI35" s="513"/>
      <c r="AJ35" s="516"/>
      <c r="AK35" s="280"/>
      <c r="AL35" s="280"/>
      <c r="AM35" s="213"/>
      <c r="AN35" s="280"/>
      <c r="AO35" s="280"/>
    </row>
    <row r="36" spans="1:41" s="258" customFormat="1" ht="24.75" customHeight="1">
      <c r="A36" s="503"/>
      <c r="B36" s="497" t="s">
        <v>320</v>
      </c>
      <c r="C36" s="498"/>
      <c r="D36" s="499"/>
      <c r="E36" s="213" t="s">
        <v>321</v>
      </c>
      <c r="F36" s="279" t="s">
        <v>322</v>
      </c>
      <c r="G36" s="500" t="s">
        <v>323</v>
      </c>
      <c r="H36" s="501"/>
      <c r="I36" s="497" t="s">
        <v>320</v>
      </c>
      <c r="J36" s="498"/>
      <c r="K36" s="499"/>
      <c r="L36" s="213" t="s">
        <v>321</v>
      </c>
      <c r="M36" s="279" t="s">
        <v>322</v>
      </c>
      <c r="N36" s="500" t="s">
        <v>323</v>
      </c>
      <c r="O36" s="505"/>
      <c r="P36" s="497" t="s">
        <v>6</v>
      </c>
      <c r="Q36" s="498"/>
      <c r="R36" s="499"/>
      <c r="S36" s="213" t="s">
        <v>321</v>
      </c>
      <c r="T36" s="279" t="s">
        <v>322</v>
      </c>
      <c r="U36" s="500" t="s">
        <v>323</v>
      </c>
      <c r="V36" s="501"/>
      <c r="W36" s="542" t="s">
        <v>6</v>
      </c>
      <c r="X36" s="543"/>
      <c r="Y36" s="544"/>
      <c r="Z36" s="213" t="s">
        <v>321</v>
      </c>
      <c r="AA36" s="282" t="s">
        <v>322</v>
      </c>
      <c r="AB36" s="494" t="s">
        <v>323</v>
      </c>
      <c r="AC36" s="541"/>
      <c r="AD36" s="534" t="s">
        <v>247</v>
      </c>
      <c r="AE36" s="517" t="s">
        <v>324</v>
      </c>
      <c r="AF36" s="518"/>
      <c r="AG36" s="519" t="s">
        <v>247</v>
      </c>
      <c r="AH36" s="520"/>
      <c r="AI36" s="517" t="s">
        <v>324</v>
      </c>
      <c r="AJ36" s="518"/>
      <c r="AK36" s="280"/>
      <c r="AL36" s="280"/>
      <c r="AM36" s="213"/>
      <c r="AN36" s="280"/>
      <c r="AO36" s="280"/>
    </row>
    <row r="37" spans="1:41" s="258" customFormat="1" ht="24.75" customHeight="1">
      <c r="A37" s="504"/>
      <c r="B37" s="494" t="s">
        <v>7</v>
      </c>
      <c r="C37" s="495"/>
      <c r="D37" s="496"/>
      <c r="E37" s="283" t="s">
        <v>8</v>
      </c>
      <c r="F37" s="284" t="s">
        <v>8</v>
      </c>
      <c r="G37" s="278" t="s">
        <v>325</v>
      </c>
      <c r="H37" s="278" t="s">
        <v>326</v>
      </c>
      <c r="I37" s="494" t="s">
        <v>7</v>
      </c>
      <c r="J37" s="495"/>
      <c r="K37" s="496"/>
      <c r="L37" s="283" t="s">
        <v>8</v>
      </c>
      <c r="M37" s="284" t="s">
        <v>8</v>
      </c>
      <c r="N37" s="278" t="s">
        <v>325</v>
      </c>
      <c r="O37" s="277" t="s">
        <v>326</v>
      </c>
      <c r="P37" s="494" t="s">
        <v>7</v>
      </c>
      <c r="Q37" s="495"/>
      <c r="R37" s="496"/>
      <c r="S37" s="283" t="s">
        <v>8</v>
      </c>
      <c r="T37" s="284" t="s">
        <v>8</v>
      </c>
      <c r="U37" s="278" t="s">
        <v>325</v>
      </c>
      <c r="V37" s="278" t="s">
        <v>326</v>
      </c>
      <c r="W37" s="494" t="s">
        <v>7</v>
      </c>
      <c r="X37" s="495"/>
      <c r="Y37" s="496"/>
      <c r="Z37" s="283" t="s">
        <v>8</v>
      </c>
      <c r="AA37" s="284" t="s">
        <v>8</v>
      </c>
      <c r="AB37" s="278" t="s">
        <v>325</v>
      </c>
      <c r="AC37" s="278" t="s">
        <v>326</v>
      </c>
      <c r="AD37" s="535"/>
      <c r="AE37" s="523" t="s">
        <v>327</v>
      </c>
      <c r="AF37" s="524"/>
      <c r="AG37" s="521"/>
      <c r="AH37" s="522"/>
      <c r="AI37" s="523" t="s">
        <v>327</v>
      </c>
      <c r="AJ37" s="524"/>
      <c r="AK37" s="280"/>
      <c r="AL37" s="280"/>
      <c r="AM37" s="213"/>
      <c r="AN37" s="280"/>
      <c r="AO37" s="280"/>
    </row>
    <row r="38" spans="1:41" s="258" customFormat="1" ht="24.75" customHeight="1">
      <c r="A38" s="281" t="s">
        <v>328</v>
      </c>
      <c r="B38" s="285">
        <v>297</v>
      </c>
      <c r="C38" s="256" t="s">
        <v>9</v>
      </c>
      <c r="D38" s="285">
        <v>299</v>
      </c>
      <c r="E38" s="285">
        <v>28066</v>
      </c>
      <c r="F38" s="285">
        <v>27994</v>
      </c>
      <c r="G38" s="286">
        <v>78.7</v>
      </c>
      <c r="H38" s="286">
        <v>78</v>
      </c>
      <c r="I38" s="285" t="s">
        <v>329</v>
      </c>
      <c r="J38" s="255"/>
      <c r="K38" s="285" t="s">
        <v>329</v>
      </c>
      <c r="L38" s="285" t="s">
        <v>329</v>
      </c>
      <c r="M38" s="285" t="s">
        <v>329</v>
      </c>
      <c r="N38" s="286" t="s">
        <v>329</v>
      </c>
      <c r="O38" s="286" t="s">
        <v>329</v>
      </c>
      <c r="P38" s="286" t="s">
        <v>329</v>
      </c>
      <c r="Q38" s="255"/>
      <c r="R38" s="286" t="s">
        <v>329</v>
      </c>
      <c r="S38" s="286" t="s">
        <v>329</v>
      </c>
      <c r="T38" s="286" t="s">
        <v>329</v>
      </c>
      <c r="U38" s="286" t="s">
        <v>329</v>
      </c>
      <c r="V38" s="286" t="s">
        <v>329</v>
      </c>
      <c r="W38" s="256">
        <v>104</v>
      </c>
      <c r="X38" s="255" t="s">
        <v>9</v>
      </c>
      <c r="Y38" s="256">
        <v>104</v>
      </c>
      <c r="Z38" s="256">
        <v>12852</v>
      </c>
      <c r="AA38" s="256">
        <v>13603</v>
      </c>
      <c r="AB38" s="286" t="s">
        <v>329</v>
      </c>
      <c r="AC38" s="286" t="s">
        <v>329</v>
      </c>
      <c r="AD38" s="256">
        <v>53720</v>
      </c>
      <c r="AE38" s="536">
        <v>1414563</v>
      </c>
      <c r="AF38" s="536"/>
      <c r="AG38" s="536">
        <v>48556</v>
      </c>
      <c r="AH38" s="536"/>
      <c r="AI38" s="536">
        <v>2260375</v>
      </c>
      <c r="AJ38" s="536"/>
      <c r="AK38" s="270"/>
      <c r="AL38" s="270"/>
      <c r="AM38" s="270"/>
      <c r="AN38" s="270"/>
      <c r="AO38" s="270"/>
    </row>
    <row r="39" spans="1:41" s="258" customFormat="1" ht="24.75" customHeight="1">
      <c r="A39" s="287">
        <v>3</v>
      </c>
      <c r="B39" s="285">
        <v>287</v>
      </c>
      <c r="C39" s="256" t="s">
        <v>9</v>
      </c>
      <c r="D39" s="285">
        <v>286</v>
      </c>
      <c r="E39" s="285">
        <v>29578</v>
      </c>
      <c r="F39" s="285">
        <v>29540</v>
      </c>
      <c r="G39" s="286">
        <v>78.1</v>
      </c>
      <c r="H39" s="286">
        <v>78.3</v>
      </c>
      <c r="I39" s="285">
        <v>296</v>
      </c>
      <c r="J39" s="255" t="s">
        <v>9</v>
      </c>
      <c r="K39" s="285">
        <v>296</v>
      </c>
      <c r="L39" s="285">
        <v>27926</v>
      </c>
      <c r="M39" s="285">
        <v>28668</v>
      </c>
      <c r="N39" s="286">
        <v>73.4</v>
      </c>
      <c r="O39" s="286">
        <v>75</v>
      </c>
      <c r="P39" s="256" t="s">
        <v>329</v>
      </c>
      <c r="Q39" s="255" t="s">
        <v>9</v>
      </c>
      <c r="R39" s="256" t="s">
        <v>329</v>
      </c>
      <c r="S39" s="256" t="s">
        <v>329</v>
      </c>
      <c r="T39" s="256" t="s">
        <v>329</v>
      </c>
      <c r="U39" s="261" t="s">
        <v>329</v>
      </c>
      <c r="V39" s="261" t="s">
        <v>329</v>
      </c>
      <c r="W39" s="256">
        <v>105</v>
      </c>
      <c r="X39" s="255" t="s">
        <v>9</v>
      </c>
      <c r="Y39" s="256">
        <v>105</v>
      </c>
      <c r="Z39" s="256">
        <v>12531</v>
      </c>
      <c r="AA39" s="256">
        <v>13187</v>
      </c>
      <c r="AB39" s="261" t="s">
        <v>329</v>
      </c>
      <c r="AC39" s="261" t="s">
        <v>329</v>
      </c>
      <c r="AD39" s="256">
        <v>24982</v>
      </c>
      <c r="AE39" s="493">
        <v>722204</v>
      </c>
      <c r="AF39" s="493"/>
      <c r="AG39" s="493">
        <v>23827</v>
      </c>
      <c r="AH39" s="493"/>
      <c r="AI39" s="493">
        <v>1280571</v>
      </c>
      <c r="AJ39" s="493"/>
      <c r="AK39" s="280"/>
      <c r="AL39" s="280"/>
      <c r="AM39" s="270"/>
      <c r="AN39" s="270"/>
      <c r="AO39" s="270"/>
    </row>
    <row r="40" spans="1:39" s="258" customFormat="1" ht="24.75" customHeight="1">
      <c r="A40" s="287">
        <v>4</v>
      </c>
      <c r="B40" s="285">
        <v>289</v>
      </c>
      <c r="C40" s="256" t="s">
        <v>9</v>
      </c>
      <c r="D40" s="285">
        <v>289</v>
      </c>
      <c r="E40" s="285">
        <v>32218</v>
      </c>
      <c r="F40" s="285">
        <v>33041</v>
      </c>
      <c r="G40" s="286">
        <v>67.2</v>
      </c>
      <c r="H40" s="286">
        <v>68.9</v>
      </c>
      <c r="I40" s="285">
        <v>361</v>
      </c>
      <c r="J40" s="255" t="s">
        <v>9</v>
      </c>
      <c r="K40" s="285">
        <v>363</v>
      </c>
      <c r="L40" s="285">
        <v>28755</v>
      </c>
      <c r="M40" s="285">
        <v>29348</v>
      </c>
      <c r="N40" s="286">
        <v>61.8</v>
      </c>
      <c r="O40" s="286">
        <v>62.7</v>
      </c>
      <c r="P40" s="256" t="s">
        <v>329</v>
      </c>
      <c r="Q40" s="256" t="s">
        <v>9</v>
      </c>
      <c r="R40" s="256" t="s">
        <v>329</v>
      </c>
      <c r="S40" s="256" t="s">
        <v>329</v>
      </c>
      <c r="T40" s="256" t="s">
        <v>329</v>
      </c>
      <c r="U40" s="261" t="s">
        <v>329</v>
      </c>
      <c r="V40" s="261" t="s">
        <v>329</v>
      </c>
      <c r="W40" s="256">
        <v>104</v>
      </c>
      <c r="X40" s="256" t="s">
        <v>9</v>
      </c>
      <c r="Y40" s="256">
        <v>104</v>
      </c>
      <c r="Z40" s="256">
        <v>13489</v>
      </c>
      <c r="AA40" s="256">
        <v>14013</v>
      </c>
      <c r="AB40" s="261" t="s">
        <v>329</v>
      </c>
      <c r="AC40" s="261" t="s">
        <v>329</v>
      </c>
      <c r="AD40" s="256">
        <v>18749</v>
      </c>
      <c r="AE40" s="493">
        <v>1572547</v>
      </c>
      <c r="AF40" s="493"/>
      <c r="AG40" s="493">
        <v>19358</v>
      </c>
      <c r="AH40" s="493"/>
      <c r="AI40" s="493">
        <v>1845260</v>
      </c>
      <c r="AJ40" s="493"/>
      <c r="AK40" s="270"/>
      <c r="AL40" s="270"/>
      <c r="AM40" s="270"/>
    </row>
    <row r="41" spans="1:39" s="258" customFormat="1" ht="24.75" customHeight="1">
      <c r="A41" s="287">
        <v>5</v>
      </c>
      <c r="B41" s="285">
        <v>288</v>
      </c>
      <c r="C41" s="260" t="s">
        <v>9</v>
      </c>
      <c r="D41" s="285">
        <v>286</v>
      </c>
      <c r="E41" s="285">
        <v>26915</v>
      </c>
      <c r="F41" s="285">
        <v>28229</v>
      </c>
      <c r="G41" s="286">
        <v>56.2</v>
      </c>
      <c r="H41" s="286">
        <v>59</v>
      </c>
      <c r="I41" s="285">
        <v>351</v>
      </c>
      <c r="J41" s="260" t="s">
        <v>9</v>
      </c>
      <c r="K41" s="285">
        <v>351</v>
      </c>
      <c r="L41" s="285">
        <v>27378</v>
      </c>
      <c r="M41" s="285">
        <v>27998</v>
      </c>
      <c r="N41" s="286">
        <v>61</v>
      </c>
      <c r="O41" s="286">
        <v>62.4</v>
      </c>
      <c r="P41" s="256" t="s">
        <v>329</v>
      </c>
      <c r="Q41" s="260" t="s">
        <v>9</v>
      </c>
      <c r="R41" s="256" t="s">
        <v>329</v>
      </c>
      <c r="S41" s="256" t="s">
        <v>329</v>
      </c>
      <c r="T41" s="256" t="s">
        <v>329</v>
      </c>
      <c r="U41" s="261" t="s">
        <v>329</v>
      </c>
      <c r="V41" s="261" t="s">
        <v>329</v>
      </c>
      <c r="W41" s="285">
        <v>104</v>
      </c>
      <c r="X41" s="260" t="s">
        <v>9</v>
      </c>
      <c r="Y41" s="285">
        <v>105</v>
      </c>
      <c r="Z41" s="285">
        <v>13284</v>
      </c>
      <c r="AA41" s="285">
        <v>13087</v>
      </c>
      <c r="AB41" s="261" t="s">
        <v>329</v>
      </c>
      <c r="AC41" s="261" t="s">
        <v>329</v>
      </c>
      <c r="AD41" s="256">
        <v>42530</v>
      </c>
      <c r="AE41" s="493">
        <v>1676747</v>
      </c>
      <c r="AF41" s="493"/>
      <c r="AG41" s="493">
        <v>34504</v>
      </c>
      <c r="AH41" s="493"/>
      <c r="AI41" s="493">
        <v>1860441</v>
      </c>
      <c r="AJ41" s="493"/>
      <c r="AK41" s="270"/>
      <c r="AL41" s="270"/>
      <c r="AM41" s="270"/>
    </row>
    <row r="42" spans="1:39" s="249" customFormat="1" ht="18" customHeight="1">
      <c r="A42" s="240">
        <v>6</v>
      </c>
      <c r="B42" s="425">
        <f>SUM(B44:B57)</f>
        <v>288</v>
      </c>
      <c r="C42" s="427" t="s">
        <v>9</v>
      </c>
      <c r="D42" s="425">
        <f>SUM(D44:D57)</f>
        <v>289</v>
      </c>
      <c r="E42" s="425">
        <f>SUM(E44:E57)</f>
        <v>28930</v>
      </c>
      <c r="F42" s="425">
        <f>SUM(F44:F57)</f>
        <v>31121</v>
      </c>
      <c r="G42" s="427">
        <v>60.7</v>
      </c>
      <c r="H42" s="427">
        <v>65.3</v>
      </c>
      <c r="I42" s="425">
        <f>SUM(I44:I57)</f>
        <v>371</v>
      </c>
      <c r="J42" s="427" t="s">
        <v>9</v>
      </c>
      <c r="K42" s="425">
        <f>SUM(K44:K57)</f>
        <v>371</v>
      </c>
      <c r="L42" s="425">
        <f>SUM(L44:L57)</f>
        <v>30564</v>
      </c>
      <c r="M42" s="425">
        <f>SUM(M44:M57)</f>
        <v>31165</v>
      </c>
      <c r="N42" s="427">
        <v>64.4</v>
      </c>
      <c r="O42" s="427">
        <v>65.7</v>
      </c>
      <c r="P42" s="425">
        <f>SUM(P44:P57)</f>
        <v>24</v>
      </c>
      <c r="Q42" s="428" t="s">
        <v>9</v>
      </c>
      <c r="R42" s="425">
        <f>SUM(R44:R57)</f>
        <v>25</v>
      </c>
      <c r="S42" s="425">
        <f>SUM(S44:S57)</f>
        <v>93</v>
      </c>
      <c r="T42" s="425">
        <f>SUM(T44:T57)</f>
        <v>103</v>
      </c>
      <c r="U42" s="427">
        <v>20.4</v>
      </c>
      <c r="V42" s="427">
        <v>21.7</v>
      </c>
      <c r="W42" s="425">
        <f>SUM(W44:W57)</f>
        <v>104</v>
      </c>
      <c r="X42" s="427" t="s">
        <v>9</v>
      </c>
      <c r="Y42" s="425">
        <f>SUM(Y44:Y57)</f>
        <v>104</v>
      </c>
      <c r="Z42" s="425">
        <f>SUM(Z44:Z57)</f>
        <v>10486</v>
      </c>
      <c r="AA42" s="425">
        <f>SUM(AA44:AA57)</f>
        <v>10713</v>
      </c>
      <c r="AB42" s="291">
        <v>37.5</v>
      </c>
      <c r="AC42" s="291">
        <v>38.3</v>
      </c>
      <c r="AD42" s="425">
        <f>SUM(AD44:AD57)</f>
        <v>35136</v>
      </c>
      <c r="AE42" s="552">
        <f>SUM(AE44:AF57)</f>
        <v>7806894</v>
      </c>
      <c r="AF42" s="552"/>
      <c r="AG42" s="552">
        <f>SUM(AG44:AH57)</f>
        <v>15348</v>
      </c>
      <c r="AH42" s="552"/>
      <c r="AI42" s="552">
        <f>SUM(AI44:AJ57)</f>
        <v>8423203</v>
      </c>
      <c r="AJ42" s="552"/>
      <c r="AK42" s="288"/>
      <c r="AL42" s="288"/>
      <c r="AM42" s="288"/>
    </row>
    <row r="43" spans="1:39" s="258" customFormat="1" ht="15" customHeight="1">
      <c r="A43" s="214"/>
      <c r="B43" s="255"/>
      <c r="C43" s="255"/>
      <c r="D43" s="255"/>
      <c r="E43" s="260"/>
      <c r="F43" s="260"/>
      <c r="G43" s="255"/>
      <c r="H43" s="255"/>
      <c r="I43" s="255"/>
      <c r="J43" s="255"/>
      <c r="K43" s="255"/>
      <c r="L43" s="260"/>
      <c r="M43" s="260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89"/>
      <c r="AC43" s="289"/>
      <c r="AD43" s="493"/>
      <c r="AE43" s="537"/>
      <c r="AF43" s="537"/>
      <c r="AG43" s="493"/>
      <c r="AH43" s="493"/>
      <c r="AI43" s="493"/>
      <c r="AJ43" s="537"/>
      <c r="AK43" s="270"/>
      <c r="AL43" s="270"/>
      <c r="AM43" s="270"/>
    </row>
    <row r="44" spans="1:39" s="258" customFormat="1" ht="24.75" customHeight="1">
      <c r="A44" s="214" t="s">
        <v>330</v>
      </c>
      <c r="B44" s="259">
        <v>30</v>
      </c>
      <c r="C44" s="256" t="s">
        <v>9</v>
      </c>
      <c r="D44" s="259">
        <v>30</v>
      </c>
      <c r="E44" s="260">
        <v>2384</v>
      </c>
      <c r="F44" s="260">
        <v>2475</v>
      </c>
      <c r="G44" s="261">
        <v>47.9</v>
      </c>
      <c r="H44" s="261">
        <v>49.8</v>
      </c>
      <c r="I44" s="259">
        <v>30</v>
      </c>
      <c r="J44" s="255" t="s">
        <v>9</v>
      </c>
      <c r="K44" s="259">
        <v>30</v>
      </c>
      <c r="L44" s="260">
        <v>2257</v>
      </c>
      <c r="M44" s="260">
        <v>2113</v>
      </c>
      <c r="N44" s="261">
        <v>59</v>
      </c>
      <c r="O44" s="261">
        <v>55.2</v>
      </c>
      <c r="P44" s="256" t="s">
        <v>329</v>
      </c>
      <c r="Q44" s="255" t="s">
        <v>9</v>
      </c>
      <c r="R44" s="256" t="s">
        <v>329</v>
      </c>
      <c r="S44" s="256" t="s">
        <v>329</v>
      </c>
      <c r="T44" s="256" t="s">
        <v>329</v>
      </c>
      <c r="U44" s="261" t="s">
        <v>329</v>
      </c>
      <c r="V44" s="261" t="s">
        <v>329</v>
      </c>
      <c r="W44" s="259">
        <v>8</v>
      </c>
      <c r="X44" s="255" t="s">
        <v>9</v>
      </c>
      <c r="Y44" s="259">
        <v>8</v>
      </c>
      <c r="Z44" s="224">
        <v>735</v>
      </c>
      <c r="AA44" s="224">
        <v>658</v>
      </c>
      <c r="AB44" s="290">
        <v>33.2</v>
      </c>
      <c r="AC44" s="290">
        <v>29.9</v>
      </c>
      <c r="AD44" s="224">
        <v>2301</v>
      </c>
      <c r="AE44" s="493">
        <v>231799</v>
      </c>
      <c r="AF44" s="493"/>
      <c r="AG44" s="539">
        <v>1962</v>
      </c>
      <c r="AH44" s="539"/>
      <c r="AI44" s="493">
        <v>381992</v>
      </c>
      <c r="AJ44" s="493"/>
      <c r="AK44" s="270"/>
      <c r="AL44" s="270"/>
      <c r="AM44" s="270"/>
    </row>
    <row r="45" spans="1:39" s="258" customFormat="1" ht="24.75" customHeight="1">
      <c r="A45" s="895" t="s">
        <v>542</v>
      </c>
      <c r="B45" s="259">
        <v>31</v>
      </c>
      <c r="C45" s="256" t="s">
        <v>9</v>
      </c>
      <c r="D45" s="259">
        <v>31</v>
      </c>
      <c r="E45" s="260">
        <v>3512</v>
      </c>
      <c r="F45" s="260">
        <v>3423</v>
      </c>
      <c r="G45" s="261">
        <v>68.2</v>
      </c>
      <c r="H45" s="261">
        <v>66.5</v>
      </c>
      <c r="I45" s="259">
        <v>31</v>
      </c>
      <c r="J45" s="255" t="s">
        <v>9</v>
      </c>
      <c r="K45" s="259">
        <v>31</v>
      </c>
      <c r="L45" s="260">
        <v>2195</v>
      </c>
      <c r="M45" s="260">
        <v>2377</v>
      </c>
      <c r="N45" s="261">
        <v>54.9</v>
      </c>
      <c r="O45" s="261">
        <v>59.2</v>
      </c>
      <c r="P45" s="256" t="s">
        <v>329</v>
      </c>
      <c r="Q45" s="255" t="s">
        <v>9</v>
      </c>
      <c r="R45" s="256" t="s">
        <v>329</v>
      </c>
      <c r="S45" s="256" t="s">
        <v>329</v>
      </c>
      <c r="T45" s="256" t="s">
        <v>329</v>
      </c>
      <c r="U45" s="261" t="s">
        <v>329</v>
      </c>
      <c r="V45" s="261" t="s">
        <v>329</v>
      </c>
      <c r="W45" s="259">
        <v>9</v>
      </c>
      <c r="X45" s="255" t="s">
        <v>9</v>
      </c>
      <c r="Y45" s="259">
        <v>9</v>
      </c>
      <c r="Z45" s="224">
        <v>632</v>
      </c>
      <c r="AA45" s="224">
        <v>948</v>
      </c>
      <c r="AB45" s="290">
        <v>26</v>
      </c>
      <c r="AC45" s="290">
        <v>39</v>
      </c>
      <c r="AD45" s="224">
        <v>2181</v>
      </c>
      <c r="AE45" s="493">
        <v>207026</v>
      </c>
      <c r="AF45" s="493"/>
      <c r="AG45" s="539">
        <v>1946</v>
      </c>
      <c r="AH45" s="539"/>
      <c r="AI45" s="493">
        <v>357440</v>
      </c>
      <c r="AJ45" s="493"/>
      <c r="AK45" s="270"/>
      <c r="AL45" s="270"/>
      <c r="AM45" s="270"/>
    </row>
    <row r="46" spans="1:39" s="258" customFormat="1" ht="24.75" customHeight="1">
      <c r="A46" s="895" t="s">
        <v>543</v>
      </c>
      <c r="B46" s="259">
        <v>30</v>
      </c>
      <c r="C46" s="256" t="s">
        <v>9</v>
      </c>
      <c r="D46" s="259">
        <v>30</v>
      </c>
      <c r="E46" s="260">
        <v>3059</v>
      </c>
      <c r="F46" s="260">
        <v>3615</v>
      </c>
      <c r="G46" s="261">
        <v>61.5</v>
      </c>
      <c r="H46" s="261">
        <v>72.6</v>
      </c>
      <c r="I46" s="259">
        <v>31</v>
      </c>
      <c r="J46" s="255" t="s">
        <v>9</v>
      </c>
      <c r="K46" s="259">
        <v>31</v>
      </c>
      <c r="L46" s="260">
        <v>2426</v>
      </c>
      <c r="M46" s="260">
        <v>2408</v>
      </c>
      <c r="N46" s="261">
        <v>61.3</v>
      </c>
      <c r="O46" s="261">
        <v>60.8</v>
      </c>
      <c r="P46" s="256" t="s">
        <v>329</v>
      </c>
      <c r="Q46" s="255" t="s">
        <v>9</v>
      </c>
      <c r="R46" s="256" t="s">
        <v>329</v>
      </c>
      <c r="S46" s="256" t="s">
        <v>329</v>
      </c>
      <c r="T46" s="256" t="s">
        <v>329</v>
      </c>
      <c r="U46" s="261" t="s">
        <v>329</v>
      </c>
      <c r="V46" s="261" t="s">
        <v>329</v>
      </c>
      <c r="W46" s="259">
        <v>8</v>
      </c>
      <c r="X46" s="255" t="s">
        <v>9</v>
      </c>
      <c r="Y46" s="259">
        <v>8</v>
      </c>
      <c r="Z46" s="224">
        <v>952</v>
      </c>
      <c r="AA46" s="224">
        <v>1270</v>
      </c>
      <c r="AB46" s="290">
        <v>44.1</v>
      </c>
      <c r="AC46" s="290">
        <v>58.8</v>
      </c>
      <c r="AD46" s="224">
        <v>1295</v>
      </c>
      <c r="AE46" s="493">
        <v>157236</v>
      </c>
      <c r="AF46" s="493"/>
      <c r="AG46" s="539">
        <v>1404</v>
      </c>
      <c r="AH46" s="539"/>
      <c r="AI46" s="493">
        <v>308496</v>
      </c>
      <c r="AJ46" s="493"/>
      <c r="AK46" s="270"/>
      <c r="AL46" s="270"/>
      <c r="AM46" s="270"/>
    </row>
    <row r="47" spans="1:39" s="258" customFormat="1" ht="24.75" customHeight="1">
      <c r="A47" s="895" t="s">
        <v>544</v>
      </c>
      <c r="B47" s="259">
        <v>31</v>
      </c>
      <c r="C47" s="256" t="s">
        <v>9</v>
      </c>
      <c r="D47" s="259">
        <v>30</v>
      </c>
      <c r="E47" s="260">
        <v>2713</v>
      </c>
      <c r="F47" s="260">
        <v>3176</v>
      </c>
      <c r="G47" s="261">
        <v>54.5</v>
      </c>
      <c r="H47" s="261">
        <v>63.8</v>
      </c>
      <c r="I47" s="259">
        <v>31</v>
      </c>
      <c r="J47" s="255" t="s">
        <v>9</v>
      </c>
      <c r="K47" s="259">
        <v>31</v>
      </c>
      <c r="L47" s="260">
        <v>1897</v>
      </c>
      <c r="M47" s="260">
        <v>2346</v>
      </c>
      <c r="N47" s="261">
        <v>47.8</v>
      </c>
      <c r="O47" s="261">
        <v>59.1</v>
      </c>
      <c r="P47" s="256" t="s">
        <v>329</v>
      </c>
      <c r="Q47" s="255" t="s">
        <v>9</v>
      </c>
      <c r="R47" s="256" t="s">
        <v>329</v>
      </c>
      <c r="S47" s="256" t="s">
        <v>329</v>
      </c>
      <c r="T47" s="256" t="s">
        <v>329</v>
      </c>
      <c r="U47" s="261" t="s">
        <v>329</v>
      </c>
      <c r="V47" s="261" t="s">
        <v>329</v>
      </c>
      <c r="W47" s="259">
        <v>9</v>
      </c>
      <c r="X47" s="255" t="s">
        <v>9</v>
      </c>
      <c r="Y47" s="259">
        <v>9</v>
      </c>
      <c r="Z47" s="224">
        <v>702</v>
      </c>
      <c r="AA47" s="224">
        <v>657</v>
      </c>
      <c r="AB47" s="290">
        <v>28.9</v>
      </c>
      <c r="AC47" s="290">
        <v>27</v>
      </c>
      <c r="AD47" s="224">
        <v>2748</v>
      </c>
      <c r="AE47" s="493">
        <v>686442</v>
      </c>
      <c r="AF47" s="493"/>
      <c r="AG47" s="539">
        <v>2415</v>
      </c>
      <c r="AH47" s="539"/>
      <c r="AI47" s="493">
        <v>781511</v>
      </c>
      <c r="AJ47" s="493"/>
      <c r="AK47" s="270"/>
      <c r="AL47" s="270"/>
      <c r="AM47" s="270"/>
    </row>
    <row r="48" spans="1:39" ht="15" customHeight="1">
      <c r="A48" s="265"/>
      <c r="B48" s="259"/>
      <c r="C48" s="256"/>
      <c r="D48" s="259"/>
      <c r="E48" s="260"/>
      <c r="F48" s="260"/>
      <c r="G48" s="261"/>
      <c r="H48" s="261"/>
      <c r="I48" s="259"/>
      <c r="J48" s="255"/>
      <c r="K48" s="259"/>
      <c r="L48" s="260"/>
      <c r="M48" s="260"/>
      <c r="N48" s="261"/>
      <c r="O48" s="261"/>
      <c r="P48" s="259"/>
      <c r="Q48" s="255"/>
      <c r="R48" s="259"/>
      <c r="S48" s="259"/>
      <c r="T48" s="259"/>
      <c r="U48" s="261"/>
      <c r="V48" s="261"/>
      <c r="W48" s="259"/>
      <c r="X48" s="255"/>
      <c r="Y48" s="259"/>
      <c r="Z48" s="224"/>
      <c r="AA48" s="224"/>
      <c r="AB48" s="290"/>
      <c r="AC48" s="290"/>
      <c r="AD48" s="224"/>
      <c r="AE48" s="540"/>
      <c r="AF48" s="540"/>
      <c r="AG48" s="210"/>
      <c r="AH48" s="210"/>
      <c r="AI48" s="210"/>
      <c r="AJ48" s="236"/>
      <c r="AK48" s="235"/>
      <c r="AL48" s="235"/>
      <c r="AM48" s="235"/>
    </row>
    <row r="49" spans="1:39" ht="24.75" customHeight="1">
      <c r="A49" s="895" t="s">
        <v>545</v>
      </c>
      <c r="B49" s="223">
        <v>30</v>
      </c>
      <c r="C49" s="219" t="s">
        <v>9</v>
      </c>
      <c r="D49" s="223">
        <v>30</v>
      </c>
      <c r="E49" s="225">
        <v>3539</v>
      </c>
      <c r="F49" s="225">
        <v>3557</v>
      </c>
      <c r="G49" s="222">
        <v>68.8</v>
      </c>
      <c r="H49" s="222">
        <v>69.1</v>
      </c>
      <c r="I49" s="223">
        <v>30</v>
      </c>
      <c r="J49" s="220" t="s">
        <v>9</v>
      </c>
      <c r="K49" s="223">
        <v>30</v>
      </c>
      <c r="L49" s="225">
        <v>2638</v>
      </c>
      <c r="M49" s="225">
        <v>2676</v>
      </c>
      <c r="N49" s="222">
        <v>68.6</v>
      </c>
      <c r="O49" s="222">
        <v>69.6</v>
      </c>
      <c r="P49" s="219" t="s">
        <v>329</v>
      </c>
      <c r="Q49" s="220" t="s">
        <v>9</v>
      </c>
      <c r="R49" s="219" t="s">
        <v>329</v>
      </c>
      <c r="S49" s="219" t="s">
        <v>329</v>
      </c>
      <c r="T49" s="219" t="s">
        <v>329</v>
      </c>
      <c r="U49" s="222" t="s">
        <v>329</v>
      </c>
      <c r="V49" s="222" t="s">
        <v>329</v>
      </c>
      <c r="W49" s="223">
        <v>9</v>
      </c>
      <c r="X49" s="220" t="s">
        <v>9</v>
      </c>
      <c r="Y49" s="223">
        <v>9</v>
      </c>
      <c r="Z49" s="210">
        <v>1351</v>
      </c>
      <c r="AA49" s="210">
        <v>1105</v>
      </c>
      <c r="AB49" s="250">
        <v>55.6</v>
      </c>
      <c r="AC49" s="250">
        <v>45.5</v>
      </c>
      <c r="AD49" s="210">
        <v>2608</v>
      </c>
      <c r="AE49" s="538">
        <v>629179</v>
      </c>
      <c r="AF49" s="538"/>
      <c r="AG49" s="548">
        <v>1907</v>
      </c>
      <c r="AH49" s="548"/>
      <c r="AI49" s="538">
        <v>727562</v>
      </c>
      <c r="AJ49" s="538"/>
      <c r="AK49" s="235"/>
      <c r="AL49" s="235"/>
      <c r="AM49" s="235"/>
    </row>
    <row r="50" spans="1:39" ht="24.75" customHeight="1">
      <c r="A50" s="895" t="s">
        <v>546</v>
      </c>
      <c r="B50" s="223">
        <v>30</v>
      </c>
      <c r="C50" s="219" t="s">
        <v>9</v>
      </c>
      <c r="D50" s="223">
        <v>29</v>
      </c>
      <c r="E50" s="225">
        <v>3191</v>
      </c>
      <c r="F50" s="225">
        <v>3518</v>
      </c>
      <c r="G50" s="222">
        <v>66.3</v>
      </c>
      <c r="H50" s="222">
        <v>73.1</v>
      </c>
      <c r="I50" s="223">
        <v>32</v>
      </c>
      <c r="J50" s="220" t="s">
        <v>9</v>
      </c>
      <c r="K50" s="223">
        <v>32</v>
      </c>
      <c r="L50" s="225">
        <v>1842</v>
      </c>
      <c r="M50" s="225">
        <v>2056</v>
      </c>
      <c r="N50" s="222">
        <v>45.1</v>
      </c>
      <c r="O50" s="222">
        <v>50.4</v>
      </c>
      <c r="P50" s="219" t="s">
        <v>329</v>
      </c>
      <c r="Q50" s="220" t="s">
        <v>9</v>
      </c>
      <c r="R50" s="219" t="s">
        <v>329</v>
      </c>
      <c r="S50" s="219" t="s">
        <v>329</v>
      </c>
      <c r="T50" s="219" t="s">
        <v>329</v>
      </c>
      <c r="U50" s="222" t="s">
        <v>329</v>
      </c>
      <c r="V50" s="222" t="s">
        <v>329</v>
      </c>
      <c r="W50" s="223">
        <v>9</v>
      </c>
      <c r="X50" s="220" t="s">
        <v>9</v>
      </c>
      <c r="Y50" s="223">
        <v>9</v>
      </c>
      <c r="Z50" s="210">
        <v>774</v>
      </c>
      <c r="AA50" s="210">
        <v>761</v>
      </c>
      <c r="AB50" s="250">
        <v>32.5</v>
      </c>
      <c r="AC50" s="250">
        <v>32</v>
      </c>
      <c r="AD50" s="210">
        <v>3023</v>
      </c>
      <c r="AE50" s="538">
        <v>735978</v>
      </c>
      <c r="AF50" s="538"/>
      <c r="AG50" s="548">
        <v>2047</v>
      </c>
      <c r="AH50" s="548"/>
      <c r="AI50" s="538">
        <v>673421</v>
      </c>
      <c r="AJ50" s="538"/>
      <c r="AK50" s="235"/>
      <c r="AL50" s="235"/>
      <c r="AM50" s="235"/>
    </row>
    <row r="51" spans="1:39" ht="24.75" customHeight="1">
      <c r="A51" s="895" t="s">
        <v>547</v>
      </c>
      <c r="B51" s="223">
        <v>31</v>
      </c>
      <c r="C51" s="219" t="s">
        <v>9</v>
      </c>
      <c r="D51" s="223">
        <v>31</v>
      </c>
      <c r="E51" s="225">
        <v>3942</v>
      </c>
      <c r="F51" s="225">
        <v>4671</v>
      </c>
      <c r="G51" s="222">
        <v>76.6</v>
      </c>
      <c r="H51" s="222">
        <v>90.8</v>
      </c>
      <c r="I51" s="223">
        <v>33</v>
      </c>
      <c r="J51" s="220" t="s">
        <v>9</v>
      </c>
      <c r="K51" s="223">
        <v>33</v>
      </c>
      <c r="L51" s="225">
        <v>3023</v>
      </c>
      <c r="M51" s="225">
        <v>3091</v>
      </c>
      <c r="N51" s="222">
        <v>72.1</v>
      </c>
      <c r="O51" s="222">
        <v>73.6</v>
      </c>
      <c r="P51" s="219" t="s">
        <v>329</v>
      </c>
      <c r="Q51" s="220" t="s">
        <v>9</v>
      </c>
      <c r="R51" s="219" t="s">
        <v>329</v>
      </c>
      <c r="S51" s="219" t="s">
        <v>329</v>
      </c>
      <c r="T51" s="219" t="s">
        <v>329</v>
      </c>
      <c r="U51" s="222" t="s">
        <v>329</v>
      </c>
      <c r="V51" s="222" t="s">
        <v>329</v>
      </c>
      <c r="W51" s="223">
        <v>9</v>
      </c>
      <c r="X51" s="220" t="s">
        <v>9</v>
      </c>
      <c r="Y51" s="223">
        <v>9</v>
      </c>
      <c r="Z51" s="210">
        <v>1214</v>
      </c>
      <c r="AA51" s="210">
        <v>1277</v>
      </c>
      <c r="AB51" s="250">
        <v>50</v>
      </c>
      <c r="AC51" s="250">
        <v>52.6</v>
      </c>
      <c r="AD51" s="210">
        <v>2887</v>
      </c>
      <c r="AE51" s="538">
        <v>853902</v>
      </c>
      <c r="AF51" s="538"/>
      <c r="AG51" s="548">
        <v>705</v>
      </c>
      <c r="AH51" s="548"/>
      <c r="AI51" s="538">
        <v>910850</v>
      </c>
      <c r="AJ51" s="538"/>
      <c r="AK51" s="235"/>
      <c r="AL51" s="235"/>
      <c r="AM51" s="235"/>
    </row>
    <row r="52" spans="1:39" ht="24.75" customHeight="1">
      <c r="A52" s="895" t="s">
        <v>548</v>
      </c>
      <c r="B52" s="223">
        <v>30</v>
      </c>
      <c r="C52" s="219" t="s">
        <v>9</v>
      </c>
      <c r="D52" s="223">
        <v>33</v>
      </c>
      <c r="E52" s="225">
        <v>3076</v>
      </c>
      <c r="F52" s="225">
        <v>3404</v>
      </c>
      <c r="G52" s="222">
        <v>61.8</v>
      </c>
      <c r="H52" s="222">
        <v>68.4</v>
      </c>
      <c r="I52" s="223">
        <v>30</v>
      </c>
      <c r="J52" s="220" t="s">
        <v>9</v>
      </c>
      <c r="K52" s="223">
        <v>30</v>
      </c>
      <c r="L52" s="225">
        <v>2738</v>
      </c>
      <c r="M52" s="225">
        <v>2591</v>
      </c>
      <c r="N52" s="222">
        <v>71.1</v>
      </c>
      <c r="O52" s="222">
        <v>67.3</v>
      </c>
      <c r="P52" s="219" t="s">
        <v>329</v>
      </c>
      <c r="Q52" s="220" t="s">
        <v>9</v>
      </c>
      <c r="R52" s="219" t="s">
        <v>329</v>
      </c>
      <c r="S52" s="219" t="s">
        <v>329</v>
      </c>
      <c r="T52" s="219" t="s">
        <v>329</v>
      </c>
      <c r="U52" s="222" t="s">
        <v>329</v>
      </c>
      <c r="V52" s="222" t="s">
        <v>329</v>
      </c>
      <c r="W52" s="223">
        <v>8</v>
      </c>
      <c r="X52" s="220" t="s">
        <v>9</v>
      </c>
      <c r="Y52" s="223">
        <v>8</v>
      </c>
      <c r="Z52" s="210">
        <v>1202</v>
      </c>
      <c r="AA52" s="210">
        <v>1088</v>
      </c>
      <c r="AB52" s="250">
        <v>55.6</v>
      </c>
      <c r="AC52" s="250">
        <v>50.4</v>
      </c>
      <c r="AD52" s="210">
        <v>4190</v>
      </c>
      <c r="AE52" s="538">
        <v>898988</v>
      </c>
      <c r="AF52" s="538"/>
      <c r="AG52" s="548">
        <v>653</v>
      </c>
      <c r="AH52" s="548"/>
      <c r="AI52" s="538">
        <v>906700</v>
      </c>
      <c r="AJ52" s="538"/>
      <c r="AK52" s="235"/>
      <c r="AL52" s="235"/>
      <c r="AM52" s="235"/>
    </row>
    <row r="53" spans="1:39" ht="15" customHeight="1">
      <c r="A53" s="265"/>
      <c r="B53" s="223"/>
      <c r="C53" s="219"/>
      <c r="D53" s="223"/>
      <c r="E53" s="225"/>
      <c r="F53" s="225"/>
      <c r="G53" s="222"/>
      <c r="H53" s="222"/>
      <c r="I53" s="223"/>
      <c r="J53" s="220"/>
      <c r="K53" s="223"/>
      <c r="L53" s="225"/>
      <c r="M53" s="225"/>
      <c r="N53" s="222"/>
      <c r="O53" s="222"/>
      <c r="P53" s="223"/>
      <c r="Q53" s="220"/>
      <c r="R53" s="223"/>
      <c r="S53" s="223"/>
      <c r="T53" s="223"/>
      <c r="U53" s="222"/>
      <c r="V53" s="222"/>
      <c r="W53" s="223"/>
      <c r="X53" s="220"/>
      <c r="Y53" s="223"/>
      <c r="Z53" s="210"/>
      <c r="AA53" s="210"/>
      <c r="AB53" s="250"/>
      <c r="AC53" s="250"/>
      <c r="AD53" s="210"/>
      <c r="AE53" s="236"/>
      <c r="AF53" s="236"/>
      <c r="AG53" s="210"/>
      <c r="AH53" s="210"/>
      <c r="AI53" s="210"/>
      <c r="AJ53" s="236"/>
      <c r="AK53" s="235"/>
      <c r="AL53" s="235"/>
      <c r="AM53" s="235"/>
    </row>
    <row r="54" spans="1:39" ht="24.75" customHeight="1">
      <c r="A54" s="895" t="s">
        <v>549</v>
      </c>
      <c r="B54" s="223" t="s">
        <v>264</v>
      </c>
      <c r="C54" s="219" t="s">
        <v>9</v>
      </c>
      <c r="D54" s="223" t="s">
        <v>264</v>
      </c>
      <c r="E54" s="225" t="s">
        <v>264</v>
      </c>
      <c r="F54" s="225" t="s">
        <v>264</v>
      </c>
      <c r="G54" s="222" t="s">
        <v>264</v>
      </c>
      <c r="H54" s="222" t="s">
        <v>264</v>
      </c>
      <c r="I54" s="223">
        <v>31</v>
      </c>
      <c r="J54" s="220" t="s">
        <v>9</v>
      </c>
      <c r="K54" s="223">
        <v>31</v>
      </c>
      <c r="L54" s="225">
        <v>2533</v>
      </c>
      <c r="M54" s="225">
        <v>2372</v>
      </c>
      <c r="N54" s="222">
        <v>64.2</v>
      </c>
      <c r="O54" s="222">
        <v>60.1</v>
      </c>
      <c r="P54" s="219" t="s">
        <v>329</v>
      </c>
      <c r="Q54" s="220" t="s">
        <v>9</v>
      </c>
      <c r="R54" s="219" t="s">
        <v>329</v>
      </c>
      <c r="S54" s="219" t="s">
        <v>329</v>
      </c>
      <c r="T54" s="219" t="s">
        <v>329</v>
      </c>
      <c r="U54" s="222" t="s">
        <v>329</v>
      </c>
      <c r="V54" s="222" t="s">
        <v>329</v>
      </c>
      <c r="W54" s="223">
        <v>9</v>
      </c>
      <c r="X54" s="220" t="s">
        <v>9</v>
      </c>
      <c r="Y54" s="223">
        <v>9</v>
      </c>
      <c r="Z54" s="210">
        <v>885</v>
      </c>
      <c r="AA54" s="210">
        <v>709</v>
      </c>
      <c r="AB54" s="250">
        <v>37</v>
      </c>
      <c r="AC54" s="250">
        <v>29.6</v>
      </c>
      <c r="AD54" s="210">
        <v>3718</v>
      </c>
      <c r="AE54" s="538">
        <v>890749</v>
      </c>
      <c r="AF54" s="538"/>
      <c r="AG54" s="548">
        <v>604</v>
      </c>
      <c r="AH54" s="548"/>
      <c r="AI54" s="538">
        <v>972624</v>
      </c>
      <c r="AJ54" s="538"/>
      <c r="AK54" s="235"/>
      <c r="AL54" s="235"/>
      <c r="AM54" s="235"/>
    </row>
    <row r="55" spans="1:39" ht="24.75" customHeight="1">
      <c r="A55" s="266" t="s">
        <v>331</v>
      </c>
      <c r="B55" s="223" t="s">
        <v>264</v>
      </c>
      <c r="C55" s="219" t="s">
        <v>9</v>
      </c>
      <c r="D55" s="223" t="s">
        <v>264</v>
      </c>
      <c r="E55" s="225" t="s">
        <v>264</v>
      </c>
      <c r="F55" s="225" t="s">
        <v>264</v>
      </c>
      <c r="G55" s="222" t="s">
        <v>264</v>
      </c>
      <c r="H55" s="222" t="s">
        <v>264</v>
      </c>
      <c r="I55" s="223">
        <v>33</v>
      </c>
      <c r="J55" s="220" t="s">
        <v>9</v>
      </c>
      <c r="K55" s="223">
        <v>33</v>
      </c>
      <c r="L55" s="225">
        <v>3073</v>
      </c>
      <c r="M55" s="225">
        <v>3043</v>
      </c>
      <c r="N55" s="222">
        <v>73.1</v>
      </c>
      <c r="O55" s="222">
        <v>72.3</v>
      </c>
      <c r="P55" s="219" t="s">
        <v>329</v>
      </c>
      <c r="Q55" s="220" t="s">
        <v>9</v>
      </c>
      <c r="R55" s="219" t="s">
        <v>329</v>
      </c>
      <c r="S55" s="219" t="s">
        <v>329</v>
      </c>
      <c r="T55" s="219" t="s">
        <v>329</v>
      </c>
      <c r="U55" s="222" t="s">
        <v>329</v>
      </c>
      <c r="V55" s="222" t="s">
        <v>329</v>
      </c>
      <c r="W55" s="223">
        <v>9</v>
      </c>
      <c r="X55" s="220" t="s">
        <v>9</v>
      </c>
      <c r="Y55" s="223">
        <v>9</v>
      </c>
      <c r="Z55" s="210">
        <v>675</v>
      </c>
      <c r="AA55" s="210">
        <v>975</v>
      </c>
      <c r="AB55" s="250">
        <v>28.6</v>
      </c>
      <c r="AC55" s="250">
        <v>41.3</v>
      </c>
      <c r="AD55" s="210">
        <v>3534</v>
      </c>
      <c r="AE55" s="538">
        <v>761388</v>
      </c>
      <c r="AF55" s="538"/>
      <c r="AG55" s="548">
        <v>481</v>
      </c>
      <c r="AH55" s="548"/>
      <c r="AI55" s="538">
        <v>652979</v>
      </c>
      <c r="AJ55" s="538"/>
      <c r="AK55" s="235"/>
      <c r="AL55" s="235"/>
      <c r="AM55" s="235"/>
    </row>
    <row r="56" spans="1:39" ht="24.75" customHeight="1">
      <c r="A56" s="895" t="s">
        <v>550</v>
      </c>
      <c r="B56" s="223">
        <v>14</v>
      </c>
      <c r="C56" s="219" t="s">
        <v>9</v>
      </c>
      <c r="D56" s="223">
        <v>14</v>
      </c>
      <c r="E56" s="225">
        <v>692</v>
      </c>
      <c r="F56" s="225">
        <v>700</v>
      </c>
      <c r="G56" s="222">
        <v>29.8</v>
      </c>
      <c r="H56" s="222">
        <v>30.1</v>
      </c>
      <c r="I56" s="223">
        <v>28</v>
      </c>
      <c r="J56" s="220" t="s">
        <v>9</v>
      </c>
      <c r="K56" s="223">
        <v>28</v>
      </c>
      <c r="L56" s="225">
        <v>2752</v>
      </c>
      <c r="M56" s="225">
        <v>2801</v>
      </c>
      <c r="N56" s="222">
        <v>77.1</v>
      </c>
      <c r="O56" s="222">
        <v>78.5</v>
      </c>
      <c r="P56" s="223">
        <v>12</v>
      </c>
      <c r="Q56" s="220" t="s">
        <v>332</v>
      </c>
      <c r="R56" s="223">
        <v>12</v>
      </c>
      <c r="S56" s="223">
        <v>35</v>
      </c>
      <c r="T56" s="223">
        <v>46</v>
      </c>
      <c r="U56" s="222">
        <v>15.4</v>
      </c>
      <c r="V56" s="222">
        <v>20.2</v>
      </c>
      <c r="W56" s="223">
        <v>8</v>
      </c>
      <c r="X56" s="220" t="s">
        <v>9</v>
      </c>
      <c r="Y56" s="223">
        <v>8</v>
      </c>
      <c r="Z56" s="210">
        <v>573</v>
      </c>
      <c r="AA56" s="210">
        <v>558</v>
      </c>
      <c r="AB56" s="251">
        <v>26.5</v>
      </c>
      <c r="AC56" s="251">
        <v>25.8</v>
      </c>
      <c r="AD56" s="210">
        <v>3105</v>
      </c>
      <c r="AE56" s="538">
        <v>841454</v>
      </c>
      <c r="AF56" s="538"/>
      <c r="AG56" s="548">
        <v>612</v>
      </c>
      <c r="AH56" s="548"/>
      <c r="AI56" s="538">
        <v>787804</v>
      </c>
      <c r="AJ56" s="538"/>
      <c r="AK56" s="235"/>
      <c r="AL56" s="235"/>
      <c r="AM56" s="235"/>
    </row>
    <row r="57" spans="1:39" ht="24.75" customHeight="1">
      <c r="A57" s="896" t="s">
        <v>551</v>
      </c>
      <c r="B57" s="226">
        <v>31</v>
      </c>
      <c r="C57" s="227" t="s">
        <v>9</v>
      </c>
      <c r="D57" s="226">
        <v>31</v>
      </c>
      <c r="E57" s="228">
        <v>2822</v>
      </c>
      <c r="F57" s="228">
        <v>2582</v>
      </c>
      <c r="G57" s="229">
        <v>54.9</v>
      </c>
      <c r="H57" s="229">
        <v>50.3</v>
      </c>
      <c r="I57" s="226">
        <v>31</v>
      </c>
      <c r="J57" s="231" t="s">
        <v>9</v>
      </c>
      <c r="K57" s="226">
        <v>31</v>
      </c>
      <c r="L57" s="228">
        <v>3190</v>
      </c>
      <c r="M57" s="228">
        <v>3291</v>
      </c>
      <c r="N57" s="229">
        <v>80.2</v>
      </c>
      <c r="O57" s="229">
        <v>82.8</v>
      </c>
      <c r="P57" s="230">
        <v>12</v>
      </c>
      <c r="Q57" s="231" t="s">
        <v>332</v>
      </c>
      <c r="R57" s="230">
        <v>13</v>
      </c>
      <c r="S57" s="230">
        <v>58</v>
      </c>
      <c r="T57" s="230">
        <v>57</v>
      </c>
      <c r="U57" s="232">
        <v>25.4</v>
      </c>
      <c r="V57" s="229">
        <v>23.1</v>
      </c>
      <c r="W57" s="226">
        <v>9</v>
      </c>
      <c r="X57" s="237" t="s">
        <v>9</v>
      </c>
      <c r="Y57" s="226">
        <v>9</v>
      </c>
      <c r="Z57" s="211">
        <v>791</v>
      </c>
      <c r="AA57" s="211">
        <v>707</v>
      </c>
      <c r="AB57" s="252">
        <v>32.6</v>
      </c>
      <c r="AC57" s="252">
        <v>29.1</v>
      </c>
      <c r="AD57" s="238">
        <v>3546</v>
      </c>
      <c r="AE57" s="549">
        <v>912753</v>
      </c>
      <c r="AF57" s="549"/>
      <c r="AG57" s="550">
        <v>612</v>
      </c>
      <c r="AH57" s="550"/>
      <c r="AI57" s="549">
        <v>961824</v>
      </c>
      <c r="AJ57" s="549"/>
      <c r="AK57" s="235"/>
      <c r="AL57" s="235"/>
      <c r="AM57" s="235"/>
    </row>
    <row r="58" spans="2:39" ht="15" customHeight="1">
      <c r="B58" s="233"/>
      <c r="C58" s="233"/>
      <c r="D58" s="233"/>
      <c r="E58" s="233"/>
      <c r="F58" s="233"/>
      <c r="G58" s="234"/>
      <c r="H58" s="234"/>
      <c r="I58" s="490" t="s">
        <v>261</v>
      </c>
      <c r="J58" s="490"/>
      <c r="K58" s="490"/>
      <c r="L58" s="490"/>
      <c r="M58" s="239"/>
      <c r="N58" s="234"/>
      <c r="O58" s="234"/>
      <c r="P58" s="491" t="s">
        <v>339</v>
      </c>
      <c r="Q58" s="491"/>
      <c r="R58" s="491"/>
      <c r="S58" s="491"/>
      <c r="T58" s="491"/>
      <c r="AK58" s="235"/>
      <c r="AL58" s="235"/>
      <c r="AM58" s="235"/>
    </row>
    <row r="59" spans="1:39" ht="15" customHeight="1">
      <c r="A59" s="57"/>
      <c r="B59" s="57"/>
      <c r="C59" s="57"/>
      <c r="D59" s="57"/>
      <c r="E59" s="57"/>
      <c r="F59" s="57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9"/>
      <c r="AA59" s="239"/>
      <c r="AK59" s="235"/>
      <c r="AL59" s="235"/>
      <c r="AM59" s="235"/>
    </row>
    <row r="60" spans="1:39" ht="15" customHeight="1">
      <c r="A60" s="57"/>
      <c r="B60" s="57"/>
      <c r="C60" s="57"/>
      <c r="D60" s="57"/>
      <c r="E60" s="57"/>
      <c r="F60" s="57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9"/>
      <c r="AA60" s="239"/>
      <c r="AK60" s="235"/>
      <c r="AL60" s="235"/>
      <c r="AM60" s="235"/>
    </row>
    <row r="61" spans="37:39" ht="14.25">
      <c r="AK61" s="235"/>
      <c r="AL61" s="235"/>
      <c r="AM61" s="235"/>
    </row>
  </sheetData>
  <sheetProtection/>
  <mergeCells count="108">
    <mergeCell ref="AG49:AH49"/>
    <mergeCell ref="B5:AJ5"/>
    <mergeCell ref="AE38:AF38"/>
    <mergeCell ref="AG38:AH38"/>
    <mergeCell ref="AE42:AF42"/>
    <mergeCell ref="AI42:AJ42"/>
    <mergeCell ref="AG42:AH42"/>
    <mergeCell ref="AI7:AJ7"/>
    <mergeCell ref="AB7:AC7"/>
    <mergeCell ref="W7:Y7"/>
    <mergeCell ref="AE54:AF54"/>
    <mergeCell ref="AG56:AH56"/>
    <mergeCell ref="AG57:AH57"/>
    <mergeCell ref="AG51:AH51"/>
    <mergeCell ref="AG52:AH52"/>
    <mergeCell ref="AG55:AH55"/>
    <mergeCell ref="AE55:AF55"/>
    <mergeCell ref="AE56:AF56"/>
    <mergeCell ref="AE57:AF57"/>
    <mergeCell ref="AE51:AF51"/>
    <mergeCell ref="I7:K7"/>
    <mergeCell ref="N7:O7"/>
    <mergeCell ref="I6:O6"/>
    <mergeCell ref="P6:V6"/>
    <mergeCell ref="P7:R7"/>
    <mergeCell ref="U7:V7"/>
    <mergeCell ref="AI57:AJ57"/>
    <mergeCell ref="AI50:AJ50"/>
    <mergeCell ref="AI51:AJ51"/>
    <mergeCell ref="AI52:AJ52"/>
    <mergeCell ref="AI54:AJ54"/>
    <mergeCell ref="AI55:AJ55"/>
    <mergeCell ref="AI56:AJ56"/>
    <mergeCell ref="AG54:AH54"/>
    <mergeCell ref="AG40:AH40"/>
    <mergeCell ref="AI40:AJ40"/>
    <mergeCell ref="AG50:AH50"/>
    <mergeCell ref="AI45:AJ45"/>
    <mergeCell ref="AI46:AJ46"/>
    <mergeCell ref="AI47:AJ47"/>
    <mergeCell ref="AI49:AJ49"/>
    <mergeCell ref="AG46:AH46"/>
    <mergeCell ref="AG47:AH47"/>
    <mergeCell ref="P8:R8"/>
    <mergeCell ref="AE37:AF37"/>
    <mergeCell ref="AB36:AC36"/>
    <mergeCell ref="W8:Y8"/>
    <mergeCell ref="W36:Y36"/>
    <mergeCell ref="W35:AC35"/>
    <mergeCell ref="B34:AC34"/>
    <mergeCell ref="I8:K8"/>
    <mergeCell ref="N36:O36"/>
    <mergeCell ref="AE52:AF52"/>
    <mergeCell ref="AE45:AF45"/>
    <mergeCell ref="AG41:AH41"/>
    <mergeCell ref="AG44:AH44"/>
    <mergeCell ref="AE46:AF46"/>
    <mergeCell ref="AE47:AF47"/>
    <mergeCell ref="AE48:AF48"/>
    <mergeCell ref="AE49:AF49"/>
    <mergeCell ref="AE50:AF50"/>
    <mergeCell ref="AG45:AH45"/>
    <mergeCell ref="AI38:AJ38"/>
    <mergeCell ref="AE40:AF40"/>
    <mergeCell ref="AI39:AJ39"/>
    <mergeCell ref="AI41:AJ41"/>
    <mergeCell ref="AE39:AF39"/>
    <mergeCell ref="AE44:AF44"/>
    <mergeCell ref="AI44:AJ44"/>
    <mergeCell ref="AD43:AF43"/>
    <mergeCell ref="AG43:AJ43"/>
    <mergeCell ref="B7:D7"/>
    <mergeCell ref="G7:H7"/>
    <mergeCell ref="A5:A8"/>
    <mergeCell ref="B6:H6"/>
    <mergeCell ref="B8:D8"/>
    <mergeCell ref="AE41:AF41"/>
    <mergeCell ref="AE36:AF36"/>
    <mergeCell ref="AD36:AD37"/>
    <mergeCell ref="P36:R36"/>
    <mergeCell ref="AD8:AF8"/>
    <mergeCell ref="AD6:AJ6"/>
    <mergeCell ref="AD7:AF7"/>
    <mergeCell ref="U36:V36"/>
    <mergeCell ref="AD35:AF35"/>
    <mergeCell ref="AD34:AJ34"/>
    <mergeCell ref="AG35:AJ35"/>
    <mergeCell ref="AI36:AJ36"/>
    <mergeCell ref="AG36:AH37"/>
    <mergeCell ref="AI37:AJ37"/>
    <mergeCell ref="W6:AC6"/>
    <mergeCell ref="A34:A37"/>
    <mergeCell ref="B35:H35"/>
    <mergeCell ref="I35:O35"/>
    <mergeCell ref="P35:V35"/>
    <mergeCell ref="B37:D37"/>
    <mergeCell ref="I37:K37"/>
    <mergeCell ref="P37:R37"/>
    <mergeCell ref="A3:AJ3"/>
    <mergeCell ref="A2:AJ2"/>
    <mergeCell ref="I58:L58"/>
    <mergeCell ref="P58:T58"/>
    <mergeCell ref="AD29:AI29"/>
    <mergeCell ref="AG39:AH39"/>
    <mergeCell ref="W37:Y37"/>
    <mergeCell ref="B36:D36"/>
    <mergeCell ref="G36:H36"/>
    <mergeCell ref="I36:K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75" zoomScaleNormal="75" zoomScaleSheetLayoutView="75" zoomScalePageLayoutView="0" workbookViewId="0" topLeftCell="M29">
      <selection activeCell="W40" sqref="W40"/>
    </sheetView>
  </sheetViews>
  <sheetFormatPr defaultColWidth="10.59765625" defaultRowHeight="15"/>
  <cols>
    <col min="1" max="1" width="2.59765625" style="61" customWidth="1"/>
    <col min="2" max="2" width="11.09765625" style="61" customWidth="1"/>
    <col min="3" max="3" width="4.59765625" style="61" customWidth="1"/>
    <col min="4" max="5" width="8.59765625" style="61" customWidth="1"/>
    <col min="6" max="6" width="7.69921875" style="61" customWidth="1"/>
    <col min="7" max="7" width="7.19921875" style="61" customWidth="1"/>
    <col min="8" max="8" width="9.59765625" style="61" customWidth="1"/>
    <col min="9" max="9" width="3.5" style="61" customWidth="1"/>
    <col min="10" max="10" width="11.09765625" style="61" customWidth="1"/>
    <col min="11" max="11" width="5" style="61" customWidth="1"/>
    <col min="12" max="12" width="11.5" style="61" customWidth="1"/>
    <col min="13" max="13" width="7.09765625" style="61" customWidth="1"/>
    <col min="14" max="14" width="11.19921875" style="61" customWidth="1"/>
    <col min="15" max="15" width="9.5" style="61" customWidth="1"/>
    <col min="16" max="16" width="10.59765625" style="61" customWidth="1"/>
    <col min="17" max="18" width="3.59765625" style="61" customWidth="1"/>
    <col min="19" max="19" width="21.69921875" style="61" customWidth="1"/>
    <col min="20" max="20" width="13.59765625" style="61" customWidth="1"/>
    <col min="21" max="26" width="11.3984375" style="61" customWidth="1"/>
    <col min="27" max="16384" width="10.59765625" style="61" customWidth="1"/>
  </cols>
  <sheetData>
    <row r="1" spans="1:26" s="3" customFormat="1" ht="19.5" customHeight="1">
      <c r="A1" s="2" t="s">
        <v>295</v>
      </c>
      <c r="Z1" s="4" t="s">
        <v>296</v>
      </c>
    </row>
    <row r="2" spans="1:26" s="5" customFormat="1" ht="19.5" customHeight="1">
      <c r="A2" s="574" t="s">
        <v>533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5"/>
      <c r="Q2" s="576" t="s">
        <v>534</v>
      </c>
      <c r="R2" s="575"/>
      <c r="S2" s="575"/>
      <c r="T2" s="575"/>
      <c r="U2" s="575"/>
      <c r="V2" s="575"/>
      <c r="W2" s="575"/>
      <c r="X2" s="575"/>
      <c r="Y2" s="575"/>
      <c r="Z2" s="575"/>
    </row>
    <row r="3" spans="1:26" s="5" customFormat="1" ht="19.5" customHeight="1">
      <c r="A3" s="577" t="s">
        <v>526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Q3" s="579" t="s">
        <v>379</v>
      </c>
      <c r="R3" s="580"/>
      <c r="S3" s="580"/>
      <c r="T3" s="580"/>
      <c r="U3" s="580"/>
      <c r="V3" s="580"/>
      <c r="W3" s="580"/>
      <c r="X3" s="580"/>
      <c r="Y3" s="580"/>
      <c r="Z3" s="580"/>
    </row>
    <row r="4" spans="1:26" s="5" customFormat="1" ht="17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8"/>
      <c r="Q4" s="8"/>
      <c r="R4" s="8"/>
      <c r="S4" s="8"/>
      <c r="T4" s="8"/>
      <c r="U4" s="8"/>
      <c r="V4" s="8"/>
      <c r="W4" s="8"/>
      <c r="X4" s="8"/>
      <c r="Y4" s="8"/>
      <c r="Z4" s="9" t="s">
        <v>340</v>
      </c>
    </row>
    <row r="5" spans="1:26" s="5" customFormat="1" ht="17.2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73" t="s">
        <v>369</v>
      </c>
      <c r="N5" s="573"/>
      <c r="O5" s="573"/>
      <c r="Q5" s="581" t="s">
        <v>380</v>
      </c>
      <c r="R5" s="582"/>
      <c r="S5" s="583"/>
      <c r="T5" s="567" t="s">
        <v>381</v>
      </c>
      <c r="U5" s="564" t="s">
        <v>382</v>
      </c>
      <c r="V5" s="565"/>
      <c r="W5" s="566"/>
      <c r="X5" s="564" t="s">
        <v>383</v>
      </c>
      <c r="Y5" s="565"/>
      <c r="Z5" s="565"/>
    </row>
    <row r="6" spans="1:26" s="5" customFormat="1" ht="17.25" customHeight="1">
      <c r="A6" s="557" t="s">
        <v>248</v>
      </c>
      <c r="B6" s="586"/>
      <c r="C6" s="558"/>
      <c r="D6" s="557" t="s">
        <v>249</v>
      </c>
      <c r="E6" s="558"/>
      <c r="F6" s="557" t="s">
        <v>250</v>
      </c>
      <c r="G6" s="586"/>
      <c r="H6" s="586"/>
      <c r="I6" s="557" t="s">
        <v>248</v>
      </c>
      <c r="J6" s="586"/>
      <c r="K6" s="558"/>
      <c r="L6" s="557" t="s">
        <v>249</v>
      </c>
      <c r="M6" s="558"/>
      <c r="N6" s="557" t="s">
        <v>341</v>
      </c>
      <c r="O6" s="588"/>
      <c r="Q6" s="584"/>
      <c r="R6" s="584"/>
      <c r="S6" s="585"/>
      <c r="T6" s="568"/>
      <c r="U6" s="10" t="s">
        <v>14</v>
      </c>
      <c r="V6" s="11" t="s">
        <v>15</v>
      </c>
      <c r="W6" s="10" t="s">
        <v>16</v>
      </c>
      <c r="X6" s="11" t="s">
        <v>14</v>
      </c>
      <c r="Y6" s="10" t="s">
        <v>17</v>
      </c>
      <c r="Z6" s="10" t="s">
        <v>18</v>
      </c>
    </row>
    <row r="7" spans="1:26" s="5" customFormat="1" ht="17.25" customHeight="1">
      <c r="A7" s="559"/>
      <c r="B7" s="587"/>
      <c r="C7" s="560"/>
      <c r="D7" s="559"/>
      <c r="E7" s="560"/>
      <c r="F7" s="559"/>
      <c r="G7" s="587"/>
      <c r="H7" s="587"/>
      <c r="I7" s="559"/>
      <c r="J7" s="587"/>
      <c r="K7" s="560"/>
      <c r="L7" s="559"/>
      <c r="M7" s="560"/>
      <c r="N7" s="589"/>
      <c r="O7" s="590"/>
      <c r="Q7" s="154"/>
      <c r="R7" s="154"/>
      <c r="S7" s="154"/>
      <c r="T7" s="341"/>
      <c r="U7" s="342"/>
      <c r="V7" s="342"/>
      <c r="W7" s="342"/>
      <c r="X7" s="342"/>
      <c r="Y7" s="342"/>
      <c r="Z7" s="342"/>
    </row>
    <row r="8" spans="1:26" ht="17.25" customHeight="1">
      <c r="A8" s="591" t="s">
        <v>368</v>
      </c>
      <c r="B8" s="591"/>
      <c r="C8" s="592"/>
      <c r="D8" s="36"/>
      <c r="E8" s="292">
        <v>74403</v>
      </c>
      <c r="F8" s="292"/>
      <c r="G8" s="597">
        <v>54173901</v>
      </c>
      <c r="H8" s="598"/>
      <c r="I8" s="334"/>
      <c r="J8" s="593" t="s">
        <v>372</v>
      </c>
      <c r="K8" s="594"/>
      <c r="L8" s="430">
        <f>SUM(L9:L18)</f>
        <v>15431</v>
      </c>
      <c r="M8" s="335"/>
      <c r="N8" s="331"/>
      <c r="O8" s="336" t="s">
        <v>373</v>
      </c>
      <c r="Q8" s="569" t="s">
        <v>229</v>
      </c>
      <c r="R8" s="570"/>
      <c r="S8" s="570"/>
      <c r="T8" s="432">
        <f>SUM(T10:T11)</f>
        <v>2743.9</v>
      </c>
      <c r="U8" s="433">
        <v>739.9</v>
      </c>
      <c r="V8" s="433">
        <f>SUM(V10:V11)</f>
        <v>281.2</v>
      </c>
      <c r="W8" s="433">
        <f>SUM(W10:W11)</f>
        <v>458.70000000000005</v>
      </c>
      <c r="X8" s="433">
        <f>SUM(X10:X11)</f>
        <v>2003.9</v>
      </c>
      <c r="Y8" s="433">
        <f>SUM(Y10:Y11)</f>
        <v>1027.6000000000001</v>
      </c>
      <c r="Z8" s="433">
        <f>SUM(Z10:Z11)</f>
        <v>976.3000000000001</v>
      </c>
    </row>
    <row r="9" spans="1:26" ht="17.25" customHeight="1">
      <c r="A9" s="595">
        <v>3</v>
      </c>
      <c r="B9" s="595"/>
      <c r="C9" s="596"/>
      <c r="D9" s="37"/>
      <c r="E9" s="295">
        <v>85345</v>
      </c>
      <c r="F9" s="295"/>
      <c r="G9" s="599" t="s">
        <v>342</v>
      </c>
      <c r="H9" s="600"/>
      <c r="I9" s="297"/>
      <c r="J9" s="298" t="s">
        <v>19</v>
      </c>
      <c r="K9" s="299" t="s">
        <v>20</v>
      </c>
      <c r="L9" s="300">
        <v>783</v>
      </c>
      <c r="M9" s="296"/>
      <c r="N9" s="295"/>
      <c r="O9" s="66" t="s">
        <v>343</v>
      </c>
      <c r="Q9" s="293"/>
      <c r="R9" s="294"/>
      <c r="S9" s="294"/>
      <c r="T9" s="434"/>
      <c r="U9" s="12"/>
      <c r="V9" s="12"/>
      <c r="W9" s="12"/>
      <c r="X9" s="12"/>
      <c r="Y9" s="12"/>
      <c r="Z9" s="12"/>
    </row>
    <row r="10" spans="1:26" ht="17.25" customHeight="1">
      <c r="A10" s="595">
        <v>4</v>
      </c>
      <c r="B10" s="595"/>
      <c r="C10" s="596"/>
      <c r="D10" s="37"/>
      <c r="E10" s="295">
        <v>78724</v>
      </c>
      <c r="F10" s="295"/>
      <c r="G10" s="295"/>
      <c r="H10" s="296" t="s">
        <v>342</v>
      </c>
      <c r="I10" s="51"/>
      <c r="J10" s="298" t="s">
        <v>21</v>
      </c>
      <c r="K10" s="299" t="s">
        <v>20</v>
      </c>
      <c r="L10" s="300">
        <v>1889</v>
      </c>
      <c r="M10" s="296"/>
      <c r="N10" s="295"/>
      <c r="O10" s="66" t="s">
        <v>343</v>
      </c>
      <c r="Q10" s="40"/>
      <c r="R10" s="571" t="s">
        <v>230</v>
      </c>
      <c r="S10" s="571"/>
      <c r="T10" s="432">
        <f>SUM(U10,X10)</f>
        <v>302.5</v>
      </c>
      <c r="U10" s="433">
        <f>SUM(V10:W10)</f>
        <v>151.9</v>
      </c>
      <c r="V10" s="435">
        <v>85.5</v>
      </c>
      <c r="W10" s="435">
        <v>66.4</v>
      </c>
      <c r="X10" s="433">
        <f>SUM(Y10:Z10)</f>
        <v>150.60000000000002</v>
      </c>
      <c r="Y10" s="435">
        <v>88.4</v>
      </c>
      <c r="Z10" s="435">
        <v>62.2</v>
      </c>
    </row>
    <row r="11" spans="1:26" ht="17.25" customHeight="1">
      <c r="A11" s="595">
        <v>5</v>
      </c>
      <c r="B11" s="595"/>
      <c r="C11" s="596"/>
      <c r="D11" s="37"/>
      <c r="E11" s="295">
        <v>78322</v>
      </c>
      <c r="F11" s="295"/>
      <c r="G11" s="295"/>
      <c r="H11" s="296" t="s">
        <v>344</v>
      </c>
      <c r="I11" s="301"/>
      <c r="J11" s="298" t="s">
        <v>22</v>
      </c>
      <c r="K11" s="299" t="s">
        <v>20</v>
      </c>
      <c r="L11" s="300">
        <v>1040</v>
      </c>
      <c r="M11" s="296"/>
      <c r="N11" s="295"/>
      <c r="O11" s="66" t="s">
        <v>345</v>
      </c>
      <c r="Q11" s="208"/>
      <c r="R11" s="570" t="s">
        <v>231</v>
      </c>
      <c r="S11" s="570"/>
      <c r="T11" s="432">
        <f aca="true" t="shared" si="0" ref="T11:T49">SUM(U11,X11)</f>
        <v>2441.4</v>
      </c>
      <c r="U11" s="433">
        <v>588.1</v>
      </c>
      <c r="V11" s="435">
        <v>195.7</v>
      </c>
      <c r="W11" s="435">
        <v>392.3</v>
      </c>
      <c r="X11" s="433">
        <f aca="true" t="shared" si="1" ref="X11:X49">SUM(Y11:Z11)</f>
        <v>1853.3000000000002</v>
      </c>
      <c r="Y11" s="435">
        <v>939.2</v>
      </c>
      <c r="Z11" s="435">
        <v>914.1</v>
      </c>
    </row>
    <row r="12" spans="1:26" ht="17.25" customHeight="1">
      <c r="A12" s="605">
        <v>6</v>
      </c>
      <c r="B12" s="605"/>
      <c r="C12" s="606"/>
      <c r="D12" s="327"/>
      <c r="E12" s="328">
        <f>SUM(E17,L8,L20)</f>
        <v>77346</v>
      </c>
      <c r="F12" s="328"/>
      <c r="G12" s="328"/>
      <c r="H12" s="329" t="s">
        <v>293</v>
      </c>
      <c r="I12" s="301"/>
      <c r="J12" s="298" t="s">
        <v>23</v>
      </c>
      <c r="K12" s="299" t="s">
        <v>20</v>
      </c>
      <c r="L12" s="302">
        <v>775</v>
      </c>
      <c r="M12" s="295"/>
      <c r="N12" s="295"/>
      <c r="O12" s="66" t="s">
        <v>346</v>
      </c>
      <c r="Q12" s="208"/>
      <c r="R12" s="571" t="s">
        <v>30</v>
      </c>
      <c r="S12" s="571"/>
      <c r="T12" s="432">
        <v>1804.9</v>
      </c>
      <c r="U12" s="433">
        <f aca="true" t="shared" si="2" ref="U12:U49">SUM(V12:W12)</f>
        <v>546.2</v>
      </c>
      <c r="V12" s="435">
        <v>195.7</v>
      </c>
      <c r="W12" s="435">
        <v>350.5</v>
      </c>
      <c r="X12" s="433">
        <f t="shared" si="1"/>
        <v>1258.8</v>
      </c>
      <c r="Y12" s="435">
        <v>685.4</v>
      </c>
      <c r="Z12" s="435">
        <v>573.4</v>
      </c>
    </row>
    <row r="13" spans="1:26" ht="17.25" customHeight="1">
      <c r="A13" s="298"/>
      <c r="B13" s="298"/>
      <c r="C13" s="67"/>
      <c r="D13" s="302"/>
      <c r="E13" s="328"/>
      <c r="F13" s="295"/>
      <c r="G13" s="39"/>
      <c r="H13" s="303"/>
      <c r="I13" s="51"/>
      <c r="J13" s="298" t="s">
        <v>24</v>
      </c>
      <c r="K13" s="304"/>
      <c r="L13" s="300">
        <v>2369</v>
      </c>
      <c r="M13" s="296"/>
      <c r="N13" s="295"/>
      <c r="O13" s="66" t="s">
        <v>346</v>
      </c>
      <c r="Q13" s="70"/>
      <c r="R13" s="571" t="s">
        <v>232</v>
      </c>
      <c r="S13" s="571"/>
      <c r="T13" s="432">
        <f t="shared" si="0"/>
        <v>636.4</v>
      </c>
      <c r="U13" s="433">
        <f t="shared" si="2"/>
        <v>41.9</v>
      </c>
      <c r="V13" s="435">
        <v>0</v>
      </c>
      <c r="W13" s="435">
        <v>41.9</v>
      </c>
      <c r="X13" s="433">
        <f t="shared" si="1"/>
        <v>594.5</v>
      </c>
      <c r="Y13" s="435">
        <v>253.8</v>
      </c>
      <c r="Z13" s="435">
        <v>340.7</v>
      </c>
    </row>
    <row r="14" spans="1:26" ht="17.25" customHeight="1">
      <c r="A14" s="298"/>
      <c r="B14" s="305"/>
      <c r="C14" s="306"/>
      <c r="D14" s="302"/>
      <c r="E14" s="328"/>
      <c r="F14" s="295"/>
      <c r="G14" s="39"/>
      <c r="H14" s="303"/>
      <c r="I14" s="301"/>
      <c r="J14" s="298" t="s">
        <v>25</v>
      </c>
      <c r="K14" s="299" t="s">
        <v>20</v>
      </c>
      <c r="L14" s="300">
        <v>1061</v>
      </c>
      <c r="M14" s="296"/>
      <c r="N14" s="295"/>
      <c r="O14" s="66" t="s">
        <v>346</v>
      </c>
      <c r="Q14" s="298"/>
      <c r="R14" s="571" t="s">
        <v>233</v>
      </c>
      <c r="S14" s="571"/>
      <c r="T14" s="432">
        <f t="shared" si="0"/>
        <v>2378</v>
      </c>
      <c r="U14" s="433">
        <f t="shared" si="2"/>
        <v>558.5</v>
      </c>
      <c r="V14" s="435">
        <v>186.1</v>
      </c>
      <c r="W14" s="435">
        <v>372.4</v>
      </c>
      <c r="X14" s="433">
        <f t="shared" si="1"/>
        <v>1819.5</v>
      </c>
      <c r="Y14" s="435">
        <v>916.8</v>
      </c>
      <c r="Z14" s="435">
        <v>902.7</v>
      </c>
    </row>
    <row r="15" spans="1:26" ht="17.25" customHeight="1">
      <c r="A15" s="305"/>
      <c r="B15" s="305"/>
      <c r="C15" s="306"/>
      <c r="D15" s="37"/>
      <c r="E15" s="328"/>
      <c r="F15" s="65"/>
      <c r="G15" s="68"/>
      <c r="H15" s="69"/>
      <c r="I15" s="301"/>
      <c r="J15" s="298" t="s">
        <v>26</v>
      </c>
      <c r="K15" s="299" t="s">
        <v>20</v>
      </c>
      <c r="L15" s="302">
        <v>474</v>
      </c>
      <c r="M15" s="295"/>
      <c r="N15" s="295"/>
      <c r="O15" s="66" t="s">
        <v>347</v>
      </c>
      <c r="Q15" s="70"/>
      <c r="R15" s="298"/>
      <c r="S15" s="298"/>
      <c r="T15" s="432"/>
      <c r="U15" s="433"/>
      <c r="V15" s="12"/>
      <c r="W15" s="12"/>
      <c r="X15" s="433"/>
      <c r="Y15" s="12"/>
      <c r="Z15" s="12"/>
    </row>
    <row r="16" spans="1:26" ht="17.25" customHeight="1">
      <c r="A16" s="305"/>
      <c r="B16" s="305"/>
      <c r="C16" s="67"/>
      <c r="D16" s="302"/>
      <c r="E16" s="328"/>
      <c r="F16" s="295"/>
      <c r="G16" s="39"/>
      <c r="H16" s="303"/>
      <c r="I16" s="51"/>
      <c r="J16" s="298" t="s">
        <v>27</v>
      </c>
      <c r="K16" s="299"/>
      <c r="L16" s="302">
        <v>2018</v>
      </c>
      <c r="M16" s="295"/>
      <c r="N16" s="295"/>
      <c r="O16" s="66" t="s">
        <v>347</v>
      </c>
      <c r="Q16" s="70"/>
      <c r="R16" s="70"/>
      <c r="S16" s="70"/>
      <c r="T16" s="432"/>
      <c r="U16" s="433"/>
      <c r="V16" s="12"/>
      <c r="W16" s="12"/>
      <c r="X16" s="433"/>
      <c r="Y16" s="12"/>
      <c r="Z16" s="12"/>
    </row>
    <row r="17" spans="1:26" ht="17.25" customHeight="1">
      <c r="A17" s="602" t="s">
        <v>228</v>
      </c>
      <c r="B17" s="602"/>
      <c r="C17" s="603"/>
      <c r="D17" s="330"/>
      <c r="E17" s="328">
        <f>SUM(E19:E33)</f>
        <v>52756</v>
      </c>
      <c r="F17" s="331"/>
      <c r="G17" s="332"/>
      <c r="H17" s="333" t="s">
        <v>348</v>
      </c>
      <c r="I17" s="301"/>
      <c r="J17" s="298" t="s">
        <v>28</v>
      </c>
      <c r="K17" s="304"/>
      <c r="L17" s="302">
        <v>994</v>
      </c>
      <c r="M17" s="295"/>
      <c r="N17" s="295"/>
      <c r="O17" s="66" t="s">
        <v>349</v>
      </c>
      <c r="Q17" s="70"/>
      <c r="R17" s="70" t="s">
        <v>234</v>
      </c>
      <c r="S17" s="70"/>
      <c r="T17" s="432"/>
      <c r="U17" s="433"/>
      <c r="V17" s="12"/>
      <c r="W17" s="12"/>
      <c r="X17" s="433"/>
      <c r="Y17" s="12"/>
      <c r="Z17" s="12"/>
    </row>
    <row r="18" spans="1:26" ht="17.25" customHeight="1">
      <c r="A18" s="70"/>
      <c r="B18" s="70"/>
      <c r="C18" s="304"/>
      <c r="D18" s="302"/>
      <c r="E18" s="295"/>
      <c r="F18" s="295"/>
      <c r="G18" s="71"/>
      <c r="H18" s="307"/>
      <c r="I18" s="301"/>
      <c r="J18" s="298" t="s">
        <v>29</v>
      </c>
      <c r="K18" s="304"/>
      <c r="L18" s="302">
        <v>4028</v>
      </c>
      <c r="M18" s="295"/>
      <c r="N18" s="295"/>
      <c r="O18" s="66" t="s">
        <v>350</v>
      </c>
      <c r="Q18" s="308"/>
      <c r="R18" s="70"/>
      <c r="S18" s="298" t="s">
        <v>38</v>
      </c>
      <c r="T18" s="483">
        <f t="shared" si="0"/>
        <v>2124</v>
      </c>
      <c r="U18" s="484">
        <f t="shared" si="2"/>
        <v>632</v>
      </c>
      <c r="V18" s="436">
        <v>284</v>
      </c>
      <c r="W18" s="436">
        <v>348</v>
      </c>
      <c r="X18" s="484">
        <f t="shared" si="1"/>
        <v>1492</v>
      </c>
      <c r="Y18" s="436">
        <v>766</v>
      </c>
      <c r="Z18" s="436">
        <v>726</v>
      </c>
    </row>
    <row r="19" spans="1:26" ht="17.25" customHeight="1">
      <c r="A19" s="70"/>
      <c r="B19" s="298" t="s">
        <v>31</v>
      </c>
      <c r="C19" s="299"/>
      <c r="D19" s="37"/>
      <c r="E19" s="295">
        <v>1502</v>
      </c>
      <c r="F19" s="295"/>
      <c r="G19" s="72"/>
      <c r="H19" s="309" t="s">
        <v>350</v>
      </c>
      <c r="I19" s="310"/>
      <c r="J19" s="298"/>
      <c r="K19" s="67"/>
      <c r="L19" s="311"/>
      <c r="M19" s="298"/>
      <c r="N19" s="70"/>
      <c r="O19" s="70"/>
      <c r="Q19" s="308"/>
      <c r="R19" s="70"/>
      <c r="S19" s="298"/>
      <c r="T19" s="432"/>
      <c r="U19" s="433"/>
      <c r="V19" s="12"/>
      <c r="W19" s="12"/>
      <c r="X19" s="433"/>
      <c r="Y19" s="12"/>
      <c r="Z19" s="12"/>
    </row>
    <row r="20" spans="1:26" ht="17.25" customHeight="1">
      <c r="A20" s="70"/>
      <c r="B20" s="298" t="s">
        <v>351</v>
      </c>
      <c r="C20" s="304"/>
      <c r="D20" s="37"/>
      <c r="E20" s="295">
        <v>2857</v>
      </c>
      <c r="F20" s="295"/>
      <c r="G20" s="72"/>
      <c r="H20" s="309" t="s">
        <v>350</v>
      </c>
      <c r="I20" s="601" t="s">
        <v>374</v>
      </c>
      <c r="J20" s="602"/>
      <c r="K20" s="603"/>
      <c r="L20" s="431">
        <f>SUM(L21:L33)</f>
        <v>9159</v>
      </c>
      <c r="M20" s="337"/>
      <c r="N20" s="337"/>
      <c r="O20" s="336" t="s">
        <v>308</v>
      </c>
      <c r="Q20" s="308"/>
      <c r="R20" s="70"/>
      <c r="S20" s="298" t="s">
        <v>42</v>
      </c>
      <c r="T20" s="432">
        <f t="shared" si="0"/>
        <v>44.800000000000004</v>
      </c>
      <c r="U20" s="433">
        <f t="shared" si="2"/>
        <v>16.6</v>
      </c>
      <c r="V20" s="435">
        <v>9</v>
      </c>
      <c r="W20" s="435">
        <v>7.6</v>
      </c>
      <c r="X20" s="433">
        <f t="shared" si="1"/>
        <v>28.200000000000003</v>
      </c>
      <c r="Y20" s="435">
        <v>18.3</v>
      </c>
      <c r="Z20" s="435">
        <v>9.9</v>
      </c>
    </row>
    <row r="21" spans="1:26" ht="17.25" customHeight="1">
      <c r="A21" s="70"/>
      <c r="B21" s="298" t="s">
        <v>32</v>
      </c>
      <c r="C21" s="299" t="s">
        <v>20</v>
      </c>
      <c r="D21" s="37"/>
      <c r="E21" s="295">
        <v>984</v>
      </c>
      <c r="F21" s="295"/>
      <c r="G21" s="72"/>
      <c r="H21" s="309" t="s">
        <v>350</v>
      </c>
      <c r="I21" s="297"/>
      <c r="J21" s="298" t="s">
        <v>27</v>
      </c>
      <c r="K21" s="304"/>
      <c r="L21" s="302">
        <v>1939</v>
      </c>
      <c r="M21" s="555" t="s">
        <v>527</v>
      </c>
      <c r="N21" s="556"/>
      <c r="O21" s="66" t="s">
        <v>352</v>
      </c>
      <c r="Q21" s="308"/>
      <c r="R21" s="70"/>
      <c r="S21" s="70"/>
      <c r="T21" s="432"/>
      <c r="U21" s="433"/>
      <c r="V21" s="12"/>
      <c r="W21" s="12"/>
      <c r="X21" s="433"/>
      <c r="Y21" s="12"/>
      <c r="Z21" s="12"/>
    </row>
    <row r="22" spans="1:26" ht="17.25" customHeight="1">
      <c r="A22" s="70"/>
      <c r="B22" s="298" t="s">
        <v>33</v>
      </c>
      <c r="C22" s="304"/>
      <c r="D22" s="37"/>
      <c r="E22" s="295">
        <v>2022</v>
      </c>
      <c r="F22" s="295"/>
      <c r="G22" s="39"/>
      <c r="H22" s="309" t="s">
        <v>352</v>
      </c>
      <c r="I22" s="297"/>
      <c r="J22" s="298" t="s">
        <v>28</v>
      </c>
      <c r="K22" s="304"/>
      <c r="L22" s="302">
        <v>543</v>
      </c>
      <c r="M22" s="555" t="s">
        <v>528</v>
      </c>
      <c r="N22" s="556"/>
      <c r="O22" s="66" t="s">
        <v>353</v>
      </c>
      <c r="Q22" s="308"/>
      <c r="R22" s="70" t="s">
        <v>354</v>
      </c>
      <c r="S22" s="70"/>
      <c r="T22" s="432"/>
      <c r="U22" s="433"/>
      <c r="V22" s="12"/>
      <c r="W22" s="12"/>
      <c r="X22" s="433"/>
      <c r="Y22" s="12"/>
      <c r="Z22" s="12"/>
    </row>
    <row r="23" spans="1:26" ht="17.25" customHeight="1">
      <c r="A23" s="70"/>
      <c r="B23" s="298" t="s">
        <v>34</v>
      </c>
      <c r="C23" s="304"/>
      <c r="D23" s="37"/>
      <c r="E23" s="295">
        <v>5029</v>
      </c>
      <c r="F23" s="295"/>
      <c r="G23" s="72"/>
      <c r="H23" s="309" t="s">
        <v>353</v>
      </c>
      <c r="I23" s="297"/>
      <c r="J23" s="298" t="s">
        <v>35</v>
      </c>
      <c r="K23" s="299"/>
      <c r="L23" s="300">
        <v>569</v>
      </c>
      <c r="M23" s="296"/>
      <c r="N23" s="295"/>
      <c r="O23" s="66" t="s">
        <v>353</v>
      </c>
      <c r="Q23" s="308"/>
      <c r="R23" s="308"/>
      <c r="S23" s="298" t="s">
        <v>38</v>
      </c>
      <c r="T23" s="485">
        <f t="shared" si="0"/>
        <v>70</v>
      </c>
      <c r="U23" s="486">
        <f t="shared" si="2"/>
        <v>40</v>
      </c>
      <c r="V23" s="487">
        <v>4</v>
      </c>
      <c r="W23" s="487">
        <v>36</v>
      </c>
      <c r="X23" s="486">
        <f t="shared" si="1"/>
        <v>30</v>
      </c>
      <c r="Y23" s="487">
        <v>20</v>
      </c>
      <c r="Z23" s="487">
        <v>10</v>
      </c>
    </row>
    <row r="24" spans="1:26" ht="17.25" customHeight="1">
      <c r="A24" s="70"/>
      <c r="B24" s="298" t="s">
        <v>36</v>
      </c>
      <c r="C24" s="304"/>
      <c r="D24" s="37"/>
      <c r="E24" s="295">
        <v>1088</v>
      </c>
      <c r="F24" s="295"/>
      <c r="G24" s="72"/>
      <c r="H24" s="309" t="s">
        <v>353</v>
      </c>
      <c r="I24" s="297"/>
      <c r="J24" s="298" t="s">
        <v>37</v>
      </c>
      <c r="K24" s="299"/>
      <c r="L24" s="300">
        <v>579</v>
      </c>
      <c r="M24" s="296"/>
      <c r="N24" s="295"/>
      <c r="O24" s="66" t="s">
        <v>353</v>
      </c>
      <c r="Q24" s="308"/>
      <c r="R24" s="308"/>
      <c r="S24" s="298"/>
      <c r="T24" s="432"/>
      <c r="U24" s="433"/>
      <c r="V24" s="12"/>
      <c r="W24" s="12"/>
      <c r="X24" s="433"/>
      <c r="Y24" s="12"/>
      <c r="Z24" s="12"/>
    </row>
    <row r="25" spans="1:26" ht="17.25" customHeight="1">
      <c r="A25" s="70"/>
      <c r="B25" s="298" t="s">
        <v>39</v>
      </c>
      <c r="C25" s="299"/>
      <c r="D25" s="37"/>
      <c r="E25" s="295">
        <v>1188</v>
      </c>
      <c r="F25" s="295"/>
      <c r="G25" s="72"/>
      <c r="H25" s="309" t="s">
        <v>353</v>
      </c>
      <c r="I25" s="297"/>
      <c r="J25" s="298" t="s">
        <v>40</v>
      </c>
      <c r="K25" s="304"/>
      <c r="L25" s="302">
        <v>724</v>
      </c>
      <c r="M25" s="553" t="s">
        <v>375</v>
      </c>
      <c r="N25" s="554"/>
      <c r="O25" s="66" t="s">
        <v>355</v>
      </c>
      <c r="Q25" s="308"/>
      <c r="R25" s="308"/>
      <c r="S25" s="298" t="s">
        <v>42</v>
      </c>
      <c r="T25" s="432">
        <f t="shared" si="0"/>
        <v>18.7</v>
      </c>
      <c r="U25" s="433">
        <f t="shared" si="2"/>
        <v>12.9</v>
      </c>
      <c r="V25" s="435">
        <v>0.6</v>
      </c>
      <c r="W25" s="435">
        <v>12.3</v>
      </c>
      <c r="X25" s="433">
        <f t="shared" si="1"/>
        <v>5.8</v>
      </c>
      <c r="Y25" s="435">
        <v>4.3</v>
      </c>
      <c r="Z25" s="435">
        <v>1.5</v>
      </c>
    </row>
    <row r="26" spans="1:26" ht="17.25" customHeight="1">
      <c r="A26" s="70"/>
      <c r="B26" s="298" t="s">
        <v>356</v>
      </c>
      <c r="C26" s="299"/>
      <c r="D26" s="37"/>
      <c r="E26" s="295">
        <v>1302</v>
      </c>
      <c r="F26" s="295"/>
      <c r="G26" s="72"/>
      <c r="H26" s="309" t="s">
        <v>355</v>
      </c>
      <c r="I26" s="297"/>
      <c r="J26" s="298" t="s">
        <v>41</v>
      </c>
      <c r="K26" s="299"/>
      <c r="L26" s="300">
        <v>108</v>
      </c>
      <c r="M26" s="553" t="s">
        <v>376</v>
      </c>
      <c r="N26" s="554"/>
      <c r="O26" s="66" t="s">
        <v>353</v>
      </c>
      <c r="Q26" s="308"/>
      <c r="R26" s="308"/>
      <c r="S26" s="298"/>
      <c r="T26" s="432"/>
      <c r="U26" s="433"/>
      <c r="V26" s="12"/>
      <c r="W26" s="12"/>
      <c r="X26" s="433"/>
      <c r="Y26" s="12"/>
      <c r="Z26" s="12"/>
    </row>
    <row r="27" spans="1:26" ht="17.25" customHeight="1">
      <c r="A27" s="70"/>
      <c r="B27" s="298" t="s">
        <v>43</v>
      </c>
      <c r="C27" s="304"/>
      <c r="D27" s="37"/>
      <c r="E27" s="295">
        <v>3552</v>
      </c>
      <c r="F27" s="295"/>
      <c r="G27" s="72"/>
      <c r="H27" s="309" t="s">
        <v>353</v>
      </c>
      <c r="I27" s="297"/>
      <c r="J27" s="298" t="s">
        <v>44</v>
      </c>
      <c r="K27" s="304"/>
      <c r="L27" s="300">
        <v>439</v>
      </c>
      <c r="M27" s="553" t="s">
        <v>377</v>
      </c>
      <c r="N27" s="554"/>
      <c r="O27" s="66" t="s">
        <v>357</v>
      </c>
      <c r="Q27" s="308"/>
      <c r="R27" s="70" t="s">
        <v>235</v>
      </c>
      <c r="S27" s="298"/>
      <c r="T27" s="432"/>
      <c r="U27" s="433"/>
      <c r="V27" s="12"/>
      <c r="W27" s="12"/>
      <c r="X27" s="433"/>
      <c r="Y27" s="12"/>
      <c r="Z27" s="12"/>
    </row>
    <row r="28" spans="1:26" ht="17.25" customHeight="1">
      <c r="A28" s="70"/>
      <c r="B28" s="298" t="s">
        <v>45</v>
      </c>
      <c r="C28" s="299"/>
      <c r="D28" s="37"/>
      <c r="E28" s="295">
        <v>2500</v>
      </c>
      <c r="F28" s="295"/>
      <c r="G28" s="72"/>
      <c r="H28" s="309" t="s">
        <v>358</v>
      </c>
      <c r="I28" s="297"/>
      <c r="J28" s="298" t="s">
        <v>46</v>
      </c>
      <c r="K28" s="304"/>
      <c r="L28" s="302">
        <v>791</v>
      </c>
      <c r="M28" s="610" t="s">
        <v>378</v>
      </c>
      <c r="N28" s="610"/>
      <c r="O28" s="66" t="s">
        <v>358</v>
      </c>
      <c r="Q28" s="308"/>
      <c r="R28" s="70"/>
      <c r="S28" s="298"/>
      <c r="T28" s="432"/>
      <c r="U28" s="433"/>
      <c r="V28" s="12"/>
      <c r="W28" s="12"/>
      <c r="X28" s="433"/>
      <c r="Y28" s="12"/>
      <c r="Z28" s="12"/>
    </row>
    <row r="29" spans="1:26" ht="17.25" customHeight="1">
      <c r="A29" s="70"/>
      <c r="B29" s="298" t="s">
        <v>47</v>
      </c>
      <c r="C29" s="304"/>
      <c r="D29" s="37"/>
      <c r="E29" s="295">
        <v>24075</v>
      </c>
      <c r="F29" s="295"/>
      <c r="G29" s="39"/>
      <c r="H29" s="309" t="s">
        <v>358</v>
      </c>
      <c r="I29" s="297"/>
      <c r="J29" s="298" t="s">
        <v>48</v>
      </c>
      <c r="K29" s="299"/>
      <c r="L29" s="300">
        <v>233</v>
      </c>
      <c r="M29" s="296"/>
      <c r="N29" s="295"/>
      <c r="O29" s="66" t="s">
        <v>358</v>
      </c>
      <c r="Q29" s="308"/>
      <c r="R29" s="308"/>
      <c r="S29" s="70" t="s">
        <v>55</v>
      </c>
      <c r="T29" s="432">
        <f t="shared" si="0"/>
        <v>8.5</v>
      </c>
      <c r="U29" s="433">
        <f t="shared" si="2"/>
        <v>0.7</v>
      </c>
      <c r="V29" s="435" t="s">
        <v>535</v>
      </c>
      <c r="W29" s="435">
        <v>0.7</v>
      </c>
      <c r="X29" s="433">
        <f t="shared" si="1"/>
        <v>7.8</v>
      </c>
      <c r="Y29" s="435">
        <v>6</v>
      </c>
      <c r="Z29" s="435">
        <v>1.8</v>
      </c>
    </row>
    <row r="30" spans="1:26" ht="17.25" customHeight="1">
      <c r="A30" s="70"/>
      <c r="B30" s="298" t="s">
        <v>49</v>
      </c>
      <c r="C30" s="299"/>
      <c r="D30" s="37"/>
      <c r="E30" s="295">
        <v>1361</v>
      </c>
      <c r="F30" s="295"/>
      <c r="G30" s="72"/>
      <c r="H30" s="309" t="s">
        <v>358</v>
      </c>
      <c r="I30" s="297"/>
      <c r="J30" s="298" t="s">
        <v>50</v>
      </c>
      <c r="K30" s="299"/>
      <c r="L30" s="300">
        <v>285</v>
      </c>
      <c r="M30" s="296"/>
      <c r="N30" s="295"/>
      <c r="O30" s="66" t="s">
        <v>358</v>
      </c>
      <c r="Q30" s="308"/>
      <c r="R30" s="308"/>
      <c r="S30" s="70" t="s">
        <v>359</v>
      </c>
      <c r="T30" s="432">
        <f t="shared" si="0"/>
        <v>42.9</v>
      </c>
      <c r="U30" s="433">
        <f t="shared" si="2"/>
        <v>3.9</v>
      </c>
      <c r="V30" s="435" t="s">
        <v>535</v>
      </c>
      <c r="W30" s="435">
        <v>3.9</v>
      </c>
      <c r="X30" s="433">
        <f t="shared" si="1"/>
        <v>39</v>
      </c>
      <c r="Y30" s="435">
        <v>29.2</v>
      </c>
      <c r="Z30" s="435">
        <v>9.8</v>
      </c>
    </row>
    <row r="31" spans="1:26" ht="17.25" customHeight="1">
      <c r="A31" s="70"/>
      <c r="B31" s="298" t="s">
        <v>51</v>
      </c>
      <c r="C31" s="299"/>
      <c r="D31" s="37"/>
      <c r="E31" s="295">
        <v>1820</v>
      </c>
      <c r="F31" s="295"/>
      <c r="G31" s="72"/>
      <c r="H31" s="309" t="s">
        <v>358</v>
      </c>
      <c r="I31" s="297"/>
      <c r="J31" s="298" t="s">
        <v>52</v>
      </c>
      <c r="K31" s="299" t="s">
        <v>20</v>
      </c>
      <c r="L31" s="300">
        <v>448</v>
      </c>
      <c r="M31" s="296"/>
      <c r="N31" s="295"/>
      <c r="O31" s="66" t="s">
        <v>358</v>
      </c>
      <c r="Q31" s="308"/>
      <c r="R31" s="308"/>
      <c r="S31" s="70" t="s">
        <v>360</v>
      </c>
      <c r="T31" s="432">
        <f t="shared" si="0"/>
        <v>1404.6</v>
      </c>
      <c r="U31" s="433">
        <f t="shared" si="2"/>
        <v>339.9</v>
      </c>
      <c r="V31" s="435" t="s">
        <v>535</v>
      </c>
      <c r="W31" s="435">
        <v>339.9</v>
      </c>
      <c r="X31" s="433">
        <f t="shared" si="1"/>
        <v>1064.7</v>
      </c>
      <c r="Y31" s="435">
        <v>589.2</v>
      </c>
      <c r="Z31" s="435">
        <v>475.5</v>
      </c>
    </row>
    <row r="32" spans="1:26" ht="17.25" customHeight="1">
      <c r="A32" s="70"/>
      <c r="B32" s="298" t="s">
        <v>53</v>
      </c>
      <c r="C32" s="304"/>
      <c r="D32" s="37"/>
      <c r="E32" s="295">
        <v>1947</v>
      </c>
      <c r="F32" s="295"/>
      <c r="G32" s="72"/>
      <c r="H32" s="309" t="s">
        <v>358</v>
      </c>
      <c r="I32" s="297"/>
      <c r="J32" s="298" t="s">
        <v>54</v>
      </c>
      <c r="K32" s="304"/>
      <c r="L32" s="302">
        <v>414</v>
      </c>
      <c r="M32" s="295"/>
      <c r="N32" s="295"/>
      <c r="O32" s="66" t="s">
        <v>358</v>
      </c>
      <c r="Q32" s="308"/>
      <c r="R32" s="308"/>
      <c r="S32" s="70" t="s">
        <v>361</v>
      </c>
      <c r="T32" s="432">
        <f t="shared" si="0"/>
        <v>153.3</v>
      </c>
      <c r="U32" s="433">
        <f t="shared" si="2"/>
        <v>6</v>
      </c>
      <c r="V32" s="435" t="s">
        <v>535</v>
      </c>
      <c r="W32" s="435">
        <v>6</v>
      </c>
      <c r="X32" s="433">
        <f t="shared" si="1"/>
        <v>147.3</v>
      </c>
      <c r="Y32" s="435">
        <v>61</v>
      </c>
      <c r="Z32" s="435">
        <v>86.3</v>
      </c>
    </row>
    <row r="33" spans="1:26" ht="17.25" customHeight="1">
      <c r="A33" s="73"/>
      <c r="B33" s="312" t="s">
        <v>29</v>
      </c>
      <c r="C33" s="313"/>
      <c r="D33" s="38"/>
      <c r="E33" s="314">
        <v>1529</v>
      </c>
      <c r="F33" s="314"/>
      <c r="G33" s="74"/>
      <c r="H33" s="315" t="s">
        <v>358</v>
      </c>
      <c r="I33" s="316"/>
      <c r="J33" s="312" t="s">
        <v>362</v>
      </c>
      <c r="K33" s="313"/>
      <c r="L33" s="317">
        <v>2087</v>
      </c>
      <c r="M33" s="314"/>
      <c r="N33" s="314"/>
      <c r="O33" s="338" t="s">
        <v>358</v>
      </c>
      <c r="Q33" s="308"/>
      <c r="R33" s="308"/>
      <c r="S33" s="71" t="s">
        <v>240</v>
      </c>
      <c r="T33" s="432">
        <f t="shared" si="0"/>
        <v>195.7</v>
      </c>
      <c r="U33" s="433">
        <f t="shared" si="2"/>
        <v>195.7</v>
      </c>
      <c r="V33" s="435">
        <v>195.7</v>
      </c>
      <c r="W33" s="435">
        <v>0</v>
      </c>
      <c r="X33" s="433">
        <f t="shared" si="1"/>
        <v>0</v>
      </c>
      <c r="Y33" s="435">
        <v>0</v>
      </c>
      <c r="Z33" s="435">
        <v>0</v>
      </c>
    </row>
    <row r="34" spans="1:26" ht="17.25" customHeight="1">
      <c r="A34" s="75" t="s">
        <v>363</v>
      </c>
      <c r="B34" s="75"/>
      <c r="C34" s="75"/>
      <c r="D34" s="75"/>
      <c r="E34" s="75"/>
      <c r="F34" s="75"/>
      <c r="G34" s="75"/>
      <c r="Q34" s="308"/>
      <c r="R34" s="308"/>
      <c r="S34" s="70"/>
      <c r="T34" s="432"/>
      <c r="U34" s="433"/>
      <c r="V34" s="12"/>
      <c r="W34" s="12"/>
      <c r="X34" s="433"/>
      <c r="Y34" s="12"/>
      <c r="Z34" s="12"/>
    </row>
    <row r="35" spans="1:26" ht="17.25" customHeight="1">
      <c r="A35" s="70" t="s">
        <v>307</v>
      </c>
      <c r="B35" s="70"/>
      <c r="C35" s="70"/>
      <c r="D35" s="70"/>
      <c r="E35" s="70"/>
      <c r="F35" s="70"/>
      <c r="G35" s="70"/>
      <c r="Q35" s="308"/>
      <c r="R35" s="70" t="s">
        <v>236</v>
      </c>
      <c r="S35" s="298"/>
      <c r="T35" s="432"/>
      <c r="U35" s="433"/>
      <c r="V35" s="12"/>
      <c r="W35" s="12"/>
      <c r="X35" s="433"/>
      <c r="Y35" s="12"/>
      <c r="Z35" s="12"/>
    </row>
    <row r="36" spans="17:26" ht="17.25" customHeight="1">
      <c r="Q36" s="308"/>
      <c r="R36" s="70"/>
      <c r="S36" s="298"/>
      <c r="T36" s="432"/>
      <c r="U36" s="433"/>
      <c r="V36" s="12"/>
      <c r="W36" s="12"/>
      <c r="X36" s="433"/>
      <c r="Y36" s="12"/>
      <c r="Z36" s="12"/>
    </row>
    <row r="37" spans="17:26" ht="17.25" customHeight="1">
      <c r="Q37" s="308"/>
      <c r="R37" s="308"/>
      <c r="S37" s="70" t="s">
        <v>364</v>
      </c>
      <c r="T37" s="432">
        <v>46.8</v>
      </c>
      <c r="U37" s="433">
        <f t="shared" si="2"/>
        <v>4.3</v>
      </c>
      <c r="V37" s="435">
        <v>0</v>
      </c>
      <c r="W37" s="435">
        <v>4.3</v>
      </c>
      <c r="X37" s="433">
        <f t="shared" si="1"/>
        <v>42.599999999999994</v>
      </c>
      <c r="Y37" s="435">
        <v>20.2</v>
      </c>
      <c r="Z37" s="435">
        <v>22.4</v>
      </c>
    </row>
    <row r="38" spans="17:26" ht="17.25" customHeight="1">
      <c r="Q38" s="308"/>
      <c r="R38" s="308"/>
      <c r="S38" s="70" t="s">
        <v>365</v>
      </c>
      <c r="T38" s="432">
        <v>411.1</v>
      </c>
      <c r="U38" s="433">
        <f t="shared" si="2"/>
        <v>26.3</v>
      </c>
      <c r="V38" s="435">
        <v>0</v>
      </c>
      <c r="W38" s="435">
        <v>26.3</v>
      </c>
      <c r="X38" s="433">
        <f t="shared" si="1"/>
        <v>385.3</v>
      </c>
      <c r="Y38" s="435">
        <v>170.8</v>
      </c>
      <c r="Z38" s="435">
        <v>214.5</v>
      </c>
    </row>
    <row r="39" spans="17:26" ht="17.25" customHeight="1">
      <c r="Q39" s="308"/>
      <c r="R39" s="308"/>
      <c r="S39" s="70" t="s">
        <v>366</v>
      </c>
      <c r="T39" s="432">
        <f t="shared" si="0"/>
        <v>178</v>
      </c>
      <c r="U39" s="433">
        <f t="shared" si="2"/>
        <v>11.3</v>
      </c>
      <c r="V39" s="435">
        <v>0</v>
      </c>
      <c r="W39" s="435">
        <v>11.3</v>
      </c>
      <c r="X39" s="433">
        <f t="shared" si="1"/>
        <v>166.7</v>
      </c>
      <c r="Y39" s="435">
        <v>62.8</v>
      </c>
      <c r="Z39" s="435">
        <v>103.9</v>
      </c>
    </row>
    <row r="40" spans="1:26" ht="17.25" customHeight="1">
      <c r="A40" s="79"/>
      <c r="B40" s="79"/>
      <c r="C40" s="79"/>
      <c r="D40" s="79"/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Q40" s="308"/>
      <c r="S40" s="70" t="s">
        <v>237</v>
      </c>
      <c r="T40" s="432">
        <v>29.8</v>
      </c>
      <c r="U40" s="433">
        <f t="shared" si="2"/>
        <v>4</v>
      </c>
      <c r="V40" s="435">
        <v>0</v>
      </c>
      <c r="W40" s="435">
        <v>4</v>
      </c>
      <c r="X40" s="433">
        <v>25.9</v>
      </c>
      <c r="Y40" s="435">
        <v>1.7</v>
      </c>
      <c r="Z40" s="435">
        <v>24.2</v>
      </c>
    </row>
    <row r="41" spans="1:26" ht="17.25" customHeight="1">
      <c r="A41" s="626" t="s">
        <v>370</v>
      </c>
      <c r="B41" s="627"/>
      <c r="C41" s="627"/>
      <c r="D41" s="627"/>
      <c r="E41" s="627"/>
      <c r="F41" s="627"/>
      <c r="G41" s="627"/>
      <c r="H41" s="627"/>
      <c r="I41" s="627"/>
      <c r="J41" s="628"/>
      <c r="K41" s="628"/>
      <c r="L41" s="628"/>
      <c r="M41" s="628"/>
      <c r="N41" s="628"/>
      <c r="O41" s="628"/>
      <c r="Q41" s="308"/>
      <c r="R41" s="308"/>
      <c r="S41" s="70"/>
      <c r="T41" s="432"/>
      <c r="U41" s="433"/>
      <c r="V41" s="12"/>
      <c r="W41" s="12"/>
      <c r="X41" s="433"/>
      <c r="Y41" s="12"/>
      <c r="Z41" s="12"/>
    </row>
    <row r="42" spans="2:26" ht="17.25" customHeight="1" thickBot="1">
      <c r="B42" s="318"/>
      <c r="C42" s="318"/>
      <c r="D42" s="319"/>
      <c r="E42" s="318"/>
      <c r="F42" s="318"/>
      <c r="G42" s="318"/>
      <c r="H42" s="318"/>
      <c r="O42" s="66" t="s">
        <v>262</v>
      </c>
      <c r="Q42" s="308"/>
      <c r="R42" s="308"/>
      <c r="S42" s="70"/>
      <c r="T42" s="432"/>
      <c r="U42" s="433"/>
      <c r="V42" s="12"/>
      <c r="W42" s="12"/>
      <c r="X42" s="433"/>
      <c r="Y42" s="12"/>
      <c r="Z42" s="12"/>
    </row>
    <row r="43" spans="1:26" ht="17.25" customHeight="1">
      <c r="A43" s="629" t="s">
        <v>56</v>
      </c>
      <c r="B43" s="630"/>
      <c r="C43" s="630"/>
      <c r="D43" s="631"/>
      <c r="E43" s="632" t="s">
        <v>371</v>
      </c>
      <c r="F43" s="633"/>
      <c r="G43" s="634">
        <v>3</v>
      </c>
      <c r="H43" s="635"/>
      <c r="I43" s="612">
        <v>4</v>
      </c>
      <c r="J43" s="613"/>
      <c r="K43" s="614"/>
      <c r="L43" s="632">
        <v>5</v>
      </c>
      <c r="M43" s="635"/>
      <c r="N43" s="632">
        <v>6</v>
      </c>
      <c r="O43" s="633"/>
      <c r="Q43" s="571" t="s">
        <v>238</v>
      </c>
      <c r="R43" s="571"/>
      <c r="S43" s="571"/>
      <c r="T43" s="432">
        <f t="shared" si="0"/>
        <v>2441.3999999999996</v>
      </c>
      <c r="U43" s="433">
        <f t="shared" si="2"/>
        <v>588.0999999999999</v>
      </c>
      <c r="V43" s="435">
        <v>195.7</v>
      </c>
      <c r="W43" s="435">
        <v>392.4</v>
      </c>
      <c r="X43" s="433">
        <f t="shared" si="1"/>
        <v>1853.3</v>
      </c>
      <c r="Y43" s="435">
        <v>939.3</v>
      </c>
      <c r="Z43" s="435">
        <v>914</v>
      </c>
    </row>
    <row r="44" spans="1:26" s="78" customFormat="1" ht="17.25" customHeight="1">
      <c r="A44" s="621" t="s">
        <v>57</v>
      </c>
      <c r="B44" s="621"/>
      <c r="C44" s="621"/>
      <c r="D44" s="621"/>
      <c r="E44" s="624">
        <f>SUM(E45:F46)</f>
        <v>3921</v>
      </c>
      <c r="F44" s="608"/>
      <c r="G44" s="608">
        <f>SUM(G45:H46)</f>
        <v>3957</v>
      </c>
      <c r="H44" s="608"/>
      <c r="I44" s="608">
        <f>SUM(I45:K46)</f>
        <v>3893</v>
      </c>
      <c r="J44" s="608"/>
      <c r="K44" s="608"/>
      <c r="L44" s="608">
        <f>SUM(L45:M46)</f>
        <v>3819</v>
      </c>
      <c r="M44" s="608"/>
      <c r="N44" s="608">
        <f>SUM(N45:O46)</f>
        <v>3708</v>
      </c>
      <c r="O44" s="608"/>
      <c r="Q44" s="320"/>
      <c r="R44" s="572" t="s">
        <v>239</v>
      </c>
      <c r="S44" s="572"/>
      <c r="T44" s="432">
        <f t="shared" si="0"/>
        <v>2391.8</v>
      </c>
      <c r="U44" s="433">
        <f t="shared" si="2"/>
        <v>583.9</v>
      </c>
      <c r="V44" s="435">
        <v>195.7</v>
      </c>
      <c r="W44" s="435">
        <v>388.2</v>
      </c>
      <c r="X44" s="433">
        <f t="shared" si="1"/>
        <v>1807.9</v>
      </c>
      <c r="Y44" s="435">
        <v>923.7</v>
      </c>
      <c r="Z44" s="435">
        <v>884.2</v>
      </c>
    </row>
    <row r="45" spans="1:26" s="78" customFormat="1" ht="17.25" customHeight="1">
      <c r="A45" s="77"/>
      <c r="B45" s="572" t="s">
        <v>58</v>
      </c>
      <c r="C45" s="607"/>
      <c r="D45" s="607"/>
      <c r="E45" s="609">
        <v>2085</v>
      </c>
      <c r="F45" s="561"/>
      <c r="G45" s="561">
        <v>2129</v>
      </c>
      <c r="H45" s="561"/>
      <c r="I45" s="561">
        <v>2052</v>
      </c>
      <c r="J45" s="561"/>
      <c r="K45" s="561"/>
      <c r="L45" s="561">
        <v>1941</v>
      </c>
      <c r="M45" s="561"/>
      <c r="N45" s="561">
        <v>1912</v>
      </c>
      <c r="O45" s="561"/>
      <c r="Q45" s="322"/>
      <c r="R45" s="320"/>
      <c r="S45" s="321" t="s">
        <v>60</v>
      </c>
      <c r="T45" s="432">
        <f t="shared" si="0"/>
        <v>43.1</v>
      </c>
      <c r="U45" s="433">
        <f t="shared" si="2"/>
        <v>17.6</v>
      </c>
      <c r="V45" s="435" t="s">
        <v>535</v>
      </c>
      <c r="W45" s="435">
        <v>17.6</v>
      </c>
      <c r="X45" s="433">
        <f t="shared" si="1"/>
        <v>25.5</v>
      </c>
      <c r="Y45" s="435">
        <v>14.3</v>
      </c>
      <c r="Z45" s="435">
        <v>11.2</v>
      </c>
    </row>
    <row r="46" spans="1:26" s="78" customFormat="1" ht="17.25" customHeight="1">
      <c r="A46" s="77"/>
      <c r="B46" s="572" t="s">
        <v>59</v>
      </c>
      <c r="C46" s="572"/>
      <c r="D46" s="607"/>
      <c r="E46" s="609">
        <v>1836</v>
      </c>
      <c r="F46" s="561"/>
      <c r="G46" s="561">
        <v>1828</v>
      </c>
      <c r="H46" s="561"/>
      <c r="I46" s="561">
        <v>1841</v>
      </c>
      <c r="J46" s="561"/>
      <c r="K46" s="561"/>
      <c r="L46" s="561">
        <v>1878</v>
      </c>
      <c r="M46" s="561"/>
      <c r="N46" s="561">
        <v>1796</v>
      </c>
      <c r="O46" s="561"/>
      <c r="Q46" s="322"/>
      <c r="R46" s="322"/>
      <c r="S46" s="321" t="s">
        <v>61</v>
      </c>
      <c r="T46" s="432">
        <v>1476.4</v>
      </c>
      <c r="U46" s="433">
        <f t="shared" si="2"/>
        <v>338.8</v>
      </c>
      <c r="V46" s="435" t="s">
        <v>535</v>
      </c>
      <c r="W46" s="435">
        <v>338.8</v>
      </c>
      <c r="X46" s="433">
        <f t="shared" si="1"/>
        <v>1137.5</v>
      </c>
      <c r="Y46" s="435">
        <v>628.7</v>
      </c>
      <c r="Z46" s="435">
        <v>508.8</v>
      </c>
    </row>
    <row r="47" spans="1:26" s="78" customFormat="1" ht="17.25" customHeight="1">
      <c r="A47" s="77"/>
      <c r="B47" s="77"/>
      <c r="C47" s="77"/>
      <c r="D47" s="77"/>
      <c r="E47" s="611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Q47" s="322"/>
      <c r="R47" s="322"/>
      <c r="S47" s="339" t="s">
        <v>367</v>
      </c>
      <c r="T47" s="432">
        <f t="shared" si="0"/>
        <v>676.5999999999999</v>
      </c>
      <c r="U47" s="433">
        <f t="shared" si="2"/>
        <v>31.8</v>
      </c>
      <c r="V47" s="435">
        <v>0</v>
      </c>
      <c r="W47" s="435">
        <v>31.8</v>
      </c>
      <c r="X47" s="433">
        <f t="shared" si="1"/>
        <v>644.8</v>
      </c>
      <c r="Y47" s="435">
        <v>280.6</v>
      </c>
      <c r="Z47" s="435">
        <v>364.2</v>
      </c>
    </row>
    <row r="48" spans="1:26" s="78" customFormat="1" ht="17.25" customHeight="1">
      <c r="A48" s="619" t="s">
        <v>62</v>
      </c>
      <c r="B48" s="619"/>
      <c r="C48" s="619"/>
      <c r="D48" s="620"/>
      <c r="E48" s="615">
        <f>SUM(E49:F50)</f>
        <v>827045</v>
      </c>
      <c r="F48" s="563"/>
      <c r="G48" s="563">
        <f>SUM(G49:H50)</f>
        <v>829456</v>
      </c>
      <c r="H48" s="563"/>
      <c r="I48" s="563">
        <f>SUM(I49:K50)</f>
        <v>818347</v>
      </c>
      <c r="J48" s="563"/>
      <c r="K48" s="563"/>
      <c r="L48" s="563">
        <f>SUM(L49:M50)</f>
        <v>808461</v>
      </c>
      <c r="M48" s="563"/>
      <c r="N48" s="563">
        <f>SUM(N49:O50)</f>
        <v>781406</v>
      </c>
      <c r="O48" s="563"/>
      <c r="Q48" s="322"/>
      <c r="R48" s="322"/>
      <c r="S48" s="340" t="s">
        <v>240</v>
      </c>
      <c r="T48" s="432">
        <f t="shared" si="0"/>
        <v>195.7</v>
      </c>
      <c r="U48" s="433">
        <f t="shared" si="2"/>
        <v>195.7</v>
      </c>
      <c r="V48" s="435">
        <v>195.7</v>
      </c>
      <c r="W48" s="435">
        <v>0</v>
      </c>
      <c r="X48" s="433">
        <f t="shared" si="1"/>
        <v>0</v>
      </c>
      <c r="Y48" s="435">
        <v>0</v>
      </c>
      <c r="Z48" s="435">
        <v>0</v>
      </c>
    </row>
    <row r="49" spans="1:26" s="78" customFormat="1" ht="17.25" customHeight="1">
      <c r="A49" s="77"/>
      <c r="B49" s="572" t="s">
        <v>63</v>
      </c>
      <c r="C49" s="622"/>
      <c r="D49" s="607"/>
      <c r="E49" s="609">
        <v>807807</v>
      </c>
      <c r="F49" s="561"/>
      <c r="G49" s="561">
        <v>811640</v>
      </c>
      <c r="H49" s="561"/>
      <c r="I49" s="561">
        <v>799249</v>
      </c>
      <c r="J49" s="561"/>
      <c r="K49" s="561"/>
      <c r="L49" s="561">
        <v>786894</v>
      </c>
      <c r="M49" s="561"/>
      <c r="N49" s="561">
        <v>759573</v>
      </c>
      <c r="O49" s="561"/>
      <c r="Q49" s="322"/>
      <c r="S49" s="321" t="s">
        <v>64</v>
      </c>
      <c r="T49" s="432">
        <f t="shared" si="0"/>
        <v>49.6</v>
      </c>
      <c r="U49" s="433">
        <f t="shared" si="2"/>
        <v>4.2</v>
      </c>
      <c r="V49" s="435">
        <v>0</v>
      </c>
      <c r="W49" s="435">
        <v>4.2</v>
      </c>
      <c r="X49" s="433">
        <f t="shared" si="1"/>
        <v>45.4</v>
      </c>
      <c r="Y49" s="435">
        <v>15.6</v>
      </c>
      <c r="Z49" s="435">
        <v>29.8</v>
      </c>
    </row>
    <row r="50" spans="1:26" ht="17.25" customHeight="1">
      <c r="A50" s="323"/>
      <c r="B50" s="616" t="s">
        <v>65</v>
      </c>
      <c r="C50" s="617"/>
      <c r="D50" s="618"/>
      <c r="E50" s="623">
        <v>19238</v>
      </c>
      <c r="F50" s="604"/>
      <c r="G50" s="604">
        <v>17816</v>
      </c>
      <c r="H50" s="604"/>
      <c r="I50" s="604">
        <v>19098</v>
      </c>
      <c r="J50" s="604"/>
      <c r="K50" s="604"/>
      <c r="L50" s="604">
        <v>21567</v>
      </c>
      <c r="M50" s="604"/>
      <c r="N50" s="604">
        <v>21833</v>
      </c>
      <c r="O50" s="604"/>
      <c r="P50" s="78"/>
      <c r="Q50" s="324"/>
      <c r="R50" s="625"/>
      <c r="S50" s="625"/>
      <c r="T50" s="343"/>
      <c r="U50" s="344"/>
      <c r="V50" s="345"/>
      <c r="W50" s="345"/>
      <c r="X50" s="344"/>
      <c r="Y50" s="345"/>
      <c r="Z50" s="345"/>
    </row>
    <row r="51" spans="1:17" ht="17.25" customHeight="1">
      <c r="A51" s="405" t="s">
        <v>530</v>
      </c>
      <c r="B51" s="75"/>
      <c r="C51" s="75"/>
      <c r="D51" s="325"/>
      <c r="E51" s="71"/>
      <c r="F51" s="71"/>
      <c r="G51" s="71"/>
      <c r="H51" s="71"/>
      <c r="I51" s="71"/>
      <c r="J51" s="70"/>
      <c r="K51" s="70"/>
      <c r="L51" s="70"/>
      <c r="M51" s="70"/>
      <c r="N51" s="70"/>
      <c r="O51" s="70"/>
      <c r="Q51" s="70" t="s">
        <v>294</v>
      </c>
    </row>
    <row r="52" spans="1:15" ht="17.25" customHeight="1">
      <c r="A52" s="326" t="s">
        <v>531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7" ht="14.25">
      <c r="A53" s="70" t="s">
        <v>263</v>
      </c>
      <c r="B53" s="70"/>
      <c r="C53" s="70"/>
      <c r="D53" s="70"/>
      <c r="E53" s="70"/>
      <c r="F53" s="70"/>
      <c r="G53" s="70"/>
    </row>
  </sheetData>
  <sheetProtection/>
  <mergeCells count="88">
    <mergeCell ref="G50:H50"/>
    <mergeCell ref="N44:O44"/>
    <mergeCell ref="N45:O45"/>
    <mergeCell ref="N46:O46"/>
    <mergeCell ref="N47:O47"/>
    <mergeCell ref="N48:O48"/>
    <mergeCell ref="N49:O49"/>
    <mergeCell ref="N50:O50"/>
    <mergeCell ref="I50:K50"/>
    <mergeCell ref="L45:M45"/>
    <mergeCell ref="R50:S50"/>
    <mergeCell ref="A17:C17"/>
    <mergeCell ref="A41:O41"/>
    <mergeCell ref="A43:D43"/>
    <mergeCell ref="E43:F43"/>
    <mergeCell ref="G43:H43"/>
    <mergeCell ref="L43:M43"/>
    <mergeCell ref="N43:O43"/>
    <mergeCell ref="G47:H47"/>
    <mergeCell ref="I49:K49"/>
    <mergeCell ref="E48:F48"/>
    <mergeCell ref="E49:F49"/>
    <mergeCell ref="B50:D50"/>
    <mergeCell ref="A48:D48"/>
    <mergeCell ref="A44:D44"/>
    <mergeCell ref="B49:D49"/>
    <mergeCell ref="E50:F50"/>
    <mergeCell ref="E44:F44"/>
    <mergeCell ref="B45:D45"/>
    <mergeCell ref="M28:N28"/>
    <mergeCell ref="E47:F47"/>
    <mergeCell ref="G48:H48"/>
    <mergeCell ref="G49:H49"/>
    <mergeCell ref="L46:M46"/>
    <mergeCell ref="L47:M47"/>
    <mergeCell ref="I43:K43"/>
    <mergeCell ref="I44:K44"/>
    <mergeCell ref="L44:M44"/>
    <mergeCell ref="L48:M48"/>
    <mergeCell ref="L50:M50"/>
    <mergeCell ref="A12:C12"/>
    <mergeCell ref="B46:D46"/>
    <mergeCell ref="I45:K45"/>
    <mergeCell ref="I46:K46"/>
    <mergeCell ref="G44:H44"/>
    <mergeCell ref="G45:H45"/>
    <mergeCell ref="E45:F45"/>
    <mergeCell ref="E46:F46"/>
    <mergeCell ref="G46:H46"/>
    <mergeCell ref="R12:S12"/>
    <mergeCell ref="I20:K20"/>
    <mergeCell ref="R14:S14"/>
    <mergeCell ref="R13:S13"/>
    <mergeCell ref="A10:C10"/>
    <mergeCell ref="A11:C11"/>
    <mergeCell ref="A8:C8"/>
    <mergeCell ref="J8:K8"/>
    <mergeCell ref="A9:C9"/>
    <mergeCell ref="R10:S10"/>
    <mergeCell ref="R11:S11"/>
    <mergeCell ref="G8:H8"/>
    <mergeCell ref="G9:H9"/>
    <mergeCell ref="A2:O2"/>
    <mergeCell ref="Q2:Z2"/>
    <mergeCell ref="A3:O3"/>
    <mergeCell ref="Q3:Z3"/>
    <mergeCell ref="Q5:S6"/>
    <mergeCell ref="A6:C7"/>
    <mergeCell ref="D6:E7"/>
    <mergeCell ref="N6:O7"/>
    <mergeCell ref="F6:H7"/>
    <mergeCell ref="I6:K7"/>
    <mergeCell ref="L49:M49"/>
    <mergeCell ref="I47:K47"/>
    <mergeCell ref="I48:K48"/>
    <mergeCell ref="U5:W5"/>
    <mergeCell ref="X5:Z5"/>
    <mergeCell ref="T5:T6"/>
    <mergeCell ref="Q8:S8"/>
    <mergeCell ref="Q43:S43"/>
    <mergeCell ref="R44:S44"/>
    <mergeCell ref="M5:O5"/>
    <mergeCell ref="M25:N25"/>
    <mergeCell ref="M26:N26"/>
    <mergeCell ref="M27:N27"/>
    <mergeCell ref="M22:N22"/>
    <mergeCell ref="M21:N21"/>
    <mergeCell ref="L6:M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4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78" customWidth="1"/>
    <col min="2" max="2" width="10.59765625" style="78" customWidth="1"/>
    <col min="3" max="3" width="10.8984375" style="78" customWidth="1"/>
    <col min="4" max="5" width="9.19921875" style="78" customWidth="1"/>
    <col min="6" max="7" width="10.19921875" style="78" customWidth="1"/>
    <col min="8" max="8" width="10.8984375" style="78" customWidth="1"/>
    <col min="9" max="9" width="11.69921875" style="78" customWidth="1"/>
    <col min="10" max="10" width="10.3984375" style="78" customWidth="1"/>
    <col min="11" max="11" width="9.19921875" style="78" customWidth="1"/>
    <col min="12" max="12" width="9.19921875" style="361" customWidth="1"/>
    <col min="13" max="15" width="9.19921875" style="78" customWidth="1"/>
    <col min="16" max="17" width="10" style="78" customWidth="1"/>
    <col min="18" max="19" width="9.19921875" style="78" customWidth="1"/>
    <col min="20" max="20" width="9.8984375" style="78" customWidth="1"/>
    <col min="21" max="21" width="9.19921875" style="78" customWidth="1"/>
    <col min="22" max="22" width="9.8984375" style="78" customWidth="1"/>
    <col min="23" max="23" width="9.8984375" style="48" customWidth="1"/>
    <col min="24" max="25" width="9.19921875" style="78" customWidth="1"/>
    <col min="26" max="26" width="10.09765625" style="78" customWidth="1"/>
    <col min="27" max="16384" width="10.59765625" style="78" customWidth="1"/>
  </cols>
  <sheetData>
    <row r="1" spans="1:26" s="3" customFormat="1" ht="19.5" customHeight="1">
      <c r="A1" s="2" t="s">
        <v>309</v>
      </c>
      <c r="L1" s="41"/>
      <c r="W1" s="43"/>
      <c r="X1" s="346"/>
      <c r="Y1" s="346"/>
      <c r="Z1" s="4" t="s">
        <v>310</v>
      </c>
    </row>
    <row r="2" spans="1:26" s="5" customFormat="1" ht="19.5" customHeight="1">
      <c r="A2" s="658" t="s">
        <v>386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</row>
    <row r="3" spans="1:26" ht="18" customHeight="1" thickBot="1">
      <c r="A3" s="5"/>
      <c r="B3" s="15"/>
      <c r="C3" s="15"/>
      <c r="D3" s="15"/>
      <c r="E3" s="15"/>
      <c r="F3" s="15"/>
      <c r="G3" s="15"/>
      <c r="H3" s="15"/>
      <c r="I3" s="15"/>
      <c r="J3" s="15"/>
      <c r="K3" s="15"/>
      <c r="L3" s="42"/>
      <c r="M3" s="15"/>
      <c r="N3" s="15"/>
      <c r="O3" s="15"/>
      <c r="P3" s="15"/>
      <c r="Q3" s="15"/>
      <c r="R3" s="15"/>
      <c r="S3" s="15"/>
      <c r="T3" s="16"/>
      <c r="U3" s="15"/>
      <c r="V3" s="17"/>
      <c r="W3" s="44"/>
      <c r="X3" s="347"/>
      <c r="Y3" s="347"/>
      <c r="Z3" s="348" t="s">
        <v>340</v>
      </c>
    </row>
    <row r="4" spans="1:26" ht="15" customHeight="1">
      <c r="A4" s="636" t="s">
        <v>529</v>
      </c>
      <c r="B4" s="637"/>
      <c r="C4" s="642" t="s">
        <v>66</v>
      </c>
      <c r="D4" s="642" t="s">
        <v>67</v>
      </c>
      <c r="E4" s="642" t="s">
        <v>68</v>
      </c>
      <c r="F4" s="642" t="s">
        <v>69</v>
      </c>
      <c r="G4" s="647" t="s">
        <v>70</v>
      </c>
      <c r="H4" s="648"/>
      <c r="I4" s="659" t="s">
        <v>71</v>
      </c>
      <c r="J4" s="660"/>
      <c r="K4" s="660"/>
      <c r="L4" s="660"/>
      <c r="M4" s="637"/>
      <c r="N4" s="661" t="s">
        <v>72</v>
      </c>
      <c r="O4" s="662"/>
      <c r="P4" s="662"/>
      <c r="Q4" s="662"/>
      <c r="R4" s="662"/>
      <c r="S4" s="662"/>
      <c r="T4" s="662"/>
      <c r="U4" s="663"/>
      <c r="V4" s="661" t="s">
        <v>73</v>
      </c>
      <c r="W4" s="662"/>
      <c r="X4" s="662"/>
      <c r="Y4" s="662"/>
      <c r="Z4" s="662"/>
    </row>
    <row r="5" spans="1:26" ht="15" customHeight="1">
      <c r="A5" s="638"/>
      <c r="B5" s="639"/>
      <c r="C5" s="643"/>
      <c r="D5" s="643"/>
      <c r="E5" s="643"/>
      <c r="F5" s="643"/>
      <c r="G5" s="649"/>
      <c r="H5" s="650"/>
      <c r="I5" s="655"/>
      <c r="J5" s="640"/>
      <c r="K5" s="640"/>
      <c r="L5" s="640"/>
      <c r="M5" s="641"/>
      <c r="N5" s="644" t="s">
        <v>74</v>
      </c>
      <c r="O5" s="645"/>
      <c r="P5" s="645"/>
      <c r="Q5" s="646"/>
      <c r="R5" s="644" t="s">
        <v>75</v>
      </c>
      <c r="S5" s="645"/>
      <c r="T5" s="645"/>
      <c r="U5" s="646"/>
      <c r="V5" s="665" t="s">
        <v>76</v>
      </c>
      <c r="W5" s="644" t="s">
        <v>384</v>
      </c>
      <c r="X5" s="645"/>
      <c r="Y5" s="645"/>
      <c r="Z5" s="645"/>
    </row>
    <row r="6" spans="1:26" ht="15" customHeight="1">
      <c r="A6" s="638"/>
      <c r="B6" s="639"/>
      <c r="C6" s="643"/>
      <c r="D6" s="643"/>
      <c r="E6" s="643"/>
      <c r="F6" s="643"/>
      <c r="G6" s="651"/>
      <c r="H6" s="652"/>
      <c r="I6" s="665" t="s">
        <v>77</v>
      </c>
      <c r="J6" s="653" t="s">
        <v>78</v>
      </c>
      <c r="K6" s="654"/>
      <c r="L6" s="653" t="s">
        <v>385</v>
      </c>
      <c r="M6" s="654"/>
      <c r="N6" s="656" t="s">
        <v>79</v>
      </c>
      <c r="O6" s="656" t="s">
        <v>80</v>
      </c>
      <c r="P6" s="656" t="s">
        <v>81</v>
      </c>
      <c r="Q6" s="656" t="s">
        <v>82</v>
      </c>
      <c r="R6" s="656" t="s">
        <v>81</v>
      </c>
      <c r="S6" s="656" t="s">
        <v>83</v>
      </c>
      <c r="T6" s="664" t="s">
        <v>84</v>
      </c>
      <c r="U6" s="349"/>
      <c r="V6" s="666"/>
      <c r="W6" s="665" t="s">
        <v>14</v>
      </c>
      <c r="X6" s="656" t="s">
        <v>85</v>
      </c>
      <c r="Y6" s="653" t="s">
        <v>86</v>
      </c>
      <c r="Z6" s="669"/>
    </row>
    <row r="7" spans="1:26" ht="15" customHeight="1">
      <c r="A7" s="638"/>
      <c r="B7" s="639"/>
      <c r="C7" s="643"/>
      <c r="D7" s="643"/>
      <c r="E7" s="643"/>
      <c r="F7" s="643"/>
      <c r="G7" s="656" t="s">
        <v>266</v>
      </c>
      <c r="H7" s="656" t="s">
        <v>267</v>
      </c>
      <c r="I7" s="666"/>
      <c r="J7" s="655"/>
      <c r="K7" s="641"/>
      <c r="L7" s="655"/>
      <c r="M7" s="641"/>
      <c r="N7" s="657"/>
      <c r="O7" s="657"/>
      <c r="P7" s="657"/>
      <c r="Q7" s="657"/>
      <c r="R7" s="657"/>
      <c r="S7" s="657"/>
      <c r="T7" s="657"/>
      <c r="U7" s="656" t="s">
        <v>268</v>
      </c>
      <c r="V7" s="666"/>
      <c r="W7" s="666"/>
      <c r="X7" s="657"/>
      <c r="Y7" s="655"/>
      <c r="Z7" s="640"/>
    </row>
    <row r="8" spans="1:26" ht="15" customHeight="1">
      <c r="A8" s="638"/>
      <c r="B8" s="639"/>
      <c r="C8" s="643"/>
      <c r="D8" s="643"/>
      <c r="E8" s="643"/>
      <c r="F8" s="643"/>
      <c r="G8" s="657"/>
      <c r="H8" s="657"/>
      <c r="I8" s="666"/>
      <c r="J8" s="665" t="s">
        <v>87</v>
      </c>
      <c r="K8" s="665" t="s">
        <v>88</v>
      </c>
      <c r="L8" s="670" t="s">
        <v>87</v>
      </c>
      <c r="M8" s="665" t="s">
        <v>88</v>
      </c>
      <c r="N8" s="657"/>
      <c r="O8" s="657"/>
      <c r="P8" s="657"/>
      <c r="Q8" s="657"/>
      <c r="R8" s="657"/>
      <c r="S8" s="657"/>
      <c r="T8" s="657"/>
      <c r="U8" s="657"/>
      <c r="V8" s="666"/>
      <c r="W8" s="666"/>
      <c r="X8" s="657"/>
      <c r="Y8" s="665" t="s">
        <v>89</v>
      </c>
      <c r="Z8" s="653" t="s">
        <v>90</v>
      </c>
    </row>
    <row r="9" spans="1:26" ht="15" customHeight="1">
      <c r="A9" s="640"/>
      <c r="B9" s="641"/>
      <c r="C9" s="643"/>
      <c r="D9" s="643"/>
      <c r="E9" s="643"/>
      <c r="F9" s="643"/>
      <c r="G9" s="657"/>
      <c r="H9" s="657"/>
      <c r="I9" s="666"/>
      <c r="J9" s="666"/>
      <c r="K9" s="666"/>
      <c r="L9" s="671"/>
      <c r="M9" s="666"/>
      <c r="N9" s="657"/>
      <c r="O9" s="657"/>
      <c r="P9" s="657"/>
      <c r="Q9" s="657"/>
      <c r="R9" s="657"/>
      <c r="S9" s="657"/>
      <c r="T9" s="657"/>
      <c r="U9" s="657"/>
      <c r="V9" s="667"/>
      <c r="W9" s="667"/>
      <c r="X9" s="668"/>
      <c r="Y9" s="667"/>
      <c r="Z9" s="655"/>
    </row>
    <row r="10" spans="1:29" ht="15" customHeight="1">
      <c r="A10" s="674" t="s">
        <v>91</v>
      </c>
      <c r="B10" s="675"/>
      <c r="C10" s="447">
        <v>9579.8</v>
      </c>
      <c r="D10" s="448">
        <f>SUM(D12:D19,D21,D24,D30,D40,D47,D53,D61,D67)</f>
        <v>109.2</v>
      </c>
      <c r="E10" s="448">
        <v>42.7</v>
      </c>
      <c r="F10" s="448">
        <v>9427.9</v>
      </c>
      <c r="G10" s="448">
        <v>6237.5</v>
      </c>
      <c r="H10" s="448">
        <v>3190.4</v>
      </c>
      <c r="I10" s="448">
        <v>9371.1</v>
      </c>
      <c r="J10" s="449">
        <f>SUM(J12:J19,J21,J24,J30,J40,J47,J53,J61,J67)</f>
        <v>5880</v>
      </c>
      <c r="K10" s="448">
        <v>53.8</v>
      </c>
      <c r="L10" s="449">
        <f>SUM(L12:L19,L21,L24,L30,L40,L47,L53,L61,L67)</f>
        <v>22</v>
      </c>
      <c r="M10" s="448">
        <f>SUM(M12:M19,M21,M24,M30,M40,M47,M53,M61,M67)</f>
        <v>3</v>
      </c>
      <c r="N10" s="448">
        <f>SUM(N12:N19,N21,N24,N30,N40,N47,N53,N61,N67)</f>
        <v>7.799999999999999</v>
      </c>
      <c r="O10" s="448">
        <v>59.7</v>
      </c>
      <c r="P10" s="448">
        <v>1874.9</v>
      </c>
      <c r="Q10" s="448">
        <v>4295.1</v>
      </c>
      <c r="R10" s="448">
        <v>31.1</v>
      </c>
      <c r="S10" s="448">
        <f>SUM(S12:S19,S21,S24,S30,S40,S47,S53,S61,S67)</f>
        <v>295</v>
      </c>
      <c r="T10" s="448">
        <v>2864.3</v>
      </c>
      <c r="U10" s="448">
        <v>590.1</v>
      </c>
      <c r="V10" s="448">
        <v>1667.3</v>
      </c>
      <c r="W10" s="448">
        <v>7761</v>
      </c>
      <c r="X10" s="448">
        <v>318.1</v>
      </c>
      <c r="Y10" s="448">
        <v>724.2</v>
      </c>
      <c r="Z10" s="448">
        <v>6718.7</v>
      </c>
      <c r="AA10" s="350"/>
      <c r="AB10" s="351"/>
      <c r="AC10" s="351"/>
    </row>
    <row r="11" spans="1:27" ht="15" customHeight="1">
      <c r="A11" s="672"/>
      <c r="B11" s="673"/>
      <c r="C11" s="437"/>
      <c r="D11" s="413"/>
      <c r="E11" s="413"/>
      <c r="F11" s="413"/>
      <c r="G11" s="413"/>
      <c r="H11" s="413"/>
      <c r="I11" s="413"/>
      <c r="J11" s="438"/>
      <c r="K11" s="439"/>
      <c r="L11" s="438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40"/>
      <c r="X11" s="413"/>
      <c r="Y11" s="413"/>
      <c r="Z11" s="413"/>
      <c r="AA11" s="350"/>
    </row>
    <row r="12" spans="1:27" ht="15" customHeight="1">
      <c r="A12" s="672" t="s">
        <v>92</v>
      </c>
      <c r="B12" s="673"/>
      <c r="C12" s="441">
        <v>1822.6</v>
      </c>
      <c r="D12" s="440">
        <v>15</v>
      </c>
      <c r="E12" s="440">
        <v>2.3</v>
      </c>
      <c r="F12" s="440">
        <f>SUM(G12:H12)</f>
        <v>1805.3000000000002</v>
      </c>
      <c r="G12" s="440">
        <f>SUM(N12:Q12)</f>
        <v>1399.1000000000001</v>
      </c>
      <c r="H12" s="440">
        <v>406.2</v>
      </c>
      <c r="I12" s="440">
        <v>1794.7</v>
      </c>
      <c r="J12" s="438">
        <v>1238</v>
      </c>
      <c r="K12" s="439">
        <v>10.4</v>
      </c>
      <c r="L12" s="438">
        <v>2</v>
      </c>
      <c r="M12" s="440">
        <v>0.2</v>
      </c>
      <c r="N12" s="440">
        <v>4.2</v>
      </c>
      <c r="O12" s="440">
        <v>31.9</v>
      </c>
      <c r="P12" s="440">
        <v>419.3</v>
      </c>
      <c r="Q12" s="440">
        <v>943.7</v>
      </c>
      <c r="R12" s="440">
        <v>1.5</v>
      </c>
      <c r="S12" s="440">
        <v>12.4</v>
      </c>
      <c r="T12" s="440">
        <v>392.2</v>
      </c>
      <c r="U12" s="440">
        <v>74.8</v>
      </c>
      <c r="V12" s="440">
        <v>50.1</v>
      </c>
      <c r="W12" s="440">
        <f>SUM(X12:Z12)</f>
        <v>1755.2</v>
      </c>
      <c r="X12" s="440">
        <v>171.8</v>
      </c>
      <c r="Y12" s="440">
        <v>325.9</v>
      </c>
      <c r="Z12" s="440">
        <v>1257.5</v>
      </c>
      <c r="AA12" s="350"/>
    </row>
    <row r="13" spans="1:27" ht="15" customHeight="1">
      <c r="A13" s="672" t="s">
        <v>93</v>
      </c>
      <c r="B13" s="673"/>
      <c r="C13" s="441">
        <v>515.6</v>
      </c>
      <c r="D13" s="440">
        <v>2.4</v>
      </c>
      <c r="E13" s="440">
        <v>8.3</v>
      </c>
      <c r="F13" s="440">
        <v>504.9</v>
      </c>
      <c r="G13" s="440">
        <f aca="true" t="shared" si="0" ref="G13:G19">SUM(N13:Q13)</f>
        <v>292</v>
      </c>
      <c r="H13" s="440">
        <v>212.9</v>
      </c>
      <c r="I13" s="440">
        <v>503</v>
      </c>
      <c r="J13" s="438">
        <v>265</v>
      </c>
      <c r="K13" s="439">
        <v>1.8</v>
      </c>
      <c r="L13" s="438">
        <v>2</v>
      </c>
      <c r="M13" s="440">
        <v>0.1</v>
      </c>
      <c r="N13" s="440">
        <v>0.2</v>
      </c>
      <c r="O13" s="440">
        <v>1.9</v>
      </c>
      <c r="P13" s="440">
        <v>73</v>
      </c>
      <c r="Q13" s="440">
        <v>216.9</v>
      </c>
      <c r="R13" s="440">
        <v>0.9</v>
      </c>
      <c r="S13" s="440">
        <v>10.9</v>
      </c>
      <c r="T13" s="440">
        <v>201.2</v>
      </c>
      <c r="U13" s="440">
        <v>14.4</v>
      </c>
      <c r="V13" s="440">
        <v>170.8</v>
      </c>
      <c r="W13" s="440">
        <f aca="true" t="shared" si="1" ref="W13:W19">SUM(X13:Z13)</f>
        <v>334.09999999999997</v>
      </c>
      <c r="X13" s="440">
        <v>5.8</v>
      </c>
      <c r="Y13" s="440">
        <v>16.4</v>
      </c>
      <c r="Z13" s="440">
        <v>311.9</v>
      </c>
      <c r="AA13" s="350"/>
    </row>
    <row r="14" spans="1:27" ht="15" customHeight="1">
      <c r="A14" s="672" t="s">
        <v>94</v>
      </c>
      <c r="B14" s="673"/>
      <c r="C14" s="441">
        <v>644.8</v>
      </c>
      <c r="D14" s="440">
        <v>13</v>
      </c>
      <c r="E14" s="440">
        <v>7.3</v>
      </c>
      <c r="F14" s="440">
        <v>624.5</v>
      </c>
      <c r="G14" s="440">
        <f t="shared" si="0"/>
        <v>531</v>
      </c>
      <c r="H14" s="440">
        <f>SUM(R14:T14)</f>
        <v>93.39999999999999</v>
      </c>
      <c r="I14" s="440">
        <v>619.2</v>
      </c>
      <c r="J14" s="438">
        <v>452</v>
      </c>
      <c r="K14" s="439">
        <v>4.5</v>
      </c>
      <c r="L14" s="438">
        <v>2</v>
      </c>
      <c r="M14" s="440">
        <v>0.8</v>
      </c>
      <c r="N14" s="440">
        <v>0.9</v>
      </c>
      <c r="O14" s="440">
        <v>6</v>
      </c>
      <c r="P14" s="440">
        <v>203.3</v>
      </c>
      <c r="Q14" s="440">
        <v>320.8</v>
      </c>
      <c r="R14" s="440">
        <v>0.3</v>
      </c>
      <c r="S14" s="440">
        <v>3.3</v>
      </c>
      <c r="T14" s="440">
        <v>89.8</v>
      </c>
      <c r="U14" s="440">
        <v>15.8</v>
      </c>
      <c r="V14" s="440">
        <v>73.5</v>
      </c>
      <c r="W14" s="440">
        <f t="shared" si="1"/>
        <v>551</v>
      </c>
      <c r="X14" s="440">
        <v>9.2</v>
      </c>
      <c r="Y14" s="440" t="s">
        <v>264</v>
      </c>
      <c r="Z14" s="440">
        <v>541.8</v>
      </c>
      <c r="AA14" s="350"/>
    </row>
    <row r="15" spans="1:27" ht="15" customHeight="1">
      <c r="A15" s="672" t="s">
        <v>95</v>
      </c>
      <c r="B15" s="673"/>
      <c r="C15" s="441">
        <v>347.8</v>
      </c>
      <c r="D15" s="440">
        <v>1.2</v>
      </c>
      <c r="E15" s="440">
        <v>1.1</v>
      </c>
      <c r="F15" s="440">
        <v>345.5</v>
      </c>
      <c r="G15" s="440">
        <f t="shared" si="0"/>
        <v>236.3</v>
      </c>
      <c r="H15" s="440">
        <f>SUM(R15:T15)</f>
        <v>109.3</v>
      </c>
      <c r="I15" s="440">
        <v>342.8</v>
      </c>
      <c r="J15" s="438">
        <v>231</v>
      </c>
      <c r="K15" s="439">
        <v>2.7</v>
      </c>
      <c r="L15" s="438">
        <v>1</v>
      </c>
      <c r="M15" s="440">
        <v>0</v>
      </c>
      <c r="N15" s="440">
        <v>0.1</v>
      </c>
      <c r="O15" s="440">
        <v>0.9</v>
      </c>
      <c r="P15" s="440">
        <v>47.2</v>
      </c>
      <c r="Q15" s="440">
        <v>188.1</v>
      </c>
      <c r="R15" s="440" t="s">
        <v>264</v>
      </c>
      <c r="S15" s="440">
        <v>0.3</v>
      </c>
      <c r="T15" s="440">
        <v>109</v>
      </c>
      <c r="U15" s="440">
        <v>16.1</v>
      </c>
      <c r="V15" s="440">
        <v>56.9</v>
      </c>
      <c r="W15" s="440">
        <v>288.7</v>
      </c>
      <c r="X15" s="440">
        <v>21</v>
      </c>
      <c r="Y15" s="440">
        <v>1.1</v>
      </c>
      <c r="Z15" s="440">
        <v>266.5</v>
      </c>
      <c r="AA15" s="350"/>
    </row>
    <row r="16" spans="1:27" ht="15" customHeight="1">
      <c r="A16" s="672" t="s">
        <v>96</v>
      </c>
      <c r="B16" s="673"/>
      <c r="C16" s="441">
        <f>SUM(D16:F16)</f>
        <v>367.59999999999997</v>
      </c>
      <c r="D16" s="440">
        <v>0.2</v>
      </c>
      <c r="E16" s="440" t="s">
        <v>264</v>
      </c>
      <c r="F16" s="440">
        <f>SUM(G16:H16)</f>
        <v>367.4</v>
      </c>
      <c r="G16" s="440">
        <f t="shared" si="0"/>
        <v>196.8</v>
      </c>
      <c r="H16" s="440">
        <f>SUM(R16:T16)</f>
        <v>170.6</v>
      </c>
      <c r="I16" s="440">
        <v>366</v>
      </c>
      <c r="J16" s="438">
        <v>150</v>
      </c>
      <c r="K16" s="439">
        <v>1.4</v>
      </c>
      <c r="L16" s="438">
        <v>1</v>
      </c>
      <c r="M16" s="440">
        <v>0.1</v>
      </c>
      <c r="N16" s="440">
        <v>0.1</v>
      </c>
      <c r="O16" s="440">
        <v>0.4</v>
      </c>
      <c r="P16" s="440">
        <v>47.9</v>
      </c>
      <c r="Q16" s="440">
        <v>148.4</v>
      </c>
      <c r="R16" s="440" t="s">
        <v>264</v>
      </c>
      <c r="S16" s="440" t="s">
        <v>264</v>
      </c>
      <c r="T16" s="440">
        <v>170.6</v>
      </c>
      <c r="U16" s="440">
        <v>9.3</v>
      </c>
      <c r="V16" s="440">
        <v>91.2</v>
      </c>
      <c r="W16" s="440">
        <f t="shared" si="1"/>
        <v>276.20000000000005</v>
      </c>
      <c r="X16" s="440">
        <v>4.4</v>
      </c>
      <c r="Y16" s="440">
        <v>2.2</v>
      </c>
      <c r="Z16" s="440">
        <v>269.6</v>
      </c>
      <c r="AA16" s="350"/>
    </row>
    <row r="17" spans="1:27" ht="15" customHeight="1">
      <c r="A17" s="672" t="s">
        <v>97</v>
      </c>
      <c r="B17" s="673"/>
      <c r="C17" s="441">
        <v>535.1</v>
      </c>
      <c r="D17" s="440">
        <v>6.4</v>
      </c>
      <c r="E17" s="440">
        <v>11.1</v>
      </c>
      <c r="F17" s="440">
        <v>517.6</v>
      </c>
      <c r="G17" s="440">
        <f t="shared" si="0"/>
        <v>317.5</v>
      </c>
      <c r="H17" s="440">
        <f>SUM(R17:T17)</f>
        <v>200</v>
      </c>
      <c r="I17" s="440">
        <v>513.5</v>
      </c>
      <c r="J17" s="438">
        <v>284</v>
      </c>
      <c r="K17" s="439">
        <v>4.1</v>
      </c>
      <c r="L17" s="438">
        <v>0</v>
      </c>
      <c r="M17" s="442" t="s">
        <v>264</v>
      </c>
      <c r="N17" s="440">
        <v>0.1</v>
      </c>
      <c r="O17" s="440">
        <v>1.5</v>
      </c>
      <c r="P17" s="440">
        <v>124.2</v>
      </c>
      <c r="Q17" s="440">
        <v>191.7</v>
      </c>
      <c r="R17" s="440">
        <v>5.9</v>
      </c>
      <c r="S17" s="440">
        <v>39.4</v>
      </c>
      <c r="T17" s="440">
        <v>154.7</v>
      </c>
      <c r="U17" s="440">
        <v>21.8</v>
      </c>
      <c r="V17" s="440">
        <v>81</v>
      </c>
      <c r="W17" s="440">
        <f t="shared" si="1"/>
        <v>436.59999999999997</v>
      </c>
      <c r="X17" s="440">
        <v>5.8</v>
      </c>
      <c r="Y17" s="440">
        <v>13.1</v>
      </c>
      <c r="Z17" s="440">
        <v>417.7</v>
      </c>
      <c r="AA17" s="350"/>
    </row>
    <row r="18" spans="1:27" ht="15" customHeight="1">
      <c r="A18" s="672" t="s">
        <v>98</v>
      </c>
      <c r="B18" s="673"/>
      <c r="C18" s="441">
        <v>303.6</v>
      </c>
      <c r="D18" s="440">
        <v>2.1</v>
      </c>
      <c r="E18" s="440" t="s">
        <v>264</v>
      </c>
      <c r="F18" s="440">
        <v>301.5</v>
      </c>
      <c r="G18" s="440">
        <v>231.8</v>
      </c>
      <c r="H18" s="440">
        <f>SUM(R18:T18)</f>
        <v>69.7</v>
      </c>
      <c r="I18" s="440">
        <v>299.4</v>
      </c>
      <c r="J18" s="438">
        <v>161</v>
      </c>
      <c r="K18" s="439">
        <v>2.1</v>
      </c>
      <c r="L18" s="438">
        <v>0</v>
      </c>
      <c r="M18" s="440" t="s">
        <v>264</v>
      </c>
      <c r="N18" s="440">
        <v>0.1</v>
      </c>
      <c r="O18" s="440">
        <v>0.4</v>
      </c>
      <c r="P18" s="440">
        <v>55.8</v>
      </c>
      <c r="Q18" s="440">
        <v>175.6</v>
      </c>
      <c r="R18" s="440">
        <v>0.9</v>
      </c>
      <c r="S18" s="440">
        <v>5.2</v>
      </c>
      <c r="T18" s="440">
        <v>63.6</v>
      </c>
      <c r="U18" s="440">
        <v>19.4</v>
      </c>
      <c r="V18" s="440">
        <v>66.9</v>
      </c>
      <c r="W18" s="440">
        <f t="shared" si="1"/>
        <v>234.6</v>
      </c>
      <c r="X18" s="440">
        <v>2.3</v>
      </c>
      <c r="Y18" s="440">
        <v>16.6</v>
      </c>
      <c r="Z18" s="440">
        <v>215.7</v>
      </c>
      <c r="AA18" s="350"/>
    </row>
    <row r="19" spans="1:27" ht="15" customHeight="1">
      <c r="A19" s="672" t="s">
        <v>99</v>
      </c>
      <c r="B19" s="673"/>
      <c r="C19" s="441">
        <v>510.6</v>
      </c>
      <c r="D19" s="440">
        <v>11.1</v>
      </c>
      <c r="E19" s="440" t="s">
        <v>264</v>
      </c>
      <c r="F19" s="440">
        <v>499.6</v>
      </c>
      <c r="G19" s="440">
        <f t="shared" si="0"/>
        <v>295.8</v>
      </c>
      <c r="H19" s="440">
        <v>203.7</v>
      </c>
      <c r="I19" s="440">
        <v>497.4</v>
      </c>
      <c r="J19" s="438">
        <v>511</v>
      </c>
      <c r="K19" s="439">
        <v>2.1</v>
      </c>
      <c r="L19" s="438">
        <v>0</v>
      </c>
      <c r="M19" s="440" t="s">
        <v>264</v>
      </c>
      <c r="N19" s="440" t="s">
        <v>264</v>
      </c>
      <c r="O19" s="440">
        <v>5.3</v>
      </c>
      <c r="P19" s="440">
        <v>126.5</v>
      </c>
      <c r="Q19" s="440">
        <v>164</v>
      </c>
      <c r="R19" s="440">
        <v>1.8</v>
      </c>
      <c r="S19" s="440">
        <v>10.4</v>
      </c>
      <c r="T19" s="440">
        <v>191.4</v>
      </c>
      <c r="U19" s="440">
        <v>79.7</v>
      </c>
      <c r="V19" s="440">
        <v>139.3</v>
      </c>
      <c r="W19" s="440">
        <f t="shared" si="1"/>
        <v>360.2</v>
      </c>
      <c r="X19" s="440">
        <v>5.9</v>
      </c>
      <c r="Y19" s="440" t="s">
        <v>264</v>
      </c>
      <c r="Z19" s="440">
        <v>354.3</v>
      </c>
      <c r="AA19" s="350"/>
    </row>
    <row r="20" spans="1:27" ht="15" customHeight="1">
      <c r="A20" s="672"/>
      <c r="B20" s="673"/>
      <c r="C20" s="415"/>
      <c r="D20" s="413"/>
      <c r="E20" s="413"/>
      <c r="F20" s="413"/>
      <c r="G20" s="413"/>
      <c r="H20" s="413"/>
      <c r="I20" s="413"/>
      <c r="J20" s="438"/>
      <c r="K20" s="439"/>
      <c r="L20" s="438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350"/>
    </row>
    <row r="21" spans="1:27" ht="15" customHeight="1">
      <c r="A21" s="672" t="s">
        <v>100</v>
      </c>
      <c r="B21" s="673"/>
      <c r="C21" s="441">
        <f>SUM(C22)</f>
        <v>91.6</v>
      </c>
      <c r="D21" s="440">
        <f aca="true" t="shared" si="2" ref="D21:Z21">SUM(D22)</f>
        <v>1</v>
      </c>
      <c r="E21" s="488" t="s">
        <v>319</v>
      </c>
      <c r="F21" s="440">
        <f t="shared" si="2"/>
        <v>90.6</v>
      </c>
      <c r="G21" s="440">
        <f t="shared" si="2"/>
        <v>53.9</v>
      </c>
      <c r="H21" s="440">
        <f t="shared" si="2"/>
        <v>36.7</v>
      </c>
      <c r="I21" s="440">
        <f t="shared" si="2"/>
        <v>89.8</v>
      </c>
      <c r="J21" s="438">
        <f t="shared" si="2"/>
        <v>50</v>
      </c>
      <c r="K21" s="440">
        <f t="shared" si="2"/>
        <v>0.8</v>
      </c>
      <c r="L21" s="438">
        <v>0</v>
      </c>
      <c r="M21" s="440" t="s">
        <v>535</v>
      </c>
      <c r="N21" s="488" t="s">
        <v>319</v>
      </c>
      <c r="O21" s="488" t="s">
        <v>319</v>
      </c>
      <c r="P21" s="440">
        <f t="shared" si="2"/>
        <v>11.9</v>
      </c>
      <c r="Q21" s="440">
        <f t="shared" si="2"/>
        <v>42</v>
      </c>
      <c r="R21" s="440">
        <f t="shared" si="2"/>
        <v>0.5</v>
      </c>
      <c r="S21" s="440">
        <f t="shared" si="2"/>
        <v>8.3</v>
      </c>
      <c r="T21" s="440">
        <f t="shared" si="2"/>
        <v>27.9</v>
      </c>
      <c r="U21" s="440">
        <f t="shared" si="2"/>
        <v>6.8</v>
      </c>
      <c r="V21" s="440">
        <f t="shared" si="2"/>
        <v>23.9</v>
      </c>
      <c r="W21" s="440">
        <f t="shared" si="2"/>
        <v>66.7</v>
      </c>
      <c r="X21" s="440">
        <f t="shared" si="2"/>
        <v>3</v>
      </c>
      <c r="Y21" s="440">
        <f t="shared" si="2"/>
        <v>4.1</v>
      </c>
      <c r="Z21" s="440">
        <f t="shared" si="2"/>
        <v>59.6</v>
      </c>
      <c r="AA21" s="350"/>
    </row>
    <row r="22" spans="1:27" ht="15" customHeight="1">
      <c r="A22" s="355"/>
      <c r="B22" s="82" t="s">
        <v>101</v>
      </c>
      <c r="C22" s="441">
        <f>SUM(D22:F22)</f>
        <v>91.6</v>
      </c>
      <c r="D22" s="440">
        <v>1</v>
      </c>
      <c r="E22" s="440" t="s">
        <v>264</v>
      </c>
      <c r="F22" s="440">
        <f>SUM(G22:H22)</f>
        <v>90.6</v>
      </c>
      <c r="G22" s="440">
        <f>SUM(N22:Q22)</f>
        <v>53.9</v>
      </c>
      <c r="H22" s="440">
        <f>SUM(R22:T22)</f>
        <v>36.7</v>
      </c>
      <c r="I22" s="440">
        <v>89.8</v>
      </c>
      <c r="J22" s="438">
        <v>50</v>
      </c>
      <c r="K22" s="439">
        <v>0.8</v>
      </c>
      <c r="L22" s="438">
        <v>0</v>
      </c>
      <c r="M22" s="440" t="s">
        <v>264</v>
      </c>
      <c r="N22" s="440" t="s">
        <v>264</v>
      </c>
      <c r="O22" s="440" t="s">
        <v>264</v>
      </c>
      <c r="P22" s="440">
        <v>11.9</v>
      </c>
      <c r="Q22" s="440">
        <v>42</v>
      </c>
      <c r="R22" s="440">
        <v>0.5</v>
      </c>
      <c r="S22" s="440">
        <v>8.3</v>
      </c>
      <c r="T22" s="440">
        <v>27.9</v>
      </c>
      <c r="U22" s="440">
        <v>6.8</v>
      </c>
      <c r="V22" s="440">
        <v>23.9</v>
      </c>
      <c r="W22" s="440">
        <f>SUM(X22:Z22)</f>
        <v>66.7</v>
      </c>
      <c r="X22" s="440">
        <v>3</v>
      </c>
      <c r="Y22" s="440">
        <v>4.1</v>
      </c>
      <c r="Z22" s="440">
        <v>59.6</v>
      </c>
      <c r="AA22" s="350"/>
    </row>
    <row r="23" spans="1:27" ht="15" customHeight="1">
      <c r="A23" s="355"/>
      <c r="B23" s="82"/>
      <c r="C23" s="415"/>
      <c r="D23" s="413"/>
      <c r="E23" s="413"/>
      <c r="F23" s="413"/>
      <c r="G23" s="413"/>
      <c r="H23" s="413"/>
      <c r="I23" s="413"/>
      <c r="J23" s="438"/>
      <c r="K23" s="439"/>
      <c r="L23" s="438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350"/>
    </row>
    <row r="24" spans="1:27" ht="15" customHeight="1">
      <c r="A24" s="672" t="s">
        <v>102</v>
      </c>
      <c r="B24" s="673"/>
      <c r="C24" s="441">
        <v>541.1</v>
      </c>
      <c r="D24" s="440">
        <f aca="true" t="shared" si="3" ref="D24:Z24">SUM(D25:D28)</f>
        <v>7.2</v>
      </c>
      <c r="E24" s="440">
        <f t="shared" si="3"/>
        <v>1.2000000000000002</v>
      </c>
      <c r="F24" s="440">
        <f t="shared" si="3"/>
        <v>532.5</v>
      </c>
      <c r="G24" s="440">
        <v>417.5</v>
      </c>
      <c r="H24" s="440">
        <v>115</v>
      </c>
      <c r="I24" s="440">
        <f t="shared" si="3"/>
        <v>530.2</v>
      </c>
      <c r="J24" s="438">
        <f t="shared" si="3"/>
        <v>319</v>
      </c>
      <c r="K24" s="440">
        <f t="shared" si="3"/>
        <v>2.3000000000000003</v>
      </c>
      <c r="L24" s="438">
        <f t="shared" si="3"/>
        <v>0</v>
      </c>
      <c r="M24" s="488" t="s">
        <v>319</v>
      </c>
      <c r="N24" s="440">
        <f t="shared" si="3"/>
        <v>0.4</v>
      </c>
      <c r="O24" s="440">
        <f t="shared" si="3"/>
        <v>3.3</v>
      </c>
      <c r="P24" s="440">
        <f t="shared" si="3"/>
        <v>148.1</v>
      </c>
      <c r="Q24" s="440">
        <f t="shared" si="3"/>
        <v>265.6</v>
      </c>
      <c r="R24" s="440">
        <f t="shared" si="3"/>
        <v>0.5</v>
      </c>
      <c r="S24" s="440">
        <f t="shared" si="3"/>
        <v>6.9</v>
      </c>
      <c r="T24" s="440">
        <f t="shared" si="3"/>
        <v>107.69999999999999</v>
      </c>
      <c r="U24" s="440">
        <f t="shared" si="3"/>
        <v>37.3</v>
      </c>
      <c r="V24" s="440">
        <f t="shared" si="3"/>
        <v>141.5</v>
      </c>
      <c r="W24" s="440">
        <v>391</v>
      </c>
      <c r="X24" s="440">
        <f t="shared" si="3"/>
        <v>6.1000000000000005</v>
      </c>
      <c r="Y24" s="440">
        <f t="shared" si="3"/>
        <v>128.39999999999998</v>
      </c>
      <c r="Z24" s="440">
        <f t="shared" si="3"/>
        <v>256.6</v>
      </c>
      <c r="AA24" s="350"/>
    </row>
    <row r="25" spans="1:27" ht="15" customHeight="1">
      <c r="A25" s="355"/>
      <c r="B25" s="82" t="s">
        <v>103</v>
      </c>
      <c r="C25" s="441">
        <f>SUM(D25:F25)</f>
        <v>129.2</v>
      </c>
      <c r="D25" s="440">
        <v>2.6</v>
      </c>
      <c r="E25" s="440">
        <v>0.1</v>
      </c>
      <c r="F25" s="440">
        <v>126.5</v>
      </c>
      <c r="G25" s="440">
        <f>SUM(N25:Q25)</f>
        <v>115.7</v>
      </c>
      <c r="H25" s="440">
        <v>10.8</v>
      </c>
      <c r="I25" s="440">
        <v>125.7</v>
      </c>
      <c r="J25" s="438">
        <v>76</v>
      </c>
      <c r="K25" s="439">
        <v>0.8</v>
      </c>
      <c r="L25" s="438">
        <v>0</v>
      </c>
      <c r="M25" s="440" t="s">
        <v>264</v>
      </c>
      <c r="N25" s="440" t="s">
        <v>264</v>
      </c>
      <c r="O25" s="440">
        <v>1.3</v>
      </c>
      <c r="P25" s="440">
        <v>38</v>
      </c>
      <c r="Q25" s="440">
        <v>76.4</v>
      </c>
      <c r="R25" s="440">
        <v>0.1</v>
      </c>
      <c r="S25" s="440">
        <v>0.9</v>
      </c>
      <c r="T25" s="440">
        <v>9.9</v>
      </c>
      <c r="U25" s="440">
        <v>4.3</v>
      </c>
      <c r="V25" s="440">
        <v>15.9</v>
      </c>
      <c r="W25" s="440">
        <v>110.6</v>
      </c>
      <c r="X25" s="440">
        <v>1.6</v>
      </c>
      <c r="Y25" s="440">
        <v>107.6</v>
      </c>
      <c r="Z25" s="440">
        <v>1.5</v>
      </c>
      <c r="AA25" s="350"/>
    </row>
    <row r="26" spans="1:27" ht="15" customHeight="1">
      <c r="A26" s="355"/>
      <c r="B26" s="82" t="s">
        <v>104</v>
      </c>
      <c r="C26" s="441">
        <v>142.7</v>
      </c>
      <c r="D26" s="440">
        <v>1.6</v>
      </c>
      <c r="E26" s="440" t="s">
        <v>264</v>
      </c>
      <c r="F26" s="440">
        <v>141.1</v>
      </c>
      <c r="G26" s="440">
        <v>102.5</v>
      </c>
      <c r="H26" s="440">
        <f>SUM(R26:T26)</f>
        <v>38.6</v>
      </c>
      <c r="I26" s="440">
        <v>140.6</v>
      </c>
      <c r="J26" s="438">
        <v>94</v>
      </c>
      <c r="K26" s="439">
        <v>0.5</v>
      </c>
      <c r="L26" s="438">
        <v>0</v>
      </c>
      <c r="M26" s="440" t="s">
        <v>264</v>
      </c>
      <c r="N26" s="440" t="s">
        <v>264</v>
      </c>
      <c r="O26" s="440">
        <v>0.8</v>
      </c>
      <c r="P26" s="440">
        <v>33.7</v>
      </c>
      <c r="Q26" s="440">
        <v>67.9</v>
      </c>
      <c r="R26" s="440" t="s">
        <v>264</v>
      </c>
      <c r="S26" s="440">
        <v>3.7</v>
      </c>
      <c r="T26" s="440">
        <v>34.9</v>
      </c>
      <c r="U26" s="440">
        <v>22</v>
      </c>
      <c r="V26" s="440">
        <v>32.4</v>
      </c>
      <c r="W26" s="440">
        <f>SUM(X26:Z26)</f>
        <v>108.7</v>
      </c>
      <c r="X26" s="440">
        <v>2.7</v>
      </c>
      <c r="Y26" s="440">
        <v>7.8</v>
      </c>
      <c r="Z26" s="440">
        <v>98.2</v>
      </c>
      <c r="AA26" s="350"/>
    </row>
    <row r="27" spans="1:27" ht="15" customHeight="1">
      <c r="A27" s="355"/>
      <c r="B27" s="82" t="s">
        <v>105</v>
      </c>
      <c r="C27" s="441">
        <f>SUM(D27:F27)</f>
        <v>232.4</v>
      </c>
      <c r="D27" s="440">
        <v>1.5</v>
      </c>
      <c r="E27" s="440">
        <v>1.1</v>
      </c>
      <c r="F27" s="440">
        <v>229.8</v>
      </c>
      <c r="G27" s="440">
        <f>SUM(N27:Q27)</f>
        <v>164.2</v>
      </c>
      <c r="H27" s="440">
        <f>SUM(R27:T27)</f>
        <v>65.6</v>
      </c>
      <c r="I27" s="440">
        <v>228.9</v>
      </c>
      <c r="J27" s="438">
        <v>118</v>
      </c>
      <c r="K27" s="439">
        <v>0.9</v>
      </c>
      <c r="L27" s="438">
        <v>0</v>
      </c>
      <c r="M27" s="440" t="s">
        <v>264</v>
      </c>
      <c r="N27" s="440">
        <v>0.4</v>
      </c>
      <c r="O27" s="440">
        <v>1.2</v>
      </c>
      <c r="P27" s="440">
        <v>56.5</v>
      </c>
      <c r="Q27" s="440">
        <v>106.1</v>
      </c>
      <c r="R27" s="440">
        <v>0.4</v>
      </c>
      <c r="S27" s="440">
        <v>2.3</v>
      </c>
      <c r="T27" s="440">
        <v>62.9</v>
      </c>
      <c r="U27" s="440">
        <v>11</v>
      </c>
      <c r="V27" s="440">
        <v>93.2</v>
      </c>
      <c r="W27" s="440">
        <f>SUM(X27:Z27)</f>
        <v>136.6</v>
      </c>
      <c r="X27" s="440">
        <v>1.8</v>
      </c>
      <c r="Y27" s="440">
        <v>13</v>
      </c>
      <c r="Z27" s="440">
        <v>121.8</v>
      </c>
      <c r="AA27" s="350"/>
    </row>
    <row r="28" spans="1:27" ht="15" customHeight="1">
      <c r="A28" s="355"/>
      <c r="B28" s="82" t="s">
        <v>106</v>
      </c>
      <c r="C28" s="441">
        <v>36.7</v>
      </c>
      <c r="D28" s="440">
        <v>1.5</v>
      </c>
      <c r="E28" s="440" t="s">
        <v>264</v>
      </c>
      <c r="F28" s="440">
        <f>SUM(G28:H28)</f>
        <v>35.099999999999994</v>
      </c>
      <c r="G28" s="440">
        <f>SUM(N28:Q28)</f>
        <v>35.099999999999994</v>
      </c>
      <c r="H28" s="440">
        <f>SUM(R28:T28)</f>
        <v>0</v>
      </c>
      <c r="I28" s="440">
        <v>35</v>
      </c>
      <c r="J28" s="438">
        <v>31</v>
      </c>
      <c r="K28" s="439">
        <v>0.1</v>
      </c>
      <c r="L28" s="438">
        <v>0</v>
      </c>
      <c r="M28" s="440" t="s">
        <v>264</v>
      </c>
      <c r="N28" s="440" t="s">
        <v>264</v>
      </c>
      <c r="O28" s="440" t="s">
        <v>264</v>
      </c>
      <c r="P28" s="440">
        <v>19.9</v>
      </c>
      <c r="Q28" s="440">
        <v>15.2</v>
      </c>
      <c r="R28" s="440" t="s">
        <v>264</v>
      </c>
      <c r="S28" s="440" t="s">
        <v>264</v>
      </c>
      <c r="T28" s="440" t="s">
        <v>264</v>
      </c>
      <c r="U28" s="440" t="s">
        <v>264</v>
      </c>
      <c r="V28" s="440" t="s">
        <v>264</v>
      </c>
      <c r="W28" s="440">
        <f>SUM(X28:Z28)</f>
        <v>35.1</v>
      </c>
      <c r="X28" s="440" t="s">
        <v>264</v>
      </c>
      <c r="Y28" s="440" t="s">
        <v>264</v>
      </c>
      <c r="Z28" s="440">
        <v>35.1</v>
      </c>
      <c r="AA28" s="350"/>
    </row>
    <row r="29" spans="1:27" ht="15" customHeight="1">
      <c r="A29" s="355"/>
      <c r="B29" s="82"/>
      <c r="C29" s="441"/>
      <c r="D29" s="440"/>
      <c r="E29" s="440"/>
      <c r="F29" s="440"/>
      <c r="G29" s="440"/>
      <c r="H29" s="440"/>
      <c r="I29" s="440"/>
      <c r="J29" s="438"/>
      <c r="K29" s="439"/>
      <c r="L29" s="438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350"/>
    </row>
    <row r="30" spans="1:27" ht="15" customHeight="1">
      <c r="A30" s="672" t="s">
        <v>107</v>
      </c>
      <c r="B30" s="673"/>
      <c r="C30" s="441">
        <v>684.2</v>
      </c>
      <c r="D30" s="440">
        <f aca="true" t="shared" si="4" ref="D30:Z30">SUM(D31:D38)</f>
        <v>15.299999999999999</v>
      </c>
      <c r="E30" s="440">
        <f t="shared" si="4"/>
        <v>4.1</v>
      </c>
      <c r="F30" s="440">
        <v>664.7</v>
      </c>
      <c r="G30" s="440">
        <v>467.4</v>
      </c>
      <c r="H30" s="440">
        <v>197.2</v>
      </c>
      <c r="I30" s="440">
        <f t="shared" si="4"/>
        <v>658.1</v>
      </c>
      <c r="J30" s="438">
        <f t="shared" si="4"/>
        <v>530</v>
      </c>
      <c r="K30" s="440">
        <f t="shared" si="4"/>
        <v>5.8</v>
      </c>
      <c r="L30" s="438">
        <f t="shared" si="4"/>
        <v>6</v>
      </c>
      <c r="M30" s="440">
        <f t="shared" si="4"/>
        <v>0.8</v>
      </c>
      <c r="N30" s="440">
        <f t="shared" si="4"/>
        <v>0.6000000000000001</v>
      </c>
      <c r="O30" s="440">
        <f t="shared" si="4"/>
        <v>2</v>
      </c>
      <c r="P30" s="440">
        <f t="shared" si="4"/>
        <v>118.10000000000001</v>
      </c>
      <c r="Q30" s="440">
        <v>346.6</v>
      </c>
      <c r="R30" s="440">
        <f t="shared" si="4"/>
        <v>3.3000000000000007</v>
      </c>
      <c r="S30" s="440">
        <f t="shared" si="4"/>
        <v>25.699999999999996</v>
      </c>
      <c r="T30" s="440">
        <f t="shared" si="4"/>
        <v>168.1</v>
      </c>
      <c r="U30" s="440">
        <f t="shared" si="4"/>
        <v>42.9</v>
      </c>
      <c r="V30" s="440">
        <f t="shared" si="4"/>
        <v>108.2</v>
      </c>
      <c r="W30" s="440">
        <v>556.5</v>
      </c>
      <c r="X30" s="440">
        <f t="shared" si="4"/>
        <v>10.799999999999999</v>
      </c>
      <c r="Y30" s="440">
        <f t="shared" si="4"/>
        <v>23.400000000000002</v>
      </c>
      <c r="Z30" s="440">
        <f t="shared" si="4"/>
        <v>522.5</v>
      </c>
      <c r="AA30" s="350"/>
    </row>
    <row r="31" spans="1:27" ht="15" customHeight="1">
      <c r="A31" s="355"/>
      <c r="B31" s="82" t="s">
        <v>108</v>
      </c>
      <c r="C31" s="441">
        <v>77.3</v>
      </c>
      <c r="D31" s="440">
        <v>1.9</v>
      </c>
      <c r="E31" s="440" t="s">
        <v>264</v>
      </c>
      <c r="F31" s="440">
        <v>75.5</v>
      </c>
      <c r="G31" s="440">
        <v>60.5</v>
      </c>
      <c r="H31" s="440">
        <f aca="true" t="shared" si="5" ref="H31:H38">SUM(R31:T31)</f>
        <v>15</v>
      </c>
      <c r="I31" s="440">
        <v>75</v>
      </c>
      <c r="J31" s="438">
        <v>64</v>
      </c>
      <c r="K31" s="439">
        <v>0.5</v>
      </c>
      <c r="L31" s="438">
        <v>0</v>
      </c>
      <c r="M31" s="440" t="s">
        <v>264</v>
      </c>
      <c r="N31" s="440">
        <v>0.4</v>
      </c>
      <c r="O31" s="440">
        <v>0.4</v>
      </c>
      <c r="P31" s="440">
        <v>17.8</v>
      </c>
      <c r="Q31" s="440">
        <v>41.6</v>
      </c>
      <c r="R31" s="440" t="s">
        <v>264</v>
      </c>
      <c r="S31" s="440" t="s">
        <v>264</v>
      </c>
      <c r="T31" s="440">
        <v>15</v>
      </c>
      <c r="U31" s="440">
        <v>3.7</v>
      </c>
      <c r="V31" s="440">
        <v>0.8</v>
      </c>
      <c r="W31" s="440">
        <f aca="true" t="shared" si="6" ref="W31:W38">SUM(X31:Z31)</f>
        <v>74.7</v>
      </c>
      <c r="X31" s="440">
        <v>0.3</v>
      </c>
      <c r="Y31" s="440">
        <v>5.7</v>
      </c>
      <c r="Z31" s="440">
        <v>68.7</v>
      </c>
      <c r="AA31" s="350"/>
    </row>
    <row r="32" spans="1:27" ht="15" customHeight="1">
      <c r="A32" s="355"/>
      <c r="B32" s="82" t="s">
        <v>109</v>
      </c>
      <c r="C32" s="441">
        <f>SUM(D32:F32)</f>
        <v>215.9</v>
      </c>
      <c r="D32" s="440">
        <v>5.2</v>
      </c>
      <c r="E32" s="440">
        <v>0.9</v>
      </c>
      <c r="F32" s="440">
        <f aca="true" t="shared" si="7" ref="F32:F38">SUM(G32:H32)</f>
        <v>209.8</v>
      </c>
      <c r="G32" s="440">
        <f aca="true" t="shared" si="8" ref="G32:G38">SUM(N32:Q32)</f>
        <v>147.4</v>
      </c>
      <c r="H32" s="440">
        <f t="shared" si="5"/>
        <v>62.4</v>
      </c>
      <c r="I32" s="440">
        <v>208.9</v>
      </c>
      <c r="J32" s="438">
        <v>132</v>
      </c>
      <c r="K32" s="439">
        <v>0.9</v>
      </c>
      <c r="L32" s="438">
        <v>0</v>
      </c>
      <c r="M32" s="440" t="s">
        <v>264</v>
      </c>
      <c r="N32" s="440" t="s">
        <v>264</v>
      </c>
      <c r="O32" s="440">
        <v>0.3</v>
      </c>
      <c r="P32" s="440">
        <v>32.4</v>
      </c>
      <c r="Q32" s="440">
        <v>114.7</v>
      </c>
      <c r="R32" s="440">
        <v>0.2</v>
      </c>
      <c r="S32" s="440">
        <v>1.4</v>
      </c>
      <c r="T32" s="440">
        <v>60.8</v>
      </c>
      <c r="U32" s="440">
        <v>13.7</v>
      </c>
      <c r="V32" s="440">
        <v>57.4</v>
      </c>
      <c r="W32" s="440">
        <f t="shared" si="6"/>
        <v>152.4</v>
      </c>
      <c r="X32" s="440">
        <v>3.9</v>
      </c>
      <c r="Y32" s="440">
        <v>5.4</v>
      </c>
      <c r="Z32" s="440">
        <v>143.1</v>
      </c>
      <c r="AA32" s="350"/>
    </row>
    <row r="33" spans="1:27" ht="15" customHeight="1">
      <c r="A33" s="355"/>
      <c r="B33" s="82" t="s">
        <v>110</v>
      </c>
      <c r="C33" s="441">
        <f>SUM(D33:F33)</f>
        <v>203.8</v>
      </c>
      <c r="D33" s="440">
        <v>6.6</v>
      </c>
      <c r="E33" s="440">
        <v>0.2</v>
      </c>
      <c r="F33" s="440">
        <v>197</v>
      </c>
      <c r="G33" s="440">
        <f t="shared" si="8"/>
        <v>176.6</v>
      </c>
      <c r="H33" s="440">
        <f t="shared" si="5"/>
        <v>20.5</v>
      </c>
      <c r="I33" s="440">
        <v>196.1</v>
      </c>
      <c r="J33" s="438">
        <v>186</v>
      </c>
      <c r="K33" s="439">
        <v>1</v>
      </c>
      <c r="L33" s="438">
        <v>0</v>
      </c>
      <c r="M33" s="440" t="s">
        <v>264</v>
      </c>
      <c r="N33" s="440">
        <v>0.2</v>
      </c>
      <c r="O33" s="440">
        <v>1.2</v>
      </c>
      <c r="P33" s="440">
        <v>50.8</v>
      </c>
      <c r="Q33" s="440">
        <v>124.4</v>
      </c>
      <c r="R33" s="440">
        <v>0.4</v>
      </c>
      <c r="S33" s="440">
        <v>2.1</v>
      </c>
      <c r="T33" s="440">
        <v>18</v>
      </c>
      <c r="U33" s="440">
        <v>1.7</v>
      </c>
      <c r="V33" s="440">
        <v>3.2</v>
      </c>
      <c r="W33" s="440">
        <v>193.9</v>
      </c>
      <c r="X33" s="440">
        <v>1.2</v>
      </c>
      <c r="Y33" s="440">
        <v>10.6</v>
      </c>
      <c r="Z33" s="440">
        <v>182.2</v>
      </c>
      <c r="AA33" s="350"/>
    </row>
    <row r="34" spans="1:27" ht="15" customHeight="1">
      <c r="A34" s="355"/>
      <c r="B34" s="82" t="s">
        <v>111</v>
      </c>
      <c r="C34" s="441">
        <v>24.1</v>
      </c>
      <c r="D34" s="440" t="s">
        <v>264</v>
      </c>
      <c r="E34" s="440" t="s">
        <v>264</v>
      </c>
      <c r="F34" s="440">
        <v>24.1</v>
      </c>
      <c r="G34" s="440">
        <f t="shared" si="8"/>
        <v>2.4</v>
      </c>
      <c r="H34" s="440">
        <v>21.7</v>
      </c>
      <c r="I34" s="440">
        <v>23.6</v>
      </c>
      <c r="J34" s="438">
        <v>28</v>
      </c>
      <c r="K34" s="439">
        <v>0.5</v>
      </c>
      <c r="L34" s="438">
        <v>1</v>
      </c>
      <c r="M34" s="440">
        <v>0</v>
      </c>
      <c r="N34" s="440" t="s">
        <v>264</v>
      </c>
      <c r="O34" s="440" t="s">
        <v>264</v>
      </c>
      <c r="P34" s="440">
        <v>0.6</v>
      </c>
      <c r="Q34" s="440">
        <v>1.8</v>
      </c>
      <c r="R34" s="440">
        <v>1.1</v>
      </c>
      <c r="S34" s="440">
        <v>4.6</v>
      </c>
      <c r="T34" s="440">
        <v>15.9</v>
      </c>
      <c r="U34" s="440">
        <v>1.1</v>
      </c>
      <c r="V34" s="440">
        <v>2.1</v>
      </c>
      <c r="W34" s="440">
        <v>31.9</v>
      </c>
      <c r="X34" s="440">
        <v>1.3</v>
      </c>
      <c r="Y34" s="440" t="s">
        <v>264</v>
      </c>
      <c r="Z34" s="440">
        <v>20.7</v>
      </c>
      <c r="AA34" s="350"/>
    </row>
    <row r="35" spans="1:27" ht="15" customHeight="1">
      <c r="A35" s="355"/>
      <c r="B35" s="82" t="s">
        <v>112</v>
      </c>
      <c r="C35" s="441">
        <v>27.4</v>
      </c>
      <c r="D35" s="440" t="s">
        <v>264</v>
      </c>
      <c r="E35" s="440" t="s">
        <v>264</v>
      </c>
      <c r="F35" s="440">
        <v>27.4</v>
      </c>
      <c r="G35" s="440">
        <f t="shared" si="8"/>
        <v>13.4</v>
      </c>
      <c r="H35" s="440">
        <f t="shared" si="5"/>
        <v>13.899999999999999</v>
      </c>
      <c r="I35" s="440">
        <v>26.6</v>
      </c>
      <c r="J35" s="438">
        <v>28</v>
      </c>
      <c r="K35" s="439">
        <v>0.6</v>
      </c>
      <c r="L35" s="438">
        <v>1</v>
      </c>
      <c r="M35" s="440">
        <v>0.2</v>
      </c>
      <c r="N35" s="440" t="s">
        <v>264</v>
      </c>
      <c r="O35" s="440" t="s">
        <v>264</v>
      </c>
      <c r="P35" s="440">
        <v>4.9</v>
      </c>
      <c r="Q35" s="440">
        <v>8.5</v>
      </c>
      <c r="R35" s="440">
        <v>0.1</v>
      </c>
      <c r="S35" s="440">
        <v>1.6</v>
      </c>
      <c r="T35" s="440">
        <v>12.2</v>
      </c>
      <c r="U35" s="440">
        <v>5.2</v>
      </c>
      <c r="V35" s="440">
        <v>3.7</v>
      </c>
      <c r="W35" s="440">
        <f t="shared" si="6"/>
        <v>23.700000000000003</v>
      </c>
      <c r="X35" s="440">
        <v>1.6</v>
      </c>
      <c r="Y35" s="440" t="s">
        <v>264</v>
      </c>
      <c r="Z35" s="440">
        <v>22.1</v>
      </c>
      <c r="AA35" s="350"/>
    </row>
    <row r="36" spans="1:27" ht="15" customHeight="1">
      <c r="A36" s="355"/>
      <c r="B36" s="82" t="s">
        <v>113</v>
      </c>
      <c r="C36" s="441">
        <v>68</v>
      </c>
      <c r="D36" s="440">
        <v>1.5</v>
      </c>
      <c r="E36" s="440" t="s">
        <v>264</v>
      </c>
      <c r="F36" s="440">
        <v>66.5</v>
      </c>
      <c r="G36" s="440">
        <f t="shared" si="8"/>
        <v>41.8</v>
      </c>
      <c r="H36" s="440">
        <v>24.6</v>
      </c>
      <c r="I36" s="440">
        <v>65.5</v>
      </c>
      <c r="J36" s="438">
        <v>68</v>
      </c>
      <c r="K36" s="439">
        <v>0.9</v>
      </c>
      <c r="L36" s="438">
        <v>1</v>
      </c>
      <c r="M36" s="440">
        <v>0</v>
      </c>
      <c r="N36" s="440" t="s">
        <v>264</v>
      </c>
      <c r="O36" s="440">
        <v>0.1</v>
      </c>
      <c r="P36" s="440">
        <v>4.9</v>
      </c>
      <c r="Q36" s="440">
        <v>36.8</v>
      </c>
      <c r="R36" s="440">
        <v>0.2</v>
      </c>
      <c r="S36" s="440">
        <v>5.6</v>
      </c>
      <c r="T36" s="440">
        <v>18.7</v>
      </c>
      <c r="U36" s="440">
        <v>3.5</v>
      </c>
      <c r="V36" s="440">
        <v>15.4</v>
      </c>
      <c r="W36" s="440">
        <f t="shared" si="6"/>
        <v>51.1</v>
      </c>
      <c r="X36" s="440">
        <v>1.1</v>
      </c>
      <c r="Y36" s="440" t="s">
        <v>264</v>
      </c>
      <c r="Z36" s="440">
        <v>50</v>
      </c>
      <c r="AA36" s="350"/>
    </row>
    <row r="37" spans="1:27" ht="15" customHeight="1">
      <c r="A37" s="355"/>
      <c r="B37" s="82" t="s">
        <v>114</v>
      </c>
      <c r="C37" s="441">
        <v>31.8</v>
      </c>
      <c r="D37" s="440">
        <v>0</v>
      </c>
      <c r="E37" s="440">
        <v>3</v>
      </c>
      <c r="F37" s="440">
        <f t="shared" si="7"/>
        <v>28.700000000000003</v>
      </c>
      <c r="G37" s="440">
        <v>16.6</v>
      </c>
      <c r="H37" s="440">
        <v>12.1</v>
      </c>
      <c r="I37" s="440">
        <v>27.8</v>
      </c>
      <c r="J37" s="438">
        <v>8</v>
      </c>
      <c r="K37" s="439">
        <v>0.6</v>
      </c>
      <c r="L37" s="438">
        <v>1</v>
      </c>
      <c r="M37" s="440">
        <v>0.3</v>
      </c>
      <c r="N37" s="440" t="s">
        <v>264</v>
      </c>
      <c r="O37" s="440" t="s">
        <v>264</v>
      </c>
      <c r="P37" s="440">
        <v>3.7</v>
      </c>
      <c r="Q37" s="440">
        <v>12.8</v>
      </c>
      <c r="R37" s="440" t="s">
        <v>264</v>
      </c>
      <c r="S37" s="440">
        <v>0.2</v>
      </c>
      <c r="T37" s="440">
        <v>12</v>
      </c>
      <c r="U37" s="440">
        <v>10.5</v>
      </c>
      <c r="V37" s="440">
        <v>11.3</v>
      </c>
      <c r="W37" s="440">
        <f t="shared" si="6"/>
        <v>17.4</v>
      </c>
      <c r="X37" s="440">
        <v>0.7</v>
      </c>
      <c r="Y37" s="440">
        <v>1.7</v>
      </c>
      <c r="Z37" s="440">
        <v>15</v>
      </c>
      <c r="AA37" s="350"/>
    </row>
    <row r="38" spans="1:27" ht="15" customHeight="1">
      <c r="A38" s="355"/>
      <c r="B38" s="82" t="s">
        <v>115</v>
      </c>
      <c r="C38" s="441">
        <v>35.8</v>
      </c>
      <c r="D38" s="440">
        <v>0.1</v>
      </c>
      <c r="E38" s="440" t="s">
        <v>264</v>
      </c>
      <c r="F38" s="440">
        <f t="shared" si="7"/>
        <v>35.7</v>
      </c>
      <c r="G38" s="440">
        <f t="shared" si="8"/>
        <v>8.7</v>
      </c>
      <c r="H38" s="440">
        <f t="shared" si="5"/>
        <v>27</v>
      </c>
      <c r="I38" s="440">
        <v>34.6</v>
      </c>
      <c r="J38" s="438">
        <v>16</v>
      </c>
      <c r="K38" s="439">
        <v>0.8</v>
      </c>
      <c r="L38" s="438">
        <v>2</v>
      </c>
      <c r="M38" s="440">
        <v>0.3</v>
      </c>
      <c r="N38" s="440" t="s">
        <v>264</v>
      </c>
      <c r="O38" s="440" t="s">
        <v>264</v>
      </c>
      <c r="P38" s="440">
        <v>3</v>
      </c>
      <c r="Q38" s="440">
        <v>5.7</v>
      </c>
      <c r="R38" s="440">
        <v>1.3</v>
      </c>
      <c r="S38" s="440">
        <v>10.2</v>
      </c>
      <c r="T38" s="440">
        <v>15.5</v>
      </c>
      <c r="U38" s="440">
        <v>3.5</v>
      </c>
      <c r="V38" s="440">
        <v>14.3</v>
      </c>
      <c r="W38" s="440">
        <f t="shared" si="6"/>
        <v>21.4</v>
      </c>
      <c r="X38" s="440">
        <v>0.7</v>
      </c>
      <c r="Y38" s="440" t="s">
        <v>264</v>
      </c>
      <c r="Z38" s="440">
        <v>20.7</v>
      </c>
      <c r="AA38" s="350"/>
    </row>
    <row r="39" spans="1:27" ht="15" customHeight="1">
      <c r="A39" s="355"/>
      <c r="B39" s="82"/>
      <c r="C39" s="441"/>
      <c r="D39" s="440"/>
      <c r="E39" s="440"/>
      <c r="F39" s="440"/>
      <c r="G39" s="440"/>
      <c r="H39" s="440"/>
      <c r="I39" s="440"/>
      <c r="J39" s="438"/>
      <c r="K39" s="439"/>
      <c r="L39" s="438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350"/>
    </row>
    <row r="40" spans="1:27" ht="15" customHeight="1">
      <c r="A40" s="672" t="s">
        <v>116</v>
      </c>
      <c r="B40" s="673"/>
      <c r="C40" s="441">
        <f>SUM(C41:C45)</f>
        <v>678.4</v>
      </c>
      <c r="D40" s="440">
        <f aca="true" t="shared" si="9" ref="D40:Z40">SUM(D41:D45)</f>
        <v>7.8999999999999995</v>
      </c>
      <c r="E40" s="440">
        <f t="shared" si="9"/>
        <v>1</v>
      </c>
      <c r="F40" s="440">
        <v>669.6</v>
      </c>
      <c r="G40" s="440">
        <f t="shared" si="9"/>
        <v>470.59999999999997</v>
      </c>
      <c r="H40" s="440">
        <f t="shared" si="9"/>
        <v>198.89999999999998</v>
      </c>
      <c r="I40" s="440">
        <f t="shared" si="9"/>
        <v>665.4000000000001</v>
      </c>
      <c r="J40" s="438">
        <f t="shared" si="9"/>
        <v>284</v>
      </c>
      <c r="K40" s="440">
        <f t="shared" si="9"/>
        <v>3.8000000000000007</v>
      </c>
      <c r="L40" s="438">
        <f t="shared" si="9"/>
        <v>1</v>
      </c>
      <c r="M40" s="440">
        <f t="shared" si="9"/>
        <v>0.2</v>
      </c>
      <c r="N40" s="440">
        <f t="shared" si="9"/>
        <v>0.30000000000000004</v>
      </c>
      <c r="O40" s="440">
        <f t="shared" si="9"/>
        <v>2.6</v>
      </c>
      <c r="P40" s="440">
        <f t="shared" si="9"/>
        <v>165.4</v>
      </c>
      <c r="Q40" s="440">
        <f t="shared" si="9"/>
        <v>302.3</v>
      </c>
      <c r="R40" s="440">
        <f t="shared" si="9"/>
        <v>2.6</v>
      </c>
      <c r="S40" s="440">
        <f t="shared" si="9"/>
        <v>32.6</v>
      </c>
      <c r="T40" s="440">
        <f t="shared" si="9"/>
        <v>163.70000000000002</v>
      </c>
      <c r="U40" s="440">
        <f t="shared" si="9"/>
        <v>63.900000000000006</v>
      </c>
      <c r="V40" s="440">
        <f t="shared" si="9"/>
        <v>93.19999999999999</v>
      </c>
      <c r="W40" s="440">
        <v>576.3</v>
      </c>
      <c r="X40" s="440">
        <f t="shared" si="9"/>
        <v>28.7</v>
      </c>
      <c r="Y40" s="440">
        <f t="shared" si="9"/>
        <v>112.29999999999998</v>
      </c>
      <c r="Z40" s="440">
        <f t="shared" si="9"/>
        <v>435.20000000000005</v>
      </c>
      <c r="AA40" s="350"/>
    </row>
    <row r="41" spans="1:27" ht="15" customHeight="1">
      <c r="A41" s="355"/>
      <c r="B41" s="82" t="s">
        <v>117</v>
      </c>
      <c r="C41" s="441">
        <f>SUM(D41:F41)</f>
        <v>286.6</v>
      </c>
      <c r="D41" s="440">
        <v>3.6</v>
      </c>
      <c r="E41" s="440" t="s">
        <v>264</v>
      </c>
      <c r="F41" s="440">
        <f>SUM(G41:H41)</f>
        <v>283</v>
      </c>
      <c r="G41" s="440">
        <f>SUM(N41:Q41)</f>
        <v>152.10000000000002</v>
      </c>
      <c r="H41" s="440">
        <f>SUM(R41:T41)</f>
        <v>130.9</v>
      </c>
      <c r="I41" s="440">
        <v>280.1</v>
      </c>
      <c r="J41" s="438">
        <v>184</v>
      </c>
      <c r="K41" s="439">
        <v>2.7</v>
      </c>
      <c r="L41" s="438">
        <v>1</v>
      </c>
      <c r="M41" s="440">
        <v>0.2</v>
      </c>
      <c r="N41" s="440" t="s">
        <v>264</v>
      </c>
      <c r="O41" s="440">
        <v>0.2</v>
      </c>
      <c r="P41" s="440">
        <v>75.4</v>
      </c>
      <c r="Q41" s="440">
        <v>76.5</v>
      </c>
      <c r="R41" s="440">
        <v>2.5</v>
      </c>
      <c r="S41" s="440">
        <v>30.7</v>
      </c>
      <c r="T41" s="440">
        <v>97.7</v>
      </c>
      <c r="U41" s="440">
        <v>48.7</v>
      </c>
      <c r="V41" s="440">
        <v>67.2</v>
      </c>
      <c r="W41" s="440">
        <f>SUM(X41:Z41)</f>
        <v>215.79999999999998</v>
      </c>
      <c r="X41" s="440">
        <v>23.6</v>
      </c>
      <c r="Y41" s="440">
        <v>96.6</v>
      </c>
      <c r="Z41" s="440">
        <v>95.6</v>
      </c>
      <c r="AA41" s="350"/>
    </row>
    <row r="42" spans="1:27" ht="15" customHeight="1">
      <c r="A42" s="355"/>
      <c r="B42" s="82" t="s">
        <v>118</v>
      </c>
      <c r="C42" s="441">
        <f>SUM(D42:F42)</f>
        <v>95.9</v>
      </c>
      <c r="D42" s="440">
        <v>0.6</v>
      </c>
      <c r="E42" s="440">
        <v>1</v>
      </c>
      <c r="F42" s="440">
        <f>SUM(G42:H42)</f>
        <v>94.30000000000001</v>
      </c>
      <c r="G42" s="440">
        <f>SUM(N42:Q42)</f>
        <v>68.9</v>
      </c>
      <c r="H42" s="440">
        <f>SUM(R42:T42)</f>
        <v>25.4</v>
      </c>
      <c r="I42" s="440">
        <v>94</v>
      </c>
      <c r="J42" s="438">
        <v>28</v>
      </c>
      <c r="K42" s="439">
        <v>0.2</v>
      </c>
      <c r="L42" s="438">
        <v>0</v>
      </c>
      <c r="M42" s="440" t="s">
        <v>264</v>
      </c>
      <c r="N42" s="440" t="s">
        <v>264</v>
      </c>
      <c r="O42" s="440">
        <v>0.4</v>
      </c>
      <c r="P42" s="440">
        <v>12.3</v>
      </c>
      <c r="Q42" s="440">
        <v>56.2</v>
      </c>
      <c r="R42" s="440">
        <v>0.1</v>
      </c>
      <c r="S42" s="440">
        <v>1.1</v>
      </c>
      <c r="T42" s="440">
        <v>24.2</v>
      </c>
      <c r="U42" s="440">
        <v>4.1</v>
      </c>
      <c r="V42" s="440">
        <v>10.5</v>
      </c>
      <c r="W42" s="440">
        <v>83.8</v>
      </c>
      <c r="X42" s="440">
        <v>0.4</v>
      </c>
      <c r="Y42" s="440">
        <v>1.1</v>
      </c>
      <c r="Z42" s="440">
        <v>82.2</v>
      </c>
      <c r="AA42" s="350"/>
    </row>
    <row r="43" spans="1:27" ht="15" customHeight="1">
      <c r="A43" s="355"/>
      <c r="B43" s="82" t="s">
        <v>119</v>
      </c>
      <c r="C43" s="441">
        <v>68.8</v>
      </c>
      <c r="D43" s="440">
        <v>0.6</v>
      </c>
      <c r="E43" s="440" t="s">
        <v>264</v>
      </c>
      <c r="F43" s="440">
        <v>68.2</v>
      </c>
      <c r="G43" s="440">
        <v>53.5</v>
      </c>
      <c r="H43" s="440">
        <f>SUM(R43:T43)</f>
        <v>14.7</v>
      </c>
      <c r="I43" s="440">
        <v>68.2</v>
      </c>
      <c r="J43" s="438">
        <v>0</v>
      </c>
      <c r="K43" s="439" t="s">
        <v>264</v>
      </c>
      <c r="L43" s="438">
        <v>0</v>
      </c>
      <c r="M43" s="440" t="s">
        <v>264</v>
      </c>
      <c r="N43" s="440" t="s">
        <v>264</v>
      </c>
      <c r="O43" s="440" t="s">
        <v>264</v>
      </c>
      <c r="P43" s="440">
        <v>8.8</v>
      </c>
      <c r="Q43" s="440">
        <v>44.6</v>
      </c>
      <c r="R43" s="440" t="s">
        <v>264</v>
      </c>
      <c r="S43" s="440" t="s">
        <v>264</v>
      </c>
      <c r="T43" s="440">
        <v>14.7</v>
      </c>
      <c r="U43" s="440">
        <v>4</v>
      </c>
      <c r="V43" s="440">
        <v>1.3</v>
      </c>
      <c r="W43" s="440">
        <f>SUM(X43:Z43)</f>
        <v>66.80000000000001</v>
      </c>
      <c r="X43" s="440" t="s">
        <v>264</v>
      </c>
      <c r="Y43" s="440">
        <v>0.9</v>
      </c>
      <c r="Z43" s="440">
        <v>65.9</v>
      </c>
      <c r="AA43" s="350"/>
    </row>
    <row r="44" spans="1:27" ht="15" customHeight="1">
      <c r="A44" s="355"/>
      <c r="B44" s="82" t="s">
        <v>120</v>
      </c>
      <c r="C44" s="441">
        <v>97.5</v>
      </c>
      <c r="D44" s="440">
        <v>1.4</v>
      </c>
      <c r="E44" s="440" t="s">
        <v>264</v>
      </c>
      <c r="F44" s="440">
        <f>SUM(G44:H44)</f>
        <v>96.10000000000001</v>
      </c>
      <c r="G44" s="440">
        <v>80.9</v>
      </c>
      <c r="H44" s="440">
        <f>SUM(R44:T44)</f>
        <v>15.200000000000001</v>
      </c>
      <c r="I44" s="440">
        <v>95.4</v>
      </c>
      <c r="J44" s="438">
        <v>67</v>
      </c>
      <c r="K44" s="439">
        <v>0.7</v>
      </c>
      <c r="L44" s="438">
        <v>0</v>
      </c>
      <c r="M44" s="440" t="s">
        <v>264</v>
      </c>
      <c r="N44" s="440">
        <v>0.1</v>
      </c>
      <c r="O44" s="440">
        <v>0.4</v>
      </c>
      <c r="P44" s="440">
        <v>34.8</v>
      </c>
      <c r="Q44" s="440">
        <v>45.7</v>
      </c>
      <c r="R44" s="440" t="s">
        <v>264</v>
      </c>
      <c r="S44" s="440">
        <v>0.4</v>
      </c>
      <c r="T44" s="440">
        <v>14.8</v>
      </c>
      <c r="U44" s="440">
        <v>2</v>
      </c>
      <c r="V44" s="440">
        <v>12.6</v>
      </c>
      <c r="W44" s="440">
        <f>SUM(X44:Z44)</f>
        <v>83.6</v>
      </c>
      <c r="X44" s="440">
        <v>1.4</v>
      </c>
      <c r="Y44" s="440">
        <v>10.1</v>
      </c>
      <c r="Z44" s="440">
        <v>72.1</v>
      </c>
      <c r="AA44" s="350"/>
    </row>
    <row r="45" spans="1:27" ht="15" customHeight="1">
      <c r="A45" s="355"/>
      <c r="B45" s="82" t="s">
        <v>121</v>
      </c>
      <c r="C45" s="441">
        <f>SUM(D45:F45)</f>
        <v>129.6</v>
      </c>
      <c r="D45" s="440">
        <v>1.7</v>
      </c>
      <c r="E45" s="440" t="s">
        <v>264</v>
      </c>
      <c r="F45" s="440">
        <f>SUM(G45:H45)</f>
        <v>127.89999999999999</v>
      </c>
      <c r="G45" s="440">
        <f>SUM(N45:Q45)</f>
        <v>115.19999999999999</v>
      </c>
      <c r="H45" s="440">
        <f>SUM(R45:T45)</f>
        <v>12.700000000000001</v>
      </c>
      <c r="I45" s="440">
        <v>127.7</v>
      </c>
      <c r="J45" s="438">
        <v>5</v>
      </c>
      <c r="K45" s="439">
        <v>0.2</v>
      </c>
      <c r="L45" s="438">
        <v>0</v>
      </c>
      <c r="M45" s="440" t="s">
        <v>264</v>
      </c>
      <c r="N45" s="440">
        <v>0.2</v>
      </c>
      <c r="O45" s="440">
        <v>1.6</v>
      </c>
      <c r="P45" s="440">
        <v>34.1</v>
      </c>
      <c r="Q45" s="440">
        <v>79.3</v>
      </c>
      <c r="R45" s="440" t="s">
        <v>264</v>
      </c>
      <c r="S45" s="440">
        <v>0.4</v>
      </c>
      <c r="T45" s="440">
        <v>12.3</v>
      </c>
      <c r="U45" s="440">
        <v>5.1</v>
      </c>
      <c r="V45" s="440">
        <v>1.6</v>
      </c>
      <c r="W45" s="440">
        <f>SUM(X45:Z45)</f>
        <v>126.30000000000001</v>
      </c>
      <c r="X45" s="440">
        <v>3.3</v>
      </c>
      <c r="Y45" s="440">
        <v>3.6</v>
      </c>
      <c r="Z45" s="440">
        <v>119.4</v>
      </c>
      <c r="AA45" s="350"/>
    </row>
    <row r="46" spans="1:27" ht="15" customHeight="1">
      <c r="A46" s="355"/>
      <c r="B46" s="82"/>
      <c r="C46" s="441"/>
      <c r="D46" s="440"/>
      <c r="E46" s="440"/>
      <c r="F46" s="440"/>
      <c r="G46" s="440"/>
      <c r="H46" s="440"/>
      <c r="I46" s="440"/>
      <c r="J46" s="438"/>
      <c r="K46" s="439"/>
      <c r="L46" s="438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350"/>
    </row>
    <row r="47" spans="1:27" ht="15" customHeight="1">
      <c r="A47" s="672" t="s">
        <v>122</v>
      </c>
      <c r="B47" s="673"/>
      <c r="C47" s="441">
        <v>790.5</v>
      </c>
      <c r="D47" s="440">
        <f aca="true" t="shared" si="10" ref="D47:Z47">SUM(D48:D51)</f>
        <v>7</v>
      </c>
      <c r="E47" s="440">
        <f t="shared" si="10"/>
        <v>0.8</v>
      </c>
      <c r="F47" s="440">
        <v>782.7</v>
      </c>
      <c r="G47" s="440">
        <v>295.1</v>
      </c>
      <c r="H47" s="440">
        <f t="shared" si="10"/>
        <v>487.6</v>
      </c>
      <c r="I47" s="440">
        <f t="shared" si="10"/>
        <v>778.8</v>
      </c>
      <c r="J47" s="438">
        <f t="shared" si="10"/>
        <v>392</v>
      </c>
      <c r="K47" s="440">
        <f t="shared" si="10"/>
        <v>3.9</v>
      </c>
      <c r="L47" s="438">
        <f t="shared" si="10"/>
        <v>1</v>
      </c>
      <c r="M47" s="440">
        <f t="shared" si="10"/>
        <v>0.1</v>
      </c>
      <c r="N47" s="440">
        <f t="shared" si="10"/>
        <v>0.2</v>
      </c>
      <c r="O47" s="440">
        <f t="shared" si="10"/>
        <v>0.8</v>
      </c>
      <c r="P47" s="440">
        <f t="shared" si="10"/>
        <v>123</v>
      </c>
      <c r="Q47" s="440">
        <f t="shared" si="10"/>
        <v>170.89999999999998</v>
      </c>
      <c r="R47" s="440">
        <f t="shared" si="10"/>
        <v>8</v>
      </c>
      <c r="S47" s="440">
        <f t="shared" si="10"/>
        <v>94.5</v>
      </c>
      <c r="T47" s="440">
        <f t="shared" si="10"/>
        <v>385.2</v>
      </c>
      <c r="U47" s="440">
        <f t="shared" si="10"/>
        <v>83</v>
      </c>
      <c r="V47" s="440">
        <f t="shared" si="10"/>
        <v>152.9</v>
      </c>
      <c r="W47" s="440">
        <f t="shared" si="10"/>
        <v>630.2</v>
      </c>
      <c r="X47" s="440">
        <f t="shared" si="10"/>
        <v>11.9</v>
      </c>
      <c r="Y47" s="440">
        <f t="shared" si="10"/>
        <v>23.799999999999997</v>
      </c>
      <c r="Z47" s="440">
        <f t="shared" si="10"/>
        <v>594.5</v>
      </c>
      <c r="AA47" s="350"/>
    </row>
    <row r="48" spans="1:27" ht="15" customHeight="1">
      <c r="A48" s="355"/>
      <c r="B48" s="82" t="s">
        <v>123</v>
      </c>
      <c r="C48" s="441">
        <v>230.3</v>
      </c>
      <c r="D48" s="440">
        <v>1</v>
      </c>
      <c r="E48" s="440">
        <v>0.5</v>
      </c>
      <c r="F48" s="440">
        <f>SUM(G48:H48)</f>
        <v>228.79999999999998</v>
      </c>
      <c r="G48" s="440">
        <v>43.6</v>
      </c>
      <c r="H48" s="440">
        <f>SUM(R48:T48)</f>
        <v>185.2</v>
      </c>
      <c r="I48" s="440">
        <v>227.5</v>
      </c>
      <c r="J48" s="438">
        <v>131</v>
      </c>
      <c r="K48" s="439">
        <v>1.2</v>
      </c>
      <c r="L48" s="438">
        <v>1</v>
      </c>
      <c r="M48" s="440">
        <v>0.1</v>
      </c>
      <c r="N48" s="440" t="s">
        <v>264</v>
      </c>
      <c r="O48" s="440">
        <v>0.2</v>
      </c>
      <c r="P48" s="440">
        <v>18.3</v>
      </c>
      <c r="Q48" s="440">
        <v>25</v>
      </c>
      <c r="R48" s="440">
        <v>0.9</v>
      </c>
      <c r="S48" s="440">
        <v>22.6</v>
      </c>
      <c r="T48" s="440">
        <v>161.7</v>
      </c>
      <c r="U48" s="440">
        <v>30.1</v>
      </c>
      <c r="V48" s="440">
        <v>65.4</v>
      </c>
      <c r="W48" s="440">
        <f>SUM(X48:Z48)</f>
        <v>163.3</v>
      </c>
      <c r="X48" s="440">
        <v>8.5</v>
      </c>
      <c r="Y48" s="440" t="s">
        <v>264</v>
      </c>
      <c r="Z48" s="440">
        <v>154.8</v>
      </c>
      <c r="AA48" s="350"/>
    </row>
    <row r="49" spans="1:27" ht="15" customHeight="1">
      <c r="A49" s="355"/>
      <c r="B49" s="82" t="s">
        <v>124</v>
      </c>
      <c r="C49" s="441">
        <v>114.6</v>
      </c>
      <c r="D49" s="440">
        <v>0.6</v>
      </c>
      <c r="E49" s="440" t="s">
        <v>264</v>
      </c>
      <c r="F49" s="440">
        <f>SUM(G49:H49)</f>
        <v>114</v>
      </c>
      <c r="G49" s="440">
        <v>68</v>
      </c>
      <c r="H49" s="440">
        <v>46</v>
      </c>
      <c r="I49" s="440">
        <v>113.4</v>
      </c>
      <c r="J49" s="438">
        <v>78</v>
      </c>
      <c r="K49" s="439">
        <v>0.6</v>
      </c>
      <c r="L49" s="438">
        <v>0</v>
      </c>
      <c r="M49" s="440" t="s">
        <v>264</v>
      </c>
      <c r="N49" s="440" t="s">
        <v>264</v>
      </c>
      <c r="O49" s="440" t="s">
        <v>264</v>
      </c>
      <c r="P49" s="440">
        <v>15.5</v>
      </c>
      <c r="Q49" s="440">
        <v>52.5</v>
      </c>
      <c r="R49" s="440">
        <v>0.8</v>
      </c>
      <c r="S49" s="440">
        <v>8.7</v>
      </c>
      <c r="T49" s="440">
        <v>36.5</v>
      </c>
      <c r="U49" s="440">
        <v>0.6</v>
      </c>
      <c r="V49" s="440">
        <v>14.4</v>
      </c>
      <c r="W49" s="440">
        <f>SUM(X49:Z49)</f>
        <v>100.10000000000001</v>
      </c>
      <c r="X49" s="440">
        <v>0.8</v>
      </c>
      <c r="Y49" s="440">
        <v>0.4</v>
      </c>
      <c r="Z49" s="440">
        <v>98.9</v>
      </c>
      <c r="AA49" s="350"/>
    </row>
    <row r="50" spans="1:27" ht="15" customHeight="1">
      <c r="A50" s="355"/>
      <c r="B50" s="82" t="s">
        <v>125</v>
      </c>
      <c r="C50" s="441">
        <v>317.1</v>
      </c>
      <c r="D50" s="440">
        <v>2.4</v>
      </c>
      <c r="E50" s="440" t="s">
        <v>264</v>
      </c>
      <c r="F50" s="440">
        <v>314.7</v>
      </c>
      <c r="G50" s="440">
        <v>125.2</v>
      </c>
      <c r="H50" s="440">
        <v>189.4</v>
      </c>
      <c r="I50" s="440">
        <v>313.2</v>
      </c>
      <c r="J50" s="438">
        <v>132</v>
      </c>
      <c r="K50" s="439">
        <v>1.5</v>
      </c>
      <c r="L50" s="438">
        <v>0</v>
      </c>
      <c r="M50" s="440" t="s">
        <v>264</v>
      </c>
      <c r="N50" s="440">
        <v>0.2</v>
      </c>
      <c r="O50" s="440">
        <v>0.4</v>
      </c>
      <c r="P50" s="440">
        <v>66.4</v>
      </c>
      <c r="Q50" s="440">
        <v>58.2</v>
      </c>
      <c r="R50" s="440">
        <v>6.2</v>
      </c>
      <c r="S50" s="440">
        <v>52.1</v>
      </c>
      <c r="T50" s="440">
        <v>131.2</v>
      </c>
      <c r="U50" s="440">
        <v>52</v>
      </c>
      <c r="V50" s="440">
        <v>52.9</v>
      </c>
      <c r="W50" s="440">
        <f>SUM(X50:Z50)</f>
        <v>261.8</v>
      </c>
      <c r="X50" s="440">
        <v>1.5</v>
      </c>
      <c r="Y50" s="440">
        <v>23.4</v>
      </c>
      <c r="Z50" s="440">
        <v>236.9</v>
      </c>
      <c r="AA50" s="350"/>
    </row>
    <row r="51" spans="1:27" ht="15" customHeight="1">
      <c r="A51" s="355"/>
      <c r="B51" s="82" t="s">
        <v>126</v>
      </c>
      <c r="C51" s="441">
        <v>128.5</v>
      </c>
      <c r="D51" s="440">
        <v>3</v>
      </c>
      <c r="E51" s="440">
        <v>0.3</v>
      </c>
      <c r="F51" s="440">
        <f>SUM(G51:H51)</f>
        <v>125.3</v>
      </c>
      <c r="G51" s="440">
        <v>58.3</v>
      </c>
      <c r="H51" s="440">
        <v>67</v>
      </c>
      <c r="I51" s="440">
        <v>124.7</v>
      </c>
      <c r="J51" s="438">
        <v>51</v>
      </c>
      <c r="K51" s="439">
        <v>0.6</v>
      </c>
      <c r="L51" s="438">
        <v>0</v>
      </c>
      <c r="M51" s="440" t="s">
        <v>264</v>
      </c>
      <c r="N51" s="440" t="s">
        <v>264</v>
      </c>
      <c r="O51" s="440">
        <v>0.2</v>
      </c>
      <c r="P51" s="440">
        <v>22.8</v>
      </c>
      <c r="Q51" s="440">
        <v>35.2</v>
      </c>
      <c r="R51" s="440">
        <v>0.1</v>
      </c>
      <c r="S51" s="440">
        <v>11.1</v>
      </c>
      <c r="T51" s="440">
        <v>55.8</v>
      </c>
      <c r="U51" s="440">
        <v>0.3</v>
      </c>
      <c r="V51" s="440">
        <v>20.2</v>
      </c>
      <c r="W51" s="440">
        <f>SUM(X51:Z51)</f>
        <v>105</v>
      </c>
      <c r="X51" s="440">
        <v>1.1</v>
      </c>
      <c r="Y51" s="440" t="s">
        <v>264</v>
      </c>
      <c r="Z51" s="440">
        <v>103.9</v>
      </c>
      <c r="AA51" s="350"/>
    </row>
    <row r="52" spans="1:27" ht="15" customHeight="1">
      <c r="A52" s="355"/>
      <c r="B52" s="82"/>
      <c r="C52" s="441"/>
      <c r="D52" s="440"/>
      <c r="E52" s="440"/>
      <c r="F52" s="440"/>
      <c r="G52" s="440"/>
      <c r="H52" s="440"/>
      <c r="I52" s="440"/>
      <c r="J52" s="438"/>
      <c r="K52" s="439"/>
      <c r="L52" s="438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350"/>
    </row>
    <row r="53" spans="1:27" ht="15" customHeight="1">
      <c r="A53" s="672" t="s">
        <v>127</v>
      </c>
      <c r="B53" s="673"/>
      <c r="C53" s="441">
        <v>779.2</v>
      </c>
      <c r="D53" s="440">
        <f aca="true" t="shared" si="11" ref="D53:Z53">SUM(D54:D59)</f>
        <v>10.799999999999999</v>
      </c>
      <c r="E53" s="440">
        <f t="shared" si="11"/>
        <v>0.6</v>
      </c>
      <c r="F53" s="440">
        <f t="shared" si="11"/>
        <v>768</v>
      </c>
      <c r="G53" s="440">
        <v>393.3</v>
      </c>
      <c r="H53" s="440">
        <f t="shared" si="11"/>
        <v>374.6</v>
      </c>
      <c r="I53" s="440">
        <f t="shared" si="11"/>
        <v>765</v>
      </c>
      <c r="J53" s="438">
        <f t="shared" si="11"/>
        <v>458</v>
      </c>
      <c r="K53" s="440">
        <f t="shared" si="11"/>
        <v>3</v>
      </c>
      <c r="L53" s="438">
        <f t="shared" si="11"/>
        <v>1</v>
      </c>
      <c r="M53" s="440">
        <f t="shared" si="11"/>
        <v>0.1</v>
      </c>
      <c r="N53" s="440">
        <f t="shared" si="11"/>
        <v>0.2</v>
      </c>
      <c r="O53" s="440">
        <f t="shared" si="11"/>
        <v>0.8</v>
      </c>
      <c r="P53" s="440">
        <f t="shared" si="11"/>
        <v>88.3</v>
      </c>
      <c r="Q53" s="440">
        <f t="shared" si="11"/>
        <v>304.09999999999997</v>
      </c>
      <c r="R53" s="440">
        <f t="shared" si="11"/>
        <v>2.1</v>
      </c>
      <c r="S53" s="440">
        <f t="shared" si="11"/>
        <v>26.800000000000004</v>
      </c>
      <c r="T53" s="440">
        <f t="shared" si="11"/>
        <v>345.90000000000003</v>
      </c>
      <c r="U53" s="440">
        <f t="shared" si="11"/>
        <v>29.599999999999998</v>
      </c>
      <c r="V53" s="440">
        <f t="shared" si="11"/>
        <v>233.80000000000004</v>
      </c>
      <c r="W53" s="440">
        <v>534.3</v>
      </c>
      <c r="X53" s="440">
        <f t="shared" si="11"/>
        <v>7.6000000000000005</v>
      </c>
      <c r="Y53" s="440">
        <f t="shared" si="11"/>
        <v>46</v>
      </c>
      <c r="Z53" s="440">
        <f t="shared" si="11"/>
        <v>480.8</v>
      </c>
      <c r="AA53" s="350"/>
    </row>
    <row r="54" spans="1:27" ht="15" customHeight="1">
      <c r="A54" s="355"/>
      <c r="B54" s="82" t="s">
        <v>128</v>
      </c>
      <c r="C54" s="441">
        <v>94.6</v>
      </c>
      <c r="D54" s="440">
        <v>0.6</v>
      </c>
      <c r="E54" s="440" t="s">
        <v>264</v>
      </c>
      <c r="F54" s="440">
        <v>94</v>
      </c>
      <c r="G54" s="440">
        <v>23.4</v>
      </c>
      <c r="H54" s="440">
        <f>SUM(R54:T54)</f>
        <v>70.6</v>
      </c>
      <c r="I54" s="440">
        <v>93.5</v>
      </c>
      <c r="J54" s="438">
        <v>54</v>
      </c>
      <c r="K54" s="439">
        <v>0.5</v>
      </c>
      <c r="L54" s="438">
        <v>0</v>
      </c>
      <c r="M54" s="440" t="s">
        <v>264</v>
      </c>
      <c r="N54" s="440" t="s">
        <v>264</v>
      </c>
      <c r="O54" s="440" t="s">
        <v>264</v>
      </c>
      <c r="P54" s="440">
        <v>7.4</v>
      </c>
      <c r="Q54" s="440">
        <v>16.1</v>
      </c>
      <c r="R54" s="440">
        <v>1</v>
      </c>
      <c r="S54" s="440">
        <v>18.3</v>
      </c>
      <c r="T54" s="440">
        <v>51.3</v>
      </c>
      <c r="U54" s="440">
        <v>0.4</v>
      </c>
      <c r="V54" s="440">
        <v>9</v>
      </c>
      <c r="W54" s="440">
        <f>SUM(X54:Z54)</f>
        <v>85.1</v>
      </c>
      <c r="X54" s="440">
        <v>1.1</v>
      </c>
      <c r="Y54" s="440">
        <v>26</v>
      </c>
      <c r="Z54" s="440">
        <v>58</v>
      </c>
      <c r="AA54" s="350"/>
    </row>
    <row r="55" spans="1:27" ht="15" customHeight="1">
      <c r="A55" s="355"/>
      <c r="B55" s="82" t="s">
        <v>129</v>
      </c>
      <c r="C55" s="441">
        <f>SUM(D55:F55)</f>
        <v>118.4</v>
      </c>
      <c r="D55" s="440">
        <v>1.5</v>
      </c>
      <c r="E55" s="440" t="s">
        <v>264</v>
      </c>
      <c r="F55" s="440">
        <f>SUM(G55:H55)</f>
        <v>116.9</v>
      </c>
      <c r="G55" s="440">
        <v>81.5</v>
      </c>
      <c r="H55" s="440">
        <v>35.4</v>
      </c>
      <c r="I55" s="440">
        <v>116.4</v>
      </c>
      <c r="J55" s="438">
        <v>94</v>
      </c>
      <c r="K55" s="439">
        <v>0.5</v>
      </c>
      <c r="L55" s="438">
        <v>0</v>
      </c>
      <c r="M55" s="440" t="s">
        <v>264</v>
      </c>
      <c r="N55" s="440" t="s">
        <v>264</v>
      </c>
      <c r="O55" s="440">
        <v>0.1</v>
      </c>
      <c r="P55" s="440">
        <v>11.9</v>
      </c>
      <c r="Q55" s="440">
        <v>69.5</v>
      </c>
      <c r="R55" s="440" t="s">
        <v>264</v>
      </c>
      <c r="S55" s="440">
        <v>1.1</v>
      </c>
      <c r="T55" s="440">
        <v>34.3</v>
      </c>
      <c r="U55" s="440">
        <v>0.4</v>
      </c>
      <c r="V55" s="440">
        <v>25.4</v>
      </c>
      <c r="W55" s="440">
        <f>SUM(X55:Z55)</f>
        <v>91.5</v>
      </c>
      <c r="X55" s="440">
        <v>1.5</v>
      </c>
      <c r="Y55" s="440" t="s">
        <v>264</v>
      </c>
      <c r="Z55" s="440">
        <v>90</v>
      </c>
      <c r="AA55" s="350"/>
    </row>
    <row r="56" spans="1:27" ht="15" customHeight="1">
      <c r="A56" s="355"/>
      <c r="B56" s="82" t="s">
        <v>130</v>
      </c>
      <c r="C56" s="441">
        <f>SUM(D56:F56)</f>
        <v>200.4</v>
      </c>
      <c r="D56" s="440">
        <v>1.3</v>
      </c>
      <c r="E56" s="440">
        <v>0.5</v>
      </c>
      <c r="F56" s="440">
        <f>SUM(G56:H56)</f>
        <v>198.6</v>
      </c>
      <c r="G56" s="440">
        <v>97.6</v>
      </c>
      <c r="H56" s="440">
        <v>101</v>
      </c>
      <c r="I56" s="440">
        <v>197.8</v>
      </c>
      <c r="J56" s="438">
        <v>111</v>
      </c>
      <c r="K56" s="439">
        <v>0.8</v>
      </c>
      <c r="L56" s="438">
        <v>1</v>
      </c>
      <c r="M56" s="440">
        <v>0.1</v>
      </c>
      <c r="N56" s="440">
        <v>0.1</v>
      </c>
      <c r="O56" s="440">
        <v>0.2</v>
      </c>
      <c r="P56" s="440">
        <v>16.8</v>
      </c>
      <c r="Q56" s="440">
        <v>80.5</v>
      </c>
      <c r="R56" s="440">
        <v>0.8</v>
      </c>
      <c r="S56" s="440">
        <v>4.8</v>
      </c>
      <c r="T56" s="440">
        <v>95.5</v>
      </c>
      <c r="U56" s="440">
        <v>6.7</v>
      </c>
      <c r="V56" s="440">
        <v>77.4</v>
      </c>
      <c r="W56" s="440">
        <f>SUM(X56:Z56)</f>
        <v>121.2</v>
      </c>
      <c r="X56" s="440">
        <v>1.8</v>
      </c>
      <c r="Y56" s="440">
        <v>0.1</v>
      </c>
      <c r="Z56" s="440">
        <v>119.3</v>
      </c>
      <c r="AA56" s="350"/>
    </row>
    <row r="57" spans="1:27" ht="15" customHeight="1">
      <c r="A57" s="355"/>
      <c r="B57" s="82" t="s">
        <v>131</v>
      </c>
      <c r="C57" s="441">
        <v>187.6</v>
      </c>
      <c r="D57" s="440">
        <v>6.1</v>
      </c>
      <c r="E57" s="440">
        <v>0.1</v>
      </c>
      <c r="F57" s="440">
        <f>SUM(G57:H57)</f>
        <v>181.5</v>
      </c>
      <c r="G57" s="440">
        <v>91.3</v>
      </c>
      <c r="H57" s="440">
        <v>90.2</v>
      </c>
      <c r="I57" s="440">
        <v>180.8</v>
      </c>
      <c r="J57" s="438">
        <v>108</v>
      </c>
      <c r="K57" s="439">
        <v>0.7</v>
      </c>
      <c r="L57" s="438">
        <v>0</v>
      </c>
      <c r="M57" s="440" t="s">
        <v>264</v>
      </c>
      <c r="N57" s="440" t="s">
        <v>264</v>
      </c>
      <c r="O57" s="440">
        <v>0.2</v>
      </c>
      <c r="P57" s="440">
        <v>16.5</v>
      </c>
      <c r="Q57" s="440">
        <v>74.5</v>
      </c>
      <c r="R57" s="440">
        <v>0.2</v>
      </c>
      <c r="S57" s="440">
        <v>1.6</v>
      </c>
      <c r="T57" s="440">
        <v>88.4</v>
      </c>
      <c r="U57" s="440">
        <v>1.6</v>
      </c>
      <c r="V57" s="440">
        <v>66.4</v>
      </c>
      <c r="W57" s="440">
        <f>SUM(X57:Z57)</f>
        <v>115.1</v>
      </c>
      <c r="X57" s="440">
        <v>1.5</v>
      </c>
      <c r="Y57" s="440">
        <v>1.8</v>
      </c>
      <c r="Z57" s="440">
        <v>111.8</v>
      </c>
      <c r="AA57" s="350"/>
    </row>
    <row r="58" spans="1:27" ht="15" customHeight="1">
      <c r="A58" s="355"/>
      <c r="B58" s="82" t="s">
        <v>132</v>
      </c>
      <c r="C58" s="441">
        <f>SUM(D58:F58)</f>
        <v>96.3</v>
      </c>
      <c r="D58" s="440">
        <v>0.2</v>
      </c>
      <c r="E58" s="440" t="s">
        <v>264</v>
      </c>
      <c r="F58" s="440">
        <v>96.1</v>
      </c>
      <c r="G58" s="440">
        <v>58.4</v>
      </c>
      <c r="H58" s="440">
        <v>37.6</v>
      </c>
      <c r="I58" s="440">
        <v>96</v>
      </c>
      <c r="J58" s="438">
        <v>24</v>
      </c>
      <c r="K58" s="439">
        <v>0.1</v>
      </c>
      <c r="L58" s="438">
        <v>0</v>
      </c>
      <c r="M58" s="440" t="s">
        <v>264</v>
      </c>
      <c r="N58" s="440">
        <v>0.1</v>
      </c>
      <c r="O58" s="440">
        <v>0.3</v>
      </c>
      <c r="P58" s="440">
        <v>29.5</v>
      </c>
      <c r="Q58" s="440">
        <v>28.6</v>
      </c>
      <c r="R58" s="440" t="s">
        <v>264</v>
      </c>
      <c r="S58" s="440">
        <v>0.1</v>
      </c>
      <c r="T58" s="440">
        <v>37.6</v>
      </c>
      <c r="U58" s="440">
        <v>12.3</v>
      </c>
      <c r="V58" s="440">
        <v>30.8</v>
      </c>
      <c r="W58" s="440">
        <f>SUM(X58:Z58)</f>
        <v>65.3</v>
      </c>
      <c r="X58" s="440">
        <v>1.2</v>
      </c>
      <c r="Y58" s="440">
        <v>18.1</v>
      </c>
      <c r="Z58" s="440">
        <v>46</v>
      </c>
      <c r="AA58" s="350"/>
    </row>
    <row r="59" spans="1:27" ht="15" customHeight="1">
      <c r="A59" s="355"/>
      <c r="B59" s="82" t="s">
        <v>133</v>
      </c>
      <c r="C59" s="441">
        <f>SUM(D59:F59)</f>
        <v>82</v>
      </c>
      <c r="D59" s="440">
        <v>1.1</v>
      </c>
      <c r="E59" s="440" t="s">
        <v>264</v>
      </c>
      <c r="F59" s="440">
        <f>SUM(G59:H59)</f>
        <v>80.9</v>
      </c>
      <c r="G59" s="440">
        <v>41.1</v>
      </c>
      <c r="H59" s="440">
        <v>39.8</v>
      </c>
      <c r="I59" s="440">
        <v>80.5</v>
      </c>
      <c r="J59" s="438">
        <v>67</v>
      </c>
      <c r="K59" s="439">
        <v>0.4</v>
      </c>
      <c r="L59" s="438">
        <v>0</v>
      </c>
      <c r="M59" s="440" t="s">
        <v>264</v>
      </c>
      <c r="N59" s="440" t="s">
        <v>264</v>
      </c>
      <c r="O59" s="440" t="s">
        <v>264</v>
      </c>
      <c r="P59" s="440">
        <v>6.2</v>
      </c>
      <c r="Q59" s="440">
        <v>34.9</v>
      </c>
      <c r="R59" s="440">
        <v>0.1</v>
      </c>
      <c r="S59" s="440">
        <v>0.9</v>
      </c>
      <c r="T59" s="440">
        <v>38.8</v>
      </c>
      <c r="U59" s="440">
        <v>8.2</v>
      </c>
      <c r="V59" s="440">
        <v>24.8</v>
      </c>
      <c r="W59" s="440">
        <v>56.1</v>
      </c>
      <c r="X59" s="440">
        <v>0.5</v>
      </c>
      <c r="Y59" s="440" t="s">
        <v>264</v>
      </c>
      <c r="Z59" s="440">
        <v>55.7</v>
      </c>
      <c r="AA59" s="350"/>
    </row>
    <row r="60" spans="1:27" ht="15" customHeight="1">
      <c r="A60" s="355"/>
      <c r="B60" s="82"/>
      <c r="C60" s="441"/>
      <c r="D60" s="440"/>
      <c r="E60" s="440"/>
      <c r="F60" s="440"/>
      <c r="G60" s="440"/>
      <c r="H60" s="440"/>
      <c r="I60" s="440"/>
      <c r="J60" s="438"/>
      <c r="K60" s="439"/>
      <c r="L60" s="438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350"/>
    </row>
    <row r="61" spans="1:27" ht="15" customHeight="1">
      <c r="A61" s="672" t="s">
        <v>134</v>
      </c>
      <c r="B61" s="673"/>
      <c r="C61" s="441">
        <v>837.8</v>
      </c>
      <c r="D61" s="440">
        <f aca="true" t="shared" si="12" ref="D61:Z61">SUM(D62:D65)</f>
        <v>8.3</v>
      </c>
      <c r="E61" s="440">
        <f t="shared" si="12"/>
        <v>4.7</v>
      </c>
      <c r="F61" s="440">
        <f t="shared" si="12"/>
        <v>824.8</v>
      </c>
      <c r="G61" s="440">
        <f t="shared" si="12"/>
        <v>563.3000000000001</v>
      </c>
      <c r="H61" s="440">
        <f t="shared" si="12"/>
        <v>261.5</v>
      </c>
      <c r="I61" s="440">
        <f t="shared" si="12"/>
        <v>819.5999999999999</v>
      </c>
      <c r="J61" s="438">
        <f t="shared" si="12"/>
        <v>503</v>
      </c>
      <c r="K61" s="440">
        <f t="shared" si="12"/>
        <v>4.8</v>
      </c>
      <c r="L61" s="438">
        <f t="shared" si="12"/>
        <v>2</v>
      </c>
      <c r="M61" s="440">
        <f t="shared" si="12"/>
        <v>0.30000000000000004</v>
      </c>
      <c r="N61" s="440">
        <f t="shared" si="12"/>
        <v>0.30000000000000004</v>
      </c>
      <c r="O61" s="440">
        <f t="shared" si="12"/>
        <v>1.4</v>
      </c>
      <c r="P61" s="440">
        <f t="shared" si="12"/>
        <v>102.4</v>
      </c>
      <c r="Q61" s="440">
        <f t="shared" si="12"/>
        <v>459.2</v>
      </c>
      <c r="R61" s="440">
        <f t="shared" si="12"/>
        <v>2.3000000000000003</v>
      </c>
      <c r="S61" s="440">
        <f t="shared" si="12"/>
        <v>16.5</v>
      </c>
      <c r="T61" s="440">
        <f t="shared" si="12"/>
        <v>242.70000000000002</v>
      </c>
      <c r="U61" s="440">
        <f t="shared" si="12"/>
        <v>65.39999999999999</v>
      </c>
      <c r="V61" s="440">
        <f t="shared" si="12"/>
        <v>160.7</v>
      </c>
      <c r="W61" s="440">
        <v>664.1</v>
      </c>
      <c r="X61" s="440">
        <f t="shared" si="12"/>
        <v>19.7</v>
      </c>
      <c r="Y61" s="440">
        <f t="shared" si="12"/>
        <v>9.1</v>
      </c>
      <c r="Z61" s="440">
        <f t="shared" si="12"/>
        <v>635.4</v>
      </c>
      <c r="AA61" s="350"/>
    </row>
    <row r="62" spans="1:27" ht="15" customHeight="1">
      <c r="A62" s="355"/>
      <c r="B62" s="82" t="s">
        <v>135</v>
      </c>
      <c r="C62" s="441">
        <v>221.5</v>
      </c>
      <c r="D62" s="440">
        <v>0.6</v>
      </c>
      <c r="E62" s="440" t="s">
        <v>264</v>
      </c>
      <c r="F62" s="440">
        <f>SUM(G62:H62)</f>
        <v>220.9</v>
      </c>
      <c r="G62" s="440">
        <f>SUM(N62:Q62)</f>
        <v>196.8</v>
      </c>
      <c r="H62" s="440">
        <f>SUM(R62:T62)</f>
        <v>24.099999999999998</v>
      </c>
      <c r="I62" s="440">
        <v>220</v>
      </c>
      <c r="J62" s="438">
        <v>84</v>
      </c>
      <c r="K62" s="439">
        <v>0.9</v>
      </c>
      <c r="L62" s="438">
        <v>0</v>
      </c>
      <c r="M62" s="440" t="s">
        <v>264</v>
      </c>
      <c r="N62" s="440">
        <v>0.2</v>
      </c>
      <c r="O62" s="440">
        <v>0.2</v>
      </c>
      <c r="P62" s="440">
        <v>29</v>
      </c>
      <c r="Q62" s="440">
        <v>167.4</v>
      </c>
      <c r="R62" s="440">
        <v>0.1</v>
      </c>
      <c r="S62" s="440">
        <v>2.3</v>
      </c>
      <c r="T62" s="440">
        <v>21.7</v>
      </c>
      <c r="U62" s="440">
        <v>5.6</v>
      </c>
      <c r="V62" s="440">
        <v>22.4</v>
      </c>
      <c r="W62" s="440">
        <v>198.5</v>
      </c>
      <c r="X62" s="440">
        <v>1.3</v>
      </c>
      <c r="Y62" s="440">
        <v>1.3</v>
      </c>
      <c r="Z62" s="440">
        <v>196</v>
      </c>
      <c r="AA62" s="350"/>
    </row>
    <row r="63" spans="1:27" ht="15" customHeight="1">
      <c r="A63" s="355"/>
      <c r="B63" s="82" t="s">
        <v>136</v>
      </c>
      <c r="C63" s="441">
        <f>SUM(D63:F63)</f>
        <v>261.6</v>
      </c>
      <c r="D63" s="440">
        <v>3.9</v>
      </c>
      <c r="E63" s="440" t="s">
        <v>264</v>
      </c>
      <c r="F63" s="440">
        <f>SUM(G63:H63)</f>
        <v>257.70000000000005</v>
      </c>
      <c r="G63" s="440">
        <v>141.3</v>
      </c>
      <c r="H63" s="440">
        <f>SUM(R63:T63)</f>
        <v>116.4</v>
      </c>
      <c r="I63" s="440">
        <v>255.7</v>
      </c>
      <c r="J63" s="438">
        <v>191</v>
      </c>
      <c r="K63" s="439">
        <v>1.9</v>
      </c>
      <c r="L63" s="438">
        <v>1</v>
      </c>
      <c r="M63" s="440">
        <v>0.1</v>
      </c>
      <c r="N63" s="440" t="s">
        <v>264</v>
      </c>
      <c r="O63" s="440">
        <v>0.2</v>
      </c>
      <c r="P63" s="440">
        <v>26.1</v>
      </c>
      <c r="Q63" s="440">
        <v>115</v>
      </c>
      <c r="R63" s="440">
        <v>2.1</v>
      </c>
      <c r="S63" s="440">
        <v>12.8</v>
      </c>
      <c r="T63" s="440">
        <v>101.5</v>
      </c>
      <c r="U63" s="440">
        <v>45.8</v>
      </c>
      <c r="V63" s="440">
        <v>55.4</v>
      </c>
      <c r="W63" s="440">
        <f>SUM(X63:Z63)</f>
        <v>202.29999999999998</v>
      </c>
      <c r="X63" s="440">
        <v>9.1</v>
      </c>
      <c r="Y63" s="440" t="s">
        <v>264</v>
      </c>
      <c r="Z63" s="440">
        <v>193.2</v>
      </c>
      <c r="AA63" s="350"/>
    </row>
    <row r="64" spans="1:27" ht="15" customHeight="1">
      <c r="A64" s="355"/>
      <c r="B64" s="82" t="s">
        <v>137</v>
      </c>
      <c r="C64" s="441">
        <f>SUM(D64:F64)</f>
        <v>231.8</v>
      </c>
      <c r="D64" s="440">
        <v>0.9</v>
      </c>
      <c r="E64" s="440">
        <v>0.5</v>
      </c>
      <c r="F64" s="440">
        <f>SUM(G64:H64)</f>
        <v>230.4</v>
      </c>
      <c r="G64" s="440">
        <v>136.8</v>
      </c>
      <c r="H64" s="440">
        <f>SUM(R64:T64)</f>
        <v>93.6</v>
      </c>
      <c r="I64" s="440">
        <v>229.1</v>
      </c>
      <c r="J64" s="438">
        <v>132</v>
      </c>
      <c r="K64" s="439">
        <v>1.1</v>
      </c>
      <c r="L64" s="438">
        <v>1</v>
      </c>
      <c r="M64" s="440">
        <v>0.2</v>
      </c>
      <c r="N64" s="440" t="s">
        <v>264</v>
      </c>
      <c r="O64" s="440">
        <v>0.6</v>
      </c>
      <c r="P64" s="440">
        <v>29.1</v>
      </c>
      <c r="Q64" s="440">
        <v>107.1</v>
      </c>
      <c r="R64" s="440" t="s">
        <v>264</v>
      </c>
      <c r="S64" s="440" t="s">
        <v>264</v>
      </c>
      <c r="T64" s="440">
        <v>93.6</v>
      </c>
      <c r="U64" s="440">
        <v>11.7</v>
      </c>
      <c r="V64" s="440">
        <v>61.9</v>
      </c>
      <c r="W64" s="440">
        <v>168.5</v>
      </c>
      <c r="X64" s="440">
        <v>6.4</v>
      </c>
      <c r="Y64" s="440">
        <v>5.8</v>
      </c>
      <c r="Z64" s="440">
        <v>156.4</v>
      </c>
      <c r="AA64" s="350"/>
    </row>
    <row r="65" spans="1:27" ht="15" customHeight="1">
      <c r="A65" s="355"/>
      <c r="B65" s="82" t="s">
        <v>138</v>
      </c>
      <c r="C65" s="441">
        <v>122.8</v>
      </c>
      <c r="D65" s="440">
        <v>2.9</v>
      </c>
      <c r="E65" s="440">
        <v>4.2</v>
      </c>
      <c r="F65" s="440">
        <f>SUM(G65:H65)</f>
        <v>115.80000000000001</v>
      </c>
      <c r="G65" s="440">
        <v>88.4</v>
      </c>
      <c r="H65" s="440">
        <f>SUM(R65:T65)</f>
        <v>27.4</v>
      </c>
      <c r="I65" s="440">
        <v>114.8</v>
      </c>
      <c r="J65" s="438">
        <v>96</v>
      </c>
      <c r="K65" s="439">
        <v>0.9</v>
      </c>
      <c r="L65" s="438">
        <v>0</v>
      </c>
      <c r="M65" s="440" t="s">
        <v>264</v>
      </c>
      <c r="N65" s="440">
        <v>0.1</v>
      </c>
      <c r="O65" s="440">
        <v>0.4</v>
      </c>
      <c r="P65" s="440">
        <v>18.2</v>
      </c>
      <c r="Q65" s="440">
        <v>69.7</v>
      </c>
      <c r="R65" s="440">
        <v>0.1</v>
      </c>
      <c r="S65" s="440">
        <v>1.4</v>
      </c>
      <c r="T65" s="440">
        <v>25.9</v>
      </c>
      <c r="U65" s="440">
        <v>2.3</v>
      </c>
      <c r="V65" s="440">
        <v>21</v>
      </c>
      <c r="W65" s="440">
        <v>94.8</v>
      </c>
      <c r="X65" s="440">
        <v>2.9</v>
      </c>
      <c r="Y65" s="440">
        <v>2</v>
      </c>
      <c r="Z65" s="440">
        <v>89.8</v>
      </c>
      <c r="AA65" s="350"/>
    </row>
    <row r="66" spans="1:27" ht="15" customHeight="1">
      <c r="A66" s="355"/>
      <c r="B66" s="82"/>
      <c r="C66" s="441"/>
      <c r="D66" s="440"/>
      <c r="E66" s="440"/>
      <c r="F66" s="440"/>
      <c r="G66" s="440"/>
      <c r="H66" s="440"/>
      <c r="I66" s="440"/>
      <c r="J66" s="438"/>
      <c r="K66" s="439"/>
      <c r="L66" s="438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350"/>
    </row>
    <row r="67" spans="1:27" ht="15" customHeight="1">
      <c r="A67" s="672" t="s">
        <v>139</v>
      </c>
      <c r="B67" s="673"/>
      <c r="C67" s="441">
        <f>SUM(C68)</f>
        <v>129.3</v>
      </c>
      <c r="D67" s="440">
        <f aca="true" t="shared" si="13" ref="D67:Z67">SUM(D68)</f>
        <v>0.3</v>
      </c>
      <c r="E67" s="440">
        <f t="shared" si="13"/>
        <v>0.1</v>
      </c>
      <c r="F67" s="440">
        <f t="shared" si="13"/>
        <v>128.9</v>
      </c>
      <c r="G67" s="440">
        <f t="shared" si="13"/>
        <v>76.10000000000001</v>
      </c>
      <c r="H67" s="440">
        <f t="shared" si="13"/>
        <v>52.8</v>
      </c>
      <c r="I67" s="440">
        <f t="shared" si="13"/>
        <v>128</v>
      </c>
      <c r="J67" s="438">
        <f t="shared" si="13"/>
        <v>52</v>
      </c>
      <c r="K67" s="440">
        <f t="shared" si="13"/>
        <v>0.6</v>
      </c>
      <c r="L67" s="438">
        <f t="shared" si="13"/>
        <v>3</v>
      </c>
      <c r="M67" s="440">
        <f t="shared" si="13"/>
        <v>0.3</v>
      </c>
      <c r="N67" s="440">
        <f t="shared" si="13"/>
        <v>0.1</v>
      </c>
      <c r="O67" s="440">
        <f t="shared" si="13"/>
        <v>0.2</v>
      </c>
      <c r="P67" s="440">
        <f t="shared" si="13"/>
        <v>20.6</v>
      </c>
      <c r="Q67" s="440">
        <f t="shared" si="13"/>
        <v>55.2</v>
      </c>
      <c r="R67" s="440">
        <f t="shared" si="13"/>
        <v>0.2</v>
      </c>
      <c r="S67" s="440">
        <f t="shared" si="13"/>
        <v>1.8</v>
      </c>
      <c r="T67" s="440">
        <f t="shared" si="13"/>
        <v>50.7</v>
      </c>
      <c r="U67" s="440">
        <f t="shared" si="13"/>
        <v>10</v>
      </c>
      <c r="V67" s="440">
        <f t="shared" si="13"/>
        <v>23.6</v>
      </c>
      <c r="W67" s="440">
        <f t="shared" si="13"/>
        <v>105.3</v>
      </c>
      <c r="X67" s="440">
        <f t="shared" si="13"/>
        <v>4</v>
      </c>
      <c r="Y67" s="440">
        <f t="shared" si="13"/>
        <v>2</v>
      </c>
      <c r="Z67" s="440">
        <f t="shared" si="13"/>
        <v>99.2</v>
      </c>
      <c r="AA67" s="350"/>
    </row>
    <row r="68" spans="1:27" ht="15" customHeight="1">
      <c r="A68" s="356"/>
      <c r="B68" s="357" t="s">
        <v>140</v>
      </c>
      <c r="C68" s="443">
        <v>129.3</v>
      </c>
      <c r="D68" s="444">
        <v>0.3</v>
      </c>
      <c r="E68" s="444">
        <v>0.1</v>
      </c>
      <c r="F68" s="444">
        <v>128.9</v>
      </c>
      <c r="G68" s="444">
        <f>SUM(N68:Q68)</f>
        <v>76.10000000000001</v>
      </c>
      <c r="H68" s="444">
        <v>52.8</v>
      </c>
      <c r="I68" s="444">
        <v>128</v>
      </c>
      <c r="J68" s="445">
        <v>52</v>
      </c>
      <c r="K68" s="446">
        <v>0.6</v>
      </c>
      <c r="L68" s="445">
        <v>3</v>
      </c>
      <c r="M68" s="444">
        <v>0.3</v>
      </c>
      <c r="N68" s="444">
        <v>0.1</v>
      </c>
      <c r="O68" s="444">
        <v>0.2</v>
      </c>
      <c r="P68" s="444">
        <v>20.6</v>
      </c>
      <c r="Q68" s="444">
        <v>55.2</v>
      </c>
      <c r="R68" s="444">
        <v>0.2</v>
      </c>
      <c r="S68" s="444">
        <v>1.8</v>
      </c>
      <c r="T68" s="444">
        <v>50.7</v>
      </c>
      <c r="U68" s="444">
        <v>10</v>
      </c>
      <c r="V68" s="444">
        <v>23.6</v>
      </c>
      <c r="W68" s="444">
        <v>105.3</v>
      </c>
      <c r="X68" s="444">
        <v>4</v>
      </c>
      <c r="Y68" s="444">
        <v>2</v>
      </c>
      <c r="Z68" s="444">
        <v>99.2</v>
      </c>
      <c r="AA68" s="350"/>
    </row>
    <row r="69" spans="1:27" ht="15" customHeight="1">
      <c r="A69" s="355" t="s">
        <v>297</v>
      </c>
      <c r="B69" s="205"/>
      <c r="C69" s="45"/>
      <c r="D69" s="354"/>
      <c r="E69" s="354"/>
      <c r="F69" s="354"/>
      <c r="G69" s="354"/>
      <c r="H69" s="45"/>
      <c r="I69" s="45"/>
      <c r="J69" s="84"/>
      <c r="K69" s="352"/>
      <c r="L69" s="353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45"/>
      <c r="X69" s="354"/>
      <c r="Y69" s="354"/>
      <c r="Z69" s="354"/>
      <c r="AA69" s="350"/>
    </row>
    <row r="70" spans="1:26" ht="15" customHeight="1">
      <c r="A70" s="77" t="s">
        <v>141</v>
      </c>
      <c r="B70" s="97"/>
      <c r="C70" s="83"/>
      <c r="D70" s="83"/>
      <c r="E70" s="83"/>
      <c r="F70" s="83"/>
      <c r="G70" s="83"/>
      <c r="H70" s="83"/>
      <c r="I70" s="83"/>
      <c r="J70" s="84"/>
      <c r="K70" s="83"/>
      <c r="L70" s="35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46"/>
      <c r="X70" s="83"/>
      <c r="Y70" s="83"/>
      <c r="Z70" s="83"/>
    </row>
    <row r="71" spans="2:26" ht="15" customHeight="1">
      <c r="B71" s="77"/>
      <c r="C71" s="209"/>
      <c r="D71" s="209"/>
      <c r="E71" s="209"/>
      <c r="F71" s="209"/>
      <c r="G71" s="358"/>
      <c r="H71" s="358"/>
      <c r="I71" s="358"/>
      <c r="J71" s="359"/>
      <c r="K71" s="358"/>
      <c r="L71" s="360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47"/>
      <c r="X71" s="358"/>
      <c r="Y71" s="358"/>
      <c r="Z71" s="358"/>
    </row>
    <row r="72" spans="3:26" ht="16.5" customHeight="1">
      <c r="C72" s="358"/>
      <c r="D72" s="358"/>
      <c r="E72" s="358"/>
      <c r="F72" s="358"/>
      <c r="G72" s="358"/>
      <c r="H72" s="358"/>
      <c r="I72" s="358"/>
      <c r="J72" s="359"/>
      <c r="K72" s="358"/>
      <c r="L72" s="360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47"/>
      <c r="X72" s="358"/>
      <c r="Y72" s="358"/>
      <c r="Z72" s="358"/>
    </row>
    <row r="73" spans="3:26" ht="14.25">
      <c r="C73" s="358"/>
      <c r="D73" s="358"/>
      <c r="E73" s="358"/>
      <c r="F73" s="358"/>
      <c r="G73" s="358"/>
      <c r="H73" s="358"/>
      <c r="I73" s="358"/>
      <c r="J73" s="359"/>
      <c r="K73" s="358"/>
      <c r="L73" s="360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47"/>
      <c r="X73" s="358"/>
      <c r="Y73" s="358"/>
      <c r="Z73" s="358"/>
    </row>
    <row r="74" spans="3:26" ht="14.25">
      <c r="C74" s="358"/>
      <c r="D74" s="358"/>
      <c r="E74" s="358"/>
      <c r="F74" s="358"/>
      <c r="G74" s="358"/>
      <c r="H74" s="358"/>
      <c r="I74" s="358"/>
      <c r="J74" s="359"/>
      <c r="K74" s="358"/>
      <c r="L74" s="360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47"/>
      <c r="X74" s="358"/>
      <c r="Y74" s="358"/>
      <c r="Z74" s="358"/>
    </row>
    <row r="75" spans="3:26" ht="14.25">
      <c r="C75" s="358"/>
      <c r="D75" s="358"/>
      <c r="E75" s="358"/>
      <c r="F75" s="358"/>
      <c r="G75" s="358"/>
      <c r="H75" s="358"/>
      <c r="I75" s="358"/>
      <c r="J75" s="359"/>
      <c r="K75" s="358"/>
      <c r="L75" s="360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47"/>
      <c r="X75" s="358"/>
      <c r="Y75" s="358"/>
      <c r="Z75" s="358"/>
    </row>
    <row r="76" spans="3:26" ht="14.25">
      <c r="C76" s="358"/>
      <c r="D76" s="358"/>
      <c r="E76" s="358"/>
      <c r="F76" s="358"/>
      <c r="G76" s="358"/>
      <c r="H76" s="358"/>
      <c r="I76" s="358"/>
      <c r="J76" s="359"/>
      <c r="K76" s="358"/>
      <c r="L76" s="360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47"/>
      <c r="X76" s="358"/>
      <c r="Y76" s="358"/>
      <c r="Z76" s="358"/>
    </row>
    <row r="77" spans="3:26" ht="14.25">
      <c r="C77" s="358"/>
      <c r="D77" s="358"/>
      <c r="E77" s="358"/>
      <c r="F77" s="358"/>
      <c r="G77" s="358"/>
      <c r="H77" s="358"/>
      <c r="I77" s="358"/>
      <c r="J77" s="359"/>
      <c r="K77" s="358"/>
      <c r="L77" s="360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47"/>
      <c r="X77" s="358"/>
      <c r="Y77" s="358"/>
      <c r="Z77" s="358"/>
    </row>
    <row r="78" spans="3:26" ht="14.25">
      <c r="C78" s="358"/>
      <c r="D78" s="358"/>
      <c r="E78" s="358"/>
      <c r="F78" s="358"/>
      <c r="G78" s="358"/>
      <c r="H78" s="358"/>
      <c r="I78" s="358"/>
      <c r="J78" s="359"/>
      <c r="K78" s="358"/>
      <c r="L78" s="360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47"/>
      <c r="X78" s="358"/>
      <c r="Y78" s="358"/>
      <c r="Z78" s="358"/>
    </row>
    <row r="79" spans="3:26" ht="14.25">
      <c r="C79" s="358"/>
      <c r="D79" s="358"/>
      <c r="E79" s="358"/>
      <c r="F79" s="358"/>
      <c r="G79" s="358"/>
      <c r="H79" s="358"/>
      <c r="I79" s="358"/>
      <c r="J79" s="359"/>
      <c r="K79" s="358"/>
      <c r="L79" s="360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47"/>
      <c r="X79" s="358"/>
      <c r="Y79" s="358"/>
      <c r="Z79" s="358"/>
    </row>
    <row r="80" spans="3:26" ht="14.25">
      <c r="C80" s="358"/>
      <c r="D80" s="358"/>
      <c r="E80" s="358"/>
      <c r="F80" s="358"/>
      <c r="G80" s="358"/>
      <c r="H80" s="358"/>
      <c r="I80" s="358"/>
      <c r="J80" s="359"/>
      <c r="K80" s="358"/>
      <c r="L80" s="360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47"/>
      <c r="X80" s="358"/>
      <c r="Y80" s="358"/>
      <c r="Z80" s="358"/>
    </row>
    <row r="81" spans="3:26" ht="14.25">
      <c r="C81" s="358"/>
      <c r="D81" s="358"/>
      <c r="E81" s="358"/>
      <c r="F81" s="358"/>
      <c r="G81" s="358"/>
      <c r="H81" s="358"/>
      <c r="I81" s="358"/>
      <c r="J81" s="359"/>
      <c r="K81" s="358"/>
      <c r="L81" s="360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47"/>
      <c r="X81" s="358"/>
      <c r="Y81" s="358"/>
      <c r="Z81" s="358"/>
    </row>
    <row r="82" spans="3:26" ht="14.25">
      <c r="C82" s="358"/>
      <c r="D82" s="358"/>
      <c r="E82" s="358"/>
      <c r="F82" s="358"/>
      <c r="G82" s="358"/>
      <c r="H82" s="358"/>
      <c r="I82" s="358"/>
      <c r="J82" s="359"/>
      <c r="K82" s="358"/>
      <c r="L82" s="360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47"/>
      <c r="X82" s="358"/>
      <c r="Y82" s="358"/>
      <c r="Z82" s="358"/>
    </row>
    <row r="83" spans="3:26" ht="14.25">
      <c r="C83" s="358"/>
      <c r="D83" s="358"/>
      <c r="E83" s="358"/>
      <c r="F83" s="358"/>
      <c r="G83" s="358"/>
      <c r="H83" s="358"/>
      <c r="I83" s="358"/>
      <c r="J83" s="359"/>
      <c r="K83" s="358"/>
      <c r="L83" s="360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47"/>
      <c r="X83" s="358"/>
      <c r="Y83" s="358"/>
      <c r="Z83" s="358"/>
    </row>
    <row r="84" spans="3:26" ht="14.25">
      <c r="C84" s="358"/>
      <c r="D84" s="358"/>
      <c r="E84" s="358"/>
      <c r="F84" s="358"/>
      <c r="G84" s="358"/>
      <c r="H84" s="358"/>
      <c r="I84" s="358"/>
      <c r="J84" s="359"/>
      <c r="K84" s="358"/>
      <c r="L84" s="360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47"/>
      <c r="X84" s="358"/>
      <c r="Y84" s="358"/>
      <c r="Z84" s="358"/>
    </row>
    <row r="85" spans="3:26" ht="14.25">
      <c r="C85" s="358"/>
      <c r="D85" s="358"/>
      <c r="E85" s="358"/>
      <c r="F85" s="358"/>
      <c r="G85" s="358"/>
      <c r="H85" s="358"/>
      <c r="I85" s="358"/>
      <c r="J85" s="359"/>
      <c r="K85" s="358"/>
      <c r="L85" s="360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47"/>
      <c r="X85" s="358"/>
      <c r="Y85" s="358"/>
      <c r="Z85" s="358"/>
    </row>
    <row r="86" spans="3:26" ht="14.25">
      <c r="C86" s="358"/>
      <c r="D86" s="358"/>
      <c r="E86" s="358"/>
      <c r="F86" s="358"/>
      <c r="G86" s="358"/>
      <c r="H86" s="358"/>
      <c r="I86" s="358"/>
      <c r="J86" s="359"/>
      <c r="K86" s="358"/>
      <c r="L86" s="360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47"/>
      <c r="X86" s="358"/>
      <c r="Y86" s="358"/>
      <c r="Z86" s="358"/>
    </row>
    <row r="87" spans="3:26" ht="14.25">
      <c r="C87" s="358"/>
      <c r="D87" s="358"/>
      <c r="E87" s="358"/>
      <c r="F87" s="358"/>
      <c r="G87" s="358"/>
      <c r="H87" s="358"/>
      <c r="I87" s="358"/>
      <c r="J87" s="359"/>
      <c r="K87" s="358"/>
      <c r="L87" s="360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47"/>
      <c r="X87" s="358"/>
      <c r="Y87" s="358"/>
      <c r="Z87" s="358"/>
    </row>
    <row r="88" spans="3:26" ht="14.25">
      <c r="C88" s="358"/>
      <c r="D88" s="358"/>
      <c r="E88" s="358"/>
      <c r="F88" s="358"/>
      <c r="G88" s="358"/>
      <c r="H88" s="358"/>
      <c r="I88" s="358"/>
      <c r="J88" s="359"/>
      <c r="K88" s="358"/>
      <c r="L88" s="360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47"/>
      <c r="X88" s="358"/>
      <c r="Y88" s="358"/>
      <c r="Z88" s="358"/>
    </row>
    <row r="89" spans="3:26" ht="14.25">
      <c r="C89" s="358"/>
      <c r="D89" s="358"/>
      <c r="E89" s="358"/>
      <c r="F89" s="358"/>
      <c r="G89" s="358"/>
      <c r="H89" s="358"/>
      <c r="I89" s="358"/>
      <c r="J89" s="359"/>
      <c r="K89" s="358"/>
      <c r="L89" s="360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47"/>
      <c r="X89" s="358"/>
      <c r="Y89" s="358"/>
      <c r="Z89" s="358"/>
    </row>
    <row r="90" spans="3:26" ht="14.25">
      <c r="C90" s="358"/>
      <c r="D90" s="358"/>
      <c r="E90" s="358"/>
      <c r="F90" s="358"/>
      <c r="G90" s="358"/>
      <c r="H90" s="358"/>
      <c r="I90" s="358"/>
      <c r="J90" s="359"/>
      <c r="K90" s="358"/>
      <c r="L90" s="360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47"/>
      <c r="X90" s="358"/>
      <c r="Y90" s="358"/>
      <c r="Z90" s="358"/>
    </row>
    <row r="91" spans="3:26" ht="14.25">
      <c r="C91" s="358"/>
      <c r="D91" s="358"/>
      <c r="E91" s="358"/>
      <c r="F91" s="358"/>
      <c r="G91" s="358"/>
      <c r="H91" s="358"/>
      <c r="I91" s="358"/>
      <c r="J91" s="359"/>
      <c r="K91" s="358"/>
      <c r="L91" s="360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47"/>
      <c r="X91" s="358"/>
      <c r="Y91" s="358"/>
      <c r="Z91" s="358"/>
    </row>
    <row r="92" spans="3:26" ht="14.25">
      <c r="C92" s="358"/>
      <c r="D92" s="358"/>
      <c r="E92" s="358"/>
      <c r="F92" s="358"/>
      <c r="G92" s="358"/>
      <c r="H92" s="358"/>
      <c r="I92" s="358"/>
      <c r="J92" s="359"/>
      <c r="K92" s="358"/>
      <c r="L92" s="360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47"/>
      <c r="X92" s="358"/>
      <c r="Y92" s="358"/>
      <c r="Z92" s="358"/>
    </row>
    <row r="93" spans="3:26" ht="14.25">
      <c r="C93" s="358"/>
      <c r="D93" s="358"/>
      <c r="E93" s="358"/>
      <c r="F93" s="358"/>
      <c r="G93" s="358"/>
      <c r="H93" s="358"/>
      <c r="I93" s="358"/>
      <c r="J93" s="359"/>
      <c r="K93" s="358"/>
      <c r="L93" s="360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47"/>
      <c r="X93" s="358"/>
      <c r="Y93" s="358"/>
      <c r="Z93" s="358"/>
    </row>
    <row r="94" spans="3:26" ht="14.25">
      <c r="C94" s="358"/>
      <c r="D94" s="358"/>
      <c r="E94" s="358"/>
      <c r="F94" s="358"/>
      <c r="G94" s="358"/>
      <c r="H94" s="358"/>
      <c r="I94" s="358"/>
      <c r="J94" s="359"/>
      <c r="K94" s="358"/>
      <c r="L94" s="360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47"/>
      <c r="X94" s="358"/>
      <c r="Y94" s="358"/>
      <c r="Z94" s="358"/>
    </row>
    <row r="95" spans="3:26" ht="14.25">
      <c r="C95" s="358"/>
      <c r="D95" s="358"/>
      <c r="E95" s="358"/>
      <c r="F95" s="358"/>
      <c r="G95" s="358"/>
      <c r="H95" s="358"/>
      <c r="I95" s="358"/>
      <c r="J95" s="359"/>
      <c r="K95" s="358"/>
      <c r="L95" s="360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47"/>
      <c r="X95" s="358"/>
      <c r="Y95" s="358"/>
      <c r="Z95" s="358"/>
    </row>
    <row r="96" spans="3:26" ht="14.25">
      <c r="C96" s="358"/>
      <c r="D96" s="358"/>
      <c r="E96" s="358"/>
      <c r="F96" s="358"/>
      <c r="G96" s="358"/>
      <c r="H96" s="358"/>
      <c r="I96" s="358"/>
      <c r="J96" s="359"/>
      <c r="K96" s="358"/>
      <c r="L96" s="360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47"/>
      <c r="X96" s="358"/>
      <c r="Y96" s="358"/>
      <c r="Z96" s="358"/>
    </row>
    <row r="97" spans="3:26" ht="14.25">
      <c r="C97" s="358"/>
      <c r="D97" s="358"/>
      <c r="E97" s="358"/>
      <c r="F97" s="358"/>
      <c r="G97" s="358"/>
      <c r="H97" s="358"/>
      <c r="I97" s="358"/>
      <c r="J97" s="359"/>
      <c r="K97" s="358"/>
      <c r="L97" s="360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47"/>
      <c r="X97" s="358"/>
      <c r="Y97" s="358"/>
      <c r="Z97" s="358"/>
    </row>
    <row r="98" spans="3:26" ht="14.25">
      <c r="C98" s="358"/>
      <c r="D98" s="358"/>
      <c r="E98" s="358"/>
      <c r="F98" s="358"/>
      <c r="G98" s="358"/>
      <c r="H98" s="358"/>
      <c r="I98" s="358"/>
      <c r="J98" s="359"/>
      <c r="K98" s="358"/>
      <c r="L98" s="360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47"/>
      <c r="X98" s="358"/>
      <c r="Y98" s="358"/>
      <c r="Z98" s="358"/>
    </row>
    <row r="99" spans="3:26" ht="14.25">
      <c r="C99" s="358"/>
      <c r="D99" s="358"/>
      <c r="E99" s="358"/>
      <c r="F99" s="358"/>
      <c r="G99" s="358"/>
      <c r="H99" s="358"/>
      <c r="I99" s="358"/>
      <c r="J99" s="359"/>
      <c r="K99" s="358"/>
      <c r="L99" s="360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47"/>
      <c r="X99" s="358"/>
      <c r="Y99" s="358"/>
      <c r="Z99" s="358"/>
    </row>
    <row r="100" spans="3:26" ht="14.25">
      <c r="C100" s="358"/>
      <c r="D100" s="358"/>
      <c r="E100" s="358"/>
      <c r="F100" s="358"/>
      <c r="G100" s="358"/>
      <c r="H100" s="358"/>
      <c r="I100" s="358"/>
      <c r="J100" s="359"/>
      <c r="K100" s="358"/>
      <c r="L100" s="360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47"/>
      <c r="X100" s="358"/>
      <c r="Y100" s="358"/>
      <c r="Z100" s="358"/>
    </row>
    <row r="101" spans="3:26" ht="14.25">
      <c r="C101" s="358"/>
      <c r="D101" s="358"/>
      <c r="E101" s="358"/>
      <c r="F101" s="358"/>
      <c r="G101" s="358"/>
      <c r="H101" s="358"/>
      <c r="I101" s="358"/>
      <c r="J101" s="359"/>
      <c r="K101" s="358"/>
      <c r="L101" s="360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47"/>
      <c r="X101" s="358"/>
      <c r="Y101" s="358"/>
      <c r="Z101" s="358"/>
    </row>
    <row r="102" spans="3:26" ht="14.25">
      <c r="C102" s="358"/>
      <c r="D102" s="358"/>
      <c r="E102" s="358"/>
      <c r="F102" s="358"/>
      <c r="G102" s="358"/>
      <c r="H102" s="358"/>
      <c r="I102" s="358"/>
      <c r="J102" s="359"/>
      <c r="K102" s="358"/>
      <c r="L102" s="360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47"/>
      <c r="X102" s="358"/>
      <c r="Y102" s="358"/>
      <c r="Z102" s="358"/>
    </row>
    <row r="103" spans="3:26" ht="14.25">
      <c r="C103" s="358"/>
      <c r="D103" s="358"/>
      <c r="E103" s="358"/>
      <c r="F103" s="358"/>
      <c r="G103" s="358"/>
      <c r="H103" s="358"/>
      <c r="I103" s="358"/>
      <c r="J103" s="359"/>
      <c r="K103" s="358"/>
      <c r="L103" s="360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47"/>
      <c r="X103" s="358"/>
      <c r="Y103" s="358"/>
      <c r="Z103" s="358"/>
    </row>
    <row r="104" spans="3:26" ht="14.25">
      <c r="C104" s="358"/>
      <c r="D104" s="358"/>
      <c r="E104" s="358"/>
      <c r="F104" s="358"/>
      <c r="G104" s="358"/>
      <c r="H104" s="358"/>
      <c r="I104" s="358"/>
      <c r="J104" s="359"/>
      <c r="K104" s="358"/>
      <c r="L104" s="360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47"/>
      <c r="X104" s="358"/>
      <c r="Y104" s="358"/>
      <c r="Z104" s="358"/>
    </row>
    <row r="105" spans="3:26" ht="14.25">
      <c r="C105" s="358"/>
      <c r="D105" s="358"/>
      <c r="E105" s="358"/>
      <c r="F105" s="358"/>
      <c r="G105" s="358"/>
      <c r="H105" s="358"/>
      <c r="I105" s="358"/>
      <c r="J105" s="359"/>
      <c r="K105" s="358"/>
      <c r="L105" s="360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47"/>
      <c r="X105" s="358"/>
      <c r="Y105" s="358"/>
      <c r="Z105" s="358"/>
    </row>
    <row r="106" spans="3:26" ht="14.25">
      <c r="C106" s="358"/>
      <c r="D106" s="358"/>
      <c r="E106" s="358"/>
      <c r="F106" s="358"/>
      <c r="G106" s="358"/>
      <c r="H106" s="358"/>
      <c r="I106" s="358"/>
      <c r="J106" s="359"/>
      <c r="K106" s="358"/>
      <c r="L106" s="360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47"/>
      <c r="X106" s="358"/>
      <c r="Y106" s="358"/>
      <c r="Z106" s="358"/>
    </row>
    <row r="107" spans="3:26" ht="14.25">
      <c r="C107" s="358"/>
      <c r="D107" s="358"/>
      <c r="E107" s="358"/>
      <c r="F107" s="358"/>
      <c r="G107" s="358"/>
      <c r="H107" s="358"/>
      <c r="I107" s="358"/>
      <c r="J107" s="359"/>
      <c r="K107" s="358"/>
      <c r="L107" s="360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47"/>
      <c r="X107" s="358"/>
      <c r="Y107" s="358"/>
      <c r="Z107" s="358"/>
    </row>
    <row r="108" spans="3:26" ht="14.25">
      <c r="C108" s="358"/>
      <c r="D108" s="358"/>
      <c r="E108" s="358"/>
      <c r="F108" s="358"/>
      <c r="G108" s="358"/>
      <c r="H108" s="358"/>
      <c r="I108" s="358"/>
      <c r="J108" s="359"/>
      <c r="K108" s="358"/>
      <c r="L108" s="360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47"/>
      <c r="X108" s="358"/>
      <c r="Y108" s="358"/>
      <c r="Z108" s="358"/>
    </row>
    <row r="109" spans="3:26" ht="14.25">
      <c r="C109" s="358"/>
      <c r="D109" s="358"/>
      <c r="E109" s="358"/>
      <c r="F109" s="358"/>
      <c r="G109" s="358"/>
      <c r="H109" s="358"/>
      <c r="I109" s="358"/>
      <c r="J109" s="359"/>
      <c r="K109" s="358"/>
      <c r="L109" s="360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47"/>
      <c r="X109" s="358"/>
      <c r="Y109" s="358"/>
      <c r="Z109" s="358"/>
    </row>
    <row r="110" spans="3:26" ht="14.25">
      <c r="C110" s="358"/>
      <c r="D110" s="358"/>
      <c r="E110" s="358"/>
      <c r="F110" s="358"/>
      <c r="G110" s="358"/>
      <c r="H110" s="358"/>
      <c r="I110" s="358"/>
      <c r="J110" s="359"/>
      <c r="K110" s="358"/>
      <c r="L110" s="360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47"/>
      <c r="X110" s="358"/>
      <c r="Y110" s="358"/>
      <c r="Z110" s="358"/>
    </row>
    <row r="111" spans="3:26" ht="14.25">
      <c r="C111" s="358"/>
      <c r="D111" s="358"/>
      <c r="E111" s="358"/>
      <c r="F111" s="358"/>
      <c r="G111" s="358"/>
      <c r="H111" s="358"/>
      <c r="I111" s="358"/>
      <c r="J111" s="359"/>
      <c r="K111" s="358"/>
      <c r="L111" s="360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47"/>
      <c r="X111" s="358"/>
      <c r="Y111" s="358"/>
      <c r="Z111" s="358"/>
    </row>
    <row r="112" spans="3:26" ht="14.25">
      <c r="C112" s="358"/>
      <c r="D112" s="358"/>
      <c r="E112" s="358"/>
      <c r="F112" s="358"/>
      <c r="G112" s="358"/>
      <c r="H112" s="358"/>
      <c r="I112" s="358"/>
      <c r="J112" s="359"/>
      <c r="K112" s="358"/>
      <c r="L112" s="360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47"/>
      <c r="X112" s="358"/>
      <c r="Y112" s="358"/>
      <c r="Z112" s="358"/>
    </row>
    <row r="113" spans="3:26" ht="14.25">
      <c r="C113" s="358"/>
      <c r="D113" s="358"/>
      <c r="E113" s="358"/>
      <c r="F113" s="358"/>
      <c r="G113" s="358"/>
      <c r="H113" s="358"/>
      <c r="I113" s="358"/>
      <c r="J113" s="359"/>
      <c r="K113" s="358"/>
      <c r="L113" s="360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47"/>
      <c r="X113" s="358"/>
      <c r="Y113" s="358"/>
      <c r="Z113" s="358"/>
    </row>
    <row r="114" spans="3:26" ht="14.25">
      <c r="C114" s="358"/>
      <c r="D114" s="358"/>
      <c r="E114" s="358"/>
      <c r="F114" s="358"/>
      <c r="G114" s="358"/>
      <c r="H114" s="358"/>
      <c r="I114" s="358"/>
      <c r="J114" s="359"/>
      <c r="K114" s="358"/>
      <c r="L114" s="360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47"/>
      <c r="X114" s="358"/>
      <c r="Y114" s="358"/>
      <c r="Z114" s="358"/>
    </row>
    <row r="115" spans="3:26" ht="14.25">
      <c r="C115" s="358"/>
      <c r="D115" s="358"/>
      <c r="E115" s="358"/>
      <c r="F115" s="358"/>
      <c r="G115" s="358"/>
      <c r="H115" s="358"/>
      <c r="I115" s="358"/>
      <c r="J115" s="359"/>
      <c r="K115" s="358"/>
      <c r="L115" s="360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47"/>
      <c r="X115" s="358"/>
      <c r="Y115" s="358"/>
      <c r="Z115" s="358"/>
    </row>
    <row r="116" spans="3:26" ht="14.25">
      <c r="C116" s="358"/>
      <c r="D116" s="358"/>
      <c r="E116" s="358"/>
      <c r="F116" s="358"/>
      <c r="G116" s="358"/>
      <c r="H116" s="358"/>
      <c r="I116" s="358"/>
      <c r="J116" s="359"/>
      <c r="K116" s="358"/>
      <c r="L116" s="360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47"/>
      <c r="X116" s="358"/>
      <c r="Y116" s="358"/>
      <c r="Z116" s="358"/>
    </row>
    <row r="117" spans="3:26" ht="14.25">
      <c r="C117" s="358"/>
      <c r="D117" s="358"/>
      <c r="E117" s="358"/>
      <c r="F117" s="358"/>
      <c r="G117" s="358"/>
      <c r="H117" s="358"/>
      <c r="I117" s="358"/>
      <c r="J117" s="359"/>
      <c r="K117" s="358"/>
      <c r="L117" s="360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47"/>
      <c r="X117" s="358"/>
      <c r="Y117" s="358"/>
      <c r="Z117" s="358"/>
    </row>
    <row r="118" spans="3:26" ht="14.25">
      <c r="C118" s="358"/>
      <c r="D118" s="358"/>
      <c r="E118" s="358"/>
      <c r="F118" s="358"/>
      <c r="G118" s="358"/>
      <c r="H118" s="358"/>
      <c r="I118" s="358"/>
      <c r="J118" s="359"/>
      <c r="K118" s="358"/>
      <c r="L118" s="360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47"/>
      <c r="X118" s="358"/>
      <c r="Y118" s="358"/>
      <c r="Z118" s="358"/>
    </row>
    <row r="119" spans="3:26" ht="14.25">
      <c r="C119" s="358"/>
      <c r="D119" s="358"/>
      <c r="E119" s="358"/>
      <c r="F119" s="358"/>
      <c r="G119" s="358"/>
      <c r="H119" s="358"/>
      <c r="I119" s="358"/>
      <c r="J119" s="359"/>
      <c r="K119" s="358"/>
      <c r="L119" s="360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47"/>
      <c r="X119" s="358"/>
      <c r="Y119" s="358"/>
      <c r="Z119" s="358"/>
    </row>
    <row r="120" spans="3:26" ht="14.25">
      <c r="C120" s="358"/>
      <c r="D120" s="358"/>
      <c r="E120" s="358"/>
      <c r="F120" s="358"/>
      <c r="G120" s="358"/>
      <c r="H120" s="358"/>
      <c r="I120" s="358"/>
      <c r="J120" s="359"/>
      <c r="K120" s="358"/>
      <c r="L120" s="360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47"/>
      <c r="X120" s="358"/>
      <c r="Y120" s="358"/>
      <c r="Z120" s="358"/>
    </row>
    <row r="121" spans="3:26" ht="14.25">
      <c r="C121" s="358"/>
      <c r="D121" s="358"/>
      <c r="E121" s="358"/>
      <c r="F121" s="358"/>
      <c r="G121" s="358"/>
      <c r="H121" s="358"/>
      <c r="I121" s="358"/>
      <c r="J121" s="359"/>
      <c r="K121" s="358"/>
      <c r="L121" s="360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47"/>
      <c r="X121" s="358"/>
      <c r="Y121" s="358"/>
      <c r="Z121" s="358"/>
    </row>
    <row r="122" spans="3:26" ht="14.25">
      <c r="C122" s="358"/>
      <c r="D122" s="358"/>
      <c r="E122" s="358"/>
      <c r="F122" s="358"/>
      <c r="G122" s="358"/>
      <c r="H122" s="358"/>
      <c r="I122" s="358"/>
      <c r="J122" s="359"/>
      <c r="K122" s="358"/>
      <c r="L122" s="360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47"/>
      <c r="X122" s="358"/>
      <c r="Y122" s="358"/>
      <c r="Z122" s="358"/>
    </row>
    <row r="123" spans="3:26" ht="14.25">
      <c r="C123" s="358"/>
      <c r="D123" s="358"/>
      <c r="E123" s="358"/>
      <c r="F123" s="358"/>
      <c r="G123" s="358"/>
      <c r="H123" s="358"/>
      <c r="I123" s="358"/>
      <c r="J123" s="359"/>
      <c r="K123" s="358"/>
      <c r="L123" s="360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47"/>
      <c r="X123" s="358"/>
      <c r="Y123" s="358"/>
      <c r="Z123" s="358"/>
    </row>
    <row r="124" spans="3:26" ht="14.25">
      <c r="C124" s="358"/>
      <c r="D124" s="358"/>
      <c r="E124" s="358"/>
      <c r="F124" s="358"/>
      <c r="G124" s="358"/>
      <c r="H124" s="358"/>
      <c r="I124" s="358"/>
      <c r="J124" s="359"/>
      <c r="K124" s="358"/>
      <c r="L124" s="360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47"/>
      <c r="X124" s="358"/>
      <c r="Y124" s="358"/>
      <c r="Z124" s="358"/>
    </row>
    <row r="125" spans="3:26" ht="14.25">
      <c r="C125" s="358"/>
      <c r="D125" s="358"/>
      <c r="E125" s="358"/>
      <c r="F125" s="358"/>
      <c r="G125" s="358"/>
      <c r="H125" s="358"/>
      <c r="I125" s="358"/>
      <c r="J125" s="359"/>
      <c r="K125" s="358"/>
      <c r="L125" s="360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47"/>
      <c r="X125" s="358"/>
      <c r="Y125" s="358"/>
      <c r="Z125" s="358"/>
    </row>
    <row r="126" spans="3:26" ht="14.25">
      <c r="C126" s="358"/>
      <c r="D126" s="358"/>
      <c r="E126" s="358"/>
      <c r="F126" s="358"/>
      <c r="G126" s="358"/>
      <c r="H126" s="358"/>
      <c r="I126" s="358"/>
      <c r="J126" s="359"/>
      <c r="K126" s="358"/>
      <c r="L126" s="360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47"/>
      <c r="X126" s="358"/>
      <c r="Y126" s="358"/>
      <c r="Z126" s="358"/>
    </row>
    <row r="127" spans="3:26" ht="14.25">
      <c r="C127" s="358"/>
      <c r="D127" s="358"/>
      <c r="E127" s="358"/>
      <c r="F127" s="358"/>
      <c r="G127" s="358"/>
      <c r="H127" s="358"/>
      <c r="I127" s="358"/>
      <c r="J127" s="359"/>
      <c r="K127" s="358"/>
      <c r="L127" s="360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47"/>
      <c r="X127" s="358"/>
      <c r="Y127" s="358"/>
      <c r="Z127" s="358"/>
    </row>
    <row r="128" spans="3:26" ht="14.25">
      <c r="C128" s="358"/>
      <c r="D128" s="358"/>
      <c r="E128" s="358"/>
      <c r="F128" s="358"/>
      <c r="G128" s="358"/>
      <c r="H128" s="358"/>
      <c r="I128" s="358"/>
      <c r="J128" s="359"/>
      <c r="K128" s="358"/>
      <c r="L128" s="360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47"/>
      <c r="X128" s="358"/>
      <c r="Y128" s="358"/>
      <c r="Z128" s="358"/>
    </row>
    <row r="129" spans="3:26" ht="14.25">
      <c r="C129" s="358"/>
      <c r="D129" s="358"/>
      <c r="E129" s="358"/>
      <c r="F129" s="358"/>
      <c r="G129" s="358"/>
      <c r="H129" s="358"/>
      <c r="I129" s="358"/>
      <c r="J129" s="359"/>
      <c r="K129" s="358"/>
      <c r="L129" s="360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47"/>
      <c r="X129" s="358"/>
      <c r="Y129" s="358"/>
      <c r="Z129" s="358"/>
    </row>
    <row r="130" spans="3:26" ht="14.25">
      <c r="C130" s="358"/>
      <c r="D130" s="358"/>
      <c r="E130" s="358"/>
      <c r="F130" s="358"/>
      <c r="G130" s="358"/>
      <c r="H130" s="358"/>
      <c r="I130" s="358"/>
      <c r="J130" s="359"/>
      <c r="K130" s="358"/>
      <c r="L130" s="360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47"/>
      <c r="X130" s="358"/>
      <c r="Y130" s="358"/>
      <c r="Z130" s="358"/>
    </row>
    <row r="131" spans="3:26" ht="14.25">
      <c r="C131" s="358"/>
      <c r="D131" s="358"/>
      <c r="E131" s="358"/>
      <c r="F131" s="358"/>
      <c r="G131" s="358"/>
      <c r="H131" s="358"/>
      <c r="I131" s="358"/>
      <c r="J131" s="359"/>
      <c r="K131" s="358"/>
      <c r="L131" s="360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47"/>
      <c r="X131" s="358"/>
      <c r="Y131" s="358"/>
      <c r="Z131" s="358"/>
    </row>
    <row r="132" spans="3:26" ht="14.25">
      <c r="C132" s="358"/>
      <c r="D132" s="358"/>
      <c r="E132" s="358"/>
      <c r="F132" s="358"/>
      <c r="G132" s="358"/>
      <c r="H132" s="358"/>
      <c r="I132" s="358"/>
      <c r="J132" s="359"/>
      <c r="K132" s="358"/>
      <c r="L132" s="360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47"/>
      <c r="X132" s="358"/>
      <c r="Y132" s="358"/>
      <c r="Z132" s="358"/>
    </row>
    <row r="133" spans="3:26" ht="14.25">
      <c r="C133" s="358"/>
      <c r="D133" s="358"/>
      <c r="E133" s="358"/>
      <c r="F133" s="358"/>
      <c r="G133" s="358"/>
      <c r="H133" s="358"/>
      <c r="I133" s="358"/>
      <c r="J133" s="359"/>
      <c r="K133" s="358"/>
      <c r="L133" s="360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47"/>
      <c r="X133" s="358"/>
      <c r="Y133" s="358"/>
      <c r="Z133" s="358"/>
    </row>
    <row r="134" spans="3:26" ht="14.25">
      <c r="C134" s="358"/>
      <c r="D134" s="358"/>
      <c r="E134" s="358"/>
      <c r="F134" s="358"/>
      <c r="G134" s="358"/>
      <c r="H134" s="358"/>
      <c r="I134" s="358"/>
      <c r="J134" s="359"/>
      <c r="K134" s="358"/>
      <c r="L134" s="360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47"/>
      <c r="X134" s="358"/>
      <c r="Y134" s="358"/>
      <c r="Z134" s="358"/>
    </row>
    <row r="135" spans="3:26" ht="14.25">
      <c r="C135" s="358"/>
      <c r="D135" s="358"/>
      <c r="E135" s="358"/>
      <c r="F135" s="358"/>
      <c r="G135" s="358"/>
      <c r="H135" s="358"/>
      <c r="I135" s="358"/>
      <c r="J135" s="359"/>
      <c r="K135" s="358"/>
      <c r="L135" s="360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47"/>
      <c r="X135" s="358"/>
      <c r="Y135" s="358"/>
      <c r="Z135" s="358"/>
    </row>
    <row r="136" spans="3:26" ht="14.25">
      <c r="C136" s="358"/>
      <c r="D136" s="358"/>
      <c r="E136" s="358"/>
      <c r="F136" s="358"/>
      <c r="G136" s="358"/>
      <c r="H136" s="358"/>
      <c r="I136" s="358"/>
      <c r="J136" s="359"/>
      <c r="K136" s="358"/>
      <c r="L136" s="360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47"/>
      <c r="X136" s="358"/>
      <c r="Y136" s="358"/>
      <c r="Z136" s="358"/>
    </row>
    <row r="137" spans="3:26" ht="14.25">
      <c r="C137" s="358"/>
      <c r="D137" s="358"/>
      <c r="E137" s="358"/>
      <c r="F137" s="358"/>
      <c r="G137" s="358"/>
      <c r="H137" s="358"/>
      <c r="I137" s="358"/>
      <c r="J137" s="359"/>
      <c r="K137" s="358"/>
      <c r="L137" s="360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47"/>
      <c r="X137" s="358"/>
      <c r="Y137" s="358"/>
      <c r="Z137" s="358"/>
    </row>
    <row r="138" spans="3:26" ht="14.25">
      <c r="C138" s="358"/>
      <c r="D138" s="358"/>
      <c r="E138" s="358"/>
      <c r="F138" s="358"/>
      <c r="G138" s="358"/>
      <c r="H138" s="358"/>
      <c r="I138" s="358"/>
      <c r="J138" s="359"/>
      <c r="K138" s="358"/>
      <c r="L138" s="360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47"/>
      <c r="X138" s="358"/>
      <c r="Y138" s="358"/>
      <c r="Z138" s="358"/>
    </row>
    <row r="139" spans="3:26" ht="14.25">
      <c r="C139" s="358"/>
      <c r="D139" s="358"/>
      <c r="E139" s="358"/>
      <c r="F139" s="358"/>
      <c r="G139" s="358"/>
      <c r="H139" s="358"/>
      <c r="I139" s="358"/>
      <c r="J139" s="359"/>
      <c r="K139" s="358"/>
      <c r="L139" s="360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47"/>
      <c r="X139" s="358"/>
      <c r="Y139" s="358"/>
      <c r="Z139" s="358"/>
    </row>
    <row r="140" spans="3:26" ht="14.25">
      <c r="C140" s="358"/>
      <c r="D140" s="358"/>
      <c r="E140" s="358"/>
      <c r="F140" s="358"/>
      <c r="G140" s="358"/>
      <c r="H140" s="358"/>
      <c r="I140" s="358"/>
      <c r="J140" s="359"/>
      <c r="K140" s="358"/>
      <c r="L140" s="360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47"/>
      <c r="X140" s="358"/>
      <c r="Y140" s="358"/>
      <c r="Z140" s="358"/>
    </row>
    <row r="141" spans="3:26" ht="14.25">
      <c r="C141" s="358"/>
      <c r="D141" s="358"/>
      <c r="E141" s="358"/>
      <c r="F141" s="358"/>
      <c r="G141" s="358"/>
      <c r="H141" s="358"/>
      <c r="I141" s="358"/>
      <c r="J141" s="359"/>
      <c r="K141" s="358"/>
      <c r="L141" s="360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47"/>
      <c r="X141" s="358"/>
      <c r="Y141" s="358"/>
      <c r="Z141" s="358"/>
    </row>
    <row r="142" spans="3:26" ht="14.25">
      <c r="C142" s="358"/>
      <c r="D142" s="358"/>
      <c r="E142" s="358"/>
      <c r="F142" s="358"/>
      <c r="G142" s="358"/>
      <c r="H142" s="358"/>
      <c r="I142" s="358"/>
      <c r="J142" s="359"/>
      <c r="K142" s="358"/>
      <c r="L142" s="360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47"/>
      <c r="X142" s="358"/>
      <c r="Y142" s="358"/>
      <c r="Z142" s="358"/>
    </row>
    <row r="143" spans="3:26" ht="14.25">
      <c r="C143" s="358"/>
      <c r="D143" s="358"/>
      <c r="E143" s="358"/>
      <c r="F143" s="358"/>
      <c r="G143" s="358"/>
      <c r="H143" s="358"/>
      <c r="I143" s="358"/>
      <c r="J143" s="359"/>
      <c r="K143" s="358"/>
      <c r="L143" s="360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47"/>
      <c r="X143" s="358"/>
      <c r="Y143" s="358"/>
      <c r="Z143" s="358"/>
    </row>
    <row r="144" spans="3:26" ht="14.25">
      <c r="C144" s="358"/>
      <c r="D144" s="358"/>
      <c r="E144" s="358"/>
      <c r="F144" s="358"/>
      <c r="G144" s="358"/>
      <c r="H144" s="358"/>
      <c r="I144" s="358"/>
      <c r="J144" s="359"/>
      <c r="K144" s="358"/>
      <c r="L144" s="360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47"/>
      <c r="X144" s="358"/>
      <c r="Y144" s="358"/>
      <c r="Z144" s="358"/>
    </row>
    <row r="145" spans="3:26" ht="14.25">
      <c r="C145" s="358"/>
      <c r="D145" s="358"/>
      <c r="E145" s="358"/>
      <c r="F145" s="358"/>
      <c r="G145" s="358"/>
      <c r="H145" s="358"/>
      <c r="I145" s="358"/>
      <c r="J145" s="359"/>
      <c r="K145" s="358"/>
      <c r="L145" s="360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47"/>
      <c r="X145" s="358"/>
      <c r="Y145" s="358"/>
      <c r="Z145" s="358"/>
    </row>
    <row r="146" spans="3:26" ht="14.25">
      <c r="C146" s="358"/>
      <c r="D146" s="358"/>
      <c r="E146" s="358"/>
      <c r="F146" s="358"/>
      <c r="G146" s="358"/>
      <c r="H146" s="358"/>
      <c r="I146" s="358"/>
      <c r="J146" s="359"/>
      <c r="K146" s="358"/>
      <c r="L146" s="360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47"/>
      <c r="X146" s="358"/>
      <c r="Y146" s="358"/>
      <c r="Z146" s="358"/>
    </row>
    <row r="147" spans="3:26" ht="14.25">
      <c r="C147" s="358"/>
      <c r="D147" s="358"/>
      <c r="E147" s="358"/>
      <c r="F147" s="358"/>
      <c r="G147" s="358"/>
      <c r="H147" s="358"/>
      <c r="I147" s="358"/>
      <c r="J147" s="359"/>
      <c r="K147" s="358"/>
      <c r="L147" s="360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47"/>
      <c r="X147" s="358"/>
      <c r="Y147" s="358"/>
      <c r="Z147" s="358"/>
    </row>
    <row r="148" spans="3:26" ht="14.25">
      <c r="C148" s="358"/>
      <c r="D148" s="358"/>
      <c r="E148" s="358"/>
      <c r="F148" s="358"/>
      <c r="G148" s="358"/>
      <c r="H148" s="358"/>
      <c r="I148" s="358"/>
      <c r="J148" s="359"/>
      <c r="K148" s="358"/>
      <c r="L148" s="360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47"/>
      <c r="X148" s="358"/>
      <c r="Y148" s="358"/>
      <c r="Z148" s="358"/>
    </row>
    <row r="149" spans="3:26" ht="14.25">
      <c r="C149" s="358"/>
      <c r="D149" s="358"/>
      <c r="E149" s="358"/>
      <c r="F149" s="358"/>
      <c r="G149" s="358"/>
      <c r="H149" s="358"/>
      <c r="I149" s="358"/>
      <c r="J149" s="359"/>
      <c r="K149" s="358"/>
      <c r="L149" s="360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47"/>
      <c r="X149" s="358"/>
      <c r="Y149" s="358"/>
      <c r="Z149" s="358"/>
    </row>
    <row r="150" spans="3:26" ht="14.25">
      <c r="C150" s="358"/>
      <c r="D150" s="358"/>
      <c r="E150" s="358"/>
      <c r="F150" s="358"/>
      <c r="G150" s="358"/>
      <c r="H150" s="358"/>
      <c r="I150" s="358"/>
      <c r="J150" s="359"/>
      <c r="K150" s="358"/>
      <c r="L150" s="360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47"/>
      <c r="X150" s="358"/>
      <c r="Y150" s="358"/>
      <c r="Z150" s="358"/>
    </row>
    <row r="151" spans="3:26" ht="14.25">
      <c r="C151" s="358"/>
      <c r="D151" s="358"/>
      <c r="E151" s="358"/>
      <c r="F151" s="358"/>
      <c r="G151" s="358"/>
      <c r="H151" s="358"/>
      <c r="I151" s="358"/>
      <c r="J151" s="358"/>
      <c r="K151" s="358"/>
      <c r="L151" s="360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47"/>
      <c r="X151" s="358"/>
      <c r="Y151" s="358"/>
      <c r="Z151" s="358"/>
    </row>
    <row r="152" spans="3:26" ht="14.25">
      <c r="C152" s="358"/>
      <c r="D152" s="358"/>
      <c r="E152" s="358"/>
      <c r="F152" s="358"/>
      <c r="G152" s="358"/>
      <c r="H152" s="358"/>
      <c r="I152" s="358"/>
      <c r="J152" s="358"/>
      <c r="K152" s="358"/>
      <c r="L152" s="360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47"/>
      <c r="X152" s="358"/>
      <c r="Y152" s="358"/>
      <c r="Z152" s="358"/>
    </row>
    <row r="153" spans="3:26" ht="14.25">
      <c r="C153" s="358"/>
      <c r="D153" s="358"/>
      <c r="E153" s="358"/>
      <c r="F153" s="358"/>
      <c r="G153" s="358"/>
      <c r="H153" s="358"/>
      <c r="I153" s="358"/>
      <c r="J153" s="358"/>
      <c r="K153" s="358"/>
      <c r="L153" s="360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47"/>
      <c r="X153" s="358"/>
      <c r="Y153" s="358"/>
      <c r="Z153" s="358"/>
    </row>
    <row r="154" spans="3:26" ht="14.25">
      <c r="C154" s="358"/>
      <c r="D154" s="358"/>
      <c r="E154" s="358"/>
      <c r="F154" s="358"/>
      <c r="G154" s="358"/>
      <c r="H154" s="358"/>
      <c r="I154" s="358"/>
      <c r="J154" s="358"/>
      <c r="K154" s="358"/>
      <c r="L154" s="360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47"/>
      <c r="X154" s="358"/>
      <c r="Y154" s="358"/>
      <c r="Z154" s="358"/>
    </row>
    <row r="155" spans="3:26" ht="14.25">
      <c r="C155" s="358"/>
      <c r="D155" s="358"/>
      <c r="E155" s="358"/>
      <c r="F155" s="358"/>
      <c r="G155" s="358"/>
      <c r="H155" s="358"/>
      <c r="I155" s="358"/>
      <c r="J155" s="358"/>
      <c r="K155" s="358"/>
      <c r="L155" s="360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47"/>
      <c r="X155" s="358"/>
      <c r="Y155" s="358"/>
      <c r="Z155" s="358"/>
    </row>
    <row r="156" spans="3:26" ht="14.25">
      <c r="C156" s="358"/>
      <c r="D156" s="358"/>
      <c r="E156" s="358"/>
      <c r="F156" s="358"/>
      <c r="G156" s="358"/>
      <c r="H156" s="358"/>
      <c r="I156" s="358"/>
      <c r="J156" s="358"/>
      <c r="K156" s="358"/>
      <c r="L156" s="360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47"/>
      <c r="X156" s="358"/>
      <c r="Y156" s="358"/>
      <c r="Z156" s="358"/>
    </row>
    <row r="157" spans="3:26" ht="14.25">
      <c r="C157" s="358"/>
      <c r="D157" s="358"/>
      <c r="E157" s="358"/>
      <c r="F157" s="358"/>
      <c r="G157" s="358"/>
      <c r="H157" s="358"/>
      <c r="I157" s="358"/>
      <c r="J157" s="358"/>
      <c r="K157" s="358"/>
      <c r="L157" s="360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47"/>
      <c r="X157" s="358"/>
      <c r="Y157" s="358"/>
      <c r="Z157" s="358"/>
    </row>
    <row r="158" spans="3:26" ht="14.25">
      <c r="C158" s="358"/>
      <c r="D158" s="358"/>
      <c r="E158" s="358"/>
      <c r="F158" s="358"/>
      <c r="G158" s="358"/>
      <c r="H158" s="358"/>
      <c r="I158" s="358"/>
      <c r="J158" s="358"/>
      <c r="K158" s="358"/>
      <c r="L158" s="360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47"/>
      <c r="X158" s="358"/>
      <c r="Y158" s="358"/>
      <c r="Z158" s="358"/>
    </row>
    <row r="159" spans="3:26" ht="14.25">
      <c r="C159" s="358"/>
      <c r="D159" s="358"/>
      <c r="E159" s="358"/>
      <c r="F159" s="358"/>
      <c r="G159" s="358"/>
      <c r="H159" s="358"/>
      <c r="I159" s="358"/>
      <c r="J159" s="358"/>
      <c r="K159" s="358"/>
      <c r="L159" s="360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47"/>
      <c r="X159" s="358"/>
      <c r="Y159" s="358"/>
      <c r="Z159" s="358"/>
    </row>
    <row r="160" spans="3:26" ht="14.25">
      <c r="C160" s="358"/>
      <c r="D160" s="358"/>
      <c r="E160" s="358"/>
      <c r="F160" s="358"/>
      <c r="G160" s="358"/>
      <c r="H160" s="358"/>
      <c r="I160" s="358"/>
      <c r="J160" s="358"/>
      <c r="K160" s="358"/>
      <c r="L160" s="360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47"/>
      <c r="X160" s="358"/>
      <c r="Y160" s="358"/>
      <c r="Z160" s="358"/>
    </row>
    <row r="161" spans="3:26" ht="14.25">
      <c r="C161" s="358"/>
      <c r="D161" s="358"/>
      <c r="E161" s="358"/>
      <c r="F161" s="358"/>
      <c r="G161" s="358"/>
      <c r="H161" s="358"/>
      <c r="I161" s="358"/>
      <c r="J161" s="358"/>
      <c r="K161" s="358"/>
      <c r="L161" s="360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47"/>
      <c r="X161" s="358"/>
      <c r="Y161" s="358"/>
      <c r="Z161" s="358"/>
    </row>
    <row r="162" spans="3:26" ht="14.25">
      <c r="C162" s="358"/>
      <c r="D162" s="358"/>
      <c r="E162" s="358"/>
      <c r="F162" s="358"/>
      <c r="G162" s="358"/>
      <c r="H162" s="358"/>
      <c r="I162" s="358"/>
      <c r="J162" s="358"/>
      <c r="K162" s="358"/>
      <c r="L162" s="360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47"/>
      <c r="X162" s="358"/>
      <c r="Y162" s="358"/>
      <c r="Z162" s="358"/>
    </row>
    <row r="163" spans="3:26" ht="14.25">
      <c r="C163" s="358"/>
      <c r="D163" s="358"/>
      <c r="E163" s="358"/>
      <c r="F163" s="358"/>
      <c r="G163" s="358"/>
      <c r="H163" s="358"/>
      <c r="I163" s="358"/>
      <c r="J163" s="358"/>
      <c r="K163" s="358"/>
      <c r="L163" s="360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47"/>
      <c r="X163" s="358"/>
      <c r="Y163" s="358"/>
      <c r="Z163" s="358"/>
    </row>
    <row r="164" spans="3:26" ht="14.25">
      <c r="C164" s="358"/>
      <c r="D164" s="358"/>
      <c r="E164" s="358"/>
      <c r="F164" s="358"/>
      <c r="G164" s="358"/>
      <c r="H164" s="358"/>
      <c r="I164" s="358"/>
      <c r="J164" s="358"/>
      <c r="K164" s="358"/>
      <c r="L164" s="360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47"/>
      <c r="X164" s="358"/>
      <c r="Y164" s="358"/>
      <c r="Z164" s="358"/>
    </row>
    <row r="165" spans="3:26" ht="14.25">
      <c r="C165" s="358"/>
      <c r="D165" s="358"/>
      <c r="E165" s="358"/>
      <c r="F165" s="358"/>
      <c r="G165" s="358"/>
      <c r="H165" s="358"/>
      <c r="I165" s="358"/>
      <c r="J165" s="358"/>
      <c r="K165" s="358"/>
      <c r="L165" s="360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47"/>
      <c r="X165" s="358"/>
      <c r="Y165" s="358"/>
      <c r="Z165" s="358"/>
    </row>
    <row r="166" spans="3:26" ht="14.25">
      <c r="C166" s="358"/>
      <c r="D166" s="358"/>
      <c r="E166" s="358"/>
      <c r="F166" s="358"/>
      <c r="G166" s="358"/>
      <c r="H166" s="358"/>
      <c r="I166" s="358"/>
      <c r="J166" s="358"/>
      <c r="K166" s="358"/>
      <c r="L166" s="360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47"/>
      <c r="X166" s="358"/>
      <c r="Y166" s="358"/>
      <c r="Z166" s="358"/>
    </row>
    <row r="167" spans="3:26" ht="14.25">
      <c r="C167" s="358"/>
      <c r="D167" s="358"/>
      <c r="E167" s="358"/>
      <c r="F167" s="358"/>
      <c r="G167" s="358"/>
      <c r="H167" s="358"/>
      <c r="I167" s="358"/>
      <c r="J167" s="358"/>
      <c r="K167" s="358"/>
      <c r="L167" s="360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47"/>
      <c r="X167" s="358"/>
      <c r="Y167" s="358"/>
      <c r="Z167" s="358"/>
    </row>
    <row r="168" spans="3:26" ht="14.25">
      <c r="C168" s="358"/>
      <c r="D168" s="358"/>
      <c r="E168" s="358"/>
      <c r="F168" s="358"/>
      <c r="G168" s="358"/>
      <c r="H168" s="358"/>
      <c r="I168" s="358"/>
      <c r="J168" s="358"/>
      <c r="K168" s="358"/>
      <c r="L168" s="360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47"/>
      <c r="X168" s="358"/>
      <c r="Y168" s="358"/>
      <c r="Z168" s="358"/>
    </row>
    <row r="169" spans="3:26" ht="14.25">
      <c r="C169" s="358"/>
      <c r="D169" s="358"/>
      <c r="E169" s="358"/>
      <c r="F169" s="358"/>
      <c r="G169" s="358"/>
      <c r="H169" s="358"/>
      <c r="I169" s="358"/>
      <c r="J169" s="358"/>
      <c r="K169" s="358"/>
      <c r="L169" s="360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47"/>
      <c r="X169" s="358"/>
      <c r="Y169" s="358"/>
      <c r="Z169" s="358"/>
    </row>
    <row r="170" spans="3:26" ht="14.25">
      <c r="C170" s="358"/>
      <c r="D170" s="358"/>
      <c r="E170" s="358"/>
      <c r="F170" s="358"/>
      <c r="G170" s="358"/>
      <c r="H170" s="358"/>
      <c r="I170" s="358"/>
      <c r="J170" s="358"/>
      <c r="K170" s="358"/>
      <c r="L170" s="360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47"/>
      <c r="X170" s="358"/>
      <c r="Y170" s="358"/>
      <c r="Z170" s="358"/>
    </row>
    <row r="171" spans="3:26" ht="14.25">
      <c r="C171" s="358"/>
      <c r="D171" s="358"/>
      <c r="E171" s="358"/>
      <c r="F171" s="358"/>
      <c r="G171" s="358"/>
      <c r="H171" s="358"/>
      <c r="I171" s="358"/>
      <c r="J171" s="358"/>
      <c r="K171" s="358"/>
      <c r="L171" s="360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47"/>
      <c r="X171" s="358"/>
      <c r="Y171" s="358"/>
      <c r="Z171" s="358"/>
    </row>
    <row r="172" spans="3:26" ht="14.25">
      <c r="C172" s="358"/>
      <c r="D172" s="358"/>
      <c r="E172" s="358"/>
      <c r="F172" s="358"/>
      <c r="G172" s="358"/>
      <c r="H172" s="358"/>
      <c r="I172" s="358"/>
      <c r="J172" s="358"/>
      <c r="K172" s="358"/>
      <c r="L172" s="360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47"/>
      <c r="X172" s="358"/>
      <c r="Y172" s="358"/>
      <c r="Z172" s="358"/>
    </row>
    <row r="173" spans="3:26" ht="14.25">
      <c r="C173" s="358"/>
      <c r="D173" s="358"/>
      <c r="E173" s="358"/>
      <c r="F173" s="358"/>
      <c r="G173" s="358"/>
      <c r="H173" s="358"/>
      <c r="I173" s="358"/>
      <c r="J173" s="358"/>
      <c r="K173" s="358"/>
      <c r="L173" s="360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47"/>
      <c r="X173" s="358"/>
      <c r="Y173" s="358"/>
      <c r="Z173" s="358"/>
    </row>
    <row r="174" spans="3:26" ht="14.25">
      <c r="C174" s="358"/>
      <c r="D174" s="358"/>
      <c r="E174" s="358"/>
      <c r="F174" s="358"/>
      <c r="G174" s="358"/>
      <c r="H174" s="358"/>
      <c r="I174" s="358"/>
      <c r="J174" s="358"/>
      <c r="K174" s="358"/>
      <c r="L174" s="360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47"/>
      <c r="X174" s="358"/>
      <c r="Y174" s="358"/>
      <c r="Z174" s="358"/>
    </row>
    <row r="175" spans="3:26" ht="14.25">
      <c r="C175" s="358"/>
      <c r="D175" s="358"/>
      <c r="E175" s="358"/>
      <c r="F175" s="358"/>
      <c r="G175" s="358"/>
      <c r="H175" s="358"/>
      <c r="I175" s="358"/>
      <c r="J175" s="358"/>
      <c r="K175" s="358"/>
      <c r="L175" s="360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47"/>
      <c r="X175" s="358"/>
      <c r="Y175" s="358"/>
      <c r="Z175" s="358"/>
    </row>
    <row r="176" spans="3:26" ht="14.25">
      <c r="C176" s="358"/>
      <c r="D176" s="358"/>
      <c r="E176" s="358"/>
      <c r="F176" s="358"/>
      <c r="G176" s="358"/>
      <c r="H176" s="358"/>
      <c r="I176" s="358"/>
      <c r="J176" s="358"/>
      <c r="K176" s="358"/>
      <c r="L176" s="360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47"/>
      <c r="X176" s="358"/>
      <c r="Y176" s="358"/>
      <c r="Z176" s="358"/>
    </row>
    <row r="177" spans="3:26" ht="14.25">
      <c r="C177" s="358"/>
      <c r="D177" s="358"/>
      <c r="E177" s="358"/>
      <c r="F177" s="358"/>
      <c r="G177" s="358"/>
      <c r="H177" s="358"/>
      <c r="I177" s="358"/>
      <c r="J177" s="358"/>
      <c r="K177" s="358"/>
      <c r="L177" s="360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47"/>
      <c r="X177" s="358"/>
      <c r="Y177" s="358"/>
      <c r="Z177" s="358"/>
    </row>
    <row r="178" spans="3:26" ht="14.25">
      <c r="C178" s="358"/>
      <c r="D178" s="358"/>
      <c r="E178" s="358"/>
      <c r="F178" s="358"/>
      <c r="G178" s="358"/>
      <c r="H178" s="358"/>
      <c r="I178" s="358"/>
      <c r="J178" s="358"/>
      <c r="K178" s="358"/>
      <c r="L178" s="360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47"/>
      <c r="X178" s="358"/>
      <c r="Y178" s="358"/>
      <c r="Z178" s="358"/>
    </row>
    <row r="179" spans="3:26" ht="14.25">
      <c r="C179" s="358"/>
      <c r="D179" s="358"/>
      <c r="E179" s="358"/>
      <c r="F179" s="358"/>
      <c r="G179" s="358"/>
      <c r="H179" s="358"/>
      <c r="I179" s="358"/>
      <c r="J179" s="358"/>
      <c r="K179" s="358"/>
      <c r="L179" s="360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47"/>
      <c r="X179" s="358"/>
      <c r="Y179" s="358"/>
      <c r="Z179" s="358"/>
    </row>
    <row r="180" spans="3:26" ht="14.25">
      <c r="C180" s="358"/>
      <c r="D180" s="358"/>
      <c r="E180" s="358"/>
      <c r="F180" s="358"/>
      <c r="G180" s="358"/>
      <c r="H180" s="358"/>
      <c r="I180" s="358"/>
      <c r="J180" s="358"/>
      <c r="K180" s="358"/>
      <c r="L180" s="360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47"/>
      <c r="X180" s="358"/>
      <c r="Y180" s="358"/>
      <c r="Z180" s="358"/>
    </row>
    <row r="181" spans="3:26" ht="14.25">
      <c r="C181" s="358"/>
      <c r="D181" s="358"/>
      <c r="E181" s="358"/>
      <c r="F181" s="358"/>
      <c r="G181" s="358"/>
      <c r="H181" s="358"/>
      <c r="I181" s="358"/>
      <c r="J181" s="358"/>
      <c r="K181" s="358"/>
      <c r="L181" s="360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47"/>
      <c r="X181" s="358"/>
      <c r="Y181" s="358"/>
      <c r="Z181" s="358"/>
    </row>
    <row r="182" spans="3:26" ht="14.25">
      <c r="C182" s="358"/>
      <c r="D182" s="358"/>
      <c r="E182" s="358"/>
      <c r="F182" s="358"/>
      <c r="G182" s="358"/>
      <c r="H182" s="358"/>
      <c r="I182" s="358"/>
      <c r="J182" s="358"/>
      <c r="K182" s="358"/>
      <c r="L182" s="360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47"/>
      <c r="X182" s="358"/>
      <c r="Y182" s="358"/>
      <c r="Z182" s="358"/>
    </row>
    <row r="183" spans="3:26" ht="14.25">
      <c r="C183" s="358"/>
      <c r="D183" s="358"/>
      <c r="E183" s="358"/>
      <c r="F183" s="358"/>
      <c r="G183" s="358"/>
      <c r="H183" s="358"/>
      <c r="I183" s="358"/>
      <c r="J183" s="358"/>
      <c r="K183" s="358"/>
      <c r="L183" s="360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47"/>
      <c r="X183" s="358"/>
      <c r="Y183" s="358"/>
      <c r="Z183" s="358"/>
    </row>
    <row r="184" spans="3:26" ht="14.25">
      <c r="C184" s="358"/>
      <c r="D184" s="358"/>
      <c r="E184" s="358"/>
      <c r="F184" s="358"/>
      <c r="G184" s="358"/>
      <c r="H184" s="358"/>
      <c r="I184" s="358"/>
      <c r="J184" s="358"/>
      <c r="K184" s="358"/>
      <c r="L184" s="360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47"/>
      <c r="X184" s="358"/>
      <c r="Y184" s="358"/>
      <c r="Z184" s="358"/>
    </row>
    <row r="185" spans="3:26" ht="14.25">
      <c r="C185" s="358"/>
      <c r="D185" s="358"/>
      <c r="E185" s="358"/>
      <c r="F185" s="358"/>
      <c r="G185" s="358"/>
      <c r="H185" s="358"/>
      <c r="I185" s="358"/>
      <c r="J185" s="358"/>
      <c r="K185" s="358"/>
      <c r="L185" s="360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47"/>
      <c r="X185" s="358"/>
      <c r="Y185" s="358"/>
      <c r="Z185" s="358"/>
    </row>
    <row r="186" spans="3:26" ht="14.25">
      <c r="C186" s="358"/>
      <c r="D186" s="358"/>
      <c r="E186" s="358"/>
      <c r="F186" s="358"/>
      <c r="G186" s="358"/>
      <c r="H186" s="358"/>
      <c r="I186" s="358"/>
      <c r="J186" s="358"/>
      <c r="K186" s="358"/>
      <c r="L186" s="360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47"/>
      <c r="X186" s="358"/>
      <c r="Y186" s="358"/>
      <c r="Z186" s="358"/>
    </row>
    <row r="187" spans="3:26" ht="14.25">
      <c r="C187" s="358"/>
      <c r="D187" s="358"/>
      <c r="E187" s="358"/>
      <c r="F187" s="358"/>
      <c r="G187" s="358"/>
      <c r="H187" s="358"/>
      <c r="I187" s="358"/>
      <c r="J187" s="358"/>
      <c r="K187" s="358"/>
      <c r="L187" s="360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47"/>
      <c r="X187" s="358"/>
      <c r="Y187" s="358"/>
      <c r="Z187" s="358"/>
    </row>
    <row r="188" spans="3:26" ht="14.25">
      <c r="C188" s="358"/>
      <c r="D188" s="358"/>
      <c r="E188" s="358"/>
      <c r="F188" s="358"/>
      <c r="G188" s="358"/>
      <c r="H188" s="358"/>
      <c r="I188" s="358"/>
      <c r="J188" s="358"/>
      <c r="K188" s="358"/>
      <c r="L188" s="360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47"/>
      <c r="X188" s="358"/>
      <c r="Y188" s="358"/>
      <c r="Z188" s="358"/>
    </row>
    <row r="189" spans="3:26" ht="14.25">
      <c r="C189" s="358"/>
      <c r="D189" s="358"/>
      <c r="E189" s="358"/>
      <c r="F189" s="358"/>
      <c r="G189" s="358"/>
      <c r="H189" s="358"/>
      <c r="I189" s="358"/>
      <c r="J189" s="358"/>
      <c r="K189" s="358"/>
      <c r="L189" s="360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47"/>
      <c r="X189" s="358"/>
      <c r="Y189" s="358"/>
      <c r="Z189" s="358"/>
    </row>
    <row r="190" spans="3:26" ht="14.25">
      <c r="C190" s="358"/>
      <c r="D190" s="358"/>
      <c r="E190" s="358"/>
      <c r="F190" s="358"/>
      <c r="G190" s="358"/>
      <c r="H190" s="358"/>
      <c r="I190" s="358"/>
      <c r="J190" s="358"/>
      <c r="K190" s="358"/>
      <c r="L190" s="360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47"/>
      <c r="X190" s="358"/>
      <c r="Y190" s="358"/>
      <c r="Z190" s="358"/>
    </row>
    <row r="191" spans="3:26" ht="14.25">
      <c r="C191" s="358"/>
      <c r="D191" s="358"/>
      <c r="E191" s="358"/>
      <c r="F191" s="358"/>
      <c r="G191" s="358"/>
      <c r="H191" s="358"/>
      <c r="I191" s="358"/>
      <c r="J191" s="358"/>
      <c r="K191" s="358"/>
      <c r="L191" s="360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47"/>
      <c r="X191" s="358"/>
      <c r="Y191" s="358"/>
      <c r="Z191" s="358"/>
    </row>
    <row r="192" spans="3:26" ht="14.25">
      <c r="C192" s="358"/>
      <c r="D192" s="358"/>
      <c r="E192" s="358"/>
      <c r="F192" s="358"/>
      <c r="G192" s="358"/>
      <c r="H192" s="358"/>
      <c r="I192" s="358"/>
      <c r="J192" s="358"/>
      <c r="K192" s="358"/>
      <c r="L192" s="360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47"/>
      <c r="X192" s="358"/>
      <c r="Y192" s="358"/>
      <c r="Z192" s="358"/>
    </row>
    <row r="193" spans="3:26" ht="14.25">
      <c r="C193" s="358"/>
      <c r="D193" s="358"/>
      <c r="E193" s="358"/>
      <c r="F193" s="358"/>
      <c r="G193" s="358"/>
      <c r="H193" s="358"/>
      <c r="I193" s="358"/>
      <c r="J193" s="358"/>
      <c r="K193" s="358"/>
      <c r="L193" s="360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47"/>
      <c r="X193" s="358"/>
      <c r="Y193" s="358"/>
      <c r="Z193" s="358"/>
    </row>
    <row r="194" spans="3:26" ht="14.25">
      <c r="C194" s="358"/>
      <c r="D194" s="358"/>
      <c r="E194" s="358"/>
      <c r="F194" s="358"/>
      <c r="G194" s="358"/>
      <c r="H194" s="358"/>
      <c r="I194" s="358"/>
      <c r="J194" s="358"/>
      <c r="K194" s="358"/>
      <c r="L194" s="360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47"/>
      <c r="X194" s="358"/>
      <c r="Y194" s="358"/>
      <c r="Z194" s="358"/>
    </row>
    <row r="195" spans="3:26" ht="14.25">
      <c r="C195" s="358"/>
      <c r="D195" s="358"/>
      <c r="E195" s="358"/>
      <c r="F195" s="358"/>
      <c r="G195" s="358"/>
      <c r="H195" s="358"/>
      <c r="I195" s="358"/>
      <c r="J195" s="358"/>
      <c r="K195" s="358"/>
      <c r="L195" s="360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47"/>
      <c r="X195" s="358"/>
      <c r="Y195" s="358"/>
      <c r="Z195" s="358"/>
    </row>
    <row r="196" spans="3:26" ht="14.25">
      <c r="C196" s="358"/>
      <c r="D196" s="358"/>
      <c r="E196" s="358"/>
      <c r="F196" s="358"/>
      <c r="G196" s="358"/>
      <c r="H196" s="358"/>
      <c r="I196" s="358"/>
      <c r="J196" s="358"/>
      <c r="K196" s="358"/>
      <c r="L196" s="360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47"/>
      <c r="X196" s="358"/>
      <c r="Y196" s="358"/>
      <c r="Z196" s="358"/>
    </row>
    <row r="197" spans="3:26" ht="14.25">
      <c r="C197" s="358"/>
      <c r="D197" s="358"/>
      <c r="E197" s="358"/>
      <c r="F197" s="358"/>
      <c r="G197" s="358"/>
      <c r="H197" s="358"/>
      <c r="I197" s="358"/>
      <c r="J197" s="358"/>
      <c r="K197" s="358"/>
      <c r="L197" s="360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47"/>
      <c r="X197" s="358"/>
      <c r="Y197" s="358"/>
      <c r="Z197" s="358"/>
    </row>
    <row r="198" spans="3:26" ht="14.25">
      <c r="C198" s="358"/>
      <c r="D198" s="358"/>
      <c r="E198" s="358"/>
      <c r="F198" s="358"/>
      <c r="G198" s="358"/>
      <c r="H198" s="358"/>
      <c r="I198" s="358"/>
      <c r="J198" s="358"/>
      <c r="K198" s="358"/>
      <c r="L198" s="360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47"/>
      <c r="X198" s="358"/>
      <c r="Y198" s="358"/>
      <c r="Z198" s="358"/>
    </row>
    <row r="199" spans="3:26" ht="14.25">
      <c r="C199" s="358"/>
      <c r="D199" s="358"/>
      <c r="E199" s="358"/>
      <c r="F199" s="358"/>
      <c r="G199" s="358"/>
      <c r="H199" s="358"/>
      <c r="I199" s="358"/>
      <c r="J199" s="358"/>
      <c r="K199" s="358"/>
      <c r="L199" s="360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47"/>
      <c r="X199" s="358"/>
      <c r="Y199" s="358"/>
      <c r="Z199" s="358"/>
    </row>
    <row r="200" spans="3:26" ht="14.25">
      <c r="C200" s="358"/>
      <c r="D200" s="358"/>
      <c r="E200" s="358"/>
      <c r="F200" s="358"/>
      <c r="G200" s="358"/>
      <c r="H200" s="358"/>
      <c r="I200" s="358"/>
      <c r="J200" s="358"/>
      <c r="K200" s="358"/>
      <c r="L200" s="360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47"/>
      <c r="X200" s="358"/>
      <c r="Y200" s="358"/>
      <c r="Z200" s="358"/>
    </row>
    <row r="201" spans="3:26" ht="14.25">
      <c r="C201" s="358"/>
      <c r="D201" s="358"/>
      <c r="E201" s="358"/>
      <c r="F201" s="358"/>
      <c r="G201" s="358"/>
      <c r="H201" s="358"/>
      <c r="I201" s="358"/>
      <c r="J201" s="358"/>
      <c r="K201" s="358"/>
      <c r="L201" s="360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47"/>
      <c r="X201" s="358"/>
      <c r="Y201" s="358"/>
      <c r="Z201" s="358"/>
    </row>
    <row r="202" spans="3:26" ht="14.25">
      <c r="C202" s="358"/>
      <c r="D202" s="358"/>
      <c r="E202" s="358"/>
      <c r="F202" s="358"/>
      <c r="G202" s="358"/>
      <c r="H202" s="358"/>
      <c r="I202" s="358"/>
      <c r="J202" s="358"/>
      <c r="K202" s="358"/>
      <c r="L202" s="360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47"/>
      <c r="X202" s="358"/>
      <c r="Y202" s="358"/>
      <c r="Z202" s="358"/>
    </row>
    <row r="203" spans="3:26" ht="14.25">
      <c r="C203" s="358"/>
      <c r="D203" s="358"/>
      <c r="E203" s="358"/>
      <c r="F203" s="358"/>
      <c r="G203" s="358"/>
      <c r="H203" s="358"/>
      <c r="I203" s="358"/>
      <c r="J203" s="358"/>
      <c r="K203" s="358"/>
      <c r="L203" s="360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47"/>
      <c r="X203" s="358"/>
      <c r="Y203" s="358"/>
      <c r="Z203" s="358"/>
    </row>
    <row r="204" spans="3:26" ht="14.25">
      <c r="C204" s="358"/>
      <c r="D204" s="358"/>
      <c r="E204" s="358"/>
      <c r="F204" s="358"/>
      <c r="G204" s="358"/>
      <c r="H204" s="358"/>
      <c r="I204" s="358"/>
      <c r="J204" s="358"/>
      <c r="K204" s="358"/>
      <c r="L204" s="360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47"/>
      <c r="X204" s="358"/>
      <c r="Y204" s="358"/>
      <c r="Z204" s="358"/>
    </row>
    <row r="205" spans="3:26" ht="14.25">
      <c r="C205" s="358"/>
      <c r="D205" s="358"/>
      <c r="E205" s="358"/>
      <c r="F205" s="358"/>
      <c r="G205" s="358"/>
      <c r="H205" s="358"/>
      <c r="I205" s="358"/>
      <c r="J205" s="358"/>
      <c r="K205" s="358"/>
      <c r="L205" s="360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47"/>
      <c r="X205" s="358"/>
      <c r="Y205" s="358"/>
      <c r="Z205" s="358"/>
    </row>
    <row r="206" spans="3:26" ht="14.25">
      <c r="C206" s="358"/>
      <c r="D206" s="358"/>
      <c r="E206" s="358"/>
      <c r="F206" s="358"/>
      <c r="G206" s="358"/>
      <c r="H206" s="358"/>
      <c r="I206" s="358"/>
      <c r="J206" s="358"/>
      <c r="K206" s="358"/>
      <c r="L206" s="360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47"/>
      <c r="X206" s="358"/>
      <c r="Y206" s="358"/>
      <c r="Z206" s="358"/>
    </row>
    <row r="207" spans="3:26" ht="14.25">
      <c r="C207" s="358"/>
      <c r="D207" s="358"/>
      <c r="E207" s="358"/>
      <c r="F207" s="358"/>
      <c r="G207" s="358"/>
      <c r="H207" s="358"/>
      <c r="I207" s="358"/>
      <c r="J207" s="358"/>
      <c r="K207" s="358"/>
      <c r="L207" s="360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47"/>
      <c r="X207" s="358"/>
      <c r="Y207" s="358"/>
      <c r="Z207" s="358"/>
    </row>
    <row r="208" spans="3:26" ht="14.25">
      <c r="C208" s="358"/>
      <c r="D208" s="358"/>
      <c r="E208" s="358"/>
      <c r="F208" s="358"/>
      <c r="G208" s="358"/>
      <c r="H208" s="358"/>
      <c r="I208" s="358"/>
      <c r="J208" s="358"/>
      <c r="K208" s="358"/>
      <c r="L208" s="360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47"/>
      <c r="X208" s="358"/>
      <c r="Y208" s="358"/>
      <c r="Z208" s="358"/>
    </row>
    <row r="209" spans="3:26" ht="14.25">
      <c r="C209" s="358"/>
      <c r="D209" s="358"/>
      <c r="E209" s="358"/>
      <c r="F209" s="358"/>
      <c r="G209" s="358"/>
      <c r="H209" s="358"/>
      <c r="I209" s="358"/>
      <c r="J209" s="358"/>
      <c r="K209" s="358"/>
      <c r="L209" s="360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47"/>
      <c r="X209" s="358"/>
      <c r="Y209" s="358"/>
      <c r="Z209" s="358"/>
    </row>
    <row r="210" spans="3:26" ht="14.25">
      <c r="C210" s="358"/>
      <c r="D210" s="358"/>
      <c r="E210" s="358"/>
      <c r="F210" s="358"/>
      <c r="G210" s="358"/>
      <c r="H210" s="358"/>
      <c r="I210" s="358"/>
      <c r="J210" s="358"/>
      <c r="K210" s="358"/>
      <c r="L210" s="360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47"/>
      <c r="X210" s="358"/>
      <c r="Y210" s="358"/>
      <c r="Z210" s="358"/>
    </row>
    <row r="211" spans="3:26" ht="14.25">
      <c r="C211" s="358"/>
      <c r="D211" s="358"/>
      <c r="E211" s="358"/>
      <c r="F211" s="358"/>
      <c r="G211" s="358"/>
      <c r="H211" s="358"/>
      <c r="I211" s="358"/>
      <c r="J211" s="358"/>
      <c r="K211" s="358"/>
      <c r="L211" s="360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47"/>
      <c r="X211" s="358"/>
      <c r="Y211" s="358"/>
      <c r="Z211" s="358"/>
    </row>
    <row r="212" spans="3:26" ht="14.25">
      <c r="C212" s="358"/>
      <c r="D212" s="358"/>
      <c r="E212" s="358"/>
      <c r="F212" s="358"/>
      <c r="G212" s="358"/>
      <c r="H212" s="358"/>
      <c r="I212" s="358"/>
      <c r="J212" s="358"/>
      <c r="K212" s="358"/>
      <c r="L212" s="360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47"/>
      <c r="X212" s="358"/>
      <c r="Y212" s="358"/>
      <c r="Z212" s="358"/>
    </row>
    <row r="213" spans="3:26" ht="14.25">
      <c r="C213" s="358"/>
      <c r="D213" s="358"/>
      <c r="E213" s="358"/>
      <c r="F213" s="358"/>
      <c r="G213" s="358"/>
      <c r="H213" s="358"/>
      <c r="I213" s="358"/>
      <c r="J213" s="358"/>
      <c r="K213" s="358"/>
      <c r="L213" s="360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47"/>
      <c r="X213" s="358"/>
      <c r="Y213" s="358"/>
      <c r="Z213" s="358"/>
    </row>
    <row r="214" spans="3:26" ht="14.25">
      <c r="C214" s="358"/>
      <c r="D214" s="358"/>
      <c r="E214" s="358"/>
      <c r="F214" s="358"/>
      <c r="G214" s="358"/>
      <c r="H214" s="358"/>
      <c r="I214" s="358"/>
      <c r="J214" s="358"/>
      <c r="K214" s="358"/>
      <c r="L214" s="360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47"/>
      <c r="X214" s="358"/>
      <c r="Y214" s="358"/>
      <c r="Z214" s="358"/>
    </row>
    <row r="215" spans="3:26" ht="14.25">
      <c r="C215" s="358"/>
      <c r="D215" s="358"/>
      <c r="E215" s="358"/>
      <c r="F215" s="358"/>
      <c r="G215" s="358"/>
      <c r="H215" s="358"/>
      <c r="I215" s="358"/>
      <c r="J215" s="358"/>
      <c r="K215" s="358"/>
      <c r="L215" s="360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47"/>
      <c r="X215" s="358"/>
      <c r="Y215" s="358"/>
      <c r="Z215" s="358"/>
    </row>
    <row r="216" spans="3:26" ht="14.25">
      <c r="C216" s="358"/>
      <c r="D216" s="358"/>
      <c r="E216" s="358"/>
      <c r="F216" s="358"/>
      <c r="G216" s="358"/>
      <c r="H216" s="358"/>
      <c r="I216" s="358"/>
      <c r="J216" s="358"/>
      <c r="K216" s="358"/>
      <c r="L216" s="360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47"/>
      <c r="X216" s="358"/>
      <c r="Y216" s="358"/>
      <c r="Z216" s="358"/>
    </row>
    <row r="217" spans="3:26" ht="14.25">
      <c r="C217" s="358"/>
      <c r="D217" s="358"/>
      <c r="E217" s="358"/>
      <c r="F217" s="358"/>
      <c r="G217" s="358"/>
      <c r="H217" s="358"/>
      <c r="I217" s="358"/>
      <c r="J217" s="358"/>
      <c r="K217" s="358"/>
      <c r="L217" s="360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47"/>
      <c r="X217" s="358"/>
      <c r="Y217" s="358"/>
      <c r="Z217" s="358"/>
    </row>
    <row r="218" spans="3:26" ht="14.25">
      <c r="C218" s="358"/>
      <c r="D218" s="358"/>
      <c r="E218" s="358"/>
      <c r="F218" s="358"/>
      <c r="G218" s="358"/>
      <c r="H218" s="358"/>
      <c r="I218" s="358"/>
      <c r="J218" s="358"/>
      <c r="K218" s="358"/>
      <c r="L218" s="360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47"/>
      <c r="X218" s="358"/>
      <c r="Y218" s="358"/>
      <c r="Z218" s="358"/>
    </row>
    <row r="219" spans="3:26" ht="14.25">
      <c r="C219" s="358"/>
      <c r="D219" s="358"/>
      <c r="E219" s="358"/>
      <c r="F219" s="358"/>
      <c r="G219" s="358"/>
      <c r="H219" s="358"/>
      <c r="I219" s="358"/>
      <c r="J219" s="358"/>
      <c r="K219" s="358"/>
      <c r="L219" s="360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47"/>
      <c r="X219" s="358"/>
      <c r="Y219" s="358"/>
      <c r="Z219" s="358"/>
    </row>
    <row r="220" spans="3:26" ht="14.25">
      <c r="C220" s="358"/>
      <c r="D220" s="358"/>
      <c r="E220" s="358"/>
      <c r="F220" s="358"/>
      <c r="G220" s="358"/>
      <c r="H220" s="358"/>
      <c r="I220" s="358"/>
      <c r="J220" s="358"/>
      <c r="K220" s="358"/>
      <c r="L220" s="360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47"/>
      <c r="X220" s="358"/>
      <c r="Y220" s="358"/>
      <c r="Z220" s="358"/>
    </row>
    <row r="221" spans="3:26" ht="14.25">
      <c r="C221" s="358"/>
      <c r="D221" s="358"/>
      <c r="E221" s="358"/>
      <c r="F221" s="358"/>
      <c r="G221" s="358"/>
      <c r="H221" s="358"/>
      <c r="I221" s="358"/>
      <c r="J221" s="358"/>
      <c r="K221" s="358"/>
      <c r="L221" s="360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47"/>
      <c r="X221" s="358"/>
      <c r="Y221" s="358"/>
      <c r="Z221" s="358"/>
    </row>
    <row r="222" spans="3:26" ht="14.25">
      <c r="C222" s="358"/>
      <c r="D222" s="358"/>
      <c r="E222" s="358"/>
      <c r="F222" s="358"/>
      <c r="G222" s="358"/>
      <c r="H222" s="358"/>
      <c r="I222" s="358"/>
      <c r="J222" s="358"/>
      <c r="K222" s="358"/>
      <c r="L222" s="360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47"/>
      <c r="X222" s="358"/>
      <c r="Y222" s="358"/>
      <c r="Z222" s="358"/>
    </row>
    <row r="223" spans="3:26" ht="14.25">
      <c r="C223" s="358"/>
      <c r="D223" s="358"/>
      <c r="E223" s="358"/>
      <c r="F223" s="358"/>
      <c r="G223" s="358"/>
      <c r="H223" s="358"/>
      <c r="I223" s="358"/>
      <c r="J223" s="358"/>
      <c r="K223" s="358"/>
      <c r="L223" s="360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47"/>
      <c r="X223" s="358"/>
      <c r="Y223" s="358"/>
      <c r="Z223" s="358"/>
    </row>
    <row r="224" spans="3:26" ht="14.25">
      <c r="C224" s="358"/>
      <c r="D224" s="358"/>
      <c r="E224" s="358"/>
      <c r="F224" s="358"/>
      <c r="G224" s="358"/>
      <c r="H224" s="358"/>
      <c r="I224" s="358"/>
      <c r="J224" s="358"/>
      <c r="K224" s="358"/>
      <c r="L224" s="360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47"/>
      <c r="X224" s="358"/>
      <c r="Y224" s="358"/>
      <c r="Z224" s="358"/>
    </row>
    <row r="225" spans="3:26" ht="14.25">
      <c r="C225" s="358"/>
      <c r="D225" s="358"/>
      <c r="E225" s="358"/>
      <c r="F225" s="358"/>
      <c r="G225" s="358"/>
      <c r="H225" s="358"/>
      <c r="I225" s="358"/>
      <c r="J225" s="358"/>
      <c r="K225" s="358"/>
      <c r="L225" s="360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47"/>
      <c r="X225" s="358"/>
      <c r="Y225" s="358"/>
      <c r="Z225" s="358"/>
    </row>
    <row r="226" spans="3:26" ht="14.25">
      <c r="C226" s="358"/>
      <c r="D226" s="358"/>
      <c r="E226" s="358"/>
      <c r="F226" s="358"/>
      <c r="G226" s="358"/>
      <c r="H226" s="358"/>
      <c r="I226" s="358"/>
      <c r="J226" s="358"/>
      <c r="K226" s="358"/>
      <c r="L226" s="360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47"/>
      <c r="X226" s="358"/>
      <c r="Y226" s="358"/>
      <c r="Z226" s="358"/>
    </row>
    <row r="227" spans="3:26" ht="14.25">
      <c r="C227" s="358"/>
      <c r="D227" s="358"/>
      <c r="E227" s="358"/>
      <c r="F227" s="358"/>
      <c r="G227" s="358"/>
      <c r="H227" s="358"/>
      <c r="I227" s="358"/>
      <c r="J227" s="358"/>
      <c r="K227" s="358"/>
      <c r="L227" s="360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47"/>
      <c r="X227" s="358"/>
      <c r="Y227" s="358"/>
      <c r="Z227" s="358"/>
    </row>
    <row r="228" spans="3:26" ht="14.25">
      <c r="C228" s="358"/>
      <c r="D228" s="358"/>
      <c r="E228" s="358"/>
      <c r="F228" s="358"/>
      <c r="G228" s="358"/>
      <c r="H228" s="358"/>
      <c r="I228" s="358"/>
      <c r="J228" s="358"/>
      <c r="K228" s="358"/>
      <c r="L228" s="360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47"/>
      <c r="X228" s="358"/>
      <c r="Y228" s="358"/>
      <c r="Z228" s="358"/>
    </row>
    <row r="229" spans="3:26" ht="14.25">
      <c r="C229" s="358"/>
      <c r="D229" s="358"/>
      <c r="E229" s="358"/>
      <c r="F229" s="358"/>
      <c r="G229" s="358"/>
      <c r="H229" s="358"/>
      <c r="I229" s="358"/>
      <c r="J229" s="358"/>
      <c r="K229" s="358"/>
      <c r="L229" s="360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47"/>
      <c r="X229" s="358"/>
      <c r="Y229" s="358"/>
      <c r="Z229" s="358"/>
    </row>
    <row r="230" spans="3:26" ht="14.25">
      <c r="C230" s="358"/>
      <c r="D230" s="358"/>
      <c r="E230" s="358"/>
      <c r="F230" s="358"/>
      <c r="G230" s="358"/>
      <c r="H230" s="358"/>
      <c r="I230" s="358"/>
      <c r="J230" s="358"/>
      <c r="K230" s="358"/>
      <c r="L230" s="360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47"/>
      <c r="X230" s="358"/>
      <c r="Y230" s="358"/>
      <c r="Z230" s="358"/>
    </row>
    <row r="231" spans="3:26" ht="14.25">
      <c r="C231" s="358"/>
      <c r="D231" s="358"/>
      <c r="E231" s="358"/>
      <c r="F231" s="358"/>
      <c r="G231" s="358"/>
      <c r="H231" s="358"/>
      <c r="I231" s="358"/>
      <c r="J231" s="358"/>
      <c r="K231" s="358"/>
      <c r="L231" s="360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47"/>
      <c r="X231" s="358"/>
      <c r="Y231" s="358"/>
      <c r="Z231" s="358"/>
    </row>
    <row r="232" spans="3:26" ht="14.25">
      <c r="C232" s="358"/>
      <c r="D232" s="358"/>
      <c r="E232" s="358"/>
      <c r="F232" s="358"/>
      <c r="G232" s="358"/>
      <c r="H232" s="358"/>
      <c r="I232" s="358"/>
      <c r="J232" s="358"/>
      <c r="K232" s="358"/>
      <c r="L232" s="360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47"/>
      <c r="X232" s="358"/>
      <c r="Y232" s="358"/>
      <c r="Z232" s="358"/>
    </row>
    <row r="233" spans="3:26" ht="14.25">
      <c r="C233" s="358"/>
      <c r="D233" s="358"/>
      <c r="E233" s="358"/>
      <c r="F233" s="358"/>
      <c r="G233" s="358"/>
      <c r="H233" s="358"/>
      <c r="I233" s="358"/>
      <c r="J233" s="358"/>
      <c r="K233" s="358"/>
      <c r="L233" s="360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47"/>
      <c r="X233" s="358"/>
      <c r="Y233" s="358"/>
      <c r="Z233" s="358"/>
    </row>
    <row r="234" spans="3:26" ht="14.25">
      <c r="C234" s="358"/>
      <c r="D234" s="358"/>
      <c r="E234" s="358"/>
      <c r="F234" s="358"/>
      <c r="G234" s="358"/>
      <c r="H234" s="358"/>
      <c r="I234" s="358"/>
      <c r="J234" s="358"/>
      <c r="K234" s="358"/>
      <c r="L234" s="360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47"/>
      <c r="X234" s="358"/>
      <c r="Y234" s="358"/>
      <c r="Z234" s="358"/>
    </row>
    <row r="235" spans="3:26" ht="14.25">
      <c r="C235" s="358"/>
      <c r="D235" s="358"/>
      <c r="E235" s="358"/>
      <c r="F235" s="358"/>
      <c r="G235" s="358"/>
      <c r="H235" s="358"/>
      <c r="I235" s="358"/>
      <c r="J235" s="358"/>
      <c r="K235" s="358"/>
      <c r="L235" s="360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47"/>
      <c r="X235" s="358"/>
      <c r="Y235" s="358"/>
      <c r="Z235" s="358"/>
    </row>
    <row r="236" spans="3:26" ht="14.25">
      <c r="C236" s="358"/>
      <c r="D236" s="358"/>
      <c r="E236" s="358"/>
      <c r="F236" s="358"/>
      <c r="G236" s="358"/>
      <c r="H236" s="358"/>
      <c r="I236" s="358"/>
      <c r="J236" s="358"/>
      <c r="K236" s="358"/>
      <c r="L236" s="360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47"/>
      <c r="X236" s="358"/>
      <c r="Y236" s="358"/>
      <c r="Z236" s="358"/>
    </row>
    <row r="237" spans="3:26" ht="14.25">
      <c r="C237" s="358"/>
      <c r="D237" s="358"/>
      <c r="E237" s="358"/>
      <c r="F237" s="358"/>
      <c r="G237" s="358"/>
      <c r="H237" s="358"/>
      <c r="I237" s="358"/>
      <c r="J237" s="358"/>
      <c r="K237" s="358"/>
      <c r="L237" s="360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47"/>
      <c r="X237" s="358"/>
      <c r="Y237" s="358"/>
      <c r="Z237" s="358"/>
    </row>
    <row r="238" spans="3:26" ht="14.25">
      <c r="C238" s="358"/>
      <c r="D238" s="358"/>
      <c r="E238" s="358"/>
      <c r="F238" s="358"/>
      <c r="G238" s="358"/>
      <c r="H238" s="358"/>
      <c r="I238" s="358"/>
      <c r="J238" s="358"/>
      <c r="K238" s="358"/>
      <c r="L238" s="360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47"/>
      <c r="X238" s="358"/>
      <c r="Y238" s="358"/>
      <c r="Z238" s="358"/>
    </row>
    <row r="239" spans="3:26" ht="14.25">
      <c r="C239" s="358"/>
      <c r="D239" s="358"/>
      <c r="E239" s="358"/>
      <c r="F239" s="358"/>
      <c r="G239" s="358"/>
      <c r="H239" s="358"/>
      <c r="I239" s="358"/>
      <c r="J239" s="358"/>
      <c r="K239" s="358"/>
      <c r="L239" s="360"/>
      <c r="M239" s="358"/>
      <c r="N239" s="358"/>
      <c r="O239" s="358"/>
      <c r="P239" s="358"/>
      <c r="Q239" s="358"/>
      <c r="R239" s="358"/>
      <c r="S239" s="358"/>
      <c r="T239" s="358"/>
      <c r="U239" s="358"/>
      <c r="V239" s="358"/>
      <c r="W239" s="47"/>
      <c r="X239" s="358"/>
      <c r="Y239" s="358"/>
      <c r="Z239" s="358"/>
    </row>
    <row r="240" spans="3:26" ht="14.25">
      <c r="C240" s="358"/>
      <c r="D240" s="358"/>
      <c r="E240" s="358"/>
      <c r="F240" s="358"/>
      <c r="G240" s="358"/>
      <c r="H240" s="358"/>
      <c r="I240" s="358"/>
      <c r="J240" s="358"/>
      <c r="K240" s="358"/>
      <c r="L240" s="360"/>
      <c r="M240" s="358"/>
      <c r="N240" s="358"/>
      <c r="O240" s="358"/>
      <c r="P240" s="358"/>
      <c r="Q240" s="358"/>
      <c r="R240" s="358"/>
      <c r="S240" s="358"/>
      <c r="T240" s="358"/>
      <c r="U240" s="358"/>
      <c r="V240" s="358"/>
      <c r="W240" s="47"/>
      <c r="X240" s="358"/>
      <c r="Y240" s="358"/>
      <c r="Z240" s="358"/>
    </row>
    <row r="241" spans="3:26" ht="14.25">
      <c r="C241" s="358"/>
      <c r="D241" s="358"/>
      <c r="E241" s="358"/>
      <c r="F241" s="358"/>
      <c r="G241" s="358"/>
      <c r="H241" s="358"/>
      <c r="I241" s="358"/>
      <c r="J241" s="358"/>
      <c r="K241" s="358"/>
      <c r="L241" s="360"/>
      <c r="M241" s="358"/>
      <c r="N241" s="358"/>
      <c r="O241" s="358"/>
      <c r="P241" s="358"/>
      <c r="Q241" s="358"/>
      <c r="R241" s="358"/>
      <c r="S241" s="358"/>
      <c r="T241" s="358"/>
      <c r="U241" s="358"/>
      <c r="V241" s="358"/>
      <c r="W241" s="47"/>
      <c r="X241" s="358"/>
      <c r="Y241" s="358"/>
      <c r="Z241" s="358"/>
    </row>
    <row r="242" spans="3:26" ht="14.25">
      <c r="C242" s="358"/>
      <c r="D242" s="358"/>
      <c r="E242" s="358"/>
      <c r="F242" s="358"/>
      <c r="G242" s="358"/>
      <c r="H242" s="358"/>
      <c r="I242" s="358"/>
      <c r="J242" s="358"/>
      <c r="K242" s="358"/>
      <c r="L242" s="360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47"/>
      <c r="X242" s="358"/>
      <c r="Y242" s="358"/>
      <c r="Z242" s="358"/>
    </row>
    <row r="243" spans="3:26" ht="14.25">
      <c r="C243" s="358"/>
      <c r="D243" s="358"/>
      <c r="E243" s="358"/>
      <c r="F243" s="358"/>
      <c r="G243" s="358"/>
      <c r="H243" s="358"/>
      <c r="I243" s="358"/>
      <c r="J243" s="358"/>
      <c r="K243" s="358"/>
      <c r="L243" s="360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47"/>
      <c r="X243" s="358"/>
      <c r="Y243" s="358"/>
      <c r="Z243" s="358"/>
    </row>
    <row r="244" spans="3:26" ht="14.25">
      <c r="C244" s="358"/>
      <c r="D244" s="358"/>
      <c r="E244" s="358"/>
      <c r="F244" s="358"/>
      <c r="G244" s="358"/>
      <c r="H244" s="358"/>
      <c r="I244" s="358"/>
      <c r="J244" s="358"/>
      <c r="K244" s="358"/>
      <c r="L244" s="360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47"/>
      <c r="X244" s="358"/>
      <c r="Y244" s="358"/>
      <c r="Z244" s="358"/>
    </row>
    <row r="245" spans="3:26" ht="14.25">
      <c r="C245" s="358"/>
      <c r="D245" s="358"/>
      <c r="E245" s="358"/>
      <c r="F245" s="358"/>
      <c r="G245" s="358"/>
      <c r="H245" s="358"/>
      <c r="I245" s="358"/>
      <c r="J245" s="358"/>
      <c r="K245" s="358"/>
      <c r="L245" s="360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47"/>
      <c r="X245" s="358"/>
      <c r="Y245" s="358"/>
      <c r="Z245" s="358"/>
    </row>
    <row r="246" spans="3:26" ht="14.25">
      <c r="C246" s="358"/>
      <c r="D246" s="358"/>
      <c r="E246" s="358"/>
      <c r="F246" s="358"/>
      <c r="G246" s="358"/>
      <c r="H246" s="358"/>
      <c r="I246" s="358"/>
      <c r="J246" s="358"/>
      <c r="K246" s="358"/>
      <c r="L246" s="360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47"/>
      <c r="X246" s="358"/>
      <c r="Y246" s="358"/>
      <c r="Z246" s="358"/>
    </row>
    <row r="247" spans="3:26" ht="14.25">
      <c r="C247" s="358"/>
      <c r="D247" s="358"/>
      <c r="E247" s="358"/>
      <c r="F247" s="358"/>
      <c r="G247" s="358"/>
      <c r="H247" s="358"/>
      <c r="I247" s="358"/>
      <c r="J247" s="358"/>
      <c r="K247" s="358"/>
      <c r="L247" s="360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47"/>
      <c r="X247" s="358"/>
      <c r="Y247" s="358"/>
      <c r="Z247" s="358"/>
    </row>
    <row r="248" spans="3:26" ht="14.25">
      <c r="C248" s="358"/>
      <c r="D248" s="358"/>
      <c r="E248" s="358"/>
      <c r="F248" s="358"/>
      <c r="G248" s="358"/>
      <c r="H248" s="358"/>
      <c r="I248" s="358"/>
      <c r="J248" s="358"/>
      <c r="K248" s="358"/>
      <c r="L248" s="360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47"/>
      <c r="X248" s="358"/>
      <c r="Y248" s="358"/>
      <c r="Z248" s="358"/>
    </row>
    <row r="249" spans="3:26" ht="14.25">
      <c r="C249" s="358"/>
      <c r="D249" s="358"/>
      <c r="E249" s="358"/>
      <c r="F249" s="358"/>
      <c r="G249" s="358"/>
      <c r="H249" s="358"/>
      <c r="I249" s="358"/>
      <c r="J249" s="358"/>
      <c r="K249" s="358"/>
      <c r="L249" s="360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47"/>
      <c r="X249" s="358"/>
      <c r="Y249" s="358"/>
      <c r="Z249" s="358"/>
    </row>
    <row r="250" spans="3:26" ht="14.25">
      <c r="C250" s="358"/>
      <c r="D250" s="358"/>
      <c r="E250" s="358"/>
      <c r="F250" s="358"/>
      <c r="G250" s="358"/>
      <c r="H250" s="358"/>
      <c r="I250" s="358"/>
      <c r="J250" s="358"/>
      <c r="K250" s="358"/>
      <c r="L250" s="360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47"/>
      <c r="X250" s="358"/>
      <c r="Y250" s="358"/>
      <c r="Z250" s="358"/>
    </row>
    <row r="251" spans="3:26" ht="14.25">
      <c r="C251" s="358"/>
      <c r="D251" s="358"/>
      <c r="E251" s="358"/>
      <c r="F251" s="358"/>
      <c r="G251" s="358"/>
      <c r="H251" s="358"/>
      <c r="I251" s="358"/>
      <c r="J251" s="358"/>
      <c r="K251" s="358"/>
      <c r="L251" s="360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47"/>
      <c r="X251" s="358"/>
      <c r="Y251" s="358"/>
      <c r="Z251" s="358"/>
    </row>
    <row r="252" spans="3:26" ht="14.25">
      <c r="C252" s="358"/>
      <c r="D252" s="358"/>
      <c r="E252" s="358"/>
      <c r="F252" s="358"/>
      <c r="G252" s="358"/>
      <c r="H252" s="358"/>
      <c r="I252" s="358"/>
      <c r="J252" s="358"/>
      <c r="K252" s="358"/>
      <c r="L252" s="360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47"/>
      <c r="X252" s="358"/>
      <c r="Y252" s="358"/>
      <c r="Z252" s="358"/>
    </row>
    <row r="253" spans="3:26" ht="14.25">
      <c r="C253" s="358"/>
      <c r="D253" s="358"/>
      <c r="E253" s="358"/>
      <c r="F253" s="358"/>
      <c r="G253" s="358"/>
      <c r="H253" s="358"/>
      <c r="I253" s="358"/>
      <c r="J253" s="358"/>
      <c r="K253" s="358"/>
      <c r="L253" s="360"/>
      <c r="M253" s="358"/>
      <c r="N253" s="358"/>
      <c r="O253" s="358"/>
      <c r="P253" s="358"/>
      <c r="Q253" s="358"/>
      <c r="R253" s="358"/>
      <c r="S253" s="358"/>
      <c r="T253" s="358"/>
      <c r="U253" s="358"/>
      <c r="V253" s="358"/>
      <c r="W253" s="47"/>
      <c r="X253" s="358"/>
      <c r="Y253" s="358"/>
      <c r="Z253" s="358"/>
    </row>
    <row r="254" spans="3:26" ht="14.25">
      <c r="C254" s="358"/>
      <c r="D254" s="358"/>
      <c r="E254" s="358"/>
      <c r="F254" s="358"/>
      <c r="G254" s="358"/>
      <c r="H254" s="358"/>
      <c r="I254" s="358"/>
      <c r="J254" s="358"/>
      <c r="K254" s="358"/>
      <c r="L254" s="360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47"/>
      <c r="X254" s="358"/>
      <c r="Y254" s="358"/>
      <c r="Z254" s="358"/>
    </row>
    <row r="255" spans="3:26" ht="14.25">
      <c r="C255" s="358"/>
      <c r="D255" s="358"/>
      <c r="E255" s="358"/>
      <c r="F255" s="358"/>
      <c r="G255" s="358"/>
      <c r="H255" s="358"/>
      <c r="I255" s="358"/>
      <c r="J255" s="358"/>
      <c r="K255" s="358"/>
      <c r="L255" s="360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47"/>
      <c r="X255" s="358"/>
      <c r="Y255" s="358"/>
      <c r="Z255" s="358"/>
    </row>
    <row r="256" spans="3:26" ht="14.25">
      <c r="C256" s="358"/>
      <c r="D256" s="358"/>
      <c r="E256" s="358"/>
      <c r="F256" s="358"/>
      <c r="G256" s="358"/>
      <c r="H256" s="358"/>
      <c r="I256" s="358"/>
      <c r="J256" s="358"/>
      <c r="K256" s="358"/>
      <c r="L256" s="360"/>
      <c r="M256" s="358"/>
      <c r="N256" s="358"/>
      <c r="O256" s="358"/>
      <c r="P256" s="358"/>
      <c r="Q256" s="358"/>
      <c r="R256" s="358"/>
      <c r="S256" s="358"/>
      <c r="T256" s="358"/>
      <c r="U256" s="358"/>
      <c r="V256" s="358"/>
      <c r="W256" s="47"/>
      <c r="X256" s="358"/>
      <c r="Y256" s="358"/>
      <c r="Z256" s="358"/>
    </row>
    <row r="257" spans="3:26" ht="14.25">
      <c r="C257" s="358"/>
      <c r="D257" s="358"/>
      <c r="E257" s="358"/>
      <c r="F257" s="358"/>
      <c r="G257" s="358"/>
      <c r="H257" s="358"/>
      <c r="I257" s="358"/>
      <c r="J257" s="358"/>
      <c r="K257" s="358"/>
      <c r="L257" s="360"/>
      <c r="M257" s="358"/>
      <c r="N257" s="358"/>
      <c r="O257" s="358"/>
      <c r="P257" s="358"/>
      <c r="Q257" s="358"/>
      <c r="R257" s="358"/>
      <c r="S257" s="358"/>
      <c r="T257" s="358"/>
      <c r="U257" s="358"/>
      <c r="V257" s="358"/>
      <c r="W257" s="47"/>
      <c r="X257" s="358"/>
      <c r="Y257" s="358"/>
      <c r="Z257" s="358"/>
    </row>
    <row r="258" spans="3:26" ht="14.25">
      <c r="C258" s="358"/>
      <c r="D258" s="358"/>
      <c r="E258" s="358"/>
      <c r="F258" s="358"/>
      <c r="G258" s="358"/>
      <c r="H258" s="358"/>
      <c r="I258" s="358"/>
      <c r="J258" s="358"/>
      <c r="K258" s="358"/>
      <c r="L258" s="360"/>
      <c r="M258" s="358"/>
      <c r="N258" s="358"/>
      <c r="O258" s="358"/>
      <c r="P258" s="358"/>
      <c r="Q258" s="358"/>
      <c r="R258" s="358"/>
      <c r="S258" s="358"/>
      <c r="T258" s="358"/>
      <c r="U258" s="358"/>
      <c r="V258" s="358"/>
      <c r="W258" s="47"/>
      <c r="X258" s="358"/>
      <c r="Y258" s="358"/>
      <c r="Z258" s="358"/>
    </row>
    <row r="259" spans="3:26" ht="14.25">
      <c r="C259" s="358"/>
      <c r="D259" s="358"/>
      <c r="E259" s="358"/>
      <c r="F259" s="358"/>
      <c r="G259" s="358"/>
      <c r="H259" s="358"/>
      <c r="I259" s="358"/>
      <c r="J259" s="358"/>
      <c r="K259" s="358"/>
      <c r="L259" s="360"/>
      <c r="M259" s="358"/>
      <c r="N259" s="358"/>
      <c r="O259" s="358"/>
      <c r="P259" s="358"/>
      <c r="Q259" s="358"/>
      <c r="R259" s="358"/>
      <c r="S259" s="358"/>
      <c r="T259" s="358"/>
      <c r="U259" s="358"/>
      <c r="V259" s="358"/>
      <c r="W259" s="47"/>
      <c r="X259" s="358"/>
      <c r="Y259" s="358"/>
      <c r="Z259" s="358"/>
    </row>
    <row r="260" spans="3:26" ht="14.25">
      <c r="C260" s="358"/>
      <c r="D260" s="358"/>
      <c r="E260" s="358"/>
      <c r="F260" s="358"/>
      <c r="G260" s="358"/>
      <c r="H260" s="358"/>
      <c r="I260" s="358"/>
      <c r="J260" s="358"/>
      <c r="K260" s="358"/>
      <c r="L260" s="360"/>
      <c r="M260" s="358"/>
      <c r="N260" s="358"/>
      <c r="O260" s="358"/>
      <c r="P260" s="358"/>
      <c r="Q260" s="358"/>
      <c r="R260" s="358"/>
      <c r="S260" s="358"/>
      <c r="T260" s="358"/>
      <c r="U260" s="358"/>
      <c r="V260" s="358"/>
      <c r="W260" s="47"/>
      <c r="X260" s="358"/>
      <c r="Y260" s="358"/>
      <c r="Z260" s="358"/>
    </row>
    <row r="261" spans="3:26" ht="14.25">
      <c r="C261" s="358"/>
      <c r="D261" s="358"/>
      <c r="E261" s="358"/>
      <c r="F261" s="358"/>
      <c r="G261" s="358"/>
      <c r="H261" s="358"/>
      <c r="I261" s="358"/>
      <c r="J261" s="358"/>
      <c r="K261" s="358"/>
      <c r="L261" s="360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47"/>
      <c r="X261" s="358"/>
      <c r="Y261" s="358"/>
      <c r="Z261" s="358"/>
    </row>
    <row r="262" spans="3:26" ht="14.25">
      <c r="C262" s="358"/>
      <c r="D262" s="358"/>
      <c r="E262" s="358"/>
      <c r="F262" s="358"/>
      <c r="G262" s="358"/>
      <c r="H262" s="358"/>
      <c r="I262" s="358"/>
      <c r="J262" s="358"/>
      <c r="K262" s="358"/>
      <c r="L262" s="360"/>
      <c r="M262" s="358"/>
      <c r="N262" s="358"/>
      <c r="O262" s="358"/>
      <c r="P262" s="358"/>
      <c r="Q262" s="358"/>
      <c r="R262" s="358"/>
      <c r="S262" s="358"/>
      <c r="T262" s="358"/>
      <c r="U262" s="358"/>
      <c r="V262" s="358"/>
      <c r="W262" s="47"/>
      <c r="X262" s="358"/>
      <c r="Y262" s="358"/>
      <c r="Z262" s="358"/>
    </row>
    <row r="263" spans="3:26" ht="14.25">
      <c r="C263" s="358"/>
      <c r="D263" s="358"/>
      <c r="E263" s="358"/>
      <c r="F263" s="358"/>
      <c r="G263" s="358"/>
      <c r="H263" s="358"/>
      <c r="I263" s="358"/>
      <c r="J263" s="358"/>
      <c r="K263" s="358"/>
      <c r="L263" s="360"/>
      <c r="M263" s="358"/>
      <c r="N263" s="358"/>
      <c r="O263" s="358"/>
      <c r="P263" s="358"/>
      <c r="Q263" s="358"/>
      <c r="R263" s="358"/>
      <c r="S263" s="358"/>
      <c r="T263" s="358"/>
      <c r="U263" s="358"/>
      <c r="V263" s="358"/>
      <c r="W263" s="47"/>
      <c r="X263" s="358"/>
      <c r="Y263" s="358"/>
      <c r="Z263" s="358"/>
    </row>
    <row r="264" spans="3:26" ht="14.25">
      <c r="C264" s="358"/>
      <c r="D264" s="358"/>
      <c r="E264" s="358"/>
      <c r="F264" s="358"/>
      <c r="G264" s="358"/>
      <c r="H264" s="358"/>
      <c r="I264" s="358"/>
      <c r="J264" s="358"/>
      <c r="K264" s="358"/>
      <c r="L264" s="360"/>
      <c r="M264" s="358"/>
      <c r="N264" s="358"/>
      <c r="O264" s="358"/>
      <c r="P264" s="358"/>
      <c r="Q264" s="358"/>
      <c r="R264" s="358"/>
      <c r="S264" s="358"/>
      <c r="T264" s="358"/>
      <c r="U264" s="358"/>
      <c r="V264" s="358"/>
      <c r="W264" s="47"/>
      <c r="X264" s="358"/>
      <c r="Y264" s="358"/>
      <c r="Z264" s="358"/>
    </row>
    <row r="265" spans="3:26" ht="14.25">
      <c r="C265" s="358"/>
      <c r="D265" s="358"/>
      <c r="E265" s="358"/>
      <c r="F265" s="358"/>
      <c r="G265" s="358"/>
      <c r="H265" s="358"/>
      <c r="I265" s="358"/>
      <c r="J265" s="358"/>
      <c r="K265" s="358"/>
      <c r="L265" s="360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47"/>
      <c r="X265" s="358"/>
      <c r="Y265" s="358"/>
      <c r="Z265" s="358"/>
    </row>
    <row r="266" spans="3:26" ht="14.25">
      <c r="C266" s="358"/>
      <c r="D266" s="358"/>
      <c r="E266" s="358"/>
      <c r="F266" s="358"/>
      <c r="G266" s="358"/>
      <c r="H266" s="358"/>
      <c r="I266" s="358"/>
      <c r="J266" s="358"/>
      <c r="K266" s="358"/>
      <c r="L266" s="360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47"/>
      <c r="X266" s="358"/>
      <c r="Y266" s="358"/>
      <c r="Z266" s="358"/>
    </row>
    <row r="267" spans="3:26" ht="14.25">
      <c r="C267" s="358"/>
      <c r="D267" s="358"/>
      <c r="E267" s="358"/>
      <c r="F267" s="358"/>
      <c r="G267" s="358"/>
      <c r="H267" s="358"/>
      <c r="I267" s="358"/>
      <c r="J267" s="358"/>
      <c r="K267" s="358"/>
      <c r="L267" s="360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47"/>
      <c r="X267" s="358"/>
      <c r="Y267" s="358"/>
      <c r="Z267" s="358"/>
    </row>
    <row r="268" spans="3:26" ht="14.25">
      <c r="C268" s="358"/>
      <c r="D268" s="358"/>
      <c r="E268" s="358"/>
      <c r="F268" s="358"/>
      <c r="G268" s="358"/>
      <c r="H268" s="358"/>
      <c r="I268" s="358"/>
      <c r="J268" s="358"/>
      <c r="K268" s="358"/>
      <c r="L268" s="360"/>
      <c r="M268" s="358"/>
      <c r="N268" s="358"/>
      <c r="O268" s="358"/>
      <c r="P268" s="358"/>
      <c r="Q268" s="358"/>
      <c r="R268" s="358"/>
      <c r="S268" s="358"/>
      <c r="T268" s="358"/>
      <c r="U268" s="358"/>
      <c r="V268" s="358"/>
      <c r="W268" s="47"/>
      <c r="X268" s="358"/>
      <c r="Y268" s="358"/>
      <c r="Z268" s="358"/>
    </row>
    <row r="269" spans="3:26" ht="14.25">
      <c r="C269" s="358"/>
      <c r="D269" s="358"/>
      <c r="E269" s="358"/>
      <c r="F269" s="358"/>
      <c r="G269" s="358"/>
      <c r="H269" s="358"/>
      <c r="I269" s="358"/>
      <c r="J269" s="358"/>
      <c r="K269" s="358"/>
      <c r="L269" s="360"/>
      <c r="M269" s="358"/>
      <c r="N269" s="358"/>
      <c r="O269" s="358"/>
      <c r="P269" s="358"/>
      <c r="Q269" s="358"/>
      <c r="R269" s="358"/>
      <c r="S269" s="358"/>
      <c r="T269" s="358"/>
      <c r="U269" s="358"/>
      <c r="V269" s="358"/>
      <c r="W269" s="47"/>
      <c r="X269" s="358"/>
      <c r="Y269" s="358"/>
      <c r="Z269" s="358"/>
    </row>
    <row r="270" spans="3:26" ht="14.25">
      <c r="C270" s="358"/>
      <c r="D270" s="358"/>
      <c r="E270" s="358"/>
      <c r="F270" s="358"/>
      <c r="G270" s="358"/>
      <c r="H270" s="358"/>
      <c r="I270" s="358"/>
      <c r="J270" s="358"/>
      <c r="K270" s="358"/>
      <c r="L270" s="360"/>
      <c r="M270" s="358"/>
      <c r="N270" s="358"/>
      <c r="O270" s="358"/>
      <c r="P270" s="358"/>
      <c r="Q270" s="358"/>
      <c r="R270" s="358"/>
      <c r="S270" s="358"/>
      <c r="T270" s="358"/>
      <c r="U270" s="358"/>
      <c r="V270" s="358"/>
      <c r="W270" s="47"/>
      <c r="X270" s="358"/>
      <c r="Y270" s="358"/>
      <c r="Z270" s="358"/>
    </row>
    <row r="271" spans="3:26" ht="14.25">
      <c r="C271" s="358"/>
      <c r="D271" s="358"/>
      <c r="E271" s="358"/>
      <c r="F271" s="358"/>
      <c r="G271" s="358"/>
      <c r="H271" s="358"/>
      <c r="I271" s="358"/>
      <c r="J271" s="358"/>
      <c r="K271" s="358"/>
      <c r="L271" s="360"/>
      <c r="M271" s="358"/>
      <c r="N271" s="358"/>
      <c r="O271" s="358"/>
      <c r="P271" s="358"/>
      <c r="Q271" s="358"/>
      <c r="R271" s="358"/>
      <c r="S271" s="358"/>
      <c r="T271" s="358"/>
      <c r="U271" s="358"/>
      <c r="V271" s="358"/>
      <c r="W271" s="47"/>
      <c r="X271" s="358"/>
      <c r="Y271" s="358"/>
      <c r="Z271" s="358"/>
    </row>
    <row r="272" spans="3:26" ht="14.25">
      <c r="C272" s="358"/>
      <c r="D272" s="358"/>
      <c r="E272" s="358"/>
      <c r="F272" s="358"/>
      <c r="G272" s="358"/>
      <c r="H272" s="358"/>
      <c r="I272" s="358"/>
      <c r="J272" s="358"/>
      <c r="K272" s="358"/>
      <c r="L272" s="360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47"/>
      <c r="X272" s="358"/>
      <c r="Y272" s="358"/>
      <c r="Z272" s="358"/>
    </row>
    <row r="273" spans="3:26" ht="14.25">
      <c r="C273" s="358"/>
      <c r="D273" s="358"/>
      <c r="E273" s="358"/>
      <c r="F273" s="358"/>
      <c r="G273" s="358"/>
      <c r="H273" s="358"/>
      <c r="I273" s="358"/>
      <c r="J273" s="358"/>
      <c r="K273" s="358"/>
      <c r="L273" s="360"/>
      <c r="M273" s="358"/>
      <c r="N273" s="358"/>
      <c r="O273" s="358"/>
      <c r="P273" s="358"/>
      <c r="Q273" s="358"/>
      <c r="R273" s="358"/>
      <c r="S273" s="358"/>
      <c r="T273" s="358"/>
      <c r="U273" s="358"/>
      <c r="V273" s="358"/>
      <c r="W273" s="47"/>
      <c r="X273" s="358"/>
      <c r="Y273" s="358"/>
      <c r="Z273" s="358"/>
    </row>
    <row r="274" spans="3:26" ht="14.25">
      <c r="C274" s="358"/>
      <c r="D274" s="358"/>
      <c r="E274" s="358"/>
      <c r="F274" s="358"/>
      <c r="G274" s="358"/>
      <c r="H274" s="358"/>
      <c r="I274" s="358"/>
      <c r="J274" s="358"/>
      <c r="K274" s="358"/>
      <c r="L274" s="360"/>
      <c r="M274" s="358"/>
      <c r="N274" s="358"/>
      <c r="O274" s="358"/>
      <c r="P274" s="358"/>
      <c r="Q274" s="358"/>
      <c r="R274" s="358"/>
      <c r="S274" s="358"/>
      <c r="T274" s="358"/>
      <c r="U274" s="358"/>
      <c r="V274" s="358"/>
      <c r="W274" s="47"/>
      <c r="X274" s="358"/>
      <c r="Y274" s="358"/>
      <c r="Z274" s="358"/>
    </row>
    <row r="275" spans="3:26" ht="14.25">
      <c r="C275" s="358"/>
      <c r="D275" s="358"/>
      <c r="E275" s="358"/>
      <c r="F275" s="358"/>
      <c r="G275" s="358"/>
      <c r="H275" s="358"/>
      <c r="I275" s="358"/>
      <c r="J275" s="358"/>
      <c r="K275" s="358"/>
      <c r="L275" s="360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47"/>
      <c r="X275" s="358"/>
      <c r="Y275" s="358"/>
      <c r="Z275" s="358"/>
    </row>
    <row r="276" spans="3:26" ht="14.25">
      <c r="C276" s="358"/>
      <c r="D276" s="358"/>
      <c r="E276" s="358"/>
      <c r="F276" s="358"/>
      <c r="G276" s="358"/>
      <c r="H276" s="358"/>
      <c r="I276" s="358"/>
      <c r="J276" s="358"/>
      <c r="K276" s="358"/>
      <c r="L276" s="360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47"/>
      <c r="X276" s="358"/>
      <c r="Y276" s="358"/>
      <c r="Z276" s="358"/>
    </row>
    <row r="277" spans="3:26" ht="14.25">
      <c r="C277" s="358"/>
      <c r="D277" s="358"/>
      <c r="E277" s="358"/>
      <c r="F277" s="358"/>
      <c r="G277" s="358"/>
      <c r="H277" s="358"/>
      <c r="I277" s="358"/>
      <c r="J277" s="358"/>
      <c r="K277" s="358"/>
      <c r="L277" s="360"/>
      <c r="M277" s="358"/>
      <c r="N277" s="358"/>
      <c r="O277" s="358"/>
      <c r="P277" s="358"/>
      <c r="Q277" s="358"/>
      <c r="R277" s="358"/>
      <c r="S277" s="358"/>
      <c r="T277" s="358"/>
      <c r="U277" s="358"/>
      <c r="V277" s="358"/>
      <c r="W277" s="47"/>
      <c r="X277" s="358"/>
      <c r="Y277" s="358"/>
      <c r="Z277" s="358"/>
    </row>
    <row r="278" spans="3:26" ht="14.25">
      <c r="C278" s="358"/>
      <c r="D278" s="358"/>
      <c r="E278" s="358"/>
      <c r="F278" s="358"/>
      <c r="G278" s="358"/>
      <c r="H278" s="358"/>
      <c r="I278" s="358"/>
      <c r="J278" s="358"/>
      <c r="K278" s="358"/>
      <c r="L278" s="360"/>
      <c r="M278" s="358"/>
      <c r="N278" s="358"/>
      <c r="O278" s="358"/>
      <c r="P278" s="358"/>
      <c r="Q278" s="358"/>
      <c r="R278" s="358"/>
      <c r="S278" s="358"/>
      <c r="T278" s="358"/>
      <c r="U278" s="358"/>
      <c r="V278" s="358"/>
      <c r="W278" s="47"/>
      <c r="X278" s="358"/>
      <c r="Y278" s="358"/>
      <c r="Z278" s="358"/>
    </row>
    <row r="279" spans="3:26" ht="14.25">
      <c r="C279" s="358"/>
      <c r="D279" s="358"/>
      <c r="E279" s="358"/>
      <c r="F279" s="358"/>
      <c r="G279" s="358"/>
      <c r="H279" s="358"/>
      <c r="I279" s="358"/>
      <c r="J279" s="358"/>
      <c r="K279" s="358"/>
      <c r="L279" s="360"/>
      <c r="M279" s="358"/>
      <c r="N279" s="358"/>
      <c r="O279" s="358"/>
      <c r="P279" s="358"/>
      <c r="Q279" s="358"/>
      <c r="R279" s="358"/>
      <c r="S279" s="358"/>
      <c r="T279" s="358"/>
      <c r="U279" s="358"/>
      <c r="V279" s="358"/>
      <c r="W279" s="47"/>
      <c r="X279" s="358"/>
      <c r="Y279" s="358"/>
      <c r="Z279" s="358"/>
    </row>
    <row r="280" spans="3:26" ht="14.25">
      <c r="C280" s="358"/>
      <c r="D280" s="358"/>
      <c r="E280" s="358"/>
      <c r="F280" s="358"/>
      <c r="G280" s="358"/>
      <c r="H280" s="358"/>
      <c r="I280" s="358"/>
      <c r="J280" s="358"/>
      <c r="K280" s="358"/>
      <c r="L280" s="360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47"/>
      <c r="X280" s="358"/>
      <c r="Y280" s="358"/>
      <c r="Z280" s="358"/>
    </row>
    <row r="281" spans="3:26" ht="14.25">
      <c r="C281" s="358"/>
      <c r="D281" s="358"/>
      <c r="E281" s="358"/>
      <c r="F281" s="358"/>
      <c r="G281" s="358"/>
      <c r="H281" s="358"/>
      <c r="I281" s="358"/>
      <c r="J281" s="358"/>
      <c r="K281" s="358"/>
      <c r="L281" s="360"/>
      <c r="M281" s="358"/>
      <c r="N281" s="358"/>
      <c r="O281" s="358"/>
      <c r="P281" s="358"/>
      <c r="Q281" s="358"/>
      <c r="R281" s="358"/>
      <c r="S281" s="358"/>
      <c r="T281" s="358"/>
      <c r="U281" s="358"/>
      <c r="V281" s="358"/>
      <c r="W281" s="47"/>
      <c r="X281" s="358"/>
      <c r="Y281" s="358"/>
      <c r="Z281" s="358"/>
    </row>
    <row r="282" spans="3:26" ht="14.25">
      <c r="C282" s="358"/>
      <c r="D282" s="358"/>
      <c r="E282" s="358"/>
      <c r="F282" s="358"/>
      <c r="G282" s="358"/>
      <c r="H282" s="358"/>
      <c r="I282" s="358"/>
      <c r="J282" s="358"/>
      <c r="K282" s="358"/>
      <c r="L282" s="360"/>
      <c r="M282" s="358"/>
      <c r="N282" s="358"/>
      <c r="O282" s="358"/>
      <c r="P282" s="358"/>
      <c r="Q282" s="358"/>
      <c r="R282" s="358"/>
      <c r="S282" s="358"/>
      <c r="T282" s="358"/>
      <c r="U282" s="358"/>
      <c r="V282" s="358"/>
      <c r="W282" s="47"/>
      <c r="X282" s="358"/>
      <c r="Y282" s="358"/>
      <c r="Z282" s="358"/>
    </row>
    <row r="283" spans="3:26" ht="14.25">
      <c r="C283" s="358"/>
      <c r="D283" s="358"/>
      <c r="E283" s="358"/>
      <c r="F283" s="358"/>
      <c r="G283" s="358"/>
      <c r="H283" s="358"/>
      <c r="I283" s="358"/>
      <c r="J283" s="358"/>
      <c r="K283" s="358"/>
      <c r="L283" s="360"/>
      <c r="M283" s="358"/>
      <c r="N283" s="358"/>
      <c r="O283" s="358"/>
      <c r="P283" s="358"/>
      <c r="Q283" s="358"/>
      <c r="R283" s="358"/>
      <c r="S283" s="358"/>
      <c r="T283" s="358"/>
      <c r="U283" s="358"/>
      <c r="V283" s="358"/>
      <c r="W283" s="47"/>
      <c r="X283" s="358"/>
      <c r="Y283" s="358"/>
      <c r="Z283" s="358"/>
    </row>
    <row r="284" spans="3:26" ht="14.25">
      <c r="C284" s="358"/>
      <c r="D284" s="358"/>
      <c r="E284" s="358"/>
      <c r="F284" s="358"/>
      <c r="G284" s="358"/>
      <c r="H284" s="358"/>
      <c r="I284" s="358"/>
      <c r="J284" s="358"/>
      <c r="K284" s="358"/>
      <c r="L284" s="360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47"/>
      <c r="X284" s="358"/>
      <c r="Y284" s="358"/>
      <c r="Z284" s="358"/>
    </row>
    <row r="285" spans="3:26" ht="14.25">
      <c r="C285" s="358"/>
      <c r="D285" s="358"/>
      <c r="E285" s="358"/>
      <c r="F285" s="358"/>
      <c r="G285" s="358"/>
      <c r="H285" s="358"/>
      <c r="I285" s="358"/>
      <c r="J285" s="358"/>
      <c r="K285" s="358"/>
      <c r="L285" s="360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47"/>
      <c r="X285" s="358"/>
      <c r="Y285" s="358"/>
      <c r="Z285" s="358"/>
    </row>
    <row r="286" spans="3:26" ht="14.25">
      <c r="C286" s="358"/>
      <c r="D286" s="358"/>
      <c r="E286" s="358"/>
      <c r="F286" s="358"/>
      <c r="G286" s="358"/>
      <c r="H286" s="358"/>
      <c r="I286" s="358"/>
      <c r="J286" s="358"/>
      <c r="K286" s="358"/>
      <c r="L286" s="360"/>
      <c r="M286" s="358"/>
      <c r="N286" s="358"/>
      <c r="O286" s="358"/>
      <c r="P286" s="358"/>
      <c r="Q286" s="358"/>
      <c r="R286" s="358"/>
      <c r="S286" s="358"/>
      <c r="T286" s="358"/>
      <c r="U286" s="358"/>
      <c r="V286" s="358"/>
      <c r="W286" s="47"/>
      <c r="X286" s="358"/>
      <c r="Y286" s="358"/>
      <c r="Z286" s="358"/>
    </row>
    <row r="287" spans="3:26" ht="14.25">
      <c r="C287" s="358"/>
      <c r="D287" s="358"/>
      <c r="E287" s="358"/>
      <c r="F287" s="358"/>
      <c r="G287" s="358"/>
      <c r="H287" s="358"/>
      <c r="I287" s="358"/>
      <c r="J287" s="358"/>
      <c r="K287" s="358"/>
      <c r="L287" s="360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47"/>
      <c r="X287" s="358"/>
      <c r="Y287" s="358"/>
      <c r="Z287" s="358"/>
    </row>
    <row r="288" spans="3:26" ht="14.25">
      <c r="C288" s="358"/>
      <c r="D288" s="358"/>
      <c r="E288" s="358"/>
      <c r="F288" s="358"/>
      <c r="G288" s="358"/>
      <c r="H288" s="358"/>
      <c r="I288" s="358"/>
      <c r="J288" s="358"/>
      <c r="K288" s="358"/>
      <c r="L288" s="360"/>
      <c r="M288" s="358"/>
      <c r="N288" s="358"/>
      <c r="O288" s="358"/>
      <c r="P288" s="358"/>
      <c r="Q288" s="358"/>
      <c r="R288" s="358"/>
      <c r="S288" s="358"/>
      <c r="T288" s="358"/>
      <c r="U288" s="358"/>
      <c r="V288" s="358"/>
      <c r="W288" s="47"/>
      <c r="X288" s="358"/>
      <c r="Y288" s="358"/>
      <c r="Z288" s="358"/>
    </row>
    <row r="289" spans="3:26" ht="14.25">
      <c r="C289" s="358"/>
      <c r="D289" s="358"/>
      <c r="E289" s="358"/>
      <c r="F289" s="358"/>
      <c r="G289" s="358"/>
      <c r="H289" s="358"/>
      <c r="I289" s="358"/>
      <c r="J289" s="358"/>
      <c r="K289" s="358"/>
      <c r="L289" s="360"/>
      <c r="M289" s="358"/>
      <c r="N289" s="358"/>
      <c r="O289" s="358"/>
      <c r="P289" s="358"/>
      <c r="Q289" s="358"/>
      <c r="R289" s="358"/>
      <c r="S289" s="358"/>
      <c r="T289" s="358"/>
      <c r="U289" s="358"/>
      <c r="V289" s="358"/>
      <c r="W289" s="47"/>
      <c r="X289" s="358"/>
      <c r="Y289" s="358"/>
      <c r="Z289" s="358"/>
    </row>
    <row r="290" spans="3:26" ht="14.25">
      <c r="C290" s="358"/>
      <c r="D290" s="358"/>
      <c r="E290" s="358"/>
      <c r="F290" s="358"/>
      <c r="G290" s="358"/>
      <c r="H290" s="358"/>
      <c r="I290" s="358"/>
      <c r="J290" s="358"/>
      <c r="K290" s="358"/>
      <c r="L290" s="360"/>
      <c r="M290" s="358"/>
      <c r="N290" s="358"/>
      <c r="O290" s="358"/>
      <c r="P290" s="358"/>
      <c r="Q290" s="358"/>
      <c r="R290" s="358"/>
      <c r="S290" s="358"/>
      <c r="T290" s="358"/>
      <c r="U290" s="358"/>
      <c r="V290" s="358"/>
      <c r="W290" s="47"/>
      <c r="X290" s="358"/>
      <c r="Y290" s="358"/>
      <c r="Z290" s="358"/>
    </row>
    <row r="291" spans="3:26" ht="14.25">
      <c r="C291" s="358"/>
      <c r="D291" s="358"/>
      <c r="E291" s="358"/>
      <c r="F291" s="358"/>
      <c r="G291" s="358"/>
      <c r="H291" s="358"/>
      <c r="I291" s="358"/>
      <c r="J291" s="358"/>
      <c r="K291" s="358"/>
      <c r="L291" s="360"/>
      <c r="M291" s="358"/>
      <c r="N291" s="358"/>
      <c r="O291" s="358"/>
      <c r="P291" s="358"/>
      <c r="Q291" s="358"/>
      <c r="R291" s="358"/>
      <c r="S291" s="358"/>
      <c r="T291" s="358"/>
      <c r="U291" s="358"/>
      <c r="V291" s="358"/>
      <c r="W291" s="47"/>
      <c r="X291" s="358"/>
      <c r="Y291" s="358"/>
      <c r="Z291" s="358"/>
    </row>
    <row r="292" spans="3:26" ht="14.25">
      <c r="C292" s="358"/>
      <c r="D292" s="358"/>
      <c r="E292" s="358"/>
      <c r="F292" s="358"/>
      <c r="G292" s="358"/>
      <c r="H292" s="358"/>
      <c r="I292" s="358"/>
      <c r="J292" s="358"/>
      <c r="K292" s="358"/>
      <c r="L292" s="360"/>
      <c r="M292" s="358"/>
      <c r="N292" s="358"/>
      <c r="O292" s="358"/>
      <c r="P292" s="358"/>
      <c r="Q292" s="358"/>
      <c r="R292" s="358"/>
      <c r="S292" s="358"/>
      <c r="T292" s="358"/>
      <c r="U292" s="358"/>
      <c r="V292" s="358"/>
      <c r="W292" s="47"/>
      <c r="X292" s="358"/>
      <c r="Y292" s="358"/>
      <c r="Z292" s="358"/>
    </row>
    <row r="293" spans="3:26" ht="14.25">
      <c r="C293" s="358"/>
      <c r="D293" s="358"/>
      <c r="E293" s="358"/>
      <c r="F293" s="358"/>
      <c r="G293" s="358"/>
      <c r="H293" s="358"/>
      <c r="I293" s="358"/>
      <c r="J293" s="358"/>
      <c r="K293" s="358"/>
      <c r="L293" s="360"/>
      <c r="M293" s="358"/>
      <c r="N293" s="358"/>
      <c r="O293" s="358"/>
      <c r="P293" s="358"/>
      <c r="Q293" s="358"/>
      <c r="R293" s="358"/>
      <c r="S293" s="358"/>
      <c r="T293" s="358"/>
      <c r="U293" s="358"/>
      <c r="V293" s="358"/>
      <c r="W293" s="47"/>
      <c r="X293" s="358"/>
      <c r="Y293" s="358"/>
      <c r="Z293" s="358"/>
    </row>
    <row r="294" spans="3:26" ht="14.25">
      <c r="C294" s="358"/>
      <c r="D294" s="358"/>
      <c r="E294" s="358"/>
      <c r="F294" s="358"/>
      <c r="G294" s="358"/>
      <c r="H294" s="358"/>
      <c r="I294" s="358"/>
      <c r="J294" s="358"/>
      <c r="K294" s="358"/>
      <c r="L294" s="360"/>
      <c r="M294" s="358"/>
      <c r="N294" s="358"/>
      <c r="O294" s="358"/>
      <c r="P294" s="358"/>
      <c r="Q294" s="358"/>
      <c r="R294" s="358"/>
      <c r="S294" s="358"/>
      <c r="T294" s="358"/>
      <c r="U294" s="358"/>
      <c r="V294" s="358"/>
      <c r="W294" s="47"/>
      <c r="X294" s="358"/>
      <c r="Y294" s="358"/>
      <c r="Z294" s="358"/>
    </row>
    <row r="295" spans="3:26" ht="14.25">
      <c r="C295" s="358"/>
      <c r="D295" s="358"/>
      <c r="E295" s="358"/>
      <c r="F295" s="358"/>
      <c r="G295" s="358"/>
      <c r="H295" s="358"/>
      <c r="I295" s="358"/>
      <c r="J295" s="358"/>
      <c r="K295" s="358"/>
      <c r="L295" s="360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47"/>
      <c r="X295" s="358"/>
      <c r="Y295" s="358"/>
      <c r="Z295" s="358"/>
    </row>
    <row r="296" spans="3:26" ht="14.25">
      <c r="C296" s="358"/>
      <c r="D296" s="358"/>
      <c r="E296" s="358"/>
      <c r="F296" s="358"/>
      <c r="G296" s="358"/>
      <c r="H296" s="358"/>
      <c r="I296" s="358"/>
      <c r="J296" s="358"/>
      <c r="K296" s="358"/>
      <c r="L296" s="360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47"/>
      <c r="X296" s="358"/>
      <c r="Y296" s="358"/>
      <c r="Z296" s="358"/>
    </row>
    <row r="297" spans="3:26" ht="14.25">
      <c r="C297" s="358"/>
      <c r="D297" s="358"/>
      <c r="E297" s="358"/>
      <c r="F297" s="358"/>
      <c r="G297" s="358"/>
      <c r="H297" s="358"/>
      <c r="I297" s="358"/>
      <c r="J297" s="358"/>
      <c r="K297" s="358"/>
      <c r="L297" s="360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47"/>
      <c r="X297" s="358"/>
      <c r="Y297" s="358"/>
      <c r="Z297" s="358"/>
    </row>
    <row r="298" spans="3:26" ht="14.25">
      <c r="C298" s="358"/>
      <c r="D298" s="358"/>
      <c r="E298" s="358"/>
      <c r="F298" s="358"/>
      <c r="G298" s="358"/>
      <c r="H298" s="358"/>
      <c r="I298" s="358"/>
      <c r="J298" s="358"/>
      <c r="K298" s="358"/>
      <c r="L298" s="360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47"/>
      <c r="X298" s="358"/>
      <c r="Y298" s="358"/>
      <c r="Z298" s="358"/>
    </row>
    <row r="299" spans="3:26" ht="14.25">
      <c r="C299" s="358"/>
      <c r="D299" s="358"/>
      <c r="E299" s="358"/>
      <c r="F299" s="358"/>
      <c r="G299" s="358"/>
      <c r="H299" s="358"/>
      <c r="I299" s="358"/>
      <c r="J299" s="358"/>
      <c r="K299" s="358"/>
      <c r="L299" s="360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47"/>
      <c r="X299" s="358"/>
      <c r="Y299" s="358"/>
      <c r="Z299" s="358"/>
    </row>
    <row r="300" spans="3:26" ht="14.25">
      <c r="C300" s="358"/>
      <c r="D300" s="358"/>
      <c r="E300" s="358"/>
      <c r="F300" s="358"/>
      <c r="G300" s="358"/>
      <c r="H300" s="358"/>
      <c r="I300" s="358"/>
      <c r="J300" s="358"/>
      <c r="K300" s="358"/>
      <c r="L300" s="360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47"/>
      <c r="X300" s="358"/>
      <c r="Y300" s="358"/>
      <c r="Z300" s="358"/>
    </row>
    <row r="301" spans="3:26" ht="14.25">
      <c r="C301" s="358"/>
      <c r="D301" s="358"/>
      <c r="E301" s="358"/>
      <c r="F301" s="358"/>
      <c r="G301" s="358"/>
      <c r="H301" s="358"/>
      <c r="I301" s="358"/>
      <c r="J301" s="358"/>
      <c r="K301" s="358"/>
      <c r="L301" s="360"/>
      <c r="M301" s="358"/>
      <c r="N301" s="358"/>
      <c r="O301" s="358"/>
      <c r="P301" s="358"/>
      <c r="Q301" s="358"/>
      <c r="R301" s="358"/>
      <c r="S301" s="358"/>
      <c r="T301" s="358"/>
      <c r="U301" s="358"/>
      <c r="V301" s="358"/>
      <c r="W301" s="47"/>
      <c r="X301" s="358"/>
      <c r="Y301" s="358"/>
      <c r="Z301" s="358"/>
    </row>
    <row r="302" spans="3:26" ht="14.25">
      <c r="C302" s="358"/>
      <c r="D302" s="358"/>
      <c r="E302" s="358"/>
      <c r="F302" s="358"/>
      <c r="G302" s="358"/>
      <c r="H302" s="358"/>
      <c r="I302" s="358"/>
      <c r="J302" s="358"/>
      <c r="K302" s="358"/>
      <c r="L302" s="360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47"/>
      <c r="X302" s="358"/>
      <c r="Y302" s="358"/>
      <c r="Z302" s="358"/>
    </row>
    <row r="303" spans="3:26" ht="14.25">
      <c r="C303" s="358"/>
      <c r="D303" s="358"/>
      <c r="E303" s="358"/>
      <c r="F303" s="358"/>
      <c r="G303" s="358"/>
      <c r="H303" s="358"/>
      <c r="I303" s="358"/>
      <c r="J303" s="358"/>
      <c r="K303" s="358"/>
      <c r="L303" s="360"/>
      <c r="M303" s="358"/>
      <c r="N303" s="358"/>
      <c r="O303" s="358"/>
      <c r="P303" s="358"/>
      <c r="Q303" s="358"/>
      <c r="R303" s="358"/>
      <c r="S303" s="358"/>
      <c r="T303" s="358"/>
      <c r="U303" s="358"/>
      <c r="V303" s="358"/>
      <c r="W303" s="47"/>
      <c r="X303" s="358"/>
      <c r="Y303" s="358"/>
      <c r="Z303" s="358"/>
    </row>
    <row r="304" spans="3:26" ht="14.25">
      <c r="C304" s="358"/>
      <c r="D304" s="358"/>
      <c r="E304" s="358"/>
      <c r="F304" s="358"/>
      <c r="G304" s="358"/>
      <c r="H304" s="358"/>
      <c r="I304" s="358"/>
      <c r="J304" s="358"/>
      <c r="K304" s="358"/>
      <c r="L304" s="360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47"/>
      <c r="X304" s="358"/>
      <c r="Y304" s="358"/>
      <c r="Z304" s="358"/>
    </row>
    <row r="305" spans="3:26" ht="14.25">
      <c r="C305" s="358"/>
      <c r="D305" s="358"/>
      <c r="E305" s="358"/>
      <c r="F305" s="358"/>
      <c r="G305" s="358"/>
      <c r="H305" s="358"/>
      <c r="I305" s="358"/>
      <c r="J305" s="358"/>
      <c r="K305" s="358"/>
      <c r="L305" s="360"/>
      <c r="M305" s="358"/>
      <c r="N305" s="358"/>
      <c r="O305" s="358"/>
      <c r="P305" s="358"/>
      <c r="Q305" s="358"/>
      <c r="R305" s="358"/>
      <c r="S305" s="358"/>
      <c r="T305" s="358"/>
      <c r="U305" s="358"/>
      <c r="V305" s="358"/>
      <c r="W305" s="47"/>
      <c r="X305" s="358"/>
      <c r="Y305" s="358"/>
      <c r="Z305" s="358"/>
    </row>
    <row r="306" spans="3:26" ht="14.25">
      <c r="C306" s="358"/>
      <c r="D306" s="358"/>
      <c r="E306" s="358"/>
      <c r="F306" s="358"/>
      <c r="G306" s="358"/>
      <c r="H306" s="358"/>
      <c r="I306" s="358"/>
      <c r="J306" s="358"/>
      <c r="K306" s="358"/>
      <c r="L306" s="360"/>
      <c r="M306" s="358"/>
      <c r="N306" s="358"/>
      <c r="O306" s="358"/>
      <c r="P306" s="358"/>
      <c r="Q306" s="358"/>
      <c r="R306" s="358"/>
      <c r="S306" s="358"/>
      <c r="T306" s="358"/>
      <c r="U306" s="358"/>
      <c r="V306" s="358"/>
      <c r="W306" s="47"/>
      <c r="X306" s="358"/>
      <c r="Y306" s="358"/>
      <c r="Z306" s="358"/>
    </row>
    <row r="307" spans="3:26" ht="14.25">
      <c r="C307" s="358"/>
      <c r="D307" s="358"/>
      <c r="E307" s="358"/>
      <c r="F307" s="358"/>
      <c r="G307" s="358"/>
      <c r="H307" s="358"/>
      <c r="I307" s="358"/>
      <c r="J307" s="358"/>
      <c r="K307" s="358"/>
      <c r="L307" s="360"/>
      <c r="M307" s="358"/>
      <c r="N307" s="358"/>
      <c r="O307" s="358"/>
      <c r="P307" s="358"/>
      <c r="Q307" s="358"/>
      <c r="R307" s="358"/>
      <c r="S307" s="358"/>
      <c r="T307" s="358"/>
      <c r="U307" s="358"/>
      <c r="V307" s="358"/>
      <c r="W307" s="47"/>
      <c r="X307" s="358"/>
      <c r="Y307" s="358"/>
      <c r="Z307" s="358"/>
    </row>
    <row r="308" spans="3:26" ht="14.25">
      <c r="C308" s="358"/>
      <c r="D308" s="358"/>
      <c r="E308" s="358"/>
      <c r="F308" s="358"/>
      <c r="G308" s="358"/>
      <c r="H308" s="358"/>
      <c r="I308" s="358"/>
      <c r="J308" s="358"/>
      <c r="K308" s="358"/>
      <c r="L308" s="360"/>
      <c r="M308" s="358"/>
      <c r="N308" s="358"/>
      <c r="O308" s="358"/>
      <c r="P308" s="358"/>
      <c r="Q308" s="358"/>
      <c r="R308" s="358"/>
      <c r="S308" s="358"/>
      <c r="T308" s="358"/>
      <c r="U308" s="358"/>
      <c r="V308" s="358"/>
      <c r="W308" s="47"/>
      <c r="X308" s="358"/>
      <c r="Y308" s="358"/>
      <c r="Z308" s="358"/>
    </row>
    <row r="309" spans="3:26" ht="14.25">
      <c r="C309" s="358"/>
      <c r="D309" s="358"/>
      <c r="E309" s="358"/>
      <c r="F309" s="358"/>
      <c r="G309" s="358"/>
      <c r="H309" s="358"/>
      <c r="I309" s="358"/>
      <c r="J309" s="358"/>
      <c r="K309" s="358"/>
      <c r="L309" s="360"/>
      <c r="M309" s="358"/>
      <c r="N309" s="358"/>
      <c r="O309" s="358"/>
      <c r="P309" s="358"/>
      <c r="Q309" s="358"/>
      <c r="R309" s="358"/>
      <c r="S309" s="358"/>
      <c r="T309" s="358"/>
      <c r="U309" s="358"/>
      <c r="V309" s="358"/>
      <c r="W309" s="47"/>
      <c r="X309" s="358"/>
      <c r="Y309" s="358"/>
      <c r="Z309" s="358"/>
    </row>
    <row r="310" spans="3:26" ht="14.25">
      <c r="C310" s="358"/>
      <c r="D310" s="358"/>
      <c r="E310" s="358"/>
      <c r="F310" s="358"/>
      <c r="G310" s="358"/>
      <c r="H310" s="358"/>
      <c r="I310" s="358"/>
      <c r="J310" s="358"/>
      <c r="K310" s="358"/>
      <c r="L310" s="360"/>
      <c r="M310" s="358"/>
      <c r="N310" s="358"/>
      <c r="O310" s="358"/>
      <c r="P310" s="358"/>
      <c r="Q310" s="358"/>
      <c r="R310" s="358"/>
      <c r="S310" s="358"/>
      <c r="T310" s="358"/>
      <c r="U310" s="358"/>
      <c r="V310" s="358"/>
      <c r="W310" s="47"/>
      <c r="X310" s="358"/>
      <c r="Y310" s="358"/>
      <c r="Z310" s="358"/>
    </row>
    <row r="311" spans="3:26" ht="14.25">
      <c r="C311" s="358"/>
      <c r="D311" s="358"/>
      <c r="E311" s="358"/>
      <c r="F311" s="358"/>
      <c r="G311" s="358"/>
      <c r="H311" s="358"/>
      <c r="I311" s="358"/>
      <c r="J311" s="358"/>
      <c r="K311" s="358"/>
      <c r="L311" s="360"/>
      <c r="M311" s="358"/>
      <c r="N311" s="358"/>
      <c r="O311" s="358"/>
      <c r="P311" s="358"/>
      <c r="Q311" s="358"/>
      <c r="R311" s="358"/>
      <c r="S311" s="358"/>
      <c r="T311" s="358"/>
      <c r="U311" s="358"/>
      <c r="V311" s="358"/>
      <c r="W311" s="47"/>
      <c r="X311" s="358"/>
      <c r="Y311" s="358"/>
      <c r="Z311" s="358"/>
    </row>
    <row r="312" spans="3:26" ht="14.25">
      <c r="C312" s="358"/>
      <c r="D312" s="358"/>
      <c r="E312" s="358"/>
      <c r="F312" s="358"/>
      <c r="G312" s="358"/>
      <c r="H312" s="358"/>
      <c r="I312" s="358"/>
      <c r="J312" s="358"/>
      <c r="K312" s="358"/>
      <c r="L312" s="360"/>
      <c r="M312" s="358"/>
      <c r="N312" s="358"/>
      <c r="O312" s="358"/>
      <c r="P312" s="358"/>
      <c r="Q312" s="358"/>
      <c r="R312" s="358"/>
      <c r="S312" s="358"/>
      <c r="T312" s="358"/>
      <c r="U312" s="358"/>
      <c r="V312" s="358"/>
      <c r="W312" s="47"/>
      <c r="X312" s="358"/>
      <c r="Y312" s="358"/>
      <c r="Z312" s="358"/>
    </row>
    <row r="313" spans="3:26" ht="14.25">
      <c r="C313" s="358"/>
      <c r="D313" s="358"/>
      <c r="E313" s="358"/>
      <c r="F313" s="358"/>
      <c r="G313" s="358"/>
      <c r="H313" s="358"/>
      <c r="I313" s="358"/>
      <c r="J313" s="358"/>
      <c r="K313" s="358"/>
      <c r="L313" s="360"/>
      <c r="M313" s="358"/>
      <c r="N313" s="358"/>
      <c r="O313" s="358"/>
      <c r="P313" s="358"/>
      <c r="Q313" s="358"/>
      <c r="R313" s="358"/>
      <c r="S313" s="358"/>
      <c r="T313" s="358"/>
      <c r="U313" s="358"/>
      <c r="V313" s="358"/>
      <c r="W313" s="47"/>
      <c r="X313" s="358"/>
      <c r="Y313" s="358"/>
      <c r="Z313" s="358"/>
    </row>
    <row r="314" spans="3:26" ht="14.25">
      <c r="C314" s="358"/>
      <c r="D314" s="358"/>
      <c r="E314" s="358"/>
      <c r="F314" s="358"/>
      <c r="G314" s="358"/>
      <c r="H314" s="358"/>
      <c r="I314" s="358"/>
      <c r="J314" s="358"/>
      <c r="K314" s="358"/>
      <c r="L314" s="360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47"/>
      <c r="X314" s="358"/>
      <c r="Y314" s="358"/>
      <c r="Z314" s="358"/>
    </row>
  </sheetData>
  <sheetProtection/>
  <mergeCells count="55">
    <mergeCell ref="A67:B67"/>
    <mergeCell ref="A24:B24"/>
    <mergeCell ref="A30:B30"/>
    <mergeCell ref="A40:B40"/>
    <mergeCell ref="A47:B47"/>
    <mergeCell ref="A18:B18"/>
    <mergeCell ref="A19:B19"/>
    <mergeCell ref="A53:B53"/>
    <mergeCell ref="A61:B61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G7:G9"/>
    <mergeCell ref="H7:H9"/>
    <mergeCell ref="U7:U9"/>
    <mergeCell ref="J8:J9"/>
    <mergeCell ref="K8:K9"/>
    <mergeCell ref="L8:L9"/>
    <mergeCell ref="M8:M9"/>
    <mergeCell ref="I6:I9"/>
    <mergeCell ref="J6:K7"/>
    <mergeCell ref="P6:P9"/>
    <mergeCell ref="Q6:Q9"/>
    <mergeCell ref="W6:W9"/>
    <mergeCell ref="X6:X9"/>
    <mergeCell ref="Y6:Z7"/>
    <mergeCell ref="Y8:Y9"/>
    <mergeCell ref="Z8:Z9"/>
    <mergeCell ref="A2:Z2"/>
    <mergeCell ref="I4:M5"/>
    <mergeCell ref="N4:U4"/>
    <mergeCell ref="R6:R9"/>
    <mergeCell ref="S6:S9"/>
    <mergeCell ref="T6:T9"/>
    <mergeCell ref="V4:Z4"/>
    <mergeCell ref="V5:V9"/>
    <mergeCell ref="W5:Z5"/>
    <mergeCell ref="O6:O9"/>
    <mergeCell ref="A4:B9"/>
    <mergeCell ref="C4:C9"/>
    <mergeCell ref="N5:Q5"/>
    <mergeCell ref="R5:U5"/>
    <mergeCell ref="F4:F9"/>
    <mergeCell ref="G4:H6"/>
    <mergeCell ref="D4:D9"/>
    <mergeCell ref="E4:E9"/>
    <mergeCell ref="L6:M7"/>
    <mergeCell ref="N6:N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4"/>
  <sheetViews>
    <sheetView zoomScale="75" zoomScaleNormal="75" zoomScaleSheetLayoutView="75" zoomScalePageLayoutView="0" workbookViewId="0" topLeftCell="A1">
      <selection activeCell="A13" sqref="A13:B13"/>
    </sheetView>
  </sheetViews>
  <sheetFormatPr defaultColWidth="10.59765625" defaultRowHeight="15"/>
  <cols>
    <col min="1" max="1" width="3.59765625" style="61" customWidth="1"/>
    <col min="2" max="2" width="12.59765625" style="61" customWidth="1"/>
    <col min="3" max="3" width="11.69921875" style="61" customWidth="1"/>
    <col min="4" max="10" width="9.09765625" style="61" customWidth="1"/>
    <col min="11" max="11" width="10.19921875" style="61" customWidth="1"/>
    <col min="12" max="17" width="9.09765625" style="61" customWidth="1"/>
    <col min="18" max="18" width="11" style="61" customWidth="1"/>
    <col min="19" max="19" width="10.19921875" style="61" customWidth="1"/>
    <col min="20" max="27" width="9.09765625" style="61" customWidth="1"/>
    <col min="28" max="16384" width="10.59765625" style="61" customWidth="1"/>
  </cols>
  <sheetData>
    <row r="1" spans="1:27" s="3" customFormat="1" ht="19.5" customHeight="1">
      <c r="A1" s="2" t="s">
        <v>387</v>
      </c>
      <c r="AA1" s="4" t="s">
        <v>388</v>
      </c>
    </row>
    <row r="2" spans="1:27" s="5" customFormat="1" ht="19.5" customHeight="1">
      <c r="A2" s="695" t="s">
        <v>536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</row>
    <row r="3" spans="1:27" s="5" customFormat="1" ht="19.5" customHeight="1">
      <c r="A3" s="658" t="s">
        <v>389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</row>
    <row r="4" spans="2:27" s="5" customFormat="1" ht="18" customHeight="1" thickBo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 t="s">
        <v>390</v>
      </c>
    </row>
    <row r="5" spans="1:27" s="5" customFormat="1" ht="15" customHeight="1">
      <c r="A5" s="696" t="s">
        <v>394</v>
      </c>
      <c r="B5" s="697"/>
      <c r="C5" s="702" t="s">
        <v>397</v>
      </c>
      <c r="D5" s="704" t="s">
        <v>398</v>
      </c>
      <c r="E5" s="705"/>
      <c r="F5" s="705"/>
      <c r="G5" s="705"/>
      <c r="H5" s="705"/>
      <c r="I5" s="705"/>
      <c r="J5" s="705"/>
      <c r="K5" s="706"/>
      <c r="L5" s="704" t="s">
        <v>396</v>
      </c>
      <c r="M5" s="705"/>
      <c r="N5" s="706"/>
      <c r="O5" s="704" t="s">
        <v>395</v>
      </c>
      <c r="P5" s="705"/>
      <c r="Q5" s="705"/>
      <c r="R5" s="705"/>
      <c r="S5" s="705"/>
      <c r="T5" s="705"/>
      <c r="U5" s="706"/>
      <c r="V5" s="704" t="s">
        <v>143</v>
      </c>
      <c r="W5" s="705"/>
      <c r="X5" s="705"/>
      <c r="Y5" s="705"/>
      <c r="Z5" s="706"/>
      <c r="AA5" s="22" t="s">
        <v>391</v>
      </c>
    </row>
    <row r="6" spans="1:27" s="5" customFormat="1" ht="15" customHeight="1">
      <c r="A6" s="698"/>
      <c r="B6" s="699"/>
      <c r="C6" s="703"/>
      <c r="D6" s="679" t="s">
        <v>144</v>
      </c>
      <c r="E6" s="680"/>
      <c r="F6" s="681"/>
      <c r="G6" s="679" t="s">
        <v>145</v>
      </c>
      <c r="H6" s="680"/>
      <c r="I6" s="681"/>
      <c r="J6" s="684" t="s">
        <v>146</v>
      </c>
      <c r="K6" s="684" t="s">
        <v>147</v>
      </c>
      <c r="L6" s="679" t="s">
        <v>148</v>
      </c>
      <c r="M6" s="680"/>
      <c r="N6" s="681"/>
      <c r="O6" s="679" t="s">
        <v>144</v>
      </c>
      <c r="P6" s="680"/>
      <c r="Q6" s="681"/>
      <c r="R6" s="679" t="s">
        <v>145</v>
      </c>
      <c r="S6" s="680"/>
      <c r="T6" s="681"/>
      <c r="U6" s="684" t="s">
        <v>149</v>
      </c>
      <c r="V6" s="679" t="s">
        <v>150</v>
      </c>
      <c r="W6" s="680"/>
      <c r="X6" s="681"/>
      <c r="Y6" s="684" t="s">
        <v>289</v>
      </c>
      <c r="Z6" s="684" t="s">
        <v>147</v>
      </c>
      <c r="AA6" s="676" t="s">
        <v>151</v>
      </c>
    </row>
    <row r="7" spans="1:27" s="5" customFormat="1" ht="15" customHeight="1">
      <c r="A7" s="698"/>
      <c r="B7" s="699"/>
      <c r="C7" s="703"/>
      <c r="D7" s="682"/>
      <c r="E7" s="587"/>
      <c r="F7" s="683"/>
      <c r="G7" s="682"/>
      <c r="H7" s="587"/>
      <c r="I7" s="683"/>
      <c r="J7" s="685"/>
      <c r="K7" s="685"/>
      <c r="L7" s="682"/>
      <c r="M7" s="587"/>
      <c r="N7" s="683"/>
      <c r="O7" s="682"/>
      <c r="P7" s="587"/>
      <c r="Q7" s="683"/>
      <c r="R7" s="682"/>
      <c r="S7" s="587"/>
      <c r="T7" s="683"/>
      <c r="U7" s="685"/>
      <c r="V7" s="682"/>
      <c r="W7" s="587"/>
      <c r="X7" s="683"/>
      <c r="Y7" s="685"/>
      <c r="Z7" s="685"/>
      <c r="AA7" s="677"/>
    </row>
    <row r="8" spans="1:27" s="5" customFormat="1" ht="15" customHeight="1">
      <c r="A8" s="700"/>
      <c r="B8" s="701"/>
      <c r="C8" s="568"/>
      <c r="D8" s="23" t="s">
        <v>241</v>
      </c>
      <c r="E8" s="23" t="s">
        <v>152</v>
      </c>
      <c r="F8" s="23" t="s">
        <v>153</v>
      </c>
      <c r="G8" s="23" t="s">
        <v>241</v>
      </c>
      <c r="H8" s="23" t="s">
        <v>152</v>
      </c>
      <c r="I8" s="23" t="s">
        <v>153</v>
      </c>
      <c r="J8" s="686"/>
      <c r="K8" s="686"/>
      <c r="L8" s="23" t="s">
        <v>241</v>
      </c>
      <c r="M8" s="23" t="s">
        <v>152</v>
      </c>
      <c r="N8" s="23" t="s">
        <v>153</v>
      </c>
      <c r="O8" s="23" t="s">
        <v>241</v>
      </c>
      <c r="P8" s="23" t="s">
        <v>152</v>
      </c>
      <c r="Q8" s="23" t="s">
        <v>153</v>
      </c>
      <c r="R8" s="23" t="s">
        <v>241</v>
      </c>
      <c r="S8" s="23" t="s">
        <v>152</v>
      </c>
      <c r="T8" s="23" t="s">
        <v>153</v>
      </c>
      <c r="U8" s="686"/>
      <c r="V8" s="23" t="s">
        <v>241</v>
      </c>
      <c r="W8" s="23" t="s">
        <v>152</v>
      </c>
      <c r="X8" s="23" t="s">
        <v>153</v>
      </c>
      <c r="Y8" s="686"/>
      <c r="Z8" s="686"/>
      <c r="AA8" s="678"/>
    </row>
    <row r="9" spans="1:27" s="5" customFormat="1" ht="15" customHeight="1">
      <c r="A9" s="693" t="s">
        <v>392</v>
      </c>
      <c r="B9" s="694"/>
      <c r="C9" s="450">
        <f>SUM(D9,G9,J9:K9,L9,O9,R9,U9,V9,Y9:AA9)</f>
        <v>638322</v>
      </c>
      <c r="D9" s="369">
        <f>SUM(E9:F9)</f>
        <v>20690</v>
      </c>
      <c r="E9" s="369">
        <v>12111</v>
      </c>
      <c r="F9" s="369">
        <v>8579</v>
      </c>
      <c r="G9" s="369">
        <f>SUM(H9:I9)</f>
        <v>66168</v>
      </c>
      <c r="H9" s="369">
        <v>65129</v>
      </c>
      <c r="I9" s="369">
        <v>1039</v>
      </c>
      <c r="J9" s="369">
        <v>320</v>
      </c>
      <c r="K9" s="369">
        <v>152461</v>
      </c>
      <c r="L9" s="369">
        <f>SUM(M9:N9)</f>
        <v>3068</v>
      </c>
      <c r="M9" s="369">
        <v>2011</v>
      </c>
      <c r="N9" s="369">
        <v>1057</v>
      </c>
      <c r="O9" s="369">
        <f>SUM(P9:Q9)</f>
        <v>13045</v>
      </c>
      <c r="P9" s="369">
        <v>12988</v>
      </c>
      <c r="Q9" s="369">
        <v>57</v>
      </c>
      <c r="R9" s="369">
        <f>SUM(S9:T9)</f>
        <v>326960</v>
      </c>
      <c r="S9" s="369">
        <v>324795</v>
      </c>
      <c r="T9" s="369">
        <v>2165</v>
      </c>
      <c r="U9" s="369">
        <v>25367</v>
      </c>
      <c r="V9" s="369">
        <f>SUM(W9:X9)</f>
        <v>8112</v>
      </c>
      <c r="W9" s="369">
        <v>6709</v>
      </c>
      <c r="X9" s="369">
        <v>1403</v>
      </c>
      <c r="Y9" s="369">
        <v>3604</v>
      </c>
      <c r="Z9" s="369">
        <v>150</v>
      </c>
      <c r="AA9" s="369">
        <v>18377</v>
      </c>
    </row>
    <row r="10" spans="1:27" s="5" customFormat="1" ht="15" customHeight="1">
      <c r="A10" s="689">
        <v>4</v>
      </c>
      <c r="B10" s="690"/>
      <c r="C10" s="451">
        <f>SUM(D10,G10,J10:K10,L10,O10,R10,U10,V10,Y10:AA10)</f>
        <v>665178</v>
      </c>
      <c r="D10" s="1">
        <f>SUM(E10:F10)</f>
        <v>22248</v>
      </c>
      <c r="E10" s="1">
        <v>13106</v>
      </c>
      <c r="F10" s="1">
        <v>9142</v>
      </c>
      <c r="G10" s="1">
        <f>SUM(H10:I10)</f>
        <v>65889</v>
      </c>
      <c r="H10" s="1">
        <v>64846</v>
      </c>
      <c r="I10" s="1">
        <v>1043</v>
      </c>
      <c r="J10" s="1">
        <v>347</v>
      </c>
      <c r="K10" s="1">
        <v>147964</v>
      </c>
      <c r="L10" s="1">
        <f>SUM(M10:N10)</f>
        <v>3091</v>
      </c>
      <c r="M10" s="1">
        <v>2024</v>
      </c>
      <c r="N10" s="1">
        <v>1067</v>
      </c>
      <c r="O10" s="1">
        <f>SUM(P10:Q10)</f>
        <v>20935</v>
      </c>
      <c r="P10" s="1">
        <v>20871</v>
      </c>
      <c r="Q10" s="1">
        <v>64</v>
      </c>
      <c r="R10" s="1">
        <f>SUM(S10:T10)</f>
        <v>336811</v>
      </c>
      <c r="S10" s="1">
        <v>334653</v>
      </c>
      <c r="T10" s="1">
        <v>2158</v>
      </c>
      <c r="U10" s="1">
        <v>36069</v>
      </c>
      <c r="V10" s="1">
        <f>SUM(W10:X10)</f>
        <v>8669</v>
      </c>
      <c r="W10" s="1">
        <v>7150</v>
      </c>
      <c r="X10" s="1">
        <v>1519</v>
      </c>
      <c r="Y10" s="1">
        <v>3774</v>
      </c>
      <c r="Z10" s="1">
        <v>166</v>
      </c>
      <c r="AA10" s="1">
        <v>19215</v>
      </c>
    </row>
    <row r="11" spans="1:27" s="5" customFormat="1" ht="15" customHeight="1">
      <c r="A11" s="689">
        <v>5</v>
      </c>
      <c r="B11" s="690"/>
      <c r="C11" s="451">
        <f>SUM(D11,G11,J11:K11,L11,O11,R11,U11,V11,Y11:AA11)</f>
        <v>687092</v>
      </c>
      <c r="D11" s="1">
        <f>SUM(E11:F11)</f>
        <v>22972</v>
      </c>
      <c r="E11" s="1">
        <v>13749</v>
      </c>
      <c r="F11" s="1">
        <v>9223</v>
      </c>
      <c r="G11" s="1">
        <f>SUM(H11:I11)</f>
        <v>65425</v>
      </c>
      <c r="H11" s="1">
        <v>64381</v>
      </c>
      <c r="I11" s="1">
        <v>1044</v>
      </c>
      <c r="J11" s="1">
        <v>355</v>
      </c>
      <c r="K11" s="1">
        <v>143393</v>
      </c>
      <c r="L11" s="1">
        <f>SUM(M11:N11)</f>
        <v>3071</v>
      </c>
      <c r="M11" s="1">
        <v>1970</v>
      </c>
      <c r="N11" s="1">
        <v>1101</v>
      </c>
      <c r="O11" s="1">
        <f>SUM(P11:Q11)</f>
        <v>32135</v>
      </c>
      <c r="P11" s="1">
        <v>32064</v>
      </c>
      <c r="Q11" s="1">
        <v>71</v>
      </c>
      <c r="R11" s="1">
        <f>SUM(S11:T11)</f>
        <v>340836</v>
      </c>
      <c r="S11" s="1">
        <v>338679</v>
      </c>
      <c r="T11" s="1">
        <v>2157</v>
      </c>
      <c r="U11" s="1">
        <v>45560</v>
      </c>
      <c r="V11" s="1">
        <f>SUM(W11:X11)</f>
        <v>9010</v>
      </c>
      <c r="W11" s="1">
        <v>7366</v>
      </c>
      <c r="X11" s="1">
        <v>1644</v>
      </c>
      <c r="Y11" s="1">
        <v>3927</v>
      </c>
      <c r="Z11" s="1">
        <v>196</v>
      </c>
      <c r="AA11" s="1">
        <v>20212</v>
      </c>
    </row>
    <row r="12" spans="1:27" s="5" customFormat="1" ht="15" customHeight="1">
      <c r="A12" s="689">
        <v>6</v>
      </c>
      <c r="B12" s="690"/>
      <c r="C12" s="451">
        <f>SUM(D12,G12,J12:K12,L12,O12,R12,U12,V12,Y12:AA12)</f>
        <v>709407</v>
      </c>
      <c r="D12" s="1">
        <f>SUM(E12:F12)</f>
        <v>23585</v>
      </c>
      <c r="E12" s="1">
        <v>14302</v>
      </c>
      <c r="F12" s="1">
        <v>9283</v>
      </c>
      <c r="G12" s="1">
        <f>SUM(H12:I12)</f>
        <v>64984</v>
      </c>
      <c r="H12" s="1">
        <v>63976</v>
      </c>
      <c r="I12" s="1">
        <v>1008</v>
      </c>
      <c r="J12" s="1">
        <v>349</v>
      </c>
      <c r="K12" s="1">
        <v>138694</v>
      </c>
      <c r="L12" s="1">
        <f>SUM(M12:N12)</f>
        <v>3093</v>
      </c>
      <c r="M12" s="1">
        <v>1974</v>
      </c>
      <c r="N12" s="12">
        <v>1119</v>
      </c>
      <c r="O12" s="1">
        <f>SUM(P12:Q12)</f>
        <v>45282</v>
      </c>
      <c r="P12" s="1">
        <v>45212</v>
      </c>
      <c r="Q12" s="1">
        <v>70</v>
      </c>
      <c r="R12" s="1">
        <f>SUM(S12:T12)</f>
        <v>343738</v>
      </c>
      <c r="S12" s="1">
        <v>341574</v>
      </c>
      <c r="T12" s="1">
        <v>2164</v>
      </c>
      <c r="U12" s="1">
        <v>55025</v>
      </c>
      <c r="V12" s="1">
        <f>SUM(W12:X12)</f>
        <v>9379</v>
      </c>
      <c r="W12" s="1">
        <v>7625</v>
      </c>
      <c r="X12" s="1">
        <v>1754</v>
      </c>
      <c r="Y12" s="1">
        <v>4037</v>
      </c>
      <c r="Z12" s="1">
        <v>183</v>
      </c>
      <c r="AA12" s="1">
        <v>21058</v>
      </c>
    </row>
    <row r="13" spans="1:57" s="364" customFormat="1" ht="15" customHeight="1">
      <c r="A13" s="691">
        <v>7</v>
      </c>
      <c r="B13" s="692"/>
      <c r="C13" s="455">
        <f>SUM(C15:C22,C24,C27,C33,C43,C50,C56,C64,C70)</f>
        <v>732193</v>
      </c>
      <c r="D13" s="456">
        <f aca="true" t="shared" si="0" ref="D13:AA13">SUM(D15:D22,D24,D27,D33,D43,D50,D56,D64,D70)</f>
        <v>24713</v>
      </c>
      <c r="E13" s="456">
        <f t="shared" si="0"/>
        <v>15126</v>
      </c>
      <c r="F13" s="456">
        <f t="shared" si="0"/>
        <v>9587</v>
      </c>
      <c r="G13" s="456">
        <f t="shared" si="0"/>
        <v>64505</v>
      </c>
      <c r="H13" s="456">
        <f t="shared" si="0"/>
        <v>63521</v>
      </c>
      <c r="I13" s="456">
        <f t="shared" si="0"/>
        <v>984</v>
      </c>
      <c r="J13" s="456">
        <f t="shared" si="0"/>
        <v>412</v>
      </c>
      <c r="K13" s="456">
        <f t="shared" si="0"/>
        <v>133996</v>
      </c>
      <c r="L13" s="456">
        <f t="shared" si="0"/>
        <v>3075</v>
      </c>
      <c r="M13" s="456">
        <f t="shared" si="0"/>
        <v>1929</v>
      </c>
      <c r="N13" s="456">
        <f t="shared" si="0"/>
        <v>1146</v>
      </c>
      <c r="O13" s="456">
        <f t="shared" si="0"/>
        <v>60153</v>
      </c>
      <c r="P13" s="456">
        <f t="shared" si="0"/>
        <v>60080</v>
      </c>
      <c r="Q13" s="456">
        <f t="shared" si="0"/>
        <v>73</v>
      </c>
      <c r="R13" s="456">
        <f t="shared" si="0"/>
        <v>344441</v>
      </c>
      <c r="S13" s="456">
        <f t="shared" si="0"/>
        <v>342281</v>
      </c>
      <c r="T13" s="456">
        <f t="shared" si="0"/>
        <v>2160</v>
      </c>
      <c r="U13" s="456">
        <f t="shared" si="0"/>
        <v>65072</v>
      </c>
      <c r="V13" s="456">
        <f t="shared" si="0"/>
        <v>9860</v>
      </c>
      <c r="W13" s="456">
        <f t="shared" si="0"/>
        <v>7970</v>
      </c>
      <c r="X13" s="456">
        <f t="shared" si="0"/>
        <v>1890</v>
      </c>
      <c r="Y13" s="456">
        <f t="shared" si="0"/>
        <v>4159</v>
      </c>
      <c r="Z13" s="456">
        <f t="shared" si="0"/>
        <v>205</v>
      </c>
      <c r="AA13" s="456">
        <f t="shared" si="0"/>
        <v>21602</v>
      </c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3"/>
      <c r="BC13" s="363"/>
      <c r="BD13" s="363"/>
      <c r="BE13" s="363"/>
    </row>
    <row r="14" spans="1:27" ht="15" customHeight="1">
      <c r="A14" s="155"/>
      <c r="B14" s="156"/>
      <c r="C14" s="409"/>
      <c r="D14" s="14"/>
      <c r="E14" s="14"/>
      <c r="F14" s="12"/>
      <c r="G14" s="14"/>
      <c r="H14" s="14"/>
      <c r="I14" s="12"/>
      <c r="J14" s="14"/>
      <c r="K14" s="14"/>
      <c r="L14" s="14"/>
      <c r="M14" s="14"/>
      <c r="N14" s="12"/>
      <c r="O14" s="14"/>
      <c r="P14" s="14"/>
      <c r="Q14" s="1"/>
      <c r="R14" s="14"/>
      <c r="S14" s="14"/>
      <c r="T14" s="12"/>
      <c r="U14" s="14"/>
      <c r="V14" s="14"/>
      <c r="W14" s="14"/>
      <c r="X14" s="12"/>
      <c r="Y14" s="14"/>
      <c r="Z14" s="14"/>
      <c r="AA14" s="14"/>
    </row>
    <row r="15" spans="1:43" s="78" customFormat="1" ht="15" customHeight="1">
      <c r="A15" s="687" t="s">
        <v>92</v>
      </c>
      <c r="B15" s="688"/>
      <c r="C15" s="451">
        <f aca="true" t="shared" si="1" ref="C15:C22">SUM(D15,G15,J15:K15,L15,O15,R15,U15,V15,Y15:AA15)</f>
        <v>276832</v>
      </c>
      <c r="D15" s="365">
        <f>SUM(E15:F15)</f>
        <v>9277</v>
      </c>
      <c r="E15" s="365">
        <v>5447</v>
      </c>
      <c r="F15" s="365">
        <v>3830</v>
      </c>
      <c r="G15" s="365">
        <f>SUM(H15:I15)</f>
        <v>29011</v>
      </c>
      <c r="H15" s="365">
        <v>28521</v>
      </c>
      <c r="I15" s="365">
        <v>490</v>
      </c>
      <c r="J15" s="365">
        <v>182</v>
      </c>
      <c r="K15" s="365">
        <v>36877</v>
      </c>
      <c r="L15" s="365">
        <f>SUM(M15:N15)</f>
        <v>1034</v>
      </c>
      <c r="M15" s="203">
        <v>461</v>
      </c>
      <c r="N15" s="365">
        <v>573</v>
      </c>
      <c r="O15" s="365">
        <f>SUM(P15:Q15)</f>
        <v>25041</v>
      </c>
      <c r="P15" s="203">
        <v>25020</v>
      </c>
      <c r="Q15" s="365">
        <v>21</v>
      </c>
      <c r="R15" s="365">
        <f>SUM(S15:T15)</f>
        <v>138604</v>
      </c>
      <c r="S15" s="203">
        <v>137234</v>
      </c>
      <c r="T15" s="365">
        <v>1370</v>
      </c>
      <c r="U15" s="365">
        <v>21893</v>
      </c>
      <c r="V15" s="365">
        <f>SUM(W15:X15)</f>
        <v>4060</v>
      </c>
      <c r="W15" s="203">
        <v>3083</v>
      </c>
      <c r="X15" s="365">
        <v>977</v>
      </c>
      <c r="Y15" s="365">
        <v>1398</v>
      </c>
      <c r="Z15" s="365">
        <v>75</v>
      </c>
      <c r="AA15" s="365">
        <v>9380</v>
      </c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</row>
    <row r="16" spans="1:43" s="78" customFormat="1" ht="15" customHeight="1">
      <c r="A16" s="672" t="s">
        <v>93</v>
      </c>
      <c r="B16" s="673"/>
      <c r="C16" s="451">
        <f t="shared" si="1"/>
        <v>28808</v>
      </c>
      <c r="D16" s="365">
        <f aca="true" t="shared" si="2" ref="D16:D22">SUM(E16:F16)</f>
        <v>1076</v>
      </c>
      <c r="E16" s="365">
        <v>717</v>
      </c>
      <c r="F16" s="365">
        <v>359</v>
      </c>
      <c r="G16" s="365">
        <f aca="true" t="shared" si="3" ref="G16:G22">SUM(H16:I16)</f>
        <v>2550</v>
      </c>
      <c r="H16" s="365">
        <v>2518</v>
      </c>
      <c r="I16" s="365">
        <v>32</v>
      </c>
      <c r="J16" s="365">
        <v>25</v>
      </c>
      <c r="K16" s="365">
        <v>6536</v>
      </c>
      <c r="L16" s="365">
        <f aca="true" t="shared" si="4" ref="L16:L22">SUM(M16:N16)</f>
        <v>182</v>
      </c>
      <c r="M16" s="203">
        <v>121</v>
      </c>
      <c r="N16" s="365">
        <v>61</v>
      </c>
      <c r="O16" s="365">
        <f aca="true" t="shared" si="5" ref="O16:O22">SUM(P16:Q16)</f>
        <v>2133</v>
      </c>
      <c r="P16" s="203">
        <v>2129</v>
      </c>
      <c r="Q16" s="365">
        <v>4</v>
      </c>
      <c r="R16" s="365">
        <f aca="true" t="shared" si="6" ref="R16:R22">SUM(S16:T16)</f>
        <v>12011</v>
      </c>
      <c r="S16" s="203">
        <v>11924</v>
      </c>
      <c r="T16" s="365">
        <v>87</v>
      </c>
      <c r="U16" s="365">
        <v>2816</v>
      </c>
      <c r="V16" s="365">
        <f aca="true" t="shared" si="7" ref="V16:V22">SUM(W16:X16)</f>
        <v>630</v>
      </c>
      <c r="W16" s="203">
        <v>517</v>
      </c>
      <c r="X16" s="365">
        <v>113</v>
      </c>
      <c r="Y16" s="365">
        <v>212</v>
      </c>
      <c r="Z16" s="365">
        <v>10</v>
      </c>
      <c r="AA16" s="365">
        <v>627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</row>
    <row r="17" spans="1:43" s="78" customFormat="1" ht="15" customHeight="1">
      <c r="A17" s="672" t="s">
        <v>94</v>
      </c>
      <c r="B17" s="673"/>
      <c r="C17" s="451">
        <f t="shared" si="1"/>
        <v>72459</v>
      </c>
      <c r="D17" s="365">
        <f t="shared" si="2"/>
        <v>2524</v>
      </c>
      <c r="E17" s="365">
        <v>1493</v>
      </c>
      <c r="F17" s="365">
        <v>1031</v>
      </c>
      <c r="G17" s="365">
        <f t="shared" si="3"/>
        <v>6045</v>
      </c>
      <c r="H17" s="365">
        <v>5960</v>
      </c>
      <c r="I17" s="365">
        <v>85</v>
      </c>
      <c r="J17" s="365">
        <v>53</v>
      </c>
      <c r="K17" s="365">
        <v>13887</v>
      </c>
      <c r="L17" s="365">
        <f t="shared" si="4"/>
        <v>227</v>
      </c>
      <c r="M17" s="203">
        <v>173</v>
      </c>
      <c r="N17" s="365">
        <v>54</v>
      </c>
      <c r="O17" s="365">
        <f t="shared" si="5"/>
        <v>6163</v>
      </c>
      <c r="P17" s="203">
        <v>6162</v>
      </c>
      <c r="Q17" s="365">
        <v>1</v>
      </c>
      <c r="R17" s="365">
        <f t="shared" si="6"/>
        <v>33586</v>
      </c>
      <c r="S17" s="203">
        <v>33452</v>
      </c>
      <c r="T17" s="365">
        <v>134</v>
      </c>
      <c r="U17" s="365">
        <v>6920</v>
      </c>
      <c r="V17" s="365">
        <f t="shared" si="7"/>
        <v>787</v>
      </c>
      <c r="W17" s="203">
        <v>689</v>
      </c>
      <c r="X17" s="365">
        <v>98</v>
      </c>
      <c r="Y17" s="365">
        <v>314</v>
      </c>
      <c r="Z17" s="365">
        <v>30</v>
      </c>
      <c r="AA17" s="365">
        <v>1923</v>
      </c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3" s="78" customFormat="1" ht="15" customHeight="1">
      <c r="A18" s="672" t="s">
        <v>95</v>
      </c>
      <c r="B18" s="673"/>
      <c r="C18" s="451">
        <f t="shared" si="1"/>
        <v>15892</v>
      </c>
      <c r="D18" s="365">
        <f t="shared" si="2"/>
        <v>433</v>
      </c>
      <c r="E18" s="365">
        <v>343</v>
      </c>
      <c r="F18" s="365">
        <v>90</v>
      </c>
      <c r="G18" s="365">
        <f t="shared" si="3"/>
        <v>1348</v>
      </c>
      <c r="H18" s="365">
        <v>1338</v>
      </c>
      <c r="I18" s="365">
        <v>10</v>
      </c>
      <c r="J18" s="365">
        <v>7</v>
      </c>
      <c r="K18" s="365">
        <v>4453</v>
      </c>
      <c r="L18" s="365">
        <f t="shared" si="4"/>
        <v>100</v>
      </c>
      <c r="M18" s="203">
        <v>71</v>
      </c>
      <c r="N18" s="365">
        <v>29</v>
      </c>
      <c r="O18" s="365">
        <f t="shared" si="5"/>
        <v>952</v>
      </c>
      <c r="P18" s="203">
        <v>947</v>
      </c>
      <c r="Q18" s="365">
        <v>5</v>
      </c>
      <c r="R18" s="365">
        <f t="shared" si="6"/>
        <v>6298</v>
      </c>
      <c r="S18" s="203">
        <v>6262</v>
      </c>
      <c r="T18" s="365">
        <v>36</v>
      </c>
      <c r="U18" s="365">
        <v>1583</v>
      </c>
      <c r="V18" s="365">
        <f t="shared" si="7"/>
        <v>234</v>
      </c>
      <c r="W18" s="203">
        <v>212</v>
      </c>
      <c r="X18" s="365">
        <v>22</v>
      </c>
      <c r="Y18" s="365">
        <v>114</v>
      </c>
      <c r="Z18" s="365">
        <v>4</v>
      </c>
      <c r="AA18" s="365">
        <v>366</v>
      </c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</row>
    <row r="19" spans="1:43" s="78" customFormat="1" ht="15" customHeight="1">
      <c r="A19" s="672" t="s">
        <v>96</v>
      </c>
      <c r="B19" s="673"/>
      <c r="C19" s="451">
        <f t="shared" si="1"/>
        <v>13163</v>
      </c>
      <c r="D19" s="365">
        <f t="shared" si="2"/>
        <v>505</v>
      </c>
      <c r="E19" s="365">
        <v>303</v>
      </c>
      <c r="F19" s="365">
        <v>202</v>
      </c>
      <c r="G19" s="365">
        <f t="shared" si="3"/>
        <v>1062</v>
      </c>
      <c r="H19" s="365">
        <v>1051</v>
      </c>
      <c r="I19" s="365">
        <v>11</v>
      </c>
      <c r="J19" s="365">
        <v>4</v>
      </c>
      <c r="K19" s="365">
        <v>4437</v>
      </c>
      <c r="L19" s="365">
        <f t="shared" si="4"/>
        <v>61</v>
      </c>
      <c r="M19" s="203">
        <v>54</v>
      </c>
      <c r="N19" s="365">
        <v>7</v>
      </c>
      <c r="O19" s="365">
        <f t="shared" si="5"/>
        <v>638</v>
      </c>
      <c r="P19" s="203">
        <v>635</v>
      </c>
      <c r="Q19" s="365">
        <v>3</v>
      </c>
      <c r="R19" s="365">
        <f t="shared" si="6"/>
        <v>4709</v>
      </c>
      <c r="S19" s="203">
        <v>4682</v>
      </c>
      <c r="T19" s="365">
        <v>27</v>
      </c>
      <c r="U19" s="365">
        <v>1178</v>
      </c>
      <c r="V19" s="365">
        <f t="shared" si="7"/>
        <v>205</v>
      </c>
      <c r="W19" s="203">
        <v>166</v>
      </c>
      <c r="X19" s="365">
        <v>39</v>
      </c>
      <c r="Y19" s="365">
        <v>154</v>
      </c>
      <c r="Z19" s="365">
        <v>1</v>
      </c>
      <c r="AA19" s="365">
        <v>209</v>
      </c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</row>
    <row r="20" spans="1:43" s="78" customFormat="1" ht="15" customHeight="1">
      <c r="A20" s="672" t="s">
        <v>97</v>
      </c>
      <c r="B20" s="673"/>
      <c r="C20" s="451">
        <f t="shared" si="1"/>
        <v>44918</v>
      </c>
      <c r="D20" s="365">
        <f t="shared" si="2"/>
        <v>1183</v>
      </c>
      <c r="E20" s="365">
        <v>807</v>
      </c>
      <c r="F20" s="365">
        <v>376</v>
      </c>
      <c r="G20" s="365">
        <f t="shared" si="3"/>
        <v>2985</v>
      </c>
      <c r="H20" s="365">
        <v>2959</v>
      </c>
      <c r="I20" s="365">
        <v>26</v>
      </c>
      <c r="J20" s="365">
        <v>14</v>
      </c>
      <c r="K20" s="365">
        <v>9333</v>
      </c>
      <c r="L20" s="365">
        <f t="shared" si="4"/>
        <v>232</v>
      </c>
      <c r="M20" s="203">
        <v>177</v>
      </c>
      <c r="N20" s="365">
        <v>55</v>
      </c>
      <c r="O20" s="365">
        <f t="shared" si="5"/>
        <v>3867</v>
      </c>
      <c r="P20" s="203">
        <v>3848</v>
      </c>
      <c r="Q20" s="365">
        <v>19</v>
      </c>
      <c r="R20" s="365">
        <f t="shared" si="6"/>
        <v>21226</v>
      </c>
      <c r="S20" s="203">
        <v>21047</v>
      </c>
      <c r="T20" s="365">
        <v>179</v>
      </c>
      <c r="U20" s="365">
        <v>4249</v>
      </c>
      <c r="V20" s="365">
        <f t="shared" si="7"/>
        <v>466</v>
      </c>
      <c r="W20" s="203">
        <v>425</v>
      </c>
      <c r="X20" s="365">
        <v>41</v>
      </c>
      <c r="Y20" s="365">
        <v>207</v>
      </c>
      <c r="Z20" s="365">
        <v>18</v>
      </c>
      <c r="AA20" s="365">
        <v>1138</v>
      </c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</row>
    <row r="21" spans="1:43" s="78" customFormat="1" ht="15" customHeight="1">
      <c r="A21" s="672" t="s">
        <v>98</v>
      </c>
      <c r="B21" s="673"/>
      <c r="C21" s="451">
        <f t="shared" si="1"/>
        <v>16540</v>
      </c>
      <c r="D21" s="365">
        <f t="shared" si="2"/>
        <v>505</v>
      </c>
      <c r="E21" s="365">
        <v>308</v>
      </c>
      <c r="F21" s="365">
        <v>197</v>
      </c>
      <c r="G21" s="365">
        <f t="shared" si="3"/>
        <v>1303</v>
      </c>
      <c r="H21" s="365">
        <v>1276</v>
      </c>
      <c r="I21" s="365">
        <v>27</v>
      </c>
      <c r="J21" s="365">
        <v>2</v>
      </c>
      <c r="K21" s="365">
        <v>3707</v>
      </c>
      <c r="L21" s="365">
        <f t="shared" si="4"/>
        <v>63</v>
      </c>
      <c r="M21" s="203">
        <v>44</v>
      </c>
      <c r="N21" s="365">
        <v>19</v>
      </c>
      <c r="O21" s="365">
        <f t="shared" si="5"/>
        <v>1097</v>
      </c>
      <c r="P21" s="203">
        <v>1093</v>
      </c>
      <c r="Q21" s="365">
        <v>4</v>
      </c>
      <c r="R21" s="365">
        <f t="shared" si="6"/>
        <v>7548</v>
      </c>
      <c r="S21" s="203">
        <v>7518</v>
      </c>
      <c r="T21" s="365">
        <v>30</v>
      </c>
      <c r="U21" s="365">
        <v>1507</v>
      </c>
      <c r="V21" s="365">
        <f t="shared" si="7"/>
        <v>245</v>
      </c>
      <c r="W21" s="203">
        <v>214</v>
      </c>
      <c r="X21" s="365">
        <v>31</v>
      </c>
      <c r="Y21" s="365">
        <v>120</v>
      </c>
      <c r="Z21" s="365">
        <v>3</v>
      </c>
      <c r="AA21" s="365">
        <v>440</v>
      </c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</row>
    <row r="22" spans="1:43" s="78" customFormat="1" ht="15" customHeight="1">
      <c r="A22" s="672" t="s">
        <v>99</v>
      </c>
      <c r="B22" s="673"/>
      <c r="C22" s="451">
        <f t="shared" si="1"/>
        <v>41435</v>
      </c>
      <c r="D22" s="365">
        <f t="shared" si="2"/>
        <v>1996</v>
      </c>
      <c r="E22" s="365">
        <v>1012</v>
      </c>
      <c r="F22" s="365">
        <v>984</v>
      </c>
      <c r="G22" s="365">
        <f t="shared" si="3"/>
        <v>3363</v>
      </c>
      <c r="H22" s="365">
        <v>3303</v>
      </c>
      <c r="I22" s="365">
        <v>60</v>
      </c>
      <c r="J22" s="365">
        <v>52</v>
      </c>
      <c r="K22" s="365">
        <v>7097</v>
      </c>
      <c r="L22" s="365">
        <f t="shared" si="4"/>
        <v>104</v>
      </c>
      <c r="M22" s="203">
        <v>92</v>
      </c>
      <c r="N22" s="365">
        <v>12</v>
      </c>
      <c r="O22" s="365">
        <f t="shared" si="5"/>
        <v>3305</v>
      </c>
      <c r="P22" s="203">
        <v>3303</v>
      </c>
      <c r="Q22" s="365">
        <v>2</v>
      </c>
      <c r="R22" s="365">
        <f t="shared" si="6"/>
        <v>19519</v>
      </c>
      <c r="S22" s="203">
        <v>19492</v>
      </c>
      <c r="T22" s="365">
        <v>27</v>
      </c>
      <c r="U22" s="365">
        <v>4089</v>
      </c>
      <c r="V22" s="365">
        <f t="shared" si="7"/>
        <v>674</v>
      </c>
      <c r="W22" s="203">
        <v>455</v>
      </c>
      <c r="X22" s="365">
        <v>219</v>
      </c>
      <c r="Y22" s="365">
        <v>172</v>
      </c>
      <c r="Z22" s="365">
        <v>7</v>
      </c>
      <c r="AA22" s="365">
        <v>1057</v>
      </c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</row>
    <row r="23" spans="1:43" s="78" customFormat="1" ht="15" customHeight="1">
      <c r="A23" s="672"/>
      <c r="B23" s="673"/>
      <c r="C23" s="453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</row>
    <row r="24" spans="1:43" ht="15" customHeight="1">
      <c r="A24" s="672" t="s">
        <v>100</v>
      </c>
      <c r="B24" s="673"/>
      <c r="C24" s="451">
        <f>SUM(C25)</f>
        <v>5933</v>
      </c>
      <c r="D24" s="365">
        <f aca="true" t="shared" si="8" ref="D24:AA24">SUM(D25)</f>
        <v>59</v>
      </c>
      <c r="E24" s="365">
        <f t="shared" si="8"/>
        <v>59</v>
      </c>
      <c r="F24" s="365">
        <f t="shared" si="8"/>
        <v>0</v>
      </c>
      <c r="G24" s="365">
        <f t="shared" si="8"/>
        <v>353</v>
      </c>
      <c r="H24" s="365">
        <f t="shared" si="8"/>
        <v>353</v>
      </c>
      <c r="I24" s="365">
        <f t="shared" si="8"/>
        <v>0</v>
      </c>
      <c r="J24" s="365">
        <f t="shared" si="8"/>
        <v>0</v>
      </c>
      <c r="K24" s="365">
        <f t="shared" si="8"/>
        <v>1254</v>
      </c>
      <c r="L24" s="365">
        <f t="shared" si="8"/>
        <v>56</v>
      </c>
      <c r="M24" s="365">
        <f t="shared" si="8"/>
        <v>38</v>
      </c>
      <c r="N24" s="365">
        <f t="shared" si="8"/>
        <v>18</v>
      </c>
      <c r="O24" s="365">
        <f t="shared" si="8"/>
        <v>487</v>
      </c>
      <c r="P24" s="365">
        <f t="shared" si="8"/>
        <v>485</v>
      </c>
      <c r="Q24" s="365">
        <f t="shared" si="8"/>
        <v>2</v>
      </c>
      <c r="R24" s="365">
        <f t="shared" si="8"/>
        <v>2893</v>
      </c>
      <c r="S24" s="365">
        <f t="shared" si="8"/>
        <v>2860</v>
      </c>
      <c r="T24" s="365">
        <f t="shared" si="8"/>
        <v>33</v>
      </c>
      <c r="U24" s="365">
        <f t="shared" si="8"/>
        <v>565</v>
      </c>
      <c r="V24" s="365">
        <f t="shared" si="8"/>
        <v>40</v>
      </c>
      <c r="W24" s="365">
        <f t="shared" si="8"/>
        <v>39</v>
      </c>
      <c r="X24" s="365">
        <f t="shared" si="8"/>
        <v>1</v>
      </c>
      <c r="Y24" s="365">
        <f t="shared" si="8"/>
        <v>22</v>
      </c>
      <c r="Z24" s="365">
        <f t="shared" si="8"/>
        <v>2</v>
      </c>
      <c r="AA24" s="365">
        <f t="shared" si="8"/>
        <v>202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</row>
    <row r="25" spans="1:27" s="78" customFormat="1" ht="15" customHeight="1">
      <c r="A25" s="89"/>
      <c r="B25" s="81" t="s">
        <v>101</v>
      </c>
      <c r="C25" s="451">
        <f>SUM(D25,G25,J25:K25,L25,O25,R25,U25,V25,Y25:AA25)</f>
        <v>5933</v>
      </c>
      <c r="D25" s="365">
        <f>SUM(E25:F25)</f>
        <v>59</v>
      </c>
      <c r="E25" s="365">
        <v>59</v>
      </c>
      <c r="F25" s="178">
        <v>0</v>
      </c>
      <c r="G25" s="365">
        <f>SUM(H25:I25)</f>
        <v>353</v>
      </c>
      <c r="H25" s="365">
        <v>353</v>
      </c>
      <c r="I25" s="365">
        <v>0</v>
      </c>
      <c r="J25" s="178">
        <v>0</v>
      </c>
      <c r="K25" s="365">
        <v>1254</v>
      </c>
      <c r="L25" s="365">
        <f>SUM(M25:N25)</f>
        <v>56</v>
      </c>
      <c r="M25" s="365">
        <v>38</v>
      </c>
      <c r="N25" s="365">
        <v>18</v>
      </c>
      <c r="O25" s="365">
        <f>SUM(P25:Q25)</f>
        <v>487</v>
      </c>
      <c r="P25" s="203">
        <v>485</v>
      </c>
      <c r="Q25" s="365">
        <v>2</v>
      </c>
      <c r="R25" s="365">
        <f>SUM(S25:T25)</f>
        <v>2893</v>
      </c>
      <c r="S25" s="203">
        <v>2860</v>
      </c>
      <c r="T25" s="365">
        <v>33</v>
      </c>
      <c r="U25" s="365">
        <v>565</v>
      </c>
      <c r="V25" s="365">
        <f>SUM(W25:X25)</f>
        <v>40</v>
      </c>
      <c r="W25" s="203">
        <v>39</v>
      </c>
      <c r="X25" s="365">
        <v>1</v>
      </c>
      <c r="Y25" s="1">
        <v>22</v>
      </c>
      <c r="Z25" s="1">
        <v>2</v>
      </c>
      <c r="AA25" s="1">
        <v>202</v>
      </c>
    </row>
    <row r="26" spans="1:27" s="78" customFormat="1" ht="15" customHeight="1">
      <c r="A26" s="94"/>
      <c r="B26" s="82"/>
      <c r="C26" s="451"/>
      <c r="D26" s="14"/>
      <c r="E26" s="14"/>
      <c r="F26" s="14"/>
      <c r="G26" s="452"/>
      <c r="H26" s="14"/>
      <c r="I26" s="14"/>
      <c r="J26" s="14"/>
      <c r="K26" s="14"/>
      <c r="L26" s="14"/>
      <c r="M26" s="365"/>
      <c r="N26" s="14"/>
      <c r="O26" s="14"/>
      <c r="P26" s="203"/>
      <c r="Q26" s="14"/>
      <c r="R26" s="14"/>
      <c r="S26" s="203"/>
      <c r="T26" s="14"/>
      <c r="U26" s="14"/>
      <c r="V26" s="14"/>
      <c r="W26" s="203"/>
      <c r="X26" s="14"/>
      <c r="Y26" s="14"/>
      <c r="Z26" s="14"/>
      <c r="AA26" s="14"/>
    </row>
    <row r="27" spans="1:27" ht="15" customHeight="1">
      <c r="A27" s="672" t="s">
        <v>102</v>
      </c>
      <c r="B27" s="673"/>
      <c r="C27" s="451">
        <f>SUM(C28:C31)</f>
        <v>30356</v>
      </c>
      <c r="D27" s="365">
        <f aca="true" t="shared" si="9" ref="D27:AA27">SUM(D28:D31)</f>
        <v>914</v>
      </c>
      <c r="E27" s="365">
        <f t="shared" si="9"/>
        <v>620</v>
      </c>
      <c r="F27" s="365">
        <f t="shared" si="9"/>
        <v>294</v>
      </c>
      <c r="G27" s="365">
        <f t="shared" si="9"/>
        <v>2099</v>
      </c>
      <c r="H27" s="365">
        <f t="shared" si="9"/>
        <v>2081</v>
      </c>
      <c r="I27" s="365">
        <f t="shared" si="9"/>
        <v>18</v>
      </c>
      <c r="J27" s="365">
        <f t="shared" si="9"/>
        <v>14</v>
      </c>
      <c r="K27" s="365">
        <f t="shared" si="9"/>
        <v>6378</v>
      </c>
      <c r="L27" s="365">
        <f t="shared" si="9"/>
        <v>111</v>
      </c>
      <c r="M27" s="365">
        <f t="shared" si="9"/>
        <v>69</v>
      </c>
      <c r="N27" s="365">
        <f t="shared" si="9"/>
        <v>42</v>
      </c>
      <c r="O27" s="365">
        <f t="shared" si="9"/>
        <v>2506</v>
      </c>
      <c r="P27" s="365">
        <f t="shared" si="9"/>
        <v>2506</v>
      </c>
      <c r="Q27" s="365">
        <f t="shared" si="9"/>
        <v>0</v>
      </c>
      <c r="R27" s="365">
        <f t="shared" si="9"/>
        <v>14093</v>
      </c>
      <c r="S27" s="365">
        <f t="shared" si="9"/>
        <v>14073</v>
      </c>
      <c r="T27" s="365">
        <f t="shared" si="9"/>
        <v>20</v>
      </c>
      <c r="U27" s="365">
        <f t="shared" si="9"/>
        <v>3019</v>
      </c>
      <c r="V27" s="365">
        <f t="shared" si="9"/>
        <v>301</v>
      </c>
      <c r="W27" s="365">
        <f t="shared" si="9"/>
        <v>267</v>
      </c>
      <c r="X27" s="365">
        <f t="shared" si="9"/>
        <v>34</v>
      </c>
      <c r="Y27" s="365">
        <f t="shared" si="9"/>
        <v>148</v>
      </c>
      <c r="Z27" s="365">
        <f t="shared" si="9"/>
        <v>13</v>
      </c>
      <c r="AA27" s="365">
        <f t="shared" si="9"/>
        <v>760</v>
      </c>
    </row>
    <row r="28" spans="1:27" s="78" customFormat="1" ht="15" customHeight="1">
      <c r="A28" s="89"/>
      <c r="B28" s="81" t="s">
        <v>103</v>
      </c>
      <c r="C28" s="451">
        <f>SUM(D28,G28,J28:K28,L28,O28,R28,U28,V28,Y28:AA28)</f>
        <v>9328</v>
      </c>
      <c r="D28" s="365">
        <f>SUM(E28:F28)</f>
        <v>259</v>
      </c>
      <c r="E28" s="365">
        <v>181</v>
      </c>
      <c r="F28" s="365">
        <v>78</v>
      </c>
      <c r="G28" s="365">
        <f>SUM(H28:I28)</f>
        <v>700</v>
      </c>
      <c r="H28" s="365">
        <v>700</v>
      </c>
      <c r="I28" s="365">
        <v>0</v>
      </c>
      <c r="J28" s="178">
        <v>1</v>
      </c>
      <c r="K28" s="365">
        <v>1853</v>
      </c>
      <c r="L28" s="365">
        <f>SUM(M28:N28)</f>
        <v>16</v>
      </c>
      <c r="M28" s="365">
        <v>16</v>
      </c>
      <c r="N28" s="178">
        <v>0</v>
      </c>
      <c r="O28" s="365">
        <f>SUM(P28:Q28)</f>
        <v>785</v>
      </c>
      <c r="P28" s="203">
        <v>785</v>
      </c>
      <c r="Q28" s="365">
        <v>0</v>
      </c>
      <c r="R28" s="365">
        <f>SUM(S28:T28)</f>
        <v>4354</v>
      </c>
      <c r="S28" s="203">
        <v>4345</v>
      </c>
      <c r="T28" s="365">
        <v>9</v>
      </c>
      <c r="U28" s="365">
        <v>952</v>
      </c>
      <c r="V28" s="365">
        <f>SUM(W28:X28)</f>
        <v>93</v>
      </c>
      <c r="W28" s="203">
        <v>77</v>
      </c>
      <c r="X28" s="365">
        <v>16</v>
      </c>
      <c r="Y28" s="1">
        <v>35</v>
      </c>
      <c r="Z28" s="1">
        <v>8</v>
      </c>
      <c r="AA28" s="1">
        <v>272</v>
      </c>
    </row>
    <row r="29" spans="1:27" s="78" customFormat="1" ht="15" customHeight="1">
      <c r="A29" s="94"/>
      <c r="B29" s="82" t="s">
        <v>104</v>
      </c>
      <c r="C29" s="451">
        <f>SUM(D29,G29,J29:K29,L29,O29,R29,U29,V29,Y29:AA29)</f>
        <v>9506</v>
      </c>
      <c r="D29" s="365">
        <f>SUM(E29:F29)</f>
        <v>268</v>
      </c>
      <c r="E29" s="365">
        <v>188</v>
      </c>
      <c r="F29" s="365">
        <v>80</v>
      </c>
      <c r="G29" s="365">
        <f>SUM(H29:I29)</f>
        <v>729</v>
      </c>
      <c r="H29" s="365">
        <v>726</v>
      </c>
      <c r="I29" s="365">
        <v>3</v>
      </c>
      <c r="J29" s="365">
        <v>7</v>
      </c>
      <c r="K29" s="365">
        <v>1814</v>
      </c>
      <c r="L29" s="365">
        <f>SUM(M29:N29)</f>
        <v>57</v>
      </c>
      <c r="M29" s="365">
        <v>15</v>
      </c>
      <c r="N29" s="365">
        <v>42</v>
      </c>
      <c r="O29" s="365">
        <f>SUM(P29:Q29)</f>
        <v>822</v>
      </c>
      <c r="P29" s="203">
        <v>822</v>
      </c>
      <c r="Q29" s="365">
        <v>0</v>
      </c>
      <c r="R29" s="365">
        <f>SUM(S29:T29)</f>
        <v>4556</v>
      </c>
      <c r="S29" s="203">
        <v>4551</v>
      </c>
      <c r="T29" s="365">
        <v>5</v>
      </c>
      <c r="U29" s="365">
        <v>939</v>
      </c>
      <c r="V29" s="365">
        <f>SUM(W29:X29)</f>
        <v>90</v>
      </c>
      <c r="W29" s="203">
        <v>88</v>
      </c>
      <c r="X29" s="365">
        <v>2</v>
      </c>
      <c r="Y29" s="1">
        <v>29</v>
      </c>
      <c r="Z29" s="1">
        <v>2</v>
      </c>
      <c r="AA29" s="1">
        <v>193</v>
      </c>
    </row>
    <row r="30" spans="1:27" s="78" customFormat="1" ht="15" customHeight="1">
      <c r="A30" s="94"/>
      <c r="B30" s="82" t="s">
        <v>105</v>
      </c>
      <c r="C30" s="451">
        <f>SUM(D30,G30,J30:K30,L30,O30,R30,U30,V30,Y30:AA30)</f>
        <v>8062</v>
      </c>
      <c r="D30" s="365">
        <f>SUM(E30:F30)</f>
        <v>248</v>
      </c>
      <c r="E30" s="365">
        <v>168</v>
      </c>
      <c r="F30" s="365">
        <v>80</v>
      </c>
      <c r="G30" s="365">
        <f>SUM(H30:I30)</f>
        <v>447</v>
      </c>
      <c r="H30" s="365">
        <v>445</v>
      </c>
      <c r="I30" s="365">
        <v>2</v>
      </c>
      <c r="J30" s="365">
        <v>6</v>
      </c>
      <c r="K30" s="365">
        <v>1762</v>
      </c>
      <c r="L30" s="365">
        <f>SUM(M30:N30)</f>
        <v>27</v>
      </c>
      <c r="M30" s="365">
        <v>27</v>
      </c>
      <c r="N30" s="178">
        <v>0</v>
      </c>
      <c r="O30" s="365">
        <f>SUM(P30:Q30)</f>
        <v>679</v>
      </c>
      <c r="P30" s="203">
        <v>679</v>
      </c>
      <c r="Q30" s="365">
        <v>0</v>
      </c>
      <c r="R30" s="365">
        <f>SUM(S30:T30)</f>
        <v>3787</v>
      </c>
      <c r="S30" s="203">
        <v>3781</v>
      </c>
      <c r="T30" s="365">
        <v>6</v>
      </c>
      <c r="U30" s="365">
        <v>805</v>
      </c>
      <c r="V30" s="365">
        <f>SUM(W30:X30)</f>
        <v>57</v>
      </c>
      <c r="W30" s="203">
        <v>46</v>
      </c>
      <c r="X30" s="365">
        <v>11</v>
      </c>
      <c r="Y30" s="1">
        <v>42</v>
      </c>
      <c r="Z30" s="1">
        <v>1</v>
      </c>
      <c r="AA30" s="1">
        <v>201</v>
      </c>
    </row>
    <row r="31" spans="1:27" s="78" customFormat="1" ht="15" customHeight="1">
      <c r="A31" s="97"/>
      <c r="B31" s="82" t="s">
        <v>106</v>
      </c>
      <c r="C31" s="451">
        <f>SUM(D31,G31,J31:K31,L31,O31,R31,U31,V31,Y31:AA31)</f>
        <v>3460</v>
      </c>
      <c r="D31" s="365">
        <f>SUM(E31:F31)</f>
        <v>139</v>
      </c>
      <c r="E31" s="365">
        <v>83</v>
      </c>
      <c r="F31" s="365">
        <v>56</v>
      </c>
      <c r="G31" s="365">
        <f>SUM(H31:I31)</f>
        <v>223</v>
      </c>
      <c r="H31" s="365">
        <v>210</v>
      </c>
      <c r="I31" s="365">
        <v>13</v>
      </c>
      <c r="J31" s="178">
        <v>0</v>
      </c>
      <c r="K31" s="365">
        <v>949</v>
      </c>
      <c r="L31" s="365">
        <f>SUM(M31:N31)</f>
        <v>11</v>
      </c>
      <c r="M31" s="365">
        <v>11</v>
      </c>
      <c r="N31" s="178">
        <v>0</v>
      </c>
      <c r="O31" s="365">
        <f>SUM(P31:Q31)</f>
        <v>220</v>
      </c>
      <c r="P31" s="203">
        <v>220</v>
      </c>
      <c r="Q31" s="365">
        <v>0</v>
      </c>
      <c r="R31" s="365">
        <f>SUM(S31:T31)</f>
        <v>1396</v>
      </c>
      <c r="S31" s="203">
        <v>1396</v>
      </c>
      <c r="T31" s="365">
        <v>0</v>
      </c>
      <c r="U31" s="365">
        <v>323</v>
      </c>
      <c r="V31" s="365">
        <f>SUM(W31:X31)</f>
        <v>61</v>
      </c>
      <c r="W31" s="203">
        <v>56</v>
      </c>
      <c r="X31" s="365">
        <v>5</v>
      </c>
      <c r="Y31" s="1">
        <v>42</v>
      </c>
      <c r="Z31" s="1">
        <v>2</v>
      </c>
      <c r="AA31" s="1">
        <v>94</v>
      </c>
    </row>
    <row r="32" spans="1:27" s="78" customFormat="1" ht="15" customHeight="1">
      <c r="A32" s="94"/>
      <c r="B32" s="82"/>
      <c r="C32" s="451"/>
      <c r="D32" s="14"/>
      <c r="E32" s="14"/>
      <c r="F32" s="14"/>
      <c r="G32" s="452"/>
      <c r="H32" s="14"/>
      <c r="I32" s="14"/>
      <c r="J32" s="14"/>
      <c r="K32" s="14"/>
      <c r="L32" s="14"/>
      <c r="M32" s="365"/>
      <c r="N32" s="14"/>
      <c r="O32" s="14"/>
      <c r="P32" s="203"/>
      <c r="Q32" s="14"/>
      <c r="R32" s="14"/>
      <c r="S32" s="203"/>
      <c r="T32" s="14"/>
      <c r="U32" s="14"/>
      <c r="V32" s="14"/>
      <c r="W32" s="203"/>
      <c r="X32" s="14"/>
      <c r="Y32" s="14"/>
      <c r="Z32" s="14"/>
      <c r="AA32" s="14"/>
    </row>
    <row r="33" spans="1:27" ht="15" customHeight="1">
      <c r="A33" s="672" t="s">
        <v>107</v>
      </c>
      <c r="B33" s="673"/>
      <c r="C33" s="451">
        <f>SUM(C34:C41)</f>
        <v>53169</v>
      </c>
      <c r="D33" s="365">
        <f aca="true" t="shared" si="10" ref="D33:AA33">SUM(D34:D41)</f>
        <v>2055</v>
      </c>
      <c r="E33" s="365">
        <f t="shared" si="10"/>
        <v>1234</v>
      </c>
      <c r="F33" s="365">
        <f t="shared" si="10"/>
        <v>821</v>
      </c>
      <c r="G33" s="365">
        <f t="shared" si="10"/>
        <v>4357</v>
      </c>
      <c r="H33" s="365">
        <f t="shared" si="10"/>
        <v>4247</v>
      </c>
      <c r="I33" s="365">
        <f t="shared" si="10"/>
        <v>110</v>
      </c>
      <c r="J33" s="365">
        <f t="shared" si="10"/>
        <v>26</v>
      </c>
      <c r="K33" s="365">
        <f t="shared" si="10"/>
        <v>8219</v>
      </c>
      <c r="L33" s="365">
        <f t="shared" si="10"/>
        <v>388</v>
      </c>
      <c r="M33" s="365">
        <f t="shared" si="10"/>
        <v>191</v>
      </c>
      <c r="N33" s="365">
        <f t="shared" si="10"/>
        <v>197</v>
      </c>
      <c r="O33" s="365">
        <f t="shared" si="10"/>
        <v>4581</v>
      </c>
      <c r="P33" s="365">
        <f t="shared" si="10"/>
        <v>4579</v>
      </c>
      <c r="Q33" s="365">
        <f t="shared" si="10"/>
        <v>2</v>
      </c>
      <c r="R33" s="365">
        <f t="shared" si="10"/>
        <v>25728</v>
      </c>
      <c r="S33" s="365">
        <f t="shared" si="10"/>
        <v>25679</v>
      </c>
      <c r="T33" s="365">
        <f t="shared" si="10"/>
        <v>49</v>
      </c>
      <c r="U33" s="365">
        <f t="shared" si="10"/>
        <v>4785</v>
      </c>
      <c r="V33" s="365">
        <f t="shared" si="10"/>
        <v>833</v>
      </c>
      <c r="W33" s="365">
        <f t="shared" si="10"/>
        <v>624</v>
      </c>
      <c r="X33" s="365">
        <f t="shared" si="10"/>
        <v>209</v>
      </c>
      <c r="Y33" s="365">
        <f t="shared" si="10"/>
        <v>453</v>
      </c>
      <c r="Z33" s="365">
        <f t="shared" si="10"/>
        <v>7</v>
      </c>
      <c r="AA33" s="365">
        <f t="shared" si="10"/>
        <v>1737</v>
      </c>
    </row>
    <row r="34" spans="1:27" s="78" customFormat="1" ht="15" customHeight="1">
      <c r="A34" s="89"/>
      <c r="B34" s="81" t="s">
        <v>108</v>
      </c>
      <c r="C34" s="451">
        <f aca="true" t="shared" si="11" ref="C34:C41">SUM(D34,G34,J34:K34,L34,O34,R34,U34,V34,Y34:AA34)</f>
        <v>6822</v>
      </c>
      <c r="D34" s="365">
        <f aca="true" t="shared" si="12" ref="D34:D41">SUM(E34:F34)</f>
        <v>164</v>
      </c>
      <c r="E34" s="365">
        <v>115</v>
      </c>
      <c r="F34" s="365">
        <v>49</v>
      </c>
      <c r="G34" s="365">
        <f aca="true" t="shared" si="13" ref="G34:G41">SUM(H34:I34)</f>
        <v>511</v>
      </c>
      <c r="H34" s="365">
        <v>505</v>
      </c>
      <c r="I34" s="365">
        <v>6</v>
      </c>
      <c r="J34" s="178">
        <v>2</v>
      </c>
      <c r="K34" s="365">
        <v>1076</v>
      </c>
      <c r="L34" s="365">
        <f aca="true" t="shared" si="14" ref="L34:L41">SUM(M34:N34)</f>
        <v>10</v>
      </c>
      <c r="M34" s="365">
        <v>10</v>
      </c>
      <c r="N34" s="178">
        <v>0</v>
      </c>
      <c r="O34" s="365">
        <f aca="true" t="shared" si="15" ref="O34:O41">SUM(P34:Q34)</f>
        <v>538</v>
      </c>
      <c r="P34" s="203">
        <v>538</v>
      </c>
      <c r="Q34" s="365">
        <v>0</v>
      </c>
      <c r="R34" s="365">
        <f aca="true" t="shared" si="16" ref="R34:R41">SUM(S34:T34)</f>
        <v>3522</v>
      </c>
      <c r="S34" s="203">
        <v>3515</v>
      </c>
      <c r="T34" s="365">
        <v>7</v>
      </c>
      <c r="U34" s="365">
        <v>702</v>
      </c>
      <c r="V34" s="365">
        <f aca="true" t="shared" si="17" ref="V34:V41">SUM(W34:X34)</f>
        <v>97</v>
      </c>
      <c r="W34" s="203">
        <v>55</v>
      </c>
      <c r="X34" s="365">
        <v>42</v>
      </c>
      <c r="Y34" s="1">
        <v>51</v>
      </c>
      <c r="Z34" s="13">
        <v>0</v>
      </c>
      <c r="AA34" s="1">
        <v>149</v>
      </c>
    </row>
    <row r="35" spans="1:27" s="78" customFormat="1" ht="15" customHeight="1">
      <c r="A35" s="94"/>
      <c r="B35" s="82" t="s">
        <v>109</v>
      </c>
      <c r="C35" s="451">
        <f t="shared" si="11"/>
        <v>13682</v>
      </c>
      <c r="D35" s="365">
        <f t="shared" si="12"/>
        <v>481</v>
      </c>
      <c r="E35" s="365">
        <v>309</v>
      </c>
      <c r="F35" s="365">
        <v>172</v>
      </c>
      <c r="G35" s="365">
        <f t="shared" si="13"/>
        <v>954</v>
      </c>
      <c r="H35" s="365">
        <v>934</v>
      </c>
      <c r="I35" s="365">
        <v>20</v>
      </c>
      <c r="J35" s="365">
        <v>6</v>
      </c>
      <c r="K35" s="365">
        <v>2438</v>
      </c>
      <c r="L35" s="365">
        <f t="shared" si="14"/>
        <v>63</v>
      </c>
      <c r="M35" s="365">
        <v>48</v>
      </c>
      <c r="N35" s="365">
        <v>15</v>
      </c>
      <c r="O35" s="365">
        <f t="shared" si="15"/>
        <v>1139</v>
      </c>
      <c r="P35" s="203">
        <v>1139</v>
      </c>
      <c r="Q35" s="365">
        <v>0</v>
      </c>
      <c r="R35" s="365">
        <f t="shared" si="16"/>
        <v>6527</v>
      </c>
      <c r="S35" s="203">
        <v>6518</v>
      </c>
      <c r="T35" s="365">
        <v>9</v>
      </c>
      <c r="U35" s="365">
        <v>1400</v>
      </c>
      <c r="V35" s="365">
        <f t="shared" si="17"/>
        <v>149</v>
      </c>
      <c r="W35" s="203">
        <v>123</v>
      </c>
      <c r="X35" s="365">
        <v>26</v>
      </c>
      <c r="Y35" s="1">
        <v>132</v>
      </c>
      <c r="Z35" s="1">
        <v>1</v>
      </c>
      <c r="AA35" s="1">
        <v>392</v>
      </c>
    </row>
    <row r="36" spans="1:27" s="78" customFormat="1" ht="15" customHeight="1">
      <c r="A36" s="94"/>
      <c r="B36" s="82" t="s">
        <v>110</v>
      </c>
      <c r="C36" s="451">
        <f t="shared" si="11"/>
        <v>26484</v>
      </c>
      <c r="D36" s="365">
        <f t="shared" si="12"/>
        <v>1247</v>
      </c>
      <c r="E36" s="365">
        <v>655</v>
      </c>
      <c r="F36" s="365">
        <v>592</v>
      </c>
      <c r="G36" s="365">
        <f t="shared" si="13"/>
        <v>2389</v>
      </c>
      <c r="H36" s="365">
        <v>2307</v>
      </c>
      <c r="I36" s="365">
        <v>82</v>
      </c>
      <c r="J36" s="365">
        <v>18</v>
      </c>
      <c r="K36" s="365">
        <v>3304</v>
      </c>
      <c r="L36" s="365">
        <f t="shared" si="14"/>
        <v>245</v>
      </c>
      <c r="M36" s="365">
        <v>66</v>
      </c>
      <c r="N36" s="365">
        <v>179</v>
      </c>
      <c r="O36" s="365">
        <f t="shared" si="15"/>
        <v>2430</v>
      </c>
      <c r="P36" s="203">
        <v>2429</v>
      </c>
      <c r="Q36" s="365">
        <v>1</v>
      </c>
      <c r="R36" s="365">
        <f t="shared" si="16"/>
        <v>12947</v>
      </c>
      <c r="S36" s="203">
        <v>12917</v>
      </c>
      <c r="T36" s="365">
        <v>30</v>
      </c>
      <c r="U36" s="365">
        <v>2252</v>
      </c>
      <c r="V36" s="365">
        <f t="shared" si="17"/>
        <v>488</v>
      </c>
      <c r="W36" s="203">
        <v>349</v>
      </c>
      <c r="X36" s="365">
        <v>139</v>
      </c>
      <c r="Y36" s="1">
        <v>148</v>
      </c>
      <c r="Z36" s="1">
        <v>6</v>
      </c>
      <c r="AA36" s="1">
        <v>1010</v>
      </c>
    </row>
    <row r="37" spans="1:27" s="78" customFormat="1" ht="15" customHeight="1">
      <c r="A37" s="94"/>
      <c r="B37" s="82" t="s">
        <v>111</v>
      </c>
      <c r="C37" s="451">
        <f t="shared" si="11"/>
        <v>836</v>
      </c>
      <c r="D37" s="365">
        <f t="shared" si="12"/>
        <v>25</v>
      </c>
      <c r="E37" s="365">
        <v>21</v>
      </c>
      <c r="F37" s="365">
        <v>4</v>
      </c>
      <c r="G37" s="365">
        <f t="shared" si="13"/>
        <v>50</v>
      </c>
      <c r="H37" s="365">
        <v>49</v>
      </c>
      <c r="I37" s="365">
        <v>1</v>
      </c>
      <c r="J37" s="178">
        <v>0</v>
      </c>
      <c r="K37" s="365">
        <v>191</v>
      </c>
      <c r="L37" s="365">
        <f t="shared" si="14"/>
        <v>7</v>
      </c>
      <c r="M37" s="365">
        <v>7</v>
      </c>
      <c r="N37" s="178">
        <v>0</v>
      </c>
      <c r="O37" s="365">
        <f t="shared" si="15"/>
        <v>79</v>
      </c>
      <c r="P37" s="203">
        <v>79</v>
      </c>
      <c r="Q37" s="365">
        <v>0</v>
      </c>
      <c r="R37" s="365">
        <f t="shared" si="16"/>
        <v>382</v>
      </c>
      <c r="S37" s="203">
        <v>382</v>
      </c>
      <c r="T37" s="365">
        <v>0</v>
      </c>
      <c r="U37" s="365">
        <v>59</v>
      </c>
      <c r="V37" s="365">
        <f t="shared" si="17"/>
        <v>18</v>
      </c>
      <c r="W37" s="203">
        <v>18</v>
      </c>
      <c r="X37" s="365">
        <v>0</v>
      </c>
      <c r="Y37" s="1">
        <v>11</v>
      </c>
      <c r="Z37" s="13">
        <v>0</v>
      </c>
      <c r="AA37" s="1">
        <v>14</v>
      </c>
    </row>
    <row r="38" spans="1:27" s="78" customFormat="1" ht="15" customHeight="1">
      <c r="A38" s="94"/>
      <c r="B38" s="82" t="s">
        <v>112</v>
      </c>
      <c r="C38" s="451">
        <f t="shared" si="11"/>
        <v>1149</v>
      </c>
      <c r="D38" s="365">
        <f t="shared" si="12"/>
        <v>30</v>
      </c>
      <c r="E38" s="365">
        <v>29</v>
      </c>
      <c r="F38" s="178">
        <v>1</v>
      </c>
      <c r="G38" s="365">
        <f t="shared" si="13"/>
        <v>106</v>
      </c>
      <c r="H38" s="365">
        <v>106</v>
      </c>
      <c r="I38" s="365">
        <v>0</v>
      </c>
      <c r="J38" s="178">
        <v>0</v>
      </c>
      <c r="K38" s="365">
        <v>230</v>
      </c>
      <c r="L38" s="365">
        <f t="shared" si="14"/>
        <v>14</v>
      </c>
      <c r="M38" s="365">
        <v>14</v>
      </c>
      <c r="N38" s="178">
        <v>0</v>
      </c>
      <c r="O38" s="365">
        <f t="shared" si="15"/>
        <v>89</v>
      </c>
      <c r="P38" s="203">
        <v>88</v>
      </c>
      <c r="Q38" s="365">
        <v>1</v>
      </c>
      <c r="R38" s="365">
        <f t="shared" si="16"/>
        <v>518</v>
      </c>
      <c r="S38" s="203">
        <v>515</v>
      </c>
      <c r="T38" s="365">
        <v>3</v>
      </c>
      <c r="U38" s="365">
        <v>75</v>
      </c>
      <c r="V38" s="365">
        <f t="shared" si="17"/>
        <v>19</v>
      </c>
      <c r="W38" s="203">
        <v>19</v>
      </c>
      <c r="X38" s="365">
        <v>0</v>
      </c>
      <c r="Y38" s="1">
        <v>32</v>
      </c>
      <c r="Z38" s="13">
        <v>0</v>
      </c>
      <c r="AA38" s="1">
        <v>36</v>
      </c>
    </row>
    <row r="39" spans="1:27" s="78" customFormat="1" ht="15" customHeight="1">
      <c r="A39" s="94"/>
      <c r="B39" s="82" t="s">
        <v>113</v>
      </c>
      <c r="C39" s="451">
        <f t="shared" si="11"/>
        <v>2461</v>
      </c>
      <c r="D39" s="365">
        <f t="shared" si="12"/>
        <v>50</v>
      </c>
      <c r="E39" s="365">
        <v>47</v>
      </c>
      <c r="F39" s="365">
        <v>3</v>
      </c>
      <c r="G39" s="365">
        <f t="shared" si="13"/>
        <v>179</v>
      </c>
      <c r="H39" s="365">
        <v>178</v>
      </c>
      <c r="I39" s="365">
        <v>1</v>
      </c>
      <c r="J39" s="178">
        <v>0</v>
      </c>
      <c r="K39" s="365">
        <v>650</v>
      </c>
      <c r="L39" s="365">
        <f t="shared" si="14"/>
        <v>10</v>
      </c>
      <c r="M39" s="365">
        <v>10</v>
      </c>
      <c r="N39" s="178">
        <v>0</v>
      </c>
      <c r="O39" s="365">
        <f t="shared" si="15"/>
        <v>185</v>
      </c>
      <c r="P39" s="203">
        <v>185</v>
      </c>
      <c r="Q39" s="365">
        <v>0</v>
      </c>
      <c r="R39" s="365">
        <f t="shared" si="16"/>
        <v>1090</v>
      </c>
      <c r="S39" s="203">
        <v>1090</v>
      </c>
      <c r="T39" s="365">
        <v>0</v>
      </c>
      <c r="U39" s="365">
        <v>175</v>
      </c>
      <c r="V39" s="365">
        <f t="shared" si="17"/>
        <v>22</v>
      </c>
      <c r="W39" s="203">
        <v>20</v>
      </c>
      <c r="X39" s="365">
        <v>2</v>
      </c>
      <c r="Y39" s="1">
        <v>30</v>
      </c>
      <c r="Z39" s="13">
        <v>0</v>
      </c>
      <c r="AA39" s="1">
        <v>70</v>
      </c>
    </row>
    <row r="40" spans="1:27" s="78" customFormat="1" ht="15" customHeight="1">
      <c r="A40" s="94"/>
      <c r="B40" s="82" t="s">
        <v>114</v>
      </c>
      <c r="C40" s="451">
        <f t="shared" si="11"/>
        <v>767</v>
      </c>
      <c r="D40" s="365">
        <f t="shared" si="12"/>
        <v>20</v>
      </c>
      <c r="E40" s="365">
        <v>20</v>
      </c>
      <c r="F40" s="365">
        <v>0</v>
      </c>
      <c r="G40" s="365">
        <f t="shared" si="13"/>
        <v>57</v>
      </c>
      <c r="H40" s="365">
        <v>57</v>
      </c>
      <c r="I40" s="365">
        <v>0</v>
      </c>
      <c r="J40" s="178">
        <v>0</v>
      </c>
      <c r="K40" s="365">
        <v>180</v>
      </c>
      <c r="L40" s="365">
        <f t="shared" si="14"/>
        <v>17</v>
      </c>
      <c r="M40" s="365">
        <v>17</v>
      </c>
      <c r="N40" s="178">
        <v>0</v>
      </c>
      <c r="O40" s="365">
        <f t="shared" si="15"/>
        <v>48</v>
      </c>
      <c r="P40" s="203">
        <v>48</v>
      </c>
      <c r="Q40" s="365">
        <v>0</v>
      </c>
      <c r="R40" s="365">
        <f t="shared" si="16"/>
        <v>325</v>
      </c>
      <c r="S40" s="203">
        <v>325</v>
      </c>
      <c r="T40" s="365">
        <v>0</v>
      </c>
      <c r="U40" s="365">
        <v>55</v>
      </c>
      <c r="V40" s="365">
        <f t="shared" si="17"/>
        <v>16</v>
      </c>
      <c r="W40" s="203">
        <v>16</v>
      </c>
      <c r="X40" s="365">
        <v>0</v>
      </c>
      <c r="Y40" s="1">
        <v>24</v>
      </c>
      <c r="Z40" s="13">
        <v>0</v>
      </c>
      <c r="AA40" s="1">
        <v>25</v>
      </c>
    </row>
    <row r="41" spans="1:27" s="78" customFormat="1" ht="15" customHeight="1">
      <c r="A41" s="94"/>
      <c r="B41" s="82" t="s">
        <v>115</v>
      </c>
      <c r="C41" s="451">
        <f t="shared" si="11"/>
        <v>968</v>
      </c>
      <c r="D41" s="365">
        <f t="shared" si="12"/>
        <v>38</v>
      </c>
      <c r="E41" s="365">
        <v>38</v>
      </c>
      <c r="F41" s="178">
        <v>0</v>
      </c>
      <c r="G41" s="365">
        <f t="shared" si="13"/>
        <v>111</v>
      </c>
      <c r="H41" s="365">
        <v>111</v>
      </c>
      <c r="I41" s="365">
        <v>0</v>
      </c>
      <c r="J41" s="178">
        <v>0</v>
      </c>
      <c r="K41" s="365">
        <v>150</v>
      </c>
      <c r="L41" s="365">
        <f t="shared" si="14"/>
        <v>22</v>
      </c>
      <c r="M41" s="365">
        <v>19</v>
      </c>
      <c r="N41" s="178">
        <v>3</v>
      </c>
      <c r="O41" s="365">
        <f t="shared" si="15"/>
        <v>73</v>
      </c>
      <c r="P41" s="203">
        <v>73</v>
      </c>
      <c r="Q41" s="365">
        <v>0</v>
      </c>
      <c r="R41" s="365">
        <f t="shared" si="16"/>
        <v>417</v>
      </c>
      <c r="S41" s="203">
        <v>417</v>
      </c>
      <c r="T41" s="365">
        <v>0</v>
      </c>
      <c r="U41" s="365">
        <v>67</v>
      </c>
      <c r="V41" s="365">
        <f t="shared" si="17"/>
        <v>24</v>
      </c>
      <c r="W41" s="203">
        <v>24</v>
      </c>
      <c r="X41" s="365">
        <v>0</v>
      </c>
      <c r="Y41" s="1">
        <v>25</v>
      </c>
      <c r="Z41" s="178">
        <v>0</v>
      </c>
      <c r="AA41" s="1">
        <v>41</v>
      </c>
    </row>
    <row r="42" spans="1:27" s="78" customFormat="1" ht="15" customHeight="1">
      <c r="A42" s="94"/>
      <c r="B42" s="82"/>
      <c r="C42" s="451"/>
      <c r="D42" s="14"/>
      <c r="E42" s="14"/>
      <c r="F42" s="14"/>
      <c r="G42" s="452"/>
      <c r="H42" s="14"/>
      <c r="I42" s="14"/>
      <c r="J42" s="14"/>
      <c r="K42" s="14"/>
      <c r="L42" s="14"/>
      <c r="M42" s="365"/>
      <c r="N42" s="14"/>
      <c r="O42" s="14"/>
      <c r="P42" s="203"/>
      <c r="Q42" s="14"/>
      <c r="R42" s="14"/>
      <c r="S42" s="203"/>
      <c r="T42" s="14"/>
      <c r="U42" s="14"/>
      <c r="V42" s="14"/>
      <c r="W42" s="203"/>
      <c r="X42" s="14"/>
      <c r="Y42" s="14"/>
      <c r="Z42" s="14"/>
      <c r="AA42" s="14"/>
    </row>
    <row r="43" spans="1:27" ht="15" customHeight="1">
      <c r="A43" s="672" t="s">
        <v>116</v>
      </c>
      <c r="B43" s="673"/>
      <c r="C43" s="451">
        <f>SUM(C44:C48)</f>
        <v>52778</v>
      </c>
      <c r="D43" s="365">
        <f aca="true" t="shared" si="18" ref="D43:AA43">SUM(D44:D48)</f>
        <v>1435</v>
      </c>
      <c r="E43" s="365">
        <f t="shared" si="18"/>
        <v>963</v>
      </c>
      <c r="F43" s="365">
        <f t="shared" si="18"/>
        <v>472</v>
      </c>
      <c r="G43" s="365">
        <f t="shared" si="18"/>
        <v>3595</v>
      </c>
      <c r="H43" s="365">
        <f t="shared" si="18"/>
        <v>3549</v>
      </c>
      <c r="I43" s="365">
        <f t="shared" si="18"/>
        <v>46</v>
      </c>
      <c r="J43" s="365">
        <f t="shared" si="18"/>
        <v>13</v>
      </c>
      <c r="K43" s="365">
        <f t="shared" si="18"/>
        <v>9734</v>
      </c>
      <c r="L43" s="365">
        <f t="shared" si="18"/>
        <v>99</v>
      </c>
      <c r="M43" s="365">
        <f t="shared" si="18"/>
        <v>98</v>
      </c>
      <c r="N43" s="365">
        <f t="shared" si="18"/>
        <v>1</v>
      </c>
      <c r="O43" s="365">
        <f t="shared" si="18"/>
        <v>4359</v>
      </c>
      <c r="P43" s="365">
        <f t="shared" si="18"/>
        <v>4359</v>
      </c>
      <c r="Q43" s="365">
        <f t="shared" si="18"/>
        <v>0</v>
      </c>
      <c r="R43" s="365">
        <f t="shared" si="18"/>
        <v>25442</v>
      </c>
      <c r="S43" s="365">
        <f t="shared" si="18"/>
        <v>25377</v>
      </c>
      <c r="T43" s="365">
        <f t="shared" si="18"/>
        <v>65</v>
      </c>
      <c r="U43" s="365">
        <f t="shared" si="18"/>
        <v>5596</v>
      </c>
      <c r="V43" s="365">
        <f t="shared" si="18"/>
        <v>492</v>
      </c>
      <c r="W43" s="365">
        <f t="shared" si="18"/>
        <v>457</v>
      </c>
      <c r="X43" s="365">
        <f t="shared" si="18"/>
        <v>35</v>
      </c>
      <c r="Y43" s="365">
        <f t="shared" si="18"/>
        <v>270</v>
      </c>
      <c r="Z43" s="365">
        <f t="shared" si="18"/>
        <v>11</v>
      </c>
      <c r="AA43" s="365">
        <f t="shared" si="18"/>
        <v>1732</v>
      </c>
    </row>
    <row r="44" spans="1:27" s="78" customFormat="1" ht="15" customHeight="1">
      <c r="A44" s="89"/>
      <c r="B44" s="81" t="s">
        <v>117</v>
      </c>
      <c r="C44" s="451">
        <f>SUM(D44,G44,J44:K44,L44,O44,R44,U44,V44,Y44:AA44)</f>
        <v>17626</v>
      </c>
      <c r="D44" s="365">
        <f>SUM(E44:F44)</f>
        <v>491</v>
      </c>
      <c r="E44" s="365">
        <v>314</v>
      </c>
      <c r="F44" s="365">
        <v>177</v>
      </c>
      <c r="G44" s="365">
        <f>SUM(H44:I44)</f>
        <v>1146</v>
      </c>
      <c r="H44" s="365">
        <v>1130</v>
      </c>
      <c r="I44" s="365">
        <v>16</v>
      </c>
      <c r="J44" s="365">
        <v>5</v>
      </c>
      <c r="K44" s="365">
        <v>3792</v>
      </c>
      <c r="L44" s="365">
        <f>SUM(M44:N44)</f>
        <v>21</v>
      </c>
      <c r="M44" s="365">
        <v>21</v>
      </c>
      <c r="N44" s="365">
        <v>0</v>
      </c>
      <c r="O44" s="365">
        <f>SUM(P44:Q44)</f>
        <v>1328</v>
      </c>
      <c r="P44" s="203">
        <v>1328</v>
      </c>
      <c r="Q44" s="365">
        <v>0</v>
      </c>
      <c r="R44" s="365">
        <f>SUM(S44:T44)</f>
        <v>8030</v>
      </c>
      <c r="S44" s="203">
        <v>8008</v>
      </c>
      <c r="T44" s="365">
        <v>22</v>
      </c>
      <c r="U44" s="365">
        <v>1941</v>
      </c>
      <c r="V44" s="365">
        <f>SUM(W44:X44)</f>
        <v>206</v>
      </c>
      <c r="W44" s="203">
        <v>181</v>
      </c>
      <c r="X44" s="365">
        <v>25</v>
      </c>
      <c r="Y44" s="1">
        <v>124</v>
      </c>
      <c r="Z44" s="1">
        <v>4</v>
      </c>
      <c r="AA44" s="1">
        <v>538</v>
      </c>
    </row>
    <row r="45" spans="1:27" s="78" customFormat="1" ht="15" customHeight="1">
      <c r="A45" s="94"/>
      <c r="B45" s="82" t="s">
        <v>118</v>
      </c>
      <c r="C45" s="451">
        <f>SUM(D45,G45,J45:K45,L45,O45,R45,U45,V45,Y45:AA45)</f>
        <v>6983</v>
      </c>
      <c r="D45" s="365">
        <f>SUM(E45:F45)</f>
        <v>225</v>
      </c>
      <c r="E45" s="365">
        <v>135</v>
      </c>
      <c r="F45" s="365">
        <v>90</v>
      </c>
      <c r="G45" s="365">
        <f>SUM(H45:I45)</f>
        <v>534</v>
      </c>
      <c r="H45" s="365">
        <v>524</v>
      </c>
      <c r="I45" s="365">
        <v>10</v>
      </c>
      <c r="J45" s="365">
        <v>2</v>
      </c>
      <c r="K45" s="365">
        <v>1478</v>
      </c>
      <c r="L45" s="365">
        <f>SUM(M45:N45)</f>
        <v>12</v>
      </c>
      <c r="M45" s="365">
        <v>12</v>
      </c>
      <c r="N45" s="178">
        <v>0</v>
      </c>
      <c r="O45" s="365">
        <f>SUM(P45:Q45)</f>
        <v>539</v>
      </c>
      <c r="P45" s="203">
        <v>539</v>
      </c>
      <c r="Q45" s="365">
        <v>0</v>
      </c>
      <c r="R45" s="365">
        <f>SUM(S45:T45)</f>
        <v>3250</v>
      </c>
      <c r="S45" s="203">
        <v>3240</v>
      </c>
      <c r="T45" s="365">
        <v>10</v>
      </c>
      <c r="U45" s="365">
        <v>615</v>
      </c>
      <c r="V45" s="365">
        <f>SUM(W45:X45)</f>
        <v>84</v>
      </c>
      <c r="W45" s="203">
        <v>81</v>
      </c>
      <c r="X45" s="365">
        <v>3</v>
      </c>
      <c r="Y45" s="1">
        <v>17</v>
      </c>
      <c r="Z45" s="1">
        <v>2</v>
      </c>
      <c r="AA45" s="1">
        <v>225</v>
      </c>
    </row>
    <row r="46" spans="1:27" s="78" customFormat="1" ht="15" customHeight="1">
      <c r="A46" s="94"/>
      <c r="B46" s="82" t="s">
        <v>119</v>
      </c>
      <c r="C46" s="451">
        <f>SUM(D46,G46,J46:K46,L46,O46,R46,U46,V46,Y46:AA46)</f>
        <v>6870</v>
      </c>
      <c r="D46" s="365">
        <f>SUM(E46:F46)</f>
        <v>245</v>
      </c>
      <c r="E46" s="365">
        <v>179</v>
      </c>
      <c r="F46" s="365">
        <v>66</v>
      </c>
      <c r="G46" s="365">
        <f>SUM(H46:I46)</f>
        <v>559</v>
      </c>
      <c r="H46" s="365">
        <v>551</v>
      </c>
      <c r="I46" s="365">
        <v>8</v>
      </c>
      <c r="J46" s="365">
        <v>0</v>
      </c>
      <c r="K46" s="365">
        <v>1211</v>
      </c>
      <c r="L46" s="365">
        <f>SUM(M46:N46)</f>
        <v>20</v>
      </c>
      <c r="M46" s="365">
        <v>20</v>
      </c>
      <c r="N46" s="178">
        <v>0</v>
      </c>
      <c r="O46" s="365">
        <f>SUM(P46:Q46)</f>
        <v>619</v>
      </c>
      <c r="P46" s="203">
        <v>619</v>
      </c>
      <c r="Q46" s="365">
        <v>0</v>
      </c>
      <c r="R46" s="365">
        <f>SUM(S46:T46)</f>
        <v>3235</v>
      </c>
      <c r="S46" s="203">
        <v>3224</v>
      </c>
      <c r="T46" s="365">
        <v>11</v>
      </c>
      <c r="U46" s="365">
        <v>700</v>
      </c>
      <c r="V46" s="365">
        <f>SUM(W46:X46)</f>
        <v>50</v>
      </c>
      <c r="W46" s="203">
        <v>50</v>
      </c>
      <c r="X46" s="365">
        <v>0</v>
      </c>
      <c r="Y46" s="1">
        <v>27</v>
      </c>
      <c r="Z46" s="1">
        <v>1</v>
      </c>
      <c r="AA46" s="1">
        <v>203</v>
      </c>
    </row>
    <row r="47" spans="1:27" s="78" customFormat="1" ht="15" customHeight="1">
      <c r="A47" s="94"/>
      <c r="B47" s="82" t="s">
        <v>120</v>
      </c>
      <c r="C47" s="451">
        <f>SUM(D47,G47,J47:K47,L47,O47,R47,U47,V47,Y47:AA47)</f>
        <v>7112</v>
      </c>
      <c r="D47" s="365">
        <f>SUM(E47:F47)</f>
        <v>215</v>
      </c>
      <c r="E47" s="365">
        <v>128</v>
      </c>
      <c r="F47" s="365">
        <v>87</v>
      </c>
      <c r="G47" s="365">
        <f>SUM(H47:I47)</f>
        <v>471</v>
      </c>
      <c r="H47" s="365">
        <v>459</v>
      </c>
      <c r="I47" s="365">
        <v>12</v>
      </c>
      <c r="J47" s="365">
        <v>5</v>
      </c>
      <c r="K47" s="365">
        <v>1377</v>
      </c>
      <c r="L47" s="365">
        <f>SUM(M47:N47)</f>
        <v>30</v>
      </c>
      <c r="M47" s="365">
        <v>30</v>
      </c>
      <c r="N47" s="178">
        <v>0</v>
      </c>
      <c r="O47" s="365">
        <f>SUM(P47:Q47)</f>
        <v>560</v>
      </c>
      <c r="P47" s="203">
        <v>560</v>
      </c>
      <c r="Q47" s="365">
        <v>0</v>
      </c>
      <c r="R47" s="365">
        <f>SUM(S47:T47)</f>
        <v>3388</v>
      </c>
      <c r="S47" s="203">
        <v>3383</v>
      </c>
      <c r="T47" s="365">
        <v>5</v>
      </c>
      <c r="U47" s="365">
        <v>714</v>
      </c>
      <c r="V47" s="365">
        <f>SUM(W47:X47)</f>
        <v>69</v>
      </c>
      <c r="W47" s="203">
        <v>65</v>
      </c>
      <c r="X47" s="365">
        <v>4</v>
      </c>
      <c r="Y47" s="1">
        <v>50</v>
      </c>
      <c r="Z47" s="1">
        <v>2</v>
      </c>
      <c r="AA47" s="1">
        <v>231</v>
      </c>
    </row>
    <row r="48" spans="1:27" s="78" customFormat="1" ht="15" customHeight="1">
      <c r="A48" s="94"/>
      <c r="B48" s="82" t="s">
        <v>121</v>
      </c>
      <c r="C48" s="451">
        <f>SUM(D48,G48,J48:K48,L48,O48,R48,U48,V48,Y48:AA48)</f>
        <v>14187</v>
      </c>
      <c r="D48" s="365">
        <f>SUM(E48:F48)</f>
        <v>259</v>
      </c>
      <c r="E48" s="365">
        <v>207</v>
      </c>
      <c r="F48" s="365">
        <v>52</v>
      </c>
      <c r="G48" s="365">
        <f>SUM(H48:I48)</f>
        <v>885</v>
      </c>
      <c r="H48" s="365">
        <v>885</v>
      </c>
      <c r="I48" s="365">
        <v>0</v>
      </c>
      <c r="J48" s="365">
        <v>1</v>
      </c>
      <c r="K48" s="365">
        <v>1876</v>
      </c>
      <c r="L48" s="365">
        <f>SUM(M48:N48)</f>
        <v>16</v>
      </c>
      <c r="M48" s="365">
        <v>15</v>
      </c>
      <c r="N48" s="178">
        <v>1</v>
      </c>
      <c r="O48" s="365">
        <f>SUM(P48:Q48)</f>
        <v>1313</v>
      </c>
      <c r="P48" s="203">
        <v>1313</v>
      </c>
      <c r="Q48" s="365">
        <v>0</v>
      </c>
      <c r="R48" s="365">
        <f>SUM(S48:T48)</f>
        <v>7539</v>
      </c>
      <c r="S48" s="203">
        <v>7522</v>
      </c>
      <c r="T48" s="365">
        <v>17</v>
      </c>
      <c r="U48" s="365">
        <v>1626</v>
      </c>
      <c r="V48" s="365">
        <f>SUM(W48:X48)</f>
        <v>83</v>
      </c>
      <c r="W48" s="203">
        <v>80</v>
      </c>
      <c r="X48" s="365">
        <v>3</v>
      </c>
      <c r="Y48" s="1">
        <v>52</v>
      </c>
      <c r="Z48" s="1">
        <v>2</v>
      </c>
      <c r="AA48" s="1">
        <v>535</v>
      </c>
    </row>
    <row r="49" spans="1:27" s="78" customFormat="1" ht="15" customHeight="1">
      <c r="A49" s="94"/>
      <c r="B49" s="82"/>
      <c r="C49" s="451"/>
      <c r="D49" s="14"/>
      <c r="E49" s="14"/>
      <c r="F49" s="14"/>
      <c r="G49" s="452"/>
      <c r="H49" s="14"/>
      <c r="I49" s="14"/>
      <c r="J49" s="14"/>
      <c r="K49" s="14"/>
      <c r="L49" s="14"/>
      <c r="M49" s="365"/>
      <c r="N49" s="14"/>
      <c r="O49" s="14"/>
      <c r="P49" s="203"/>
      <c r="Q49" s="14"/>
      <c r="R49" s="14"/>
      <c r="S49" s="203"/>
      <c r="T49" s="14"/>
      <c r="U49" s="14"/>
      <c r="V49" s="14"/>
      <c r="W49" s="203"/>
      <c r="X49" s="14"/>
      <c r="Y49" s="14"/>
      <c r="Z49" s="14"/>
      <c r="AA49" s="14"/>
    </row>
    <row r="50" spans="1:27" ht="15" customHeight="1">
      <c r="A50" s="672" t="s">
        <v>122</v>
      </c>
      <c r="B50" s="673"/>
      <c r="C50" s="451">
        <f>SUM(C51:C54)</f>
        <v>28936</v>
      </c>
      <c r="D50" s="365">
        <f aca="true" t="shared" si="19" ref="D50:AA50">SUM(D51:D54)</f>
        <v>986</v>
      </c>
      <c r="E50" s="365">
        <f t="shared" si="19"/>
        <v>668</v>
      </c>
      <c r="F50" s="365">
        <f t="shared" si="19"/>
        <v>318</v>
      </c>
      <c r="G50" s="365">
        <f t="shared" si="19"/>
        <v>2321</v>
      </c>
      <c r="H50" s="365">
        <f t="shared" si="19"/>
        <v>2303</v>
      </c>
      <c r="I50" s="365">
        <f t="shared" si="19"/>
        <v>18</v>
      </c>
      <c r="J50" s="365">
        <f t="shared" si="19"/>
        <v>8</v>
      </c>
      <c r="K50" s="365">
        <f t="shared" si="19"/>
        <v>7605</v>
      </c>
      <c r="L50" s="365">
        <f t="shared" si="19"/>
        <v>124</v>
      </c>
      <c r="M50" s="365">
        <f t="shared" si="19"/>
        <v>103</v>
      </c>
      <c r="N50" s="365">
        <f t="shared" si="19"/>
        <v>21</v>
      </c>
      <c r="O50" s="365">
        <f t="shared" si="19"/>
        <v>1966</v>
      </c>
      <c r="P50" s="365">
        <f t="shared" si="19"/>
        <v>1964</v>
      </c>
      <c r="Q50" s="365">
        <f t="shared" si="19"/>
        <v>2</v>
      </c>
      <c r="R50" s="365">
        <f t="shared" si="19"/>
        <v>12245</v>
      </c>
      <c r="S50" s="365">
        <f t="shared" si="19"/>
        <v>12214</v>
      </c>
      <c r="T50" s="365">
        <f t="shared" si="19"/>
        <v>31</v>
      </c>
      <c r="U50" s="365">
        <f t="shared" si="19"/>
        <v>2375</v>
      </c>
      <c r="V50" s="365">
        <f t="shared" si="19"/>
        <v>278</v>
      </c>
      <c r="W50" s="365">
        <f t="shared" si="19"/>
        <v>270</v>
      </c>
      <c r="X50" s="365">
        <f t="shared" si="19"/>
        <v>8</v>
      </c>
      <c r="Y50" s="365">
        <f t="shared" si="19"/>
        <v>208</v>
      </c>
      <c r="Z50" s="365">
        <f t="shared" si="19"/>
        <v>12</v>
      </c>
      <c r="AA50" s="365">
        <f t="shared" si="19"/>
        <v>808</v>
      </c>
    </row>
    <row r="51" spans="1:27" s="78" customFormat="1" ht="15" customHeight="1">
      <c r="A51" s="98"/>
      <c r="B51" s="81" t="s">
        <v>123</v>
      </c>
      <c r="C51" s="451">
        <f>SUM(D51,G51,J51:K51,L51,O51,R51,U51,V51,Y51:AA51)</f>
        <v>6857</v>
      </c>
      <c r="D51" s="365">
        <f>SUM(E51:F51)</f>
        <v>173</v>
      </c>
      <c r="E51" s="365">
        <v>109</v>
      </c>
      <c r="F51" s="365">
        <v>64</v>
      </c>
      <c r="G51" s="365">
        <f>SUM(H51:I51)</f>
        <v>438</v>
      </c>
      <c r="H51" s="365">
        <v>435</v>
      </c>
      <c r="I51" s="365">
        <v>3</v>
      </c>
      <c r="J51" s="365">
        <v>1</v>
      </c>
      <c r="K51" s="365">
        <v>2083</v>
      </c>
      <c r="L51" s="365">
        <f>SUM(M51:N51)</f>
        <v>43</v>
      </c>
      <c r="M51" s="365">
        <v>22</v>
      </c>
      <c r="N51" s="365">
        <v>21</v>
      </c>
      <c r="O51" s="365">
        <f>SUM(P51:Q51)</f>
        <v>467</v>
      </c>
      <c r="P51" s="203">
        <v>467</v>
      </c>
      <c r="Q51" s="365">
        <v>0</v>
      </c>
      <c r="R51" s="365">
        <f>SUM(S51:T51)</f>
        <v>2839</v>
      </c>
      <c r="S51" s="203">
        <v>2827</v>
      </c>
      <c r="T51" s="365">
        <v>12</v>
      </c>
      <c r="U51" s="365">
        <v>544</v>
      </c>
      <c r="V51" s="365">
        <f>SUM(W51:X51)</f>
        <v>81</v>
      </c>
      <c r="W51" s="203">
        <v>74</v>
      </c>
      <c r="X51" s="365">
        <v>7</v>
      </c>
      <c r="Y51" s="1">
        <v>35</v>
      </c>
      <c r="Z51" s="1">
        <v>4</v>
      </c>
      <c r="AA51" s="1">
        <v>149</v>
      </c>
    </row>
    <row r="52" spans="1:27" s="78" customFormat="1" ht="15" customHeight="1">
      <c r="A52" s="97"/>
      <c r="B52" s="82" t="s">
        <v>124</v>
      </c>
      <c r="C52" s="451">
        <f>SUM(D52,G52,J52:K52,L52,O52,R52,U52,V52,Y52:AA52)</f>
        <v>4862</v>
      </c>
      <c r="D52" s="365">
        <f>SUM(E52:F52)</f>
        <v>155</v>
      </c>
      <c r="E52" s="365">
        <v>111</v>
      </c>
      <c r="F52" s="365">
        <v>44</v>
      </c>
      <c r="G52" s="365">
        <f>SUM(H52:I52)</f>
        <v>359</v>
      </c>
      <c r="H52" s="365">
        <v>357</v>
      </c>
      <c r="I52" s="365">
        <v>2</v>
      </c>
      <c r="J52" s="178">
        <v>0</v>
      </c>
      <c r="K52" s="365">
        <v>1280</v>
      </c>
      <c r="L52" s="365">
        <f>SUM(M52:N52)</f>
        <v>16</v>
      </c>
      <c r="M52" s="365">
        <v>16</v>
      </c>
      <c r="N52" s="178">
        <v>0</v>
      </c>
      <c r="O52" s="365">
        <f>SUM(P52:Q52)</f>
        <v>327</v>
      </c>
      <c r="P52" s="203">
        <v>326</v>
      </c>
      <c r="Q52" s="365">
        <v>1</v>
      </c>
      <c r="R52" s="365">
        <f>SUM(S52:T52)</f>
        <v>2071</v>
      </c>
      <c r="S52" s="203">
        <v>2065</v>
      </c>
      <c r="T52" s="365">
        <v>6</v>
      </c>
      <c r="U52" s="365">
        <v>469</v>
      </c>
      <c r="V52" s="365">
        <f>SUM(W52:X52)</f>
        <v>25</v>
      </c>
      <c r="W52" s="203">
        <v>24</v>
      </c>
      <c r="X52" s="365">
        <v>1</v>
      </c>
      <c r="Y52" s="1">
        <v>18</v>
      </c>
      <c r="Z52" s="1">
        <v>1</v>
      </c>
      <c r="AA52" s="1">
        <v>141</v>
      </c>
    </row>
    <row r="53" spans="1:27" s="78" customFormat="1" ht="15" customHeight="1">
      <c r="A53" s="97"/>
      <c r="B53" s="82" t="s">
        <v>125</v>
      </c>
      <c r="C53" s="451">
        <f>SUM(D53,G53,J53:K53,L53,O53,R53,U53,V53,Y53:AA53)</f>
        <v>11400</v>
      </c>
      <c r="D53" s="365">
        <f>SUM(E53:F53)</f>
        <v>465</v>
      </c>
      <c r="E53" s="365">
        <v>316</v>
      </c>
      <c r="F53" s="365">
        <v>149</v>
      </c>
      <c r="G53" s="365">
        <f>SUM(H53:I53)</f>
        <v>1067</v>
      </c>
      <c r="H53" s="365">
        <v>1055</v>
      </c>
      <c r="I53" s="365">
        <v>12</v>
      </c>
      <c r="J53" s="365">
        <v>6</v>
      </c>
      <c r="K53" s="365">
        <v>2888</v>
      </c>
      <c r="L53" s="365">
        <f>SUM(M53:N53)</f>
        <v>51</v>
      </c>
      <c r="M53" s="365">
        <v>51</v>
      </c>
      <c r="N53" s="178">
        <v>0</v>
      </c>
      <c r="O53" s="365">
        <f>SUM(P53:Q53)</f>
        <v>761</v>
      </c>
      <c r="P53" s="203">
        <v>760</v>
      </c>
      <c r="Q53" s="365">
        <v>1</v>
      </c>
      <c r="R53" s="365">
        <f>SUM(S53:T53)</f>
        <v>4659</v>
      </c>
      <c r="S53" s="203">
        <v>4650</v>
      </c>
      <c r="T53" s="365">
        <v>9</v>
      </c>
      <c r="U53" s="365">
        <v>918</v>
      </c>
      <c r="V53" s="365">
        <f>SUM(W53:X53)</f>
        <v>127</v>
      </c>
      <c r="W53" s="203">
        <v>127</v>
      </c>
      <c r="X53" s="365">
        <v>0</v>
      </c>
      <c r="Y53" s="1">
        <v>102</v>
      </c>
      <c r="Z53" s="1">
        <v>6</v>
      </c>
      <c r="AA53" s="1">
        <v>350</v>
      </c>
    </row>
    <row r="54" spans="1:27" s="78" customFormat="1" ht="15" customHeight="1">
      <c r="A54" s="97"/>
      <c r="B54" s="82" t="s">
        <v>126</v>
      </c>
      <c r="C54" s="451">
        <f>SUM(D54,G54,J54:K54,L54,O54,R54,U54,V54,Y54:AA54)</f>
        <v>5817</v>
      </c>
      <c r="D54" s="365">
        <f>SUM(E54:F54)</f>
        <v>193</v>
      </c>
      <c r="E54" s="365">
        <v>132</v>
      </c>
      <c r="F54" s="365">
        <v>61</v>
      </c>
      <c r="G54" s="365">
        <f>SUM(H54:I54)</f>
        <v>457</v>
      </c>
      <c r="H54" s="365">
        <v>456</v>
      </c>
      <c r="I54" s="365">
        <v>1</v>
      </c>
      <c r="J54" s="365">
        <v>1</v>
      </c>
      <c r="K54" s="365">
        <v>1354</v>
      </c>
      <c r="L54" s="365">
        <f>SUM(M54:N54)</f>
        <v>14</v>
      </c>
      <c r="M54" s="365">
        <v>14</v>
      </c>
      <c r="N54" s="178">
        <v>0</v>
      </c>
      <c r="O54" s="365">
        <f>SUM(P54:Q54)</f>
        <v>411</v>
      </c>
      <c r="P54" s="203">
        <v>411</v>
      </c>
      <c r="Q54" s="365">
        <v>0</v>
      </c>
      <c r="R54" s="365">
        <f>SUM(S54:T54)</f>
        <v>2676</v>
      </c>
      <c r="S54" s="203">
        <v>2672</v>
      </c>
      <c r="T54" s="365">
        <v>4</v>
      </c>
      <c r="U54" s="365">
        <v>444</v>
      </c>
      <c r="V54" s="365">
        <f>SUM(W54:X54)</f>
        <v>45</v>
      </c>
      <c r="W54" s="203">
        <v>45</v>
      </c>
      <c r="X54" s="365">
        <v>0</v>
      </c>
      <c r="Y54" s="1">
        <v>53</v>
      </c>
      <c r="Z54" s="1">
        <v>1</v>
      </c>
      <c r="AA54" s="1">
        <v>168</v>
      </c>
    </row>
    <row r="55" spans="1:27" s="78" customFormat="1" ht="15" customHeight="1">
      <c r="A55" s="97"/>
      <c r="B55" s="82"/>
      <c r="C55" s="451"/>
      <c r="D55" s="14"/>
      <c r="E55" s="14"/>
      <c r="F55" s="14"/>
      <c r="G55" s="452"/>
      <c r="H55" s="14"/>
      <c r="I55" s="14"/>
      <c r="J55" s="14"/>
      <c r="K55" s="14"/>
      <c r="L55" s="14"/>
      <c r="M55" s="365"/>
      <c r="N55" s="14"/>
      <c r="O55" s="14"/>
      <c r="P55" s="203"/>
      <c r="Q55" s="14"/>
      <c r="R55" s="14"/>
      <c r="S55" s="203"/>
      <c r="T55" s="14"/>
      <c r="U55" s="14"/>
      <c r="V55" s="14"/>
      <c r="W55" s="203"/>
      <c r="X55" s="14"/>
      <c r="Y55" s="14"/>
      <c r="Z55" s="14"/>
      <c r="AA55" s="14"/>
    </row>
    <row r="56" spans="1:27" ht="15" customHeight="1">
      <c r="A56" s="672" t="s">
        <v>127</v>
      </c>
      <c r="B56" s="673"/>
      <c r="C56" s="451">
        <f>SUM(C57:C62)</f>
        <v>23168</v>
      </c>
      <c r="D56" s="365">
        <f aca="true" t="shared" si="20" ref="D56:AA56">SUM(D57:D62)</f>
        <v>795</v>
      </c>
      <c r="E56" s="365">
        <f t="shared" si="20"/>
        <v>406</v>
      </c>
      <c r="F56" s="365">
        <f t="shared" si="20"/>
        <v>389</v>
      </c>
      <c r="G56" s="365">
        <f t="shared" si="20"/>
        <v>1609</v>
      </c>
      <c r="H56" s="365">
        <f t="shared" si="20"/>
        <v>1593</v>
      </c>
      <c r="I56" s="365">
        <f t="shared" si="20"/>
        <v>16</v>
      </c>
      <c r="J56" s="365">
        <f t="shared" si="20"/>
        <v>7</v>
      </c>
      <c r="K56" s="365">
        <f t="shared" si="20"/>
        <v>6619</v>
      </c>
      <c r="L56" s="365">
        <f t="shared" si="20"/>
        <v>93</v>
      </c>
      <c r="M56" s="365">
        <f t="shared" si="20"/>
        <v>76</v>
      </c>
      <c r="N56" s="365">
        <f t="shared" si="20"/>
        <v>17</v>
      </c>
      <c r="O56" s="365">
        <f t="shared" si="20"/>
        <v>1413</v>
      </c>
      <c r="P56" s="365">
        <f t="shared" si="20"/>
        <v>1410</v>
      </c>
      <c r="Q56" s="365">
        <f t="shared" si="20"/>
        <v>3</v>
      </c>
      <c r="R56" s="365">
        <f t="shared" si="20"/>
        <v>9436</v>
      </c>
      <c r="S56" s="365">
        <f t="shared" si="20"/>
        <v>9412</v>
      </c>
      <c r="T56" s="365">
        <f t="shared" si="20"/>
        <v>24</v>
      </c>
      <c r="U56" s="365">
        <f t="shared" si="20"/>
        <v>2270</v>
      </c>
      <c r="V56" s="365">
        <f t="shared" si="20"/>
        <v>173</v>
      </c>
      <c r="W56" s="365">
        <f t="shared" si="20"/>
        <v>159</v>
      </c>
      <c r="X56" s="365">
        <f t="shared" si="20"/>
        <v>14</v>
      </c>
      <c r="Y56" s="365">
        <f t="shared" si="20"/>
        <v>90</v>
      </c>
      <c r="Z56" s="365">
        <f t="shared" si="20"/>
        <v>9</v>
      </c>
      <c r="AA56" s="365">
        <f t="shared" si="20"/>
        <v>654</v>
      </c>
    </row>
    <row r="57" spans="1:27" s="78" customFormat="1" ht="15" customHeight="1">
      <c r="A57" s="89"/>
      <c r="B57" s="81" t="s">
        <v>128</v>
      </c>
      <c r="C57" s="451">
        <f aca="true" t="shared" si="21" ref="C57:C62">SUM(D57,G57,J57:K57,L57,O57,R57,U57,V57,Y57:AA57)</f>
        <v>3682</v>
      </c>
      <c r="D57" s="365">
        <f aca="true" t="shared" si="22" ref="D57:D62">SUM(E57:F57)</f>
        <v>102</v>
      </c>
      <c r="E57" s="365">
        <v>65</v>
      </c>
      <c r="F57" s="365">
        <v>37</v>
      </c>
      <c r="G57" s="365">
        <f aca="true" t="shared" si="23" ref="G57:G62">SUM(H57:I57)</f>
        <v>266</v>
      </c>
      <c r="H57" s="365">
        <v>266</v>
      </c>
      <c r="I57" s="365">
        <v>0</v>
      </c>
      <c r="J57" s="178">
        <v>0</v>
      </c>
      <c r="K57" s="365">
        <v>1041</v>
      </c>
      <c r="L57" s="365">
        <f aca="true" t="shared" si="24" ref="L57:L62">SUM(M57:N57)</f>
        <v>14</v>
      </c>
      <c r="M57" s="365">
        <v>14</v>
      </c>
      <c r="N57" s="178">
        <v>0</v>
      </c>
      <c r="O57" s="365">
        <f aca="true" t="shared" si="25" ref="O57:O62">SUM(P57:Q57)</f>
        <v>250</v>
      </c>
      <c r="P57" s="203">
        <v>250</v>
      </c>
      <c r="Q57" s="365">
        <v>0</v>
      </c>
      <c r="R57" s="365">
        <f aca="true" t="shared" si="26" ref="R57:R62">SUM(S57:T57)</f>
        <v>1495</v>
      </c>
      <c r="S57" s="203">
        <v>1491</v>
      </c>
      <c r="T57" s="365">
        <v>4</v>
      </c>
      <c r="U57" s="365">
        <v>385</v>
      </c>
      <c r="V57" s="365">
        <f aca="true" t="shared" si="27" ref="V57:V62">SUM(W57:X57)</f>
        <v>28</v>
      </c>
      <c r="W57" s="203">
        <v>28</v>
      </c>
      <c r="X57" s="365">
        <v>0</v>
      </c>
      <c r="Y57" s="1">
        <v>5</v>
      </c>
      <c r="Z57" s="1">
        <v>1</v>
      </c>
      <c r="AA57" s="1">
        <v>95</v>
      </c>
    </row>
    <row r="58" spans="1:27" s="78" customFormat="1" ht="15" customHeight="1">
      <c r="A58" s="94"/>
      <c r="B58" s="82" t="s">
        <v>129</v>
      </c>
      <c r="C58" s="451">
        <f t="shared" si="21"/>
        <v>3606</v>
      </c>
      <c r="D58" s="365">
        <f t="shared" si="22"/>
        <v>216</v>
      </c>
      <c r="E58" s="365">
        <v>51</v>
      </c>
      <c r="F58" s="365">
        <v>165</v>
      </c>
      <c r="G58" s="365">
        <f t="shared" si="23"/>
        <v>274</v>
      </c>
      <c r="H58" s="365">
        <v>265</v>
      </c>
      <c r="I58" s="365">
        <v>9</v>
      </c>
      <c r="J58" s="365">
        <v>7</v>
      </c>
      <c r="K58" s="365">
        <v>882</v>
      </c>
      <c r="L58" s="365">
        <f t="shared" si="24"/>
        <v>11</v>
      </c>
      <c r="M58" s="365">
        <v>11</v>
      </c>
      <c r="N58" s="178">
        <v>0</v>
      </c>
      <c r="O58" s="365">
        <f t="shared" si="25"/>
        <v>205</v>
      </c>
      <c r="P58" s="203">
        <v>204</v>
      </c>
      <c r="Q58" s="365">
        <v>1</v>
      </c>
      <c r="R58" s="365">
        <f t="shared" si="26"/>
        <v>1552</v>
      </c>
      <c r="S58" s="203">
        <v>1548</v>
      </c>
      <c r="T58" s="365">
        <v>4</v>
      </c>
      <c r="U58" s="365">
        <v>339</v>
      </c>
      <c r="V58" s="365">
        <f t="shared" si="27"/>
        <v>25</v>
      </c>
      <c r="W58" s="203">
        <v>18</v>
      </c>
      <c r="X58" s="365">
        <v>7</v>
      </c>
      <c r="Y58" s="1">
        <v>11</v>
      </c>
      <c r="Z58" s="1">
        <v>2</v>
      </c>
      <c r="AA58" s="1">
        <v>82</v>
      </c>
    </row>
    <row r="59" spans="1:27" s="78" customFormat="1" ht="15" customHeight="1">
      <c r="A59" s="94"/>
      <c r="B59" s="82" t="s">
        <v>130</v>
      </c>
      <c r="C59" s="451">
        <f t="shared" si="21"/>
        <v>5229</v>
      </c>
      <c r="D59" s="365">
        <f t="shared" si="22"/>
        <v>214</v>
      </c>
      <c r="E59" s="365">
        <v>134</v>
      </c>
      <c r="F59" s="365">
        <v>80</v>
      </c>
      <c r="G59" s="365">
        <f t="shared" si="23"/>
        <v>375</v>
      </c>
      <c r="H59" s="365">
        <v>374</v>
      </c>
      <c r="I59" s="365">
        <v>1</v>
      </c>
      <c r="J59" s="178">
        <v>0</v>
      </c>
      <c r="K59" s="365">
        <v>1592</v>
      </c>
      <c r="L59" s="365">
        <f t="shared" si="24"/>
        <v>17</v>
      </c>
      <c r="M59" s="365">
        <v>16</v>
      </c>
      <c r="N59" s="365">
        <v>1</v>
      </c>
      <c r="O59" s="365">
        <f t="shared" si="25"/>
        <v>331</v>
      </c>
      <c r="P59" s="203">
        <v>330</v>
      </c>
      <c r="Q59" s="365">
        <v>1</v>
      </c>
      <c r="R59" s="365">
        <f t="shared" si="26"/>
        <v>1965</v>
      </c>
      <c r="S59" s="203">
        <v>1958</v>
      </c>
      <c r="T59" s="365">
        <v>7</v>
      </c>
      <c r="U59" s="365">
        <v>498</v>
      </c>
      <c r="V59" s="365">
        <f t="shared" si="27"/>
        <v>40</v>
      </c>
      <c r="W59" s="203">
        <v>38</v>
      </c>
      <c r="X59" s="365">
        <v>2</v>
      </c>
      <c r="Y59" s="1">
        <v>33</v>
      </c>
      <c r="Z59" s="1">
        <v>1</v>
      </c>
      <c r="AA59" s="1">
        <v>163</v>
      </c>
    </row>
    <row r="60" spans="1:27" s="78" customFormat="1" ht="15" customHeight="1">
      <c r="A60" s="94"/>
      <c r="B60" s="82" t="s">
        <v>131</v>
      </c>
      <c r="C60" s="451">
        <f t="shared" si="21"/>
        <v>5238</v>
      </c>
      <c r="D60" s="365">
        <f t="shared" si="22"/>
        <v>119</v>
      </c>
      <c r="E60" s="365">
        <v>62</v>
      </c>
      <c r="F60" s="365">
        <v>57</v>
      </c>
      <c r="G60" s="365">
        <f t="shared" si="23"/>
        <v>308</v>
      </c>
      <c r="H60" s="365">
        <v>306</v>
      </c>
      <c r="I60" s="365">
        <v>2</v>
      </c>
      <c r="J60" s="178">
        <v>0</v>
      </c>
      <c r="K60" s="365">
        <v>1456</v>
      </c>
      <c r="L60" s="365">
        <f t="shared" si="24"/>
        <v>12</v>
      </c>
      <c r="M60" s="365">
        <v>12</v>
      </c>
      <c r="N60" s="178">
        <v>0</v>
      </c>
      <c r="O60" s="365">
        <f t="shared" si="25"/>
        <v>303</v>
      </c>
      <c r="P60" s="203">
        <v>302</v>
      </c>
      <c r="Q60" s="365">
        <v>1</v>
      </c>
      <c r="R60" s="365">
        <f t="shared" si="26"/>
        <v>2338</v>
      </c>
      <c r="S60" s="203">
        <v>2333</v>
      </c>
      <c r="T60" s="365">
        <v>5</v>
      </c>
      <c r="U60" s="365">
        <v>506</v>
      </c>
      <c r="V60" s="365">
        <f t="shared" si="27"/>
        <v>21</v>
      </c>
      <c r="W60" s="203">
        <v>21</v>
      </c>
      <c r="X60" s="365">
        <v>0</v>
      </c>
      <c r="Y60" s="1">
        <v>27</v>
      </c>
      <c r="Z60" s="1">
        <v>2</v>
      </c>
      <c r="AA60" s="1">
        <v>146</v>
      </c>
    </row>
    <row r="61" spans="1:27" s="78" customFormat="1" ht="15" customHeight="1">
      <c r="A61" s="94"/>
      <c r="B61" s="82" t="s">
        <v>132</v>
      </c>
      <c r="C61" s="451">
        <f t="shared" si="21"/>
        <v>2334</v>
      </c>
      <c r="D61" s="365">
        <f t="shared" si="22"/>
        <v>56</v>
      </c>
      <c r="E61" s="365">
        <v>49</v>
      </c>
      <c r="F61" s="365">
        <v>7</v>
      </c>
      <c r="G61" s="365">
        <f t="shared" si="23"/>
        <v>171</v>
      </c>
      <c r="H61" s="365">
        <v>170</v>
      </c>
      <c r="I61" s="365">
        <v>1</v>
      </c>
      <c r="J61" s="178">
        <v>0</v>
      </c>
      <c r="K61" s="365">
        <v>894</v>
      </c>
      <c r="L61" s="365">
        <f t="shared" si="24"/>
        <v>30</v>
      </c>
      <c r="M61" s="365">
        <v>14</v>
      </c>
      <c r="N61" s="365">
        <v>16</v>
      </c>
      <c r="O61" s="365">
        <f t="shared" si="25"/>
        <v>119</v>
      </c>
      <c r="P61" s="203">
        <v>119</v>
      </c>
      <c r="Q61" s="365">
        <v>0</v>
      </c>
      <c r="R61" s="365">
        <f t="shared" si="26"/>
        <v>718</v>
      </c>
      <c r="S61" s="203">
        <v>718</v>
      </c>
      <c r="T61" s="365">
        <v>0</v>
      </c>
      <c r="U61" s="365">
        <v>228</v>
      </c>
      <c r="V61" s="365">
        <f t="shared" si="27"/>
        <v>29</v>
      </c>
      <c r="W61" s="203">
        <v>27</v>
      </c>
      <c r="X61" s="365">
        <v>2</v>
      </c>
      <c r="Y61" s="1">
        <v>5</v>
      </c>
      <c r="Z61" s="178">
        <v>2</v>
      </c>
      <c r="AA61" s="1">
        <v>82</v>
      </c>
    </row>
    <row r="62" spans="1:27" s="78" customFormat="1" ht="15" customHeight="1">
      <c r="A62" s="94"/>
      <c r="B62" s="82" t="s">
        <v>133</v>
      </c>
      <c r="C62" s="451">
        <f t="shared" si="21"/>
        <v>3079</v>
      </c>
      <c r="D62" s="365">
        <f t="shared" si="22"/>
        <v>88</v>
      </c>
      <c r="E62" s="365">
        <v>45</v>
      </c>
      <c r="F62" s="365">
        <v>43</v>
      </c>
      <c r="G62" s="365">
        <f t="shared" si="23"/>
        <v>215</v>
      </c>
      <c r="H62" s="365">
        <v>212</v>
      </c>
      <c r="I62" s="365">
        <v>3</v>
      </c>
      <c r="J62" s="365">
        <v>0</v>
      </c>
      <c r="K62" s="365">
        <v>754</v>
      </c>
      <c r="L62" s="365">
        <f t="shared" si="24"/>
        <v>9</v>
      </c>
      <c r="M62" s="365">
        <v>9</v>
      </c>
      <c r="N62" s="178">
        <v>0</v>
      </c>
      <c r="O62" s="365">
        <f t="shared" si="25"/>
        <v>205</v>
      </c>
      <c r="P62" s="203">
        <v>205</v>
      </c>
      <c r="Q62" s="365">
        <v>0</v>
      </c>
      <c r="R62" s="365">
        <f t="shared" si="26"/>
        <v>1368</v>
      </c>
      <c r="S62" s="203">
        <v>1364</v>
      </c>
      <c r="T62" s="365">
        <v>4</v>
      </c>
      <c r="U62" s="365">
        <v>314</v>
      </c>
      <c r="V62" s="365">
        <f t="shared" si="27"/>
        <v>30</v>
      </c>
      <c r="W62" s="203">
        <v>27</v>
      </c>
      <c r="X62" s="365">
        <v>3</v>
      </c>
      <c r="Y62" s="1">
        <v>9</v>
      </c>
      <c r="Z62" s="1">
        <v>1</v>
      </c>
      <c r="AA62" s="1">
        <v>86</v>
      </c>
    </row>
    <row r="63" spans="1:27" s="78" customFormat="1" ht="15" customHeight="1">
      <c r="A63" s="94"/>
      <c r="B63" s="82"/>
      <c r="C63" s="451"/>
      <c r="D63" s="14"/>
      <c r="E63" s="14"/>
      <c r="F63" s="14"/>
      <c r="G63" s="452"/>
      <c r="H63" s="14"/>
      <c r="I63" s="14"/>
      <c r="J63" s="14"/>
      <c r="K63" s="14"/>
      <c r="L63" s="14"/>
      <c r="M63" s="365"/>
      <c r="N63" s="14"/>
      <c r="O63" s="14"/>
      <c r="P63" s="203"/>
      <c r="Q63" s="14"/>
      <c r="R63" s="14"/>
      <c r="S63" s="203"/>
      <c r="T63" s="14"/>
      <c r="U63" s="14"/>
      <c r="V63" s="14"/>
      <c r="W63" s="203"/>
      <c r="X63" s="14"/>
      <c r="Y63" s="14"/>
      <c r="Z63" s="14"/>
      <c r="AA63" s="14"/>
    </row>
    <row r="64" spans="1:27" ht="15" customHeight="1">
      <c r="A64" s="672" t="s">
        <v>134</v>
      </c>
      <c r="B64" s="673"/>
      <c r="C64" s="451">
        <f>SUM(C65:C68)</f>
        <v>22943</v>
      </c>
      <c r="D64" s="365">
        <f aca="true" t="shared" si="28" ref="D64:AA64">SUM(D65:D68)</f>
        <v>833</v>
      </c>
      <c r="E64" s="365">
        <f t="shared" si="28"/>
        <v>629</v>
      </c>
      <c r="F64" s="365">
        <f t="shared" si="28"/>
        <v>204</v>
      </c>
      <c r="G64" s="365">
        <f t="shared" si="28"/>
        <v>2189</v>
      </c>
      <c r="H64" s="365">
        <f t="shared" si="28"/>
        <v>2156</v>
      </c>
      <c r="I64" s="365">
        <f t="shared" si="28"/>
        <v>33</v>
      </c>
      <c r="J64" s="365">
        <f t="shared" si="28"/>
        <v>5</v>
      </c>
      <c r="K64" s="365">
        <f t="shared" si="28"/>
        <v>6495</v>
      </c>
      <c r="L64" s="365">
        <f t="shared" si="28"/>
        <v>164</v>
      </c>
      <c r="M64" s="365">
        <f t="shared" si="28"/>
        <v>124</v>
      </c>
      <c r="N64" s="365">
        <f t="shared" si="28"/>
        <v>40</v>
      </c>
      <c r="O64" s="365">
        <f t="shared" si="28"/>
        <v>1294</v>
      </c>
      <c r="P64" s="365">
        <f t="shared" si="28"/>
        <v>1289</v>
      </c>
      <c r="Q64" s="365">
        <f t="shared" si="28"/>
        <v>5</v>
      </c>
      <c r="R64" s="365">
        <f t="shared" si="28"/>
        <v>9185</v>
      </c>
      <c r="S64" s="365">
        <f t="shared" si="28"/>
        <v>9145</v>
      </c>
      <c r="T64" s="365">
        <f t="shared" si="28"/>
        <v>40</v>
      </c>
      <c r="U64" s="365">
        <f t="shared" si="28"/>
        <v>1739</v>
      </c>
      <c r="V64" s="365">
        <f t="shared" si="28"/>
        <v>351</v>
      </c>
      <c r="W64" s="365">
        <f t="shared" si="28"/>
        <v>318</v>
      </c>
      <c r="X64" s="365">
        <f t="shared" si="28"/>
        <v>33</v>
      </c>
      <c r="Y64" s="365">
        <f t="shared" si="28"/>
        <v>226</v>
      </c>
      <c r="Z64" s="365">
        <f t="shared" si="28"/>
        <v>2</v>
      </c>
      <c r="AA64" s="365">
        <f t="shared" si="28"/>
        <v>460</v>
      </c>
    </row>
    <row r="65" spans="1:27" s="78" customFormat="1" ht="15" customHeight="1">
      <c r="A65" s="89"/>
      <c r="B65" s="81" t="s">
        <v>135</v>
      </c>
      <c r="C65" s="451">
        <f>SUM(D65,G65,J65:K65,L65,O65,R65,U65,V65,Y65:AA65)</f>
        <v>7280</v>
      </c>
      <c r="D65" s="365">
        <f>SUM(E65:F65)</f>
        <v>264</v>
      </c>
      <c r="E65" s="365">
        <v>189</v>
      </c>
      <c r="F65" s="365">
        <v>75</v>
      </c>
      <c r="G65" s="365">
        <f>SUM(H65:I65)</f>
        <v>764</v>
      </c>
      <c r="H65" s="365">
        <v>746</v>
      </c>
      <c r="I65" s="365">
        <v>18</v>
      </c>
      <c r="J65" s="365">
        <v>2</v>
      </c>
      <c r="K65" s="365">
        <v>1926</v>
      </c>
      <c r="L65" s="365">
        <f>SUM(M65:N65)</f>
        <v>71</v>
      </c>
      <c r="M65" s="365">
        <v>45</v>
      </c>
      <c r="N65" s="365">
        <v>26</v>
      </c>
      <c r="O65" s="365">
        <f>SUM(P65:Q65)</f>
        <v>437</v>
      </c>
      <c r="P65" s="203">
        <v>436</v>
      </c>
      <c r="Q65" s="365">
        <v>1</v>
      </c>
      <c r="R65" s="365">
        <f>SUM(S65:T65)</f>
        <v>2966</v>
      </c>
      <c r="S65" s="203">
        <v>2950</v>
      </c>
      <c r="T65" s="365">
        <v>16</v>
      </c>
      <c r="U65" s="365">
        <v>534</v>
      </c>
      <c r="V65" s="365">
        <f>SUM(W65:X65)</f>
        <v>110</v>
      </c>
      <c r="W65" s="203">
        <v>93</v>
      </c>
      <c r="X65" s="365">
        <v>17</v>
      </c>
      <c r="Y65" s="1">
        <v>77</v>
      </c>
      <c r="Z65" s="13">
        <v>0</v>
      </c>
      <c r="AA65" s="1">
        <v>129</v>
      </c>
    </row>
    <row r="66" spans="1:27" s="78" customFormat="1" ht="15" customHeight="1">
      <c r="A66" s="94"/>
      <c r="B66" s="82" t="s">
        <v>136</v>
      </c>
      <c r="C66" s="451">
        <f>SUM(D66,G66,J66:K66,L66,O66,R66,U66,V66,Y66:AA66)</f>
        <v>5546</v>
      </c>
      <c r="D66" s="365">
        <f>SUM(E66:F66)</f>
        <v>164</v>
      </c>
      <c r="E66" s="365">
        <v>131</v>
      </c>
      <c r="F66" s="365">
        <v>33</v>
      </c>
      <c r="G66" s="365">
        <f>SUM(H66:I66)</f>
        <v>400</v>
      </c>
      <c r="H66" s="365">
        <v>399</v>
      </c>
      <c r="I66" s="365">
        <v>1</v>
      </c>
      <c r="J66" s="178">
        <v>0</v>
      </c>
      <c r="K66" s="365">
        <v>1814</v>
      </c>
      <c r="L66" s="365">
        <f>SUM(M66:N66)</f>
        <v>47</v>
      </c>
      <c r="M66" s="365">
        <v>33</v>
      </c>
      <c r="N66" s="365">
        <v>14</v>
      </c>
      <c r="O66" s="365">
        <f>SUM(P66:Q66)</f>
        <v>269</v>
      </c>
      <c r="P66" s="203">
        <v>268</v>
      </c>
      <c r="Q66" s="365">
        <v>1</v>
      </c>
      <c r="R66" s="365">
        <f>SUM(S66:T66)</f>
        <v>2242</v>
      </c>
      <c r="S66" s="203">
        <v>2237</v>
      </c>
      <c r="T66" s="365">
        <v>5</v>
      </c>
      <c r="U66" s="365">
        <v>393</v>
      </c>
      <c r="V66" s="365">
        <f>SUM(W66:X66)</f>
        <v>81</v>
      </c>
      <c r="W66" s="203">
        <v>70</v>
      </c>
      <c r="X66" s="365">
        <v>11</v>
      </c>
      <c r="Y66" s="1">
        <v>39</v>
      </c>
      <c r="Z66" s="1">
        <v>2</v>
      </c>
      <c r="AA66" s="1">
        <v>95</v>
      </c>
    </row>
    <row r="67" spans="1:27" s="78" customFormat="1" ht="15" customHeight="1">
      <c r="A67" s="94"/>
      <c r="B67" s="82" t="s">
        <v>137</v>
      </c>
      <c r="C67" s="451">
        <f>SUM(D67,G67,J67:K67,L67,O67,R67,U67,V67,Y67:AA67)</f>
        <v>6712</v>
      </c>
      <c r="D67" s="365">
        <f>SUM(E67:F67)</f>
        <v>248</v>
      </c>
      <c r="E67" s="365">
        <v>195</v>
      </c>
      <c r="F67" s="365">
        <v>53</v>
      </c>
      <c r="G67" s="365">
        <f>SUM(H67:I67)</f>
        <v>615</v>
      </c>
      <c r="H67" s="365">
        <v>610</v>
      </c>
      <c r="I67" s="365">
        <v>5</v>
      </c>
      <c r="J67" s="365">
        <v>1</v>
      </c>
      <c r="K67" s="365">
        <v>1760</v>
      </c>
      <c r="L67" s="365">
        <f>SUM(M67:N67)</f>
        <v>23</v>
      </c>
      <c r="M67" s="365">
        <v>23</v>
      </c>
      <c r="N67" s="178">
        <v>0</v>
      </c>
      <c r="O67" s="365">
        <f>SUM(P67:Q67)</f>
        <v>406</v>
      </c>
      <c r="P67" s="203">
        <v>403</v>
      </c>
      <c r="Q67" s="365">
        <v>3</v>
      </c>
      <c r="R67" s="365">
        <f>SUM(S67:T67)</f>
        <v>2712</v>
      </c>
      <c r="S67" s="203">
        <v>2696</v>
      </c>
      <c r="T67" s="365">
        <v>16</v>
      </c>
      <c r="U67" s="365">
        <v>613</v>
      </c>
      <c r="V67" s="365">
        <f>SUM(W67:X67)</f>
        <v>115</v>
      </c>
      <c r="W67" s="203">
        <v>110</v>
      </c>
      <c r="X67" s="365">
        <v>5</v>
      </c>
      <c r="Y67" s="1">
        <v>58</v>
      </c>
      <c r="Z67" s="1">
        <v>0</v>
      </c>
      <c r="AA67" s="1">
        <v>161</v>
      </c>
    </row>
    <row r="68" spans="1:27" s="78" customFormat="1" ht="15" customHeight="1">
      <c r="A68" s="94"/>
      <c r="B68" s="82" t="s">
        <v>138</v>
      </c>
      <c r="C68" s="451">
        <f>SUM(D68,G68,J68:K68,L68,O68,R68,U68,V68,Y68:AA68)</f>
        <v>3405</v>
      </c>
      <c r="D68" s="365">
        <f>SUM(E68:F68)</f>
        <v>157</v>
      </c>
      <c r="E68" s="365">
        <v>114</v>
      </c>
      <c r="F68" s="365">
        <v>43</v>
      </c>
      <c r="G68" s="365">
        <f>SUM(H68:I68)</f>
        <v>410</v>
      </c>
      <c r="H68" s="365">
        <v>401</v>
      </c>
      <c r="I68" s="365">
        <v>9</v>
      </c>
      <c r="J68" s="365">
        <v>2</v>
      </c>
      <c r="K68" s="365">
        <v>995</v>
      </c>
      <c r="L68" s="365">
        <f>SUM(M68:N68)</f>
        <v>23</v>
      </c>
      <c r="M68" s="365">
        <v>23</v>
      </c>
      <c r="N68" s="178">
        <v>0</v>
      </c>
      <c r="O68" s="365">
        <f>SUM(P68:Q68)</f>
        <v>182</v>
      </c>
      <c r="P68" s="203">
        <v>182</v>
      </c>
      <c r="Q68" s="365">
        <v>0</v>
      </c>
      <c r="R68" s="365">
        <f>SUM(S68:T68)</f>
        <v>1265</v>
      </c>
      <c r="S68" s="203">
        <v>1262</v>
      </c>
      <c r="T68" s="365">
        <v>3</v>
      </c>
      <c r="U68" s="365">
        <v>199</v>
      </c>
      <c r="V68" s="365">
        <f>SUM(W68:X68)</f>
        <v>45</v>
      </c>
      <c r="W68" s="203">
        <v>45</v>
      </c>
      <c r="X68" s="365">
        <v>0</v>
      </c>
      <c r="Y68" s="1">
        <v>52</v>
      </c>
      <c r="Z68" s="178">
        <v>0</v>
      </c>
      <c r="AA68" s="1">
        <v>75</v>
      </c>
    </row>
    <row r="69" spans="1:27" s="78" customFormat="1" ht="15" customHeight="1">
      <c r="A69" s="94"/>
      <c r="B69" s="82"/>
      <c r="C69" s="451"/>
      <c r="D69" s="14"/>
      <c r="E69" s="14"/>
      <c r="F69" s="14"/>
      <c r="G69" s="452"/>
      <c r="H69" s="14"/>
      <c r="I69" s="14"/>
      <c r="J69" s="14"/>
      <c r="K69" s="14"/>
      <c r="L69" s="14"/>
      <c r="M69" s="365"/>
      <c r="N69" s="14"/>
      <c r="O69" s="14"/>
      <c r="P69" s="203"/>
      <c r="Q69" s="14"/>
      <c r="R69" s="14"/>
      <c r="S69" s="203"/>
      <c r="T69" s="14"/>
      <c r="U69" s="14"/>
      <c r="V69" s="14"/>
      <c r="W69" s="203"/>
      <c r="X69" s="14"/>
      <c r="Y69" s="14"/>
      <c r="Z69" s="14"/>
      <c r="AA69" s="14"/>
    </row>
    <row r="70" spans="1:27" ht="15" customHeight="1">
      <c r="A70" s="672" t="s">
        <v>139</v>
      </c>
      <c r="B70" s="673"/>
      <c r="C70" s="451">
        <f>SUM(C71)</f>
        <v>4863</v>
      </c>
      <c r="D70" s="365">
        <f aca="true" t="shared" si="29" ref="D70:AA70">SUM(D71)</f>
        <v>137</v>
      </c>
      <c r="E70" s="365">
        <f t="shared" si="29"/>
        <v>117</v>
      </c>
      <c r="F70" s="365">
        <f t="shared" si="29"/>
        <v>20</v>
      </c>
      <c r="G70" s="365">
        <f t="shared" si="29"/>
        <v>315</v>
      </c>
      <c r="H70" s="365">
        <f t="shared" si="29"/>
        <v>313</v>
      </c>
      <c r="I70" s="365">
        <f t="shared" si="29"/>
        <v>2</v>
      </c>
      <c r="J70" s="365">
        <f t="shared" si="29"/>
        <v>0</v>
      </c>
      <c r="K70" s="365">
        <f t="shared" si="29"/>
        <v>1365</v>
      </c>
      <c r="L70" s="365">
        <f t="shared" si="29"/>
        <v>37</v>
      </c>
      <c r="M70" s="365">
        <f t="shared" si="29"/>
        <v>37</v>
      </c>
      <c r="N70" s="365">
        <f t="shared" si="29"/>
        <v>0</v>
      </c>
      <c r="O70" s="365">
        <f t="shared" si="29"/>
        <v>351</v>
      </c>
      <c r="P70" s="365">
        <f t="shared" si="29"/>
        <v>351</v>
      </c>
      <c r="Q70" s="365">
        <f t="shared" si="29"/>
        <v>0</v>
      </c>
      <c r="R70" s="365">
        <f t="shared" si="29"/>
        <v>1918</v>
      </c>
      <c r="S70" s="365">
        <f t="shared" si="29"/>
        <v>1910</v>
      </c>
      <c r="T70" s="365">
        <f t="shared" si="29"/>
        <v>8</v>
      </c>
      <c r="U70" s="365">
        <f t="shared" si="29"/>
        <v>488</v>
      </c>
      <c r="V70" s="365">
        <f t="shared" si="29"/>
        <v>91</v>
      </c>
      <c r="W70" s="365">
        <f t="shared" si="29"/>
        <v>75</v>
      </c>
      <c r="X70" s="365">
        <f t="shared" si="29"/>
        <v>16</v>
      </c>
      <c r="Y70" s="365">
        <f t="shared" si="29"/>
        <v>51</v>
      </c>
      <c r="Z70" s="365">
        <f t="shared" si="29"/>
        <v>1</v>
      </c>
      <c r="AA70" s="365">
        <f t="shared" si="29"/>
        <v>109</v>
      </c>
    </row>
    <row r="71" spans="1:27" s="78" customFormat="1" ht="15" customHeight="1">
      <c r="A71" s="99"/>
      <c r="B71" s="85" t="s">
        <v>140</v>
      </c>
      <c r="C71" s="454">
        <f>SUM(D71,G71,J71:K71,L71,O71,R71,U71,V71,Y71:AA71)</f>
        <v>4863</v>
      </c>
      <c r="D71" s="367">
        <f>SUM(E71:F71)</f>
        <v>137</v>
      </c>
      <c r="E71" s="367">
        <v>117</v>
      </c>
      <c r="F71" s="367">
        <v>20</v>
      </c>
      <c r="G71" s="367">
        <f>SUM(H71:I71)</f>
        <v>315</v>
      </c>
      <c r="H71" s="367">
        <v>313</v>
      </c>
      <c r="I71" s="367">
        <v>2</v>
      </c>
      <c r="J71" s="367">
        <v>0</v>
      </c>
      <c r="K71" s="367">
        <v>1365</v>
      </c>
      <c r="L71" s="367">
        <f>SUM(M71:N71)</f>
        <v>37</v>
      </c>
      <c r="M71" s="367">
        <v>37</v>
      </c>
      <c r="N71" s="367">
        <v>0</v>
      </c>
      <c r="O71" s="367">
        <f>SUM(P71:Q71)</f>
        <v>351</v>
      </c>
      <c r="P71" s="204">
        <v>351</v>
      </c>
      <c r="Q71" s="367">
        <v>0</v>
      </c>
      <c r="R71" s="367">
        <f>SUM(S71:T71)</f>
        <v>1918</v>
      </c>
      <c r="S71" s="204">
        <v>1910</v>
      </c>
      <c r="T71" s="367">
        <v>8</v>
      </c>
      <c r="U71" s="367">
        <v>488</v>
      </c>
      <c r="V71" s="367">
        <f>SUM(W71:X71)</f>
        <v>91</v>
      </c>
      <c r="W71" s="204">
        <v>75</v>
      </c>
      <c r="X71" s="367">
        <v>16</v>
      </c>
      <c r="Y71" s="368">
        <v>51</v>
      </c>
      <c r="Z71" s="368">
        <v>1</v>
      </c>
      <c r="AA71" s="368">
        <v>109</v>
      </c>
    </row>
    <row r="72" spans="1:27" s="78" customFormat="1" ht="15" customHeight="1">
      <c r="A72" s="100" t="s">
        <v>393</v>
      </c>
      <c r="B72" s="100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</row>
    <row r="73" s="78" customFormat="1" ht="15" customHeight="1">
      <c r="A73" s="77" t="s">
        <v>251</v>
      </c>
    </row>
    <row r="74" s="78" customFormat="1" ht="16.5" customHeight="1"/>
    <row r="77" spans="11:14" s="78" customFormat="1" ht="14.25">
      <c r="K77" s="90"/>
      <c r="L77" s="88"/>
      <c r="M77" s="90"/>
      <c r="N77" s="77"/>
    </row>
    <row r="78" spans="11:14" s="78" customFormat="1" ht="14.25">
      <c r="K78" s="90"/>
      <c r="L78" s="88"/>
      <c r="M78" s="90"/>
      <c r="N78" s="77"/>
    </row>
    <row r="79" spans="11:14" s="78" customFormat="1" ht="14.25">
      <c r="K79" s="90"/>
      <c r="L79" s="88"/>
      <c r="M79" s="90"/>
      <c r="N79" s="77"/>
    </row>
    <row r="80" spans="11:14" s="78" customFormat="1" ht="14.25">
      <c r="K80" s="90"/>
      <c r="L80" s="88"/>
      <c r="M80" s="90"/>
      <c r="N80" s="77"/>
    </row>
    <row r="81" spans="11:14" s="78" customFormat="1" ht="14.25">
      <c r="K81" s="90"/>
      <c r="L81" s="88"/>
      <c r="M81" s="90"/>
      <c r="N81" s="77"/>
    </row>
    <row r="82" spans="11:14" s="78" customFormat="1" ht="14.25">
      <c r="K82" s="90"/>
      <c r="L82" s="88"/>
      <c r="M82" s="90"/>
      <c r="N82" s="77"/>
    </row>
    <row r="83" spans="11:14" s="78" customFormat="1" ht="14.25">
      <c r="K83" s="90"/>
      <c r="L83" s="88"/>
      <c r="M83" s="90"/>
      <c r="N83" s="77"/>
    </row>
    <row r="84" spans="11:14" s="78" customFormat="1" ht="14.25">
      <c r="K84" s="90"/>
      <c r="L84" s="88"/>
      <c r="M84" s="90"/>
      <c r="N84" s="77"/>
    </row>
    <row r="85" spans="11:14" s="78" customFormat="1" ht="14.25">
      <c r="K85" s="103"/>
      <c r="L85" s="103"/>
      <c r="M85" s="103"/>
      <c r="N85" s="77"/>
    </row>
    <row r="86" spans="11:14" ht="14.25">
      <c r="K86" s="101"/>
      <c r="L86" s="101"/>
      <c r="M86" s="101"/>
      <c r="N86" s="70"/>
    </row>
    <row r="87" spans="11:14" ht="14.25">
      <c r="K87" s="92"/>
      <c r="L87" s="101"/>
      <c r="M87" s="92"/>
      <c r="N87" s="70"/>
    </row>
    <row r="88" spans="11:14" ht="14.25">
      <c r="K88" s="58"/>
      <c r="L88" s="101"/>
      <c r="M88" s="58"/>
      <c r="N88" s="70"/>
    </row>
    <row r="89" spans="11:14" ht="14.25">
      <c r="K89" s="35"/>
      <c r="L89" s="101"/>
      <c r="M89" s="35"/>
      <c r="N89" s="70"/>
    </row>
    <row r="90" spans="11:14" ht="14.25">
      <c r="K90" s="96"/>
      <c r="L90" s="101"/>
      <c r="M90" s="96"/>
      <c r="N90" s="70"/>
    </row>
    <row r="91" spans="11:14" ht="14.25">
      <c r="K91" s="92"/>
      <c r="L91" s="101"/>
      <c r="M91" s="92"/>
      <c r="N91" s="70"/>
    </row>
    <row r="92" spans="11:14" ht="14.25">
      <c r="K92" s="92"/>
      <c r="L92" s="101"/>
      <c r="M92" s="96"/>
      <c r="N92" s="70"/>
    </row>
    <row r="93" spans="11:14" ht="14.25">
      <c r="K93" s="92"/>
      <c r="L93" s="101"/>
      <c r="M93" s="96"/>
      <c r="N93" s="70"/>
    </row>
    <row r="94" spans="11:14" ht="14.25">
      <c r="K94" s="58"/>
      <c r="L94" s="101"/>
      <c r="M94" s="58"/>
      <c r="N94" s="70"/>
    </row>
    <row r="95" spans="11:14" ht="14.25">
      <c r="K95" s="35"/>
      <c r="L95" s="101"/>
      <c r="M95" s="35"/>
      <c r="N95" s="70"/>
    </row>
    <row r="96" spans="11:14" ht="14.25">
      <c r="K96" s="92"/>
      <c r="L96" s="101"/>
      <c r="M96" s="96"/>
      <c r="N96" s="70"/>
    </row>
    <row r="97" spans="11:14" ht="14.25">
      <c r="K97" s="92"/>
      <c r="L97" s="101"/>
      <c r="M97" s="92"/>
      <c r="N97" s="70"/>
    </row>
    <row r="98" spans="11:14" ht="14.25">
      <c r="K98" s="92"/>
      <c r="L98" s="101"/>
      <c r="M98" s="92"/>
      <c r="N98" s="70"/>
    </row>
    <row r="99" spans="11:14" ht="14.25">
      <c r="K99" s="92"/>
      <c r="L99" s="101"/>
      <c r="M99" s="96"/>
      <c r="N99" s="70"/>
    </row>
    <row r="100" spans="11:14" ht="14.25">
      <c r="K100" s="92"/>
      <c r="L100" s="101"/>
      <c r="M100" s="96"/>
      <c r="N100" s="70"/>
    </row>
    <row r="101" spans="11:14" ht="14.25">
      <c r="K101" s="92"/>
      <c r="L101" s="101"/>
      <c r="M101" s="96"/>
      <c r="N101" s="70"/>
    </row>
    <row r="102" spans="11:14" ht="14.25">
      <c r="K102" s="92"/>
      <c r="L102" s="101"/>
      <c r="M102" s="96"/>
      <c r="N102" s="70"/>
    </row>
    <row r="103" spans="11:14" ht="14.25">
      <c r="K103" s="92"/>
      <c r="L103" s="101"/>
      <c r="M103" s="96"/>
      <c r="N103" s="70"/>
    </row>
    <row r="104" spans="11:14" ht="14.25">
      <c r="K104" s="58"/>
      <c r="L104" s="101"/>
      <c r="M104" s="58"/>
      <c r="N104" s="70"/>
    </row>
    <row r="105" spans="11:14" ht="14.25">
      <c r="K105" s="35"/>
      <c r="L105" s="101"/>
      <c r="M105" s="35"/>
      <c r="N105" s="70"/>
    </row>
    <row r="106" spans="11:14" ht="14.25">
      <c r="K106" s="92"/>
      <c r="L106" s="101"/>
      <c r="M106" s="92"/>
      <c r="N106" s="70"/>
    </row>
    <row r="107" spans="11:14" ht="14.25">
      <c r="K107" s="92"/>
      <c r="L107" s="101"/>
      <c r="M107" s="96"/>
      <c r="N107" s="70"/>
    </row>
    <row r="108" spans="11:14" ht="14.25">
      <c r="K108" s="92"/>
      <c r="L108" s="101"/>
      <c r="M108" s="96"/>
      <c r="N108" s="70"/>
    </row>
    <row r="109" spans="11:14" ht="14.25">
      <c r="K109" s="92"/>
      <c r="L109" s="101"/>
      <c r="M109" s="96"/>
      <c r="N109" s="70"/>
    </row>
    <row r="110" spans="11:14" ht="14.25">
      <c r="K110" s="92"/>
      <c r="L110" s="101"/>
      <c r="M110" s="96"/>
      <c r="N110" s="70"/>
    </row>
    <row r="111" spans="11:14" ht="14.25">
      <c r="K111" s="58"/>
      <c r="L111" s="101"/>
      <c r="M111" s="58"/>
      <c r="N111" s="70"/>
    </row>
    <row r="112" spans="11:14" ht="14.25">
      <c r="K112" s="35"/>
      <c r="L112" s="101"/>
      <c r="M112" s="35"/>
      <c r="N112" s="70"/>
    </row>
    <row r="113" spans="11:14" ht="14.25">
      <c r="K113" s="92"/>
      <c r="L113" s="101"/>
      <c r="M113" s="92"/>
      <c r="N113" s="70"/>
    </row>
    <row r="114" spans="11:14" ht="14.25">
      <c r="K114" s="92"/>
      <c r="L114" s="101"/>
      <c r="M114" s="96"/>
      <c r="N114" s="70"/>
    </row>
    <row r="115" spans="11:14" ht="14.25">
      <c r="K115" s="92"/>
      <c r="L115" s="101"/>
      <c r="M115" s="96"/>
      <c r="N115" s="70"/>
    </row>
    <row r="116" spans="11:14" ht="14.25">
      <c r="K116" s="92"/>
      <c r="L116" s="101"/>
      <c r="M116" s="96"/>
      <c r="N116" s="70"/>
    </row>
    <row r="117" spans="11:14" ht="14.25">
      <c r="K117" s="58"/>
      <c r="L117" s="101"/>
      <c r="M117" s="58"/>
      <c r="N117" s="70"/>
    </row>
    <row r="118" spans="11:14" ht="14.25">
      <c r="K118" s="35"/>
      <c r="L118" s="101"/>
      <c r="M118" s="35"/>
      <c r="N118" s="70"/>
    </row>
    <row r="119" spans="11:14" ht="14.25">
      <c r="K119" s="92"/>
      <c r="L119" s="101"/>
      <c r="M119" s="96"/>
      <c r="N119" s="70"/>
    </row>
    <row r="120" spans="11:14" ht="14.25">
      <c r="K120" s="92"/>
      <c r="L120" s="101"/>
      <c r="M120" s="96"/>
      <c r="N120" s="70"/>
    </row>
    <row r="121" spans="11:14" ht="14.25">
      <c r="K121" s="92"/>
      <c r="L121" s="101"/>
      <c r="M121" s="92"/>
      <c r="N121" s="70"/>
    </row>
    <row r="122" spans="11:14" ht="14.25">
      <c r="K122" s="92"/>
      <c r="L122" s="101"/>
      <c r="M122" s="96"/>
      <c r="N122" s="70"/>
    </row>
    <row r="123" spans="11:14" ht="14.25">
      <c r="K123" s="92"/>
      <c r="L123" s="101"/>
      <c r="M123" s="92"/>
      <c r="N123" s="70"/>
    </row>
    <row r="124" spans="11:14" ht="14.25">
      <c r="K124" s="92"/>
      <c r="L124" s="101"/>
      <c r="M124" s="96"/>
      <c r="N124" s="70"/>
    </row>
    <row r="125" spans="11:14" ht="14.25">
      <c r="K125" s="58"/>
      <c r="L125" s="101"/>
      <c r="M125" s="58"/>
      <c r="N125" s="70"/>
    </row>
    <row r="126" spans="11:14" ht="14.25">
      <c r="K126" s="35"/>
      <c r="L126" s="101"/>
      <c r="M126" s="35"/>
      <c r="N126" s="70"/>
    </row>
    <row r="127" spans="11:14" ht="14.25">
      <c r="K127" s="92"/>
      <c r="L127" s="101"/>
      <c r="M127" s="92"/>
      <c r="N127" s="70"/>
    </row>
    <row r="128" spans="11:14" ht="14.25">
      <c r="K128" s="92"/>
      <c r="L128" s="101"/>
      <c r="M128" s="92"/>
      <c r="N128" s="70"/>
    </row>
    <row r="129" spans="11:14" ht="14.25">
      <c r="K129" s="92"/>
      <c r="L129" s="101"/>
      <c r="M129" s="96"/>
      <c r="N129" s="70"/>
    </row>
    <row r="130" spans="11:14" ht="14.25">
      <c r="K130" s="92"/>
      <c r="L130" s="101"/>
      <c r="M130" s="96"/>
      <c r="N130" s="70"/>
    </row>
    <row r="131" spans="11:14" ht="14.25">
      <c r="K131" s="58"/>
      <c r="L131" s="101"/>
      <c r="M131" s="58"/>
      <c r="N131" s="70"/>
    </row>
    <row r="132" spans="11:14" ht="14.25">
      <c r="K132" s="101"/>
      <c r="L132" s="101"/>
      <c r="M132" s="101"/>
      <c r="N132" s="70"/>
    </row>
    <row r="133" spans="11:14" ht="14.25">
      <c r="K133" s="92"/>
      <c r="L133" s="101"/>
      <c r="M133" s="92"/>
      <c r="N133" s="70"/>
    </row>
    <row r="134" spans="11:14" ht="14.25">
      <c r="K134" s="70"/>
      <c r="L134" s="70"/>
      <c r="M134" s="70"/>
      <c r="N134" s="70"/>
    </row>
  </sheetData>
  <sheetProtection/>
  <mergeCells count="42">
    <mergeCell ref="A70:B70"/>
    <mergeCell ref="A27:B27"/>
    <mergeCell ref="A33:B33"/>
    <mergeCell ref="A43:B43"/>
    <mergeCell ref="A50:B50"/>
    <mergeCell ref="A56:B56"/>
    <mergeCell ref="A64:B64"/>
    <mergeCell ref="A23:B23"/>
    <mergeCell ref="A24:B24"/>
    <mergeCell ref="A19:B19"/>
    <mergeCell ref="A20:B20"/>
    <mergeCell ref="A16:B16"/>
    <mergeCell ref="A17:B17"/>
    <mergeCell ref="A21:B21"/>
    <mergeCell ref="A22:B22"/>
    <mergeCell ref="A18:B18"/>
    <mergeCell ref="A2:AA2"/>
    <mergeCell ref="A5:B8"/>
    <mergeCell ref="C5:C8"/>
    <mergeCell ref="D5:K5"/>
    <mergeCell ref="L5:N5"/>
    <mergeCell ref="O5:U5"/>
    <mergeCell ref="V5:Z5"/>
    <mergeCell ref="D6:F7"/>
    <mergeCell ref="K6:K8"/>
    <mergeCell ref="G6:I7"/>
    <mergeCell ref="A15:B15"/>
    <mergeCell ref="Z6:Z8"/>
    <mergeCell ref="Y6:Y8"/>
    <mergeCell ref="J6:J8"/>
    <mergeCell ref="A12:B12"/>
    <mergeCell ref="A13:B13"/>
    <mergeCell ref="A11:B11"/>
    <mergeCell ref="A9:B9"/>
    <mergeCell ref="A10:B10"/>
    <mergeCell ref="A3:AA3"/>
    <mergeCell ref="AA6:AA8"/>
    <mergeCell ref="V6:X7"/>
    <mergeCell ref="L6:N7"/>
    <mergeCell ref="O6:Q7"/>
    <mergeCell ref="R6:T7"/>
    <mergeCell ref="U6:U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9.09765625" style="61" customWidth="1"/>
    <col min="2" max="20" width="5.69921875" style="61" customWidth="1"/>
    <col min="21" max="21" width="17.3984375" style="61" customWidth="1"/>
    <col min="22" max="22" width="10" style="61" customWidth="1"/>
    <col min="23" max="23" width="13.5" style="61" customWidth="1"/>
    <col min="24" max="24" width="13.19921875" style="61" customWidth="1"/>
    <col min="25" max="25" width="13.69921875" style="61" customWidth="1"/>
    <col min="26" max="26" width="10.19921875" style="61" customWidth="1"/>
    <col min="27" max="29" width="11.59765625" style="61" customWidth="1"/>
    <col min="30" max="30" width="12.59765625" style="61" customWidth="1"/>
    <col min="31" max="31" width="11.69921875" style="61" bestFit="1" customWidth="1"/>
    <col min="32" max="16384" width="10.59765625" style="61" customWidth="1"/>
  </cols>
  <sheetData>
    <row r="1" spans="1:30" s="3" customFormat="1" ht="19.5" customHeight="1">
      <c r="A1" s="2" t="s">
        <v>290</v>
      </c>
      <c r="AD1" s="4" t="s">
        <v>291</v>
      </c>
    </row>
    <row r="2" spans="1:31" s="5" customFormat="1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576" t="s">
        <v>537</v>
      </c>
      <c r="V2" s="575"/>
      <c r="W2" s="575"/>
      <c r="X2" s="575"/>
      <c r="Y2" s="575"/>
      <c r="Z2" s="575"/>
      <c r="AA2" s="575"/>
      <c r="AB2" s="575"/>
      <c r="AC2" s="575"/>
      <c r="AD2" s="76"/>
      <c r="AE2" s="76"/>
    </row>
    <row r="3" spans="21:31" s="5" customFormat="1" ht="19.5" customHeight="1">
      <c r="U3" s="579" t="s">
        <v>474</v>
      </c>
      <c r="V3" s="579"/>
      <c r="W3" s="579"/>
      <c r="X3" s="579"/>
      <c r="Y3" s="579"/>
      <c r="Z3" s="579"/>
      <c r="AA3" s="579"/>
      <c r="AB3" s="579"/>
      <c r="AC3" s="579"/>
      <c r="AD3" s="76"/>
      <c r="AE3" s="76"/>
    </row>
    <row r="4" spans="1:30" s="5" customFormat="1" ht="18" customHeight="1">
      <c r="A4" s="579" t="s">
        <v>457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U4" s="771" t="s">
        <v>473</v>
      </c>
      <c r="V4" s="771"/>
      <c r="W4" s="771"/>
      <c r="X4" s="771"/>
      <c r="Y4" s="771"/>
      <c r="Z4" s="771"/>
      <c r="AA4" s="771"/>
      <c r="AB4" s="771"/>
      <c r="AC4" s="771"/>
      <c r="AD4" s="28"/>
    </row>
    <row r="5" spans="1:30" s="5" customFormat="1" ht="15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2"/>
      <c r="U5" s="772"/>
      <c r="V5" s="772"/>
      <c r="W5" s="772"/>
      <c r="X5" s="772"/>
      <c r="Y5" s="772"/>
      <c r="Z5" s="772"/>
      <c r="AA5" s="772"/>
      <c r="AB5" s="772"/>
      <c r="AC5" s="772"/>
      <c r="AD5" s="7"/>
    </row>
    <row r="6" spans="1:30" s="5" customFormat="1" ht="15.75" customHeight="1">
      <c r="A6" s="769" t="s">
        <v>454</v>
      </c>
      <c r="B6" s="769"/>
      <c r="C6" s="769"/>
      <c r="D6" s="769" t="s">
        <v>399</v>
      </c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70"/>
      <c r="T6" s="12"/>
      <c r="U6" s="795" t="s">
        <v>476</v>
      </c>
      <c r="V6" s="762"/>
      <c r="W6" s="761" t="s">
        <v>400</v>
      </c>
      <c r="X6" s="762"/>
      <c r="Y6" s="567" t="s">
        <v>401</v>
      </c>
      <c r="Z6" s="761" t="s">
        <v>242</v>
      </c>
      <c r="AA6" s="762"/>
      <c r="AB6" s="564" t="s">
        <v>154</v>
      </c>
      <c r="AC6" s="565"/>
      <c r="AD6" s="7"/>
    </row>
    <row r="7" spans="1:30" s="5" customFormat="1" ht="15.75" customHeight="1">
      <c r="A7" s="756"/>
      <c r="B7" s="756"/>
      <c r="C7" s="756"/>
      <c r="D7" s="796" t="s">
        <v>402</v>
      </c>
      <c r="E7" s="796"/>
      <c r="F7" s="796"/>
      <c r="G7" s="796"/>
      <c r="H7" s="756" t="s">
        <v>403</v>
      </c>
      <c r="I7" s="756"/>
      <c r="J7" s="756"/>
      <c r="K7" s="756"/>
      <c r="L7" s="756" t="s">
        <v>155</v>
      </c>
      <c r="M7" s="756"/>
      <c r="N7" s="756"/>
      <c r="O7" s="756"/>
      <c r="P7" s="756" t="s">
        <v>269</v>
      </c>
      <c r="Q7" s="756"/>
      <c r="R7" s="756"/>
      <c r="S7" s="757"/>
      <c r="T7" s="12"/>
      <c r="U7" s="587"/>
      <c r="V7" s="683"/>
      <c r="W7" s="763"/>
      <c r="X7" s="764"/>
      <c r="Y7" s="792"/>
      <c r="Z7" s="763"/>
      <c r="AA7" s="764"/>
      <c r="AB7" s="19" t="s">
        <v>404</v>
      </c>
      <c r="AC7" s="19" t="s">
        <v>157</v>
      </c>
      <c r="AD7" s="54"/>
    </row>
    <row r="8" spans="1:30" s="5" customFormat="1" ht="15.75" customHeight="1">
      <c r="A8" s="756"/>
      <c r="B8" s="756"/>
      <c r="C8" s="756"/>
      <c r="D8" s="796"/>
      <c r="E8" s="796"/>
      <c r="F8" s="796"/>
      <c r="G8" s="79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7"/>
      <c r="T8" s="12"/>
      <c r="U8" s="797" t="s">
        <v>405</v>
      </c>
      <c r="V8" s="797"/>
      <c r="W8" s="798" t="s">
        <v>406</v>
      </c>
      <c r="X8" s="799"/>
      <c r="Y8" s="182" t="s">
        <v>272</v>
      </c>
      <c r="Z8" s="793">
        <v>1493</v>
      </c>
      <c r="AA8" s="793"/>
      <c r="AB8" s="183">
        <v>1199</v>
      </c>
      <c r="AC8" s="183">
        <v>1706394</v>
      </c>
      <c r="AD8" s="54"/>
    </row>
    <row r="9" spans="1:30" s="5" customFormat="1" ht="15.75" customHeight="1">
      <c r="A9" s="765" t="s">
        <v>298</v>
      </c>
      <c r="B9" s="765"/>
      <c r="C9" s="766"/>
      <c r="D9" s="758">
        <v>400</v>
      </c>
      <c r="E9" s="759"/>
      <c r="F9" s="759"/>
      <c r="G9" s="759"/>
      <c r="H9" s="759">
        <v>25732139</v>
      </c>
      <c r="I9" s="759"/>
      <c r="J9" s="759"/>
      <c r="K9" s="759"/>
      <c r="L9" s="759">
        <v>3218288</v>
      </c>
      <c r="M9" s="759"/>
      <c r="N9" s="759"/>
      <c r="O9" s="759"/>
      <c r="P9" s="759">
        <v>10539874</v>
      </c>
      <c r="Q9" s="759"/>
      <c r="R9" s="759"/>
      <c r="S9" s="759"/>
      <c r="T9" s="12"/>
      <c r="U9" s="787" t="s">
        <v>407</v>
      </c>
      <c r="V9" s="787"/>
      <c r="W9" s="788" t="s">
        <v>408</v>
      </c>
      <c r="X9" s="789"/>
      <c r="Y9" s="184" t="s">
        <v>273</v>
      </c>
      <c r="Z9" s="794">
        <v>944</v>
      </c>
      <c r="AA9" s="794"/>
      <c r="AB9" s="183">
        <v>17181</v>
      </c>
      <c r="AC9" s="183">
        <v>3321195</v>
      </c>
      <c r="AD9" s="13"/>
    </row>
    <row r="10" spans="1:30" s="5" customFormat="1" ht="15.75" customHeight="1">
      <c r="A10" s="767">
        <v>3</v>
      </c>
      <c r="B10" s="767"/>
      <c r="C10" s="768"/>
      <c r="D10" s="758">
        <v>406</v>
      </c>
      <c r="E10" s="759"/>
      <c r="F10" s="759"/>
      <c r="G10" s="759"/>
      <c r="H10" s="759">
        <v>26515345</v>
      </c>
      <c r="I10" s="759"/>
      <c r="J10" s="759"/>
      <c r="K10" s="759"/>
      <c r="L10" s="759">
        <v>3518347</v>
      </c>
      <c r="M10" s="759"/>
      <c r="N10" s="759"/>
      <c r="O10" s="759"/>
      <c r="P10" s="759">
        <v>10625928</v>
      </c>
      <c r="Q10" s="759"/>
      <c r="R10" s="759"/>
      <c r="S10" s="759"/>
      <c r="T10" s="12"/>
      <c r="U10" s="787" t="s">
        <v>409</v>
      </c>
      <c r="V10" s="787"/>
      <c r="W10" s="788" t="s">
        <v>410</v>
      </c>
      <c r="X10" s="789"/>
      <c r="Y10" s="184" t="s">
        <v>274</v>
      </c>
      <c r="Z10" s="794">
        <v>176</v>
      </c>
      <c r="AA10" s="794"/>
      <c r="AB10" s="13">
        <v>4858</v>
      </c>
      <c r="AC10" s="13">
        <v>37318</v>
      </c>
      <c r="AD10" s="13"/>
    </row>
    <row r="11" spans="1:30" s="5" customFormat="1" ht="15.75" customHeight="1">
      <c r="A11" s="754">
        <v>4</v>
      </c>
      <c r="B11" s="754"/>
      <c r="C11" s="755"/>
      <c r="D11" s="758">
        <v>431</v>
      </c>
      <c r="E11" s="759"/>
      <c r="F11" s="759"/>
      <c r="G11" s="759"/>
      <c r="H11" s="759">
        <v>25693743</v>
      </c>
      <c r="I11" s="759"/>
      <c r="J11" s="759"/>
      <c r="K11" s="759"/>
      <c r="L11" s="759">
        <v>3166570</v>
      </c>
      <c r="M11" s="759"/>
      <c r="N11" s="759"/>
      <c r="O11" s="759"/>
      <c r="P11" s="759">
        <v>10244503</v>
      </c>
      <c r="Q11" s="759"/>
      <c r="R11" s="759"/>
      <c r="S11" s="759"/>
      <c r="T11" s="12"/>
      <c r="U11" s="787" t="s">
        <v>158</v>
      </c>
      <c r="V11" s="787"/>
      <c r="W11" s="788" t="s">
        <v>410</v>
      </c>
      <c r="X11" s="789"/>
      <c r="Y11" s="184" t="s">
        <v>275</v>
      </c>
      <c r="Z11" s="794">
        <v>702</v>
      </c>
      <c r="AA11" s="794"/>
      <c r="AB11" s="13">
        <v>414</v>
      </c>
      <c r="AC11" s="13">
        <v>5439</v>
      </c>
      <c r="AD11" s="13"/>
    </row>
    <row r="12" spans="1:30" s="5" customFormat="1" ht="15.75" customHeight="1">
      <c r="A12" s="754">
        <v>5</v>
      </c>
      <c r="B12" s="754"/>
      <c r="C12" s="755"/>
      <c r="D12" s="758">
        <v>468</v>
      </c>
      <c r="E12" s="759"/>
      <c r="F12" s="759"/>
      <c r="G12" s="759"/>
      <c r="H12" s="759">
        <v>25804797</v>
      </c>
      <c r="I12" s="759"/>
      <c r="J12" s="759"/>
      <c r="K12" s="759"/>
      <c r="L12" s="759">
        <v>3008043</v>
      </c>
      <c r="M12" s="759"/>
      <c r="N12" s="759"/>
      <c r="O12" s="759"/>
      <c r="P12" s="759">
        <v>9714118</v>
      </c>
      <c r="Q12" s="759"/>
      <c r="R12" s="759"/>
      <c r="S12" s="759"/>
      <c r="T12" s="12"/>
      <c r="U12" s="787" t="s">
        <v>411</v>
      </c>
      <c r="V12" s="787"/>
      <c r="W12" s="788" t="s">
        <v>412</v>
      </c>
      <c r="X12" s="789"/>
      <c r="Y12" s="184" t="s">
        <v>276</v>
      </c>
      <c r="Z12" s="794">
        <v>1180</v>
      </c>
      <c r="AA12" s="794"/>
      <c r="AB12" s="13">
        <v>4155</v>
      </c>
      <c r="AC12" s="13">
        <v>120495</v>
      </c>
      <c r="AD12" s="13"/>
    </row>
    <row r="13" spans="1:30" ht="15.75" customHeight="1">
      <c r="A13" s="775">
        <v>6</v>
      </c>
      <c r="B13" s="775"/>
      <c r="C13" s="776"/>
      <c r="D13" s="777">
        <v>495</v>
      </c>
      <c r="E13" s="774"/>
      <c r="F13" s="774"/>
      <c r="G13" s="774"/>
      <c r="H13" s="774">
        <v>25875831</v>
      </c>
      <c r="I13" s="774"/>
      <c r="J13" s="774"/>
      <c r="K13" s="774"/>
      <c r="L13" s="774">
        <v>2995947</v>
      </c>
      <c r="M13" s="774"/>
      <c r="N13" s="774"/>
      <c r="O13" s="774"/>
      <c r="P13" s="774">
        <v>9274086</v>
      </c>
      <c r="Q13" s="774"/>
      <c r="R13" s="774"/>
      <c r="S13" s="774"/>
      <c r="T13" s="70"/>
      <c r="U13" s="785" t="s">
        <v>413</v>
      </c>
      <c r="V13" s="785"/>
      <c r="W13" s="790" t="s">
        <v>414</v>
      </c>
      <c r="X13" s="791"/>
      <c r="Y13" s="185" t="s">
        <v>277</v>
      </c>
      <c r="Z13" s="786">
        <v>23</v>
      </c>
      <c r="AA13" s="786"/>
      <c r="AB13" s="72">
        <v>31349</v>
      </c>
      <c r="AC13" s="72">
        <v>211831</v>
      </c>
      <c r="AD13" s="72"/>
    </row>
    <row r="14" spans="1:30" ht="15.75" customHeight="1">
      <c r="A14" s="70"/>
      <c r="D14" s="157"/>
      <c r="E14" s="157"/>
      <c r="F14" s="157"/>
      <c r="G14" s="66"/>
      <c r="H14" s="66"/>
      <c r="I14" s="66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70"/>
      <c r="U14" s="785" t="s">
        <v>415</v>
      </c>
      <c r="V14" s="785"/>
      <c r="W14" s="790" t="s">
        <v>416</v>
      </c>
      <c r="X14" s="791"/>
      <c r="Y14" s="185" t="s">
        <v>278</v>
      </c>
      <c r="Z14" s="786">
        <v>519</v>
      </c>
      <c r="AA14" s="786"/>
      <c r="AB14" s="72">
        <v>3314</v>
      </c>
      <c r="AC14" s="72">
        <v>198141</v>
      </c>
      <c r="AD14" s="72"/>
    </row>
    <row r="15" spans="1:30" ht="15.75" customHeight="1">
      <c r="A15" s="70"/>
      <c r="D15" s="157"/>
      <c r="E15" s="157"/>
      <c r="F15" s="157"/>
      <c r="G15" s="66"/>
      <c r="H15" s="66"/>
      <c r="I15" s="66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70"/>
      <c r="U15" s="785" t="s">
        <v>417</v>
      </c>
      <c r="V15" s="785"/>
      <c r="W15" s="790" t="s">
        <v>418</v>
      </c>
      <c r="X15" s="791"/>
      <c r="Y15" s="185" t="s">
        <v>279</v>
      </c>
      <c r="Z15" s="786">
        <v>86</v>
      </c>
      <c r="AA15" s="786"/>
      <c r="AB15" s="72">
        <v>13756</v>
      </c>
      <c r="AC15" s="72">
        <v>606420</v>
      </c>
      <c r="AD15" s="72"/>
    </row>
    <row r="16" spans="7:30" ht="15.75" customHeight="1">
      <c r="G16" s="70"/>
      <c r="H16" s="70"/>
      <c r="I16" s="70"/>
      <c r="T16" s="70"/>
      <c r="U16" s="785" t="s">
        <v>419</v>
      </c>
      <c r="V16" s="785"/>
      <c r="W16" s="790" t="s">
        <v>420</v>
      </c>
      <c r="X16" s="791"/>
      <c r="Y16" s="185" t="s">
        <v>280</v>
      </c>
      <c r="Z16" s="786">
        <v>999</v>
      </c>
      <c r="AA16" s="786"/>
      <c r="AB16" s="72">
        <v>16473</v>
      </c>
      <c r="AC16" s="72">
        <v>327790</v>
      </c>
      <c r="AD16" s="72"/>
    </row>
    <row r="17" spans="1:30" ht="15.75" customHeight="1" thickBo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70"/>
      <c r="U17" s="785" t="s">
        <v>421</v>
      </c>
      <c r="V17" s="785"/>
      <c r="W17" s="790" t="s">
        <v>422</v>
      </c>
      <c r="X17" s="791"/>
      <c r="Y17" s="185" t="s">
        <v>281</v>
      </c>
      <c r="Z17" s="786" t="s">
        <v>423</v>
      </c>
      <c r="AA17" s="786"/>
      <c r="AB17" s="72">
        <v>262</v>
      </c>
      <c r="AC17" s="72">
        <v>15646</v>
      </c>
      <c r="AD17" s="72"/>
    </row>
    <row r="18" spans="1:30" ht="15.75" customHeight="1">
      <c r="A18" s="716" t="s">
        <v>455</v>
      </c>
      <c r="B18" s="716"/>
      <c r="C18" s="716"/>
      <c r="D18" s="716" t="s">
        <v>424</v>
      </c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7"/>
      <c r="T18" s="70"/>
      <c r="U18" s="785" t="s">
        <v>425</v>
      </c>
      <c r="V18" s="785"/>
      <c r="W18" s="790" t="s">
        <v>426</v>
      </c>
      <c r="X18" s="791"/>
      <c r="Y18" s="185" t="s">
        <v>272</v>
      </c>
      <c r="Z18" s="786" t="s">
        <v>427</v>
      </c>
      <c r="AA18" s="786"/>
      <c r="AB18" s="72">
        <v>183</v>
      </c>
      <c r="AC18" s="72">
        <v>3447</v>
      </c>
      <c r="AD18" s="72"/>
    </row>
    <row r="19" spans="1:30" ht="15.75" customHeight="1">
      <c r="A19" s="734"/>
      <c r="B19" s="734"/>
      <c r="C19" s="734"/>
      <c r="D19" s="753" t="s">
        <v>428</v>
      </c>
      <c r="E19" s="753"/>
      <c r="F19" s="753"/>
      <c r="G19" s="753"/>
      <c r="H19" s="734" t="s">
        <v>429</v>
      </c>
      <c r="I19" s="734"/>
      <c r="J19" s="734"/>
      <c r="K19" s="734"/>
      <c r="L19" s="734" t="s">
        <v>155</v>
      </c>
      <c r="M19" s="734"/>
      <c r="N19" s="734"/>
      <c r="O19" s="734"/>
      <c r="P19" s="734" t="s">
        <v>270</v>
      </c>
      <c r="Q19" s="734"/>
      <c r="R19" s="734"/>
      <c r="S19" s="735"/>
      <c r="T19" s="70"/>
      <c r="U19" s="801" t="s">
        <v>430</v>
      </c>
      <c r="V19" s="801"/>
      <c r="W19" s="802" t="s">
        <v>431</v>
      </c>
      <c r="X19" s="803"/>
      <c r="Y19" s="187" t="s">
        <v>432</v>
      </c>
      <c r="Z19" s="712"/>
      <c r="AA19" s="712"/>
      <c r="AB19" s="74">
        <v>1</v>
      </c>
      <c r="AC19" s="74">
        <v>20</v>
      </c>
      <c r="AD19" s="159"/>
    </row>
    <row r="20" spans="1:29" ht="15.75" customHeight="1">
      <c r="A20" s="734"/>
      <c r="B20" s="734"/>
      <c r="C20" s="734"/>
      <c r="D20" s="753"/>
      <c r="E20" s="753"/>
      <c r="F20" s="753"/>
      <c r="G20" s="753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5"/>
      <c r="T20" s="70"/>
      <c r="U20" s="804" t="s">
        <v>433</v>
      </c>
      <c r="V20" s="804"/>
      <c r="W20" s="189"/>
      <c r="X20" s="190"/>
      <c r="Y20" s="190"/>
      <c r="Z20" s="713">
        <f>SUM(Z8:Z19)</f>
        <v>6122</v>
      </c>
      <c r="AA20" s="713"/>
      <c r="AB20" s="457">
        <f>SUM(AB8:AB19)</f>
        <v>93145</v>
      </c>
      <c r="AC20" s="457">
        <f>SUM(AC8:AC19)</f>
        <v>6554136</v>
      </c>
    </row>
    <row r="21" spans="1:29" ht="15.75" customHeight="1">
      <c r="A21" s="778" t="s">
        <v>298</v>
      </c>
      <c r="B21" s="778"/>
      <c r="C21" s="779"/>
      <c r="D21" s="760">
        <v>2229</v>
      </c>
      <c r="E21" s="746"/>
      <c r="F21" s="746"/>
      <c r="G21" s="746"/>
      <c r="H21" s="746">
        <v>154303686</v>
      </c>
      <c r="I21" s="746"/>
      <c r="J21" s="746"/>
      <c r="K21" s="746"/>
      <c r="L21" s="746">
        <v>26900959</v>
      </c>
      <c r="M21" s="746"/>
      <c r="N21" s="746"/>
      <c r="O21" s="746"/>
      <c r="P21" s="746">
        <v>21732136</v>
      </c>
      <c r="Q21" s="746"/>
      <c r="R21" s="746"/>
      <c r="S21" s="746"/>
      <c r="T21" s="70"/>
      <c r="U21" s="185"/>
      <c r="V21" s="185"/>
      <c r="W21" s="191"/>
      <c r="X21" s="191"/>
      <c r="Y21" s="191"/>
      <c r="Z21" s="192"/>
      <c r="AA21" s="192"/>
      <c r="AB21" s="193"/>
      <c r="AC21" s="193"/>
    </row>
    <row r="22" spans="1:29" ht="15.75" customHeight="1" thickBot="1">
      <c r="A22" s="742">
        <v>3</v>
      </c>
      <c r="B22" s="742"/>
      <c r="C22" s="743"/>
      <c r="D22" s="760">
        <v>2234</v>
      </c>
      <c r="E22" s="746"/>
      <c r="F22" s="746"/>
      <c r="G22" s="746"/>
      <c r="H22" s="746">
        <v>149277255</v>
      </c>
      <c r="I22" s="746"/>
      <c r="J22" s="746"/>
      <c r="K22" s="746"/>
      <c r="L22" s="746">
        <v>25754766</v>
      </c>
      <c r="M22" s="746"/>
      <c r="N22" s="746"/>
      <c r="O22" s="746"/>
      <c r="P22" s="746">
        <v>22725413</v>
      </c>
      <c r="Q22" s="746"/>
      <c r="R22" s="746"/>
      <c r="S22" s="746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5.75" customHeight="1">
      <c r="A23" s="744">
        <v>4</v>
      </c>
      <c r="B23" s="744"/>
      <c r="C23" s="745"/>
      <c r="D23" s="760">
        <v>2239</v>
      </c>
      <c r="E23" s="746"/>
      <c r="F23" s="746"/>
      <c r="G23" s="746"/>
      <c r="H23" s="746">
        <v>139943783</v>
      </c>
      <c r="I23" s="746"/>
      <c r="J23" s="746"/>
      <c r="K23" s="746"/>
      <c r="L23" s="746">
        <v>23858661</v>
      </c>
      <c r="M23" s="746"/>
      <c r="N23" s="746"/>
      <c r="O23" s="746"/>
      <c r="P23" s="746">
        <v>21088214</v>
      </c>
      <c r="Q23" s="746"/>
      <c r="R23" s="746"/>
      <c r="S23" s="746"/>
      <c r="U23" s="820" t="s">
        <v>476</v>
      </c>
      <c r="V23" s="805" t="s">
        <v>224</v>
      </c>
      <c r="W23" s="806"/>
      <c r="X23" s="807" t="s">
        <v>159</v>
      </c>
      <c r="Y23" s="808"/>
      <c r="Z23" s="805" t="s">
        <v>475</v>
      </c>
      <c r="AA23" s="806"/>
      <c r="AB23" s="805" t="s">
        <v>160</v>
      </c>
      <c r="AC23" s="807"/>
    </row>
    <row r="24" spans="1:29" ht="15.75" customHeight="1">
      <c r="A24" s="744">
        <v>5</v>
      </c>
      <c r="B24" s="744"/>
      <c r="C24" s="745"/>
      <c r="D24" s="760">
        <v>2242</v>
      </c>
      <c r="E24" s="746"/>
      <c r="F24" s="746"/>
      <c r="G24" s="746"/>
      <c r="H24" s="746">
        <v>131877058</v>
      </c>
      <c r="I24" s="746"/>
      <c r="J24" s="746"/>
      <c r="K24" s="746"/>
      <c r="L24" s="746">
        <v>22376139</v>
      </c>
      <c r="M24" s="746"/>
      <c r="N24" s="746"/>
      <c r="O24" s="746"/>
      <c r="P24" s="746">
        <v>20592061</v>
      </c>
      <c r="Q24" s="746"/>
      <c r="R24" s="746"/>
      <c r="S24" s="746"/>
      <c r="U24" s="821"/>
      <c r="V24" s="194" t="s">
        <v>156</v>
      </c>
      <c r="W24" s="195" t="s">
        <v>161</v>
      </c>
      <c r="X24" s="196" t="s">
        <v>156</v>
      </c>
      <c r="Y24" s="197" t="s">
        <v>161</v>
      </c>
      <c r="Z24" s="195" t="s">
        <v>156</v>
      </c>
      <c r="AA24" s="194" t="s">
        <v>157</v>
      </c>
      <c r="AB24" s="198" t="s">
        <v>156</v>
      </c>
      <c r="AC24" s="198" t="s">
        <v>157</v>
      </c>
    </row>
    <row r="25" spans="1:29" ht="15.75" customHeight="1">
      <c r="A25" s="775">
        <v>6</v>
      </c>
      <c r="B25" s="775"/>
      <c r="C25" s="776"/>
      <c r="D25" s="773">
        <v>2241</v>
      </c>
      <c r="E25" s="747"/>
      <c r="F25" s="747"/>
      <c r="G25" s="747"/>
      <c r="H25" s="747">
        <v>128964538</v>
      </c>
      <c r="I25" s="747"/>
      <c r="J25" s="747"/>
      <c r="K25" s="747"/>
      <c r="L25" s="747">
        <v>21228573</v>
      </c>
      <c r="M25" s="747"/>
      <c r="N25" s="747"/>
      <c r="O25" s="747"/>
      <c r="P25" s="747">
        <v>20149811</v>
      </c>
      <c r="Q25" s="747"/>
      <c r="R25" s="747"/>
      <c r="S25" s="747"/>
      <c r="U25" s="199" t="s">
        <v>434</v>
      </c>
      <c r="V25" s="200">
        <v>149</v>
      </c>
      <c r="W25" s="200">
        <v>1253522</v>
      </c>
      <c r="X25" s="200">
        <v>542</v>
      </c>
      <c r="Y25" s="200">
        <v>352540</v>
      </c>
      <c r="Z25" s="200">
        <v>209</v>
      </c>
      <c r="AA25" s="200">
        <v>15456</v>
      </c>
      <c r="AB25" s="200">
        <v>299</v>
      </c>
      <c r="AC25" s="200">
        <v>84876</v>
      </c>
    </row>
    <row r="26" spans="1:29" ht="15.75" customHeight="1">
      <c r="A26" s="70" t="s">
        <v>251</v>
      </c>
      <c r="U26" s="185" t="s">
        <v>435</v>
      </c>
      <c r="V26" s="201">
        <v>187</v>
      </c>
      <c r="W26" s="201">
        <v>661187</v>
      </c>
      <c r="X26" s="201">
        <v>1495</v>
      </c>
      <c r="Y26" s="201">
        <v>2093250</v>
      </c>
      <c r="Z26" s="201">
        <v>14722</v>
      </c>
      <c r="AA26" s="201">
        <v>437899</v>
      </c>
      <c r="AB26" s="201">
        <v>777</v>
      </c>
      <c r="AC26" s="201">
        <v>128859</v>
      </c>
    </row>
    <row r="27" spans="1:29" ht="15.75" customHeight="1">
      <c r="A27" s="70"/>
      <c r="U27" s="185" t="s">
        <v>436</v>
      </c>
      <c r="V27" s="201" t="s">
        <v>437</v>
      </c>
      <c r="W27" s="201" t="s">
        <v>437</v>
      </c>
      <c r="X27" s="201" t="s">
        <v>437</v>
      </c>
      <c r="Y27" s="201" t="s">
        <v>437</v>
      </c>
      <c r="Z27" s="201">
        <v>4858</v>
      </c>
      <c r="AA27" s="201">
        <v>37318</v>
      </c>
      <c r="AB27" s="201" t="s">
        <v>437</v>
      </c>
      <c r="AC27" s="201" t="s">
        <v>437</v>
      </c>
    </row>
    <row r="28" spans="21:29" ht="15.75" customHeight="1">
      <c r="U28" s="185" t="s">
        <v>158</v>
      </c>
      <c r="V28" s="201" t="s">
        <v>437</v>
      </c>
      <c r="W28" s="201" t="s">
        <v>437</v>
      </c>
      <c r="X28" s="201" t="s">
        <v>437</v>
      </c>
      <c r="Y28" s="201" t="s">
        <v>437</v>
      </c>
      <c r="Z28" s="201">
        <v>414</v>
      </c>
      <c r="AA28" s="201">
        <v>5439</v>
      </c>
      <c r="AB28" s="201" t="s">
        <v>437</v>
      </c>
      <c r="AC28" s="201" t="s">
        <v>437</v>
      </c>
    </row>
    <row r="29" spans="21:29" ht="15.75" customHeight="1">
      <c r="U29" s="185" t="s">
        <v>438</v>
      </c>
      <c r="V29" s="201" t="s">
        <v>437</v>
      </c>
      <c r="W29" s="201" t="s">
        <v>437</v>
      </c>
      <c r="X29" s="201" t="s">
        <v>437</v>
      </c>
      <c r="Y29" s="201" t="s">
        <v>437</v>
      </c>
      <c r="Z29" s="201">
        <v>4155</v>
      </c>
      <c r="AA29" s="201">
        <v>120495</v>
      </c>
      <c r="AB29" s="201" t="s">
        <v>437</v>
      </c>
      <c r="AC29" s="201" t="s">
        <v>437</v>
      </c>
    </row>
    <row r="30" spans="1:29" ht="15.75" customHeight="1">
      <c r="A30" s="728" t="s">
        <v>456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8"/>
      <c r="R30" s="728"/>
      <c r="S30" s="728"/>
      <c r="U30" s="185" t="s">
        <v>439</v>
      </c>
      <c r="V30" s="201" t="s">
        <v>437</v>
      </c>
      <c r="W30" s="201" t="s">
        <v>437</v>
      </c>
      <c r="X30" s="201">
        <v>257</v>
      </c>
      <c r="Y30" s="201">
        <v>37008</v>
      </c>
      <c r="Z30" s="201">
        <v>30896</v>
      </c>
      <c r="AA30" s="201">
        <v>168383</v>
      </c>
      <c r="AB30" s="201">
        <v>196</v>
      </c>
      <c r="AC30" s="201">
        <v>6440</v>
      </c>
    </row>
    <row r="31" spans="21:29" ht="15.75" customHeight="1">
      <c r="U31" s="185" t="s">
        <v>440</v>
      </c>
      <c r="V31" s="201" t="s">
        <v>437</v>
      </c>
      <c r="W31" s="201" t="s">
        <v>437</v>
      </c>
      <c r="X31" s="201">
        <v>385</v>
      </c>
      <c r="Y31" s="201">
        <v>149698</v>
      </c>
      <c r="Z31" s="201">
        <v>2772</v>
      </c>
      <c r="AA31" s="201">
        <v>29664</v>
      </c>
      <c r="AB31" s="201">
        <v>157</v>
      </c>
      <c r="AC31" s="201">
        <v>18779</v>
      </c>
    </row>
    <row r="32" spans="1:29" ht="15.75" customHeight="1" thickBo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60" t="s">
        <v>252</v>
      </c>
      <c r="T32" s="70"/>
      <c r="U32" s="185" t="s">
        <v>441</v>
      </c>
      <c r="V32" s="201" t="s">
        <v>345</v>
      </c>
      <c r="W32" s="201" t="s">
        <v>345</v>
      </c>
      <c r="X32" s="201">
        <v>26</v>
      </c>
      <c r="Y32" s="201">
        <v>13850</v>
      </c>
      <c r="Z32" s="201">
        <v>13070</v>
      </c>
      <c r="AA32" s="201">
        <v>535870</v>
      </c>
      <c r="AB32" s="201">
        <v>660</v>
      </c>
      <c r="AC32" s="201">
        <v>56700</v>
      </c>
    </row>
    <row r="33" spans="1:29" ht="15.75" customHeight="1">
      <c r="A33" s="751" t="s">
        <v>464</v>
      </c>
      <c r="B33" s="751"/>
      <c r="C33" s="724" t="s">
        <v>458</v>
      </c>
      <c r="D33" s="725"/>
      <c r="E33" s="725"/>
      <c r="F33" s="725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7"/>
      <c r="T33" s="70"/>
      <c r="U33" s="185" t="s">
        <v>442</v>
      </c>
      <c r="V33" s="201" t="s">
        <v>443</v>
      </c>
      <c r="W33" s="201" t="s">
        <v>443</v>
      </c>
      <c r="X33" s="201">
        <v>280</v>
      </c>
      <c r="Y33" s="201">
        <v>53429</v>
      </c>
      <c r="Z33" s="201">
        <v>15470</v>
      </c>
      <c r="AA33" s="201">
        <v>203580</v>
      </c>
      <c r="AB33" s="201">
        <v>723</v>
      </c>
      <c r="AC33" s="201">
        <v>70781</v>
      </c>
    </row>
    <row r="34" spans="1:29" ht="15.75" customHeight="1">
      <c r="A34" s="753"/>
      <c r="B34" s="809"/>
      <c r="C34" s="810" t="s">
        <v>461</v>
      </c>
      <c r="D34" s="811"/>
      <c r="E34" s="811"/>
      <c r="F34" s="812"/>
      <c r="G34" s="750" t="s">
        <v>462</v>
      </c>
      <c r="H34" s="751"/>
      <c r="I34" s="751"/>
      <c r="J34" s="751"/>
      <c r="K34" s="716" t="s">
        <v>444</v>
      </c>
      <c r="L34" s="716"/>
      <c r="M34" s="716"/>
      <c r="N34" s="716"/>
      <c r="O34" s="716"/>
      <c r="P34" s="716"/>
      <c r="Q34" s="716"/>
      <c r="R34" s="716"/>
      <c r="S34" s="717"/>
      <c r="T34" s="70"/>
      <c r="U34" s="185" t="s">
        <v>445</v>
      </c>
      <c r="V34" s="201" t="s">
        <v>443</v>
      </c>
      <c r="W34" s="201" t="s">
        <v>443</v>
      </c>
      <c r="X34" s="201">
        <v>75</v>
      </c>
      <c r="Y34" s="201">
        <v>14077</v>
      </c>
      <c r="Z34" s="201" t="s">
        <v>443</v>
      </c>
      <c r="AA34" s="201" t="s">
        <v>443</v>
      </c>
      <c r="AB34" s="201">
        <v>187</v>
      </c>
      <c r="AC34" s="201">
        <v>1569</v>
      </c>
    </row>
    <row r="35" spans="1:29" ht="15.75" customHeight="1">
      <c r="A35" s="753"/>
      <c r="B35" s="809"/>
      <c r="C35" s="717"/>
      <c r="D35" s="781"/>
      <c r="E35" s="781"/>
      <c r="F35" s="813"/>
      <c r="G35" s="752"/>
      <c r="H35" s="753"/>
      <c r="I35" s="753"/>
      <c r="J35" s="753"/>
      <c r="K35" s="734" t="s">
        <v>162</v>
      </c>
      <c r="L35" s="734"/>
      <c r="M35" s="734"/>
      <c r="N35" s="734" t="s">
        <v>460</v>
      </c>
      <c r="O35" s="734"/>
      <c r="P35" s="734"/>
      <c r="Q35" s="734" t="s">
        <v>163</v>
      </c>
      <c r="R35" s="734"/>
      <c r="S35" s="735"/>
      <c r="T35" s="70"/>
      <c r="U35" s="185" t="s">
        <v>446</v>
      </c>
      <c r="V35" s="201" t="s">
        <v>443</v>
      </c>
      <c r="W35" s="201" t="s">
        <v>443</v>
      </c>
      <c r="X35" s="201">
        <v>183</v>
      </c>
      <c r="Y35" s="201">
        <v>3477</v>
      </c>
      <c r="Z35" s="201" t="s">
        <v>443</v>
      </c>
      <c r="AA35" s="201" t="s">
        <v>443</v>
      </c>
      <c r="AB35" s="201" t="s">
        <v>443</v>
      </c>
      <c r="AC35" s="201" t="s">
        <v>443</v>
      </c>
    </row>
    <row r="36" spans="1:29" ht="15.75" customHeight="1">
      <c r="A36" s="778" t="s">
        <v>298</v>
      </c>
      <c r="B36" s="779"/>
      <c r="C36" s="720">
        <v>1215.5</v>
      </c>
      <c r="D36" s="719"/>
      <c r="E36" s="719"/>
      <c r="F36" s="719"/>
      <c r="G36" s="711">
        <v>2851</v>
      </c>
      <c r="H36" s="711"/>
      <c r="I36" s="711"/>
      <c r="J36" s="711"/>
      <c r="K36" s="721">
        <f>SUM(N36:S36)</f>
        <v>997397</v>
      </c>
      <c r="L36" s="721"/>
      <c r="M36" s="721"/>
      <c r="N36" s="711">
        <v>960157</v>
      </c>
      <c r="O36" s="711"/>
      <c r="P36" s="711"/>
      <c r="Q36" s="711">
        <v>37240</v>
      </c>
      <c r="R36" s="711"/>
      <c r="S36" s="711"/>
      <c r="T36" s="70"/>
      <c r="U36" s="186" t="s">
        <v>447</v>
      </c>
      <c r="V36" s="201" t="s">
        <v>448</v>
      </c>
      <c r="W36" s="201" t="s">
        <v>448</v>
      </c>
      <c r="X36" s="201" t="s">
        <v>448</v>
      </c>
      <c r="Y36" s="201" t="s">
        <v>448</v>
      </c>
      <c r="Z36" s="201" t="s">
        <v>448</v>
      </c>
      <c r="AA36" s="201" t="s">
        <v>448</v>
      </c>
      <c r="AB36" s="201">
        <v>1</v>
      </c>
      <c r="AC36" s="201">
        <v>20</v>
      </c>
    </row>
    <row r="37" spans="1:29" ht="15.75" customHeight="1">
      <c r="A37" s="742">
        <v>3</v>
      </c>
      <c r="B37" s="743"/>
      <c r="C37" s="720">
        <v>1215.2</v>
      </c>
      <c r="D37" s="719"/>
      <c r="E37" s="719"/>
      <c r="F37" s="719"/>
      <c r="G37" s="711">
        <v>2753</v>
      </c>
      <c r="H37" s="711"/>
      <c r="I37" s="711"/>
      <c r="J37" s="711"/>
      <c r="K37" s="721">
        <f>SUM(N37:S37)</f>
        <v>1049146</v>
      </c>
      <c r="L37" s="721"/>
      <c r="M37" s="721"/>
      <c r="N37" s="711">
        <v>998374</v>
      </c>
      <c r="O37" s="711"/>
      <c r="P37" s="711"/>
      <c r="Q37" s="711">
        <v>50772</v>
      </c>
      <c r="R37" s="711"/>
      <c r="S37" s="711"/>
      <c r="T37" s="70"/>
      <c r="U37" s="188" t="s">
        <v>449</v>
      </c>
      <c r="V37" s="457">
        <f aca="true" t="shared" si="0" ref="V37:AC37">SUM(V25:V36)</f>
        <v>336</v>
      </c>
      <c r="W37" s="457">
        <f t="shared" si="0"/>
        <v>1914709</v>
      </c>
      <c r="X37" s="457">
        <f t="shared" si="0"/>
        <v>3243</v>
      </c>
      <c r="Y37" s="457">
        <f t="shared" si="0"/>
        <v>2717329</v>
      </c>
      <c r="Z37" s="457">
        <f t="shared" si="0"/>
        <v>86566</v>
      </c>
      <c r="AA37" s="457">
        <f t="shared" si="0"/>
        <v>1554104</v>
      </c>
      <c r="AB37" s="457">
        <f t="shared" si="0"/>
        <v>3000</v>
      </c>
      <c r="AC37" s="457">
        <f t="shared" si="0"/>
        <v>368024</v>
      </c>
    </row>
    <row r="38" spans="1:24" ht="15.75" customHeight="1">
      <c r="A38" s="744">
        <v>4</v>
      </c>
      <c r="B38" s="745"/>
      <c r="C38" s="720">
        <v>1215.2</v>
      </c>
      <c r="D38" s="719"/>
      <c r="E38" s="719"/>
      <c r="F38" s="719"/>
      <c r="G38" s="711">
        <v>2643</v>
      </c>
      <c r="H38" s="711"/>
      <c r="I38" s="711"/>
      <c r="J38" s="711"/>
      <c r="K38" s="721">
        <f>SUM(N38:S38)</f>
        <v>1044790</v>
      </c>
      <c r="L38" s="721"/>
      <c r="M38" s="721"/>
      <c r="N38" s="711">
        <v>967948</v>
      </c>
      <c r="O38" s="711"/>
      <c r="P38" s="711"/>
      <c r="Q38" s="711">
        <v>76842</v>
      </c>
      <c r="R38" s="711"/>
      <c r="S38" s="711"/>
      <c r="U38" s="75" t="s">
        <v>164</v>
      </c>
      <c r="V38" s="75"/>
      <c r="W38" s="70"/>
      <c r="X38" s="70"/>
    </row>
    <row r="39" spans="1:29" ht="15.75" customHeight="1">
      <c r="A39" s="744">
        <v>5</v>
      </c>
      <c r="B39" s="745"/>
      <c r="C39" s="720">
        <v>1215.2</v>
      </c>
      <c r="D39" s="719"/>
      <c r="E39" s="719"/>
      <c r="F39" s="719"/>
      <c r="G39" s="711">
        <v>2394</v>
      </c>
      <c r="H39" s="711"/>
      <c r="I39" s="711"/>
      <c r="J39" s="711"/>
      <c r="K39" s="721">
        <f>SUM(N39:S39)</f>
        <v>988618</v>
      </c>
      <c r="L39" s="721"/>
      <c r="M39" s="721"/>
      <c r="N39" s="711">
        <v>932994</v>
      </c>
      <c r="O39" s="711"/>
      <c r="P39" s="711"/>
      <c r="Q39" s="711">
        <v>55624</v>
      </c>
      <c r="R39" s="711"/>
      <c r="S39" s="711"/>
      <c r="V39" s="71"/>
      <c r="W39" s="71"/>
      <c r="X39" s="71"/>
      <c r="Y39" s="71"/>
      <c r="Z39" s="71"/>
      <c r="AA39" s="71"/>
      <c r="AB39" s="71"/>
      <c r="AC39" s="71"/>
    </row>
    <row r="40" spans="1:19" ht="15.75" customHeight="1">
      <c r="A40" s="748">
        <v>6</v>
      </c>
      <c r="B40" s="749"/>
      <c r="C40" s="782">
        <v>1211.5</v>
      </c>
      <c r="D40" s="709"/>
      <c r="E40" s="709"/>
      <c r="F40" s="709"/>
      <c r="G40" s="722">
        <v>2246</v>
      </c>
      <c r="H40" s="722"/>
      <c r="I40" s="722"/>
      <c r="J40" s="722"/>
      <c r="K40" s="722">
        <f>SUM(N40:S40)</f>
        <v>924183</v>
      </c>
      <c r="L40" s="722"/>
      <c r="M40" s="722"/>
      <c r="N40" s="722">
        <v>866040</v>
      </c>
      <c r="O40" s="722"/>
      <c r="P40" s="722"/>
      <c r="Q40" s="722">
        <v>58143</v>
      </c>
      <c r="R40" s="722"/>
      <c r="S40" s="722"/>
    </row>
    <row r="41" spans="1:29" ht="15.75" customHeight="1">
      <c r="A41" s="729"/>
      <c r="B41" s="730"/>
      <c r="C41" s="731"/>
      <c r="D41" s="732"/>
      <c r="E41" s="732"/>
      <c r="F41" s="732"/>
      <c r="G41" s="733"/>
      <c r="H41" s="733"/>
      <c r="I41" s="733"/>
      <c r="J41" s="733"/>
      <c r="K41" s="736"/>
      <c r="L41" s="736"/>
      <c r="M41" s="736"/>
      <c r="N41" s="733"/>
      <c r="O41" s="733"/>
      <c r="P41" s="733"/>
      <c r="Q41" s="733"/>
      <c r="R41" s="733"/>
      <c r="S41" s="733"/>
      <c r="U41" s="728" t="s">
        <v>477</v>
      </c>
      <c r="V41" s="728"/>
      <c r="W41" s="728"/>
      <c r="X41" s="728"/>
      <c r="Y41" s="728"/>
      <c r="Z41" s="728"/>
      <c r="AA41" s="728"/>
      <c r="AB41" s="728"/>
      <c r="AC41" s="728"/>
    </row>
    <row r="42" spans="1:19" ht="15.75" customHeight="1" thickBot="1">
      <c r="A42" s="728" t="s">
        <v>271</v>
      </c>
      <c r="B42" s="741"/>
      <c r="C42" s="720">
        <v>1002.6</v>
      </c>
      <c r="D42" s="719"/>
      <c r="E42" s="719"/>
      <c r="F42" s="719"/>
      <c r="G42" s="711">
        <v>1857</v>
      </c>
      <c r="H42" s="711"/>
      <c r="I42" s="711"/>
      <c r="J42" s="711"/>
      <c r="K42" s="721">
        <f>SUM(N42:S42)</f>
        <v>767841</v>
      </c>
      <c r="L42" s="721"/>
      <c r="M42" s="721"/>
      <c r="N42" s="711">
        <v>721256</v>
      </c>
      <c r="O42" s="711"/>
      <c r="P42" s="711"/>
      <c r="Q42" s="738">
        <v>46585</v>
      </c>
      <c r="R42" s="738"/>
      <c r="S42" s="738"/>
    </row>
    <row r="43" spans="1:29" ht="15.75" customHeight="1">
      <c r="A43" s="780" t="s">
        <v>450</v>
      </c>
      <c r="B43" s="781"/>
      <c r="C43" s="783">
        <v>208.9</v>
      </c>
      <c r="D43" s="784"/>
      <c r="E43" s="784"/>
      <c r="F43" s="784"/>
      <c r="G43" s="737">
        <v>389</v>
      </c>
      <c r="H43" s="737"/>
      <c r="I43" s="737"/>
      <c r="J43" s="737"/>
      <c r="K43" s="740">
        <f>SUM(N43:S43)</f>
        <v>156342</v>
      </c>
      <c r="L43" s="740"/>
      <c r="M43" s="740"/>
      <c r="N43" s="737">
        <v>144784</v>
      </c>
      <c r="O43" s="737"/>
      <c r="P43" s="737"/>
      <c r="Q43" s="739">
        <v>11558</v>
      </c>
      <c r="R43" s="739"/>
      <c r="S43" s="739"/>
      <c r="U43" s="614" t="s">
        <v>451</v>
      </c>
      <c r="V43" s="612" t="s">
        <v>165</v>
      </c>
      <c r="W43" s="614"/>
      <c r="X43" s="612" t="s">
        <v>479</v>
      </c>
      <c r="Y43" s="614"/>
      <c r="Z43" s="800" t="s">
        <v>480</v>
      </c>
      <c r="AA43" s="629"/>
      <c r="AB43" s="629"/>
      <c r="AC43" s="629"/>
    </row>
    <row r="44" spans="1:29" ht="15.75" customHeight="1">
      <c r="A44" s="70" t="s">
        <v>299</v>
      </c>
      <c r="U44" s="741"/>
      <c r="V44" s="823"/>
      <c r="W44" s="822"/>
      <c r="X44" s="823" t="s">
        <v>478</v>
      </c>
      <c r="Y44" s="822"/>
      <c r="Z44" s="814" t="s">
        <v>166</v>
      </c>
      <c r="AA44" s="824"/>
      <c r="AB44" s="814" t="s">
        <v>167</v>
      </c>
      <c r="AC44" s="815"/>
    </row>
    <row r="45" spans="21:29" ht="15.75" customHeight="1">
      <c r="U45" s="822"/>
      <c r="V45" s="104" t="s">
        <v>156</v>
      </c>
      <c r="W45" s="106" t="s">
        <v>157</v>
      </c>
      <c r="X45" s="104" t="s">
        <v>156</v>
      </c>
      <c r="Y45" s="106" t="s">
        <v>157</v>
      </c>
      <c r="Z45" s="108" t="s">
        <v>156</v>
      </c>
      <c r="AA45" s="106" t="s">
        <v>157</v>
      </c>
      <c r="AB45" s="107" t="s">
        <v>156</v>
      </c>
      <c r="AC45" s="104" t="s">
        <v>157</v>
      </c>
    </row>
    <row r="46" spans="20:29" ht="15.75" customHeight="1">
      <c r="T46" s="70"/>
      <c r="U46" s="373" t="s">
        <v>487</v>
      </c>
      <c r="V46" s="458">
        <f>SUM(V48:V49)</f>
        <v>206</v>
      </c>
      <c r="W46" s="459">
        <f aca="true" t="shared" si="1" ref="W46:AC46">SUM(W48:W49)</f>
        <v>14763.630000000001</v>
      </c>
      <c r="X46" s="459">
        <f t="shared" si="1"/>
        <v>87</v>
      </c>
      <c r="Y46" s="459">
        <f t="shared" si="1"/>
        <v>1110.6299999999999</v>
      </c>
      <c r="Z46" s="459">
        <f t="shared" si="1"/>
        <v>118</v>
      </c>
      <c r="AA46" s="459">
        <f t="shared" si="1"/>
        <v>13616</v>
      </c>
      <c r="AB46" s="459">
        <f t="shared" si="1"/>
        <v>1</v>
      </c>
      <c r="AC46" s="459">
        <f t="shared" si="1"/>
        <v>37</v>
      </c>
    </row>
    <row r="47" spans="20:29" ht="15.75" customHeight="1">
      <c r="T47" s="70"/>
      <c r="U47" s="67"/>
      <c r="V47" s="110"/>
      <c r="W47" s="111"/>
      <c r="X47" s="71"/>
      <c r="Y47" s="111"/>
      <c r="Z47" s="71"/>
      <c r="AA47" s="112"/>
      <c r="AB47" s="113"/>
      <c r="AC47" s="113"/>
    </row>
    <row r="48" spans="1:29" ht="15.75" customHeight="1" thickBo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70"/>
      <c r="U48" s="109" t="s">
        <v>452</v>
      </c>
      <c r="V48" s="114">
        <v>191</v>
      </c>
      <c r="W48" s="115">
        <v>14648.03</v>
      </c>
      <c r="X48" s="39">
        <v>72</v>
      </c>
      <c r="Y48" s="115">
        <v>995.03</v>
      </c>
      <c r="Z48" s="39">
        <v>118</v>
      </c>
      <c r="AA48" s="116">
        <v>13616</v>
      </c>
      <c r="AB48" s="116">
        <v>1</v>
      </c>
      <c r="AC48" s="116">
        <v>37</v>
      </c>
    </row>
    <row r="49" spans="1:29" ht="15.75" customHeight="1">
      <c r="A49" s="816" t="s">
        <v>459</v>
      </c>
      <c r="B49" s="716" t="s">
        <v>463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7"/>
      <c r="T49" s="70"/>
      <c r="U49" s="109" t="s">
        <v>453</v>
      </c>
      <c r="V49" s="117">
        <v>15</v>
      </c>
      <c r="W49" s="118">
        <v>115.6</v>
      </c>
      <c r="X49" s="59">
        <v>15</v>
      </c>
      <c r="Y49" s="118">
        <v>115.6</v>
      </c>
      <c r="Z49" s="74">
        <v>0</v>
      </c>
      <c r="AA49" s="74">
        <v>0</v>
      </c>
      <c r="AB49" s="74">
        <v>0</v>
      </c>
      <c r="AC49" s="74">
        <v>0</v>
      </c>
    </row>
    <row r="50" spans="1:26" ht="15.75" customHeight="1">
      <c r="A50" s="817"/>
      <c r="B50" s="819" t="s">
        <v>472</v>
      </c>
      <c r="C50" s="811"/>
      <c r="D50" s="812"/>
      <c r="E50" s="751" t="s">
        <v>465</v>
      </c>
      <c r="F50" s="751"/>
      <c r="G50" s="751"/>
      <c r="H50" s="716" t="s">
        <v>444</v>
      </c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7"/>
      <c r="T50" s="70"/>
      <c r="U50" s="75" t="s">
        <v>168</v>
      </c>
      <c r="V50" s="70"/>
      <c r="W50" s="70"/>
      <c r="X50" s="70"/>
      <c r="Y50" s="70"/>
      <c r="Z50" s="70"/>
    </row>
    <row r="51" spans="1:21" ht="15.75" customHeight="1">
      <c r="A51" s="818"/>
      <c r="B51" s="717"/>
      <c r="C51" s="781"/>
      <c r="D51" s="813"/>
      <c r="E51" s="753"/>
      <c r="F51" s="753"/>
      <c r="G51" s="753"/>
      <c r="H51" s="734" t="s">
        <v>469</v>
      </c>
      <c r="I51" s="734"/>
      <c r="J51" s="734"/>
      <c r="K51" s="734" t="s">
        <v>466</v>
      </c>
      <c r="L51" s="734"/>
      <c r="M51" s="734"/>
      <c r="N51" s="734" t="s">
        <v>467</v>
      </c>
      <c r="O51" s="734"/>
      <c r="P51" s="734"/>
      <c r="Q51" s="734" t="s">
        <v>468</v>
      </c>
      <c r="R51" s="734"/>
      <c r="S51" s="735"/>
      <c r="U51" s="70" t="s">
        <v>255</v>
      </c>
    </row>
    <row r="52" spans="1:19" ht="15.75" customHeight="1">
      <c r="A52" s="370" t="s">
        <v>298</v>
      </c>
      <c r="B52" s="720">
        <v>2013.4</v>
      </c>
      <c r="C52" s="719"/>
      <c r="D52" s="719"/>
      <c r="E52" s="711">
        <v>54330</v>
      </c>
      <c r="F52" s="711"/>
      <c r="G52" s="711"/>
      <c r="H52" s="721">
        <f>SUM(K52:S52)</f>
        <v>12022421</v>
      </c>
      <c r="I52" s="721"/>
      <c r="J52" s="721"/>
      <c r="K52" s="711">
        <v>11724190</v>
      </c>
      <c r="L52" s="711"/>
      <c r="M52" s="711"/>
      <c r="N52" s="711">
        <v>297259</v>
      </c>
      <c r="O52" s="711"/>
      <c r="P52" s="711"/>
      <c r="Q52" s="711">
        <v>972</v>
      </c>
      <c r="R52" s="711"/>
      <c r="S52" s="711"/>
    </row>
    <row r="53" spans="1:30" ht="15.75" customHeight="1">
      <c r="A53" s="153">
        <v>3</v>
      </c>
      <c r="B53" s="720">
        <v>4271.1</v>
      </c>
      <c r="C53" s="719"/>
      <c r="D53" s="719"/>
      <c r="E53" s="711">
        <v>53687</v>
      </c>
      <c r="F53" s="711"/>
      <c r="G53" s="711"/>
      <c r="H53" s="721">
        <f aca="true" t="shared" si="2" ref="H53:H59">SUM(K53:S53)</f>
        <v>12466888</v>
      </c>
      <c r="I53" s="721"/>
      <c r="J53" s="721"/>
      <c r="K53" s="711">
        <v>12114668</v>
      </c>
      <c r="L53" s="711"/>
      <c r="M53" s="711"/>
      <c r="N53" s="711">
        <v>351369</v>
      </c>
      <c r="O53" s="711"/>
      <c r="P53" s="711"/>
      <c r="Q53" s="711">
        <v>851</v>
      </c>
      <c r="R53" s="711"/>
      <c r="S53" s="711"/>
      <c r="U53" s="71"/>
      <c r="V53" s="71"/>
      <c r="W53" s="71"/>
      <c r="X53" s="71"/>
      <c r="Y53" s="71"/>
      <c r="Z53" s="71"/>
      <c r="AA53" s="71"/>
      <c r="AB53" s="71"/>
      <c r="AC53" s="119"/>
      <c r="AD53" s="119"/>
    </row>
    <row r="54" spans="1:30" ht="15.75" customHeight="1">
      <c r="A54" s="56">
        <v>4</v>
      </c>
      <c r="B54" s="720">
        <v>4323.9</v>
      </c>
      <c r="C54" s="719"/>
      <c r="D54" s="719"/>
      <c r="E54" s="711">
        <v>51551</v>
      </c>
      <c r="F54" s="711"/>
      <c r="G54" s="711"/>
      <c r="H54" s="721">
        <f t="shared" si="2"/>
        <v>12326308</v>
      </c>
      <c r="I54" s="721"/>
      <c r="J54" s="721"/>
      <c r="K54" s="711">
        <v>11941474</v>
      </c>
      <c r="L54" s="711"/>
      <c r="M54" s="711"/>
      <c r="N54" s="711">
        <v>383950</v>
      </c>
      <c r="O54" s="711"/>
      <c r="P54" s="711"/>
      <c r="Q54" s="711">
        <v>884</v>
      </c>
      <c r="R54" s="711"/>
      <c r="S54" s="711"/>
      <c r="U54" s="728" t="s">
        <v>481</v>
      </c>
      <c r="V54" s="728"/>
      <c r="W54" s="728"/>
      <c r="X54" s="728"/>
      <c r="Y54" s="728"/>
      <c r="Z54" s="728"/>
      <c r="AA54" s="728"/>
      <c r="AB54" s="728"/>
      <c r="AC54" s="728"/>
      <c r="AD54" s="119"/>
    </row>
    <row r="55" spans="1:19" ht="15.75" customHeight="1" thickBot="1">
      <c r="A55" s="56">
        <v>5</v>
      </c>
      <c r="B55" s="720">
        <v>4313.1</v>
      </c>
      <c r="C55" s="719"/>
      <c r="D55" s="719"/>
      <c r="E55" s="711">
        <v>49525</v>
      </c>
      <c r="F55" s="711"/>
      <c r="G55" s="711"/>
      <c r="H55" s="721">
        <f t="shared" si="2"/>
        <v>12149361</v>
      </c>
      <c r="I55" s="721"/>
      <c r="J55" s="721"/>
      <c r="K55" s="711">
        <v>11776324</v>
      </c>
      <c r="L55" s="711"/>
      <c r="M55" s="711"/>
      <c r="N55" s="711">
        <v>372194</v>
      </c>
      <c r="O55" s="711"/>
      <c r="P55" s="711"/>
      <c r="Q55" s="711">
        <v>843</v>
      </c>
      <c r="R55" s="711"/>
      <c r="S55" s="711"/>
    </row>
    <row r="56" spans="1:29" ht="15.75" customHeight="1">
      <c r="A56" s="240">
        <v>6</v>
      </c>
      <c r="B56" s="708">
        <v>4243.6</v>
      </c>
      <c r="C56" s="709"/>
      <c r="D56" s="709"/>
      <c r="E56" s="722">
        <v>47065</v>
      </c>
      <c r="F56" s="722"/>
      <c r="G56" s="722"/>
      <c r="H56" s="722">
        <f t="shared" si="2"/>
        <v>11829137</v>
      </c>
      <c r="I56" s="722"/>
      <c r="J56" s="722"/>
      <c r="K56" s="722">
        <v>11452499</v>
      </c>
      <c r="L56" s="722"/>
      <c r="M56" s="722"/>
      <c r="N56" s="722">
        <v>375922</v>
      </c>
      <c r="O56" s="722"/>
      <c r="P56" s="722"/>
      <c r="Q56" s="722">
        <v>716</v>
      </c>
      <c r="R56" s="722"/>
      <c r="S56" s="722"/>
      <c r="U56" s="376" t="s">
        <v>225</v>
      </c>
      <c r="V56" s="377" t="s">
        <v>490</v>
      </c>
      <c r="W56" s="215"/>
      <c r="X56" s="375" t="s">
        <v>482</v>
      </c>
      <c r="Y56" s="375" t="s">
        <v>483</v>
      </c>
      <c r="Z56" s="375" t="s">
        <v>484</v>
      </c>
      <c r="AA56" s="375" t="s">
        <v>485</v>
      </c>
      <c r="AB56" s="375" t="s">
        <v>486</v>
      </c>
      <c r="AC56" s="375" t="s">
        <v>282</v>
      </c>
    </row>
    <row r="57" spans="1:30" ht="15.75" customHeight="1">
      <c r="A57" s="161"/>
      <c r="B57" s="723"/>
      <c r="C57" s="723"/>
      <c r="D57" s="723"/>
      <c r="E57" s="710"/>
      <c r="F57" s="710"/>
      <c r="G57" s="710"/>
      <c r="H57" s="721"/>
      <c r="I57" s="721"/>
      <c r="J57" s="721"/>
      <c r="K57" s="710"/>
      <c r="L57" s="710"/>
      <c r="M57" s="710"/>
      <c r="N57" s="710"/>
      <c r="O57" s="710"/>
      <c r="P57" s="710"/>
      <c r="Q57" s="710"/>
      <c r="R57" s="710"/>
      <c r="S57" s="710"/>
      <c r="U57" s="70"/>
      <c r="V57" s="374"/>
      <c r="W57" s="120">
        <v>-176680</v>
      </c>
      <c r="X57" s="121"/>
      <c r="Y57" s="122"/>
      <c r="Z57" s="122"/>
      <c r="AA57" s="122"/>
      <c r="AB57" s="122"/>
      <c r="AC57" s="122"/>
      <c r="AD57" s="70"/>
    </row>
    <row r="58" spans="1:29" ht="15.75" customHeight="1">
      <c r="A58" s="371" t="s">
        <v>471</v>
      </c>
      <c r="B58" s="718">
        <v>4200.6</v>
      </c>
      <c r="C58" s="719"/>
      <c r="D58" s="719"/>
      <c r="E58" s="711">
        <v>46821</v>
      </c>
      <c r="F58" s="711"/>
      <c r="G58" s="711"/>
      <c r="H58" s="721">
        <f t="shared" si="2"/>
        <v>11763436</v>
      </c>
      <c r="I58" s="721"/>
      <c r="J58" s="721"/>
      <c r="K58" s="711">
        <v>11387852</v>
      </c>
      <c r="L58" s="711"/>
      <c r="M58" s="711"/>
      <c r="N58" s="711">
        <v>374868</v>
      </c>
      <c r="O58" s="711"/>
      <c r="P58" s="711"/>
      <c r="Q58" s="711">
        <v>716</v>
      </c>
      <c r="R58" s="711"/>
      <c r="S58" s="711"/>
      <c r="U58" s="71" t="s">
        <v>488</v>
      </c>
      <c r="V58" s="123"/>
      <c r="W58" s="460">
        <f>SUM(X58:AC58)</f>
        <v>12119</v>
      </c>
      <c r="X58" s="171">
        <v>326</v>
      </c>
      <c r="Y58" s="172">
        <v>1184</v>
      </c>
      <c r="Z58" s="172">
        <v>3129</v>
      </c>
      <c r="AA58" s="172">
        <v>4652</v>
      </c>
      <c r="AB58" s="173">
        <v>2053.5</v>
      </c>
      <c r="AC58" s="173">
        <v>774.5</v>
      </c>
    </row>
    <row r="59" spans="1:29" ht="15.75" customHeight="1">
      <c r="A59" s="372" t="s">
        <v>470</v>
      </c>
      <c r="B59" s="720">
        <v>43</v>
      </c>
      <c r="C59" s="719"/>
      <c r="D59" s="719"/>
      <c r="E59" s="711">
        <v>244</v>
      </c>
      <c r="F59" s="711"/>
      <c r="G59" s="711"/>
      <c r="H59" s="721">
        <f t="shared" si="2"/>
        <v>65701</v>
      </c>
      <c r="I59" s="721"/>
      <c r="J59" s="721"/>
      <c r="K59" s="711">
        <v>64647</v>
      </c>
      <c r="L59" s="711"/>
      <c r="M59" s="711"/>
      <c r="N59" s="711">
        <v>1054</v>
      </c>
      <c r="O59" s="711"/>
      <c r="P59" s="711"/>
      <c r="Q59" s="711">
        <v>0</v>
      </c>
      <c r="R59" s="711"/>
      <c r="S59" s="711"/>
      <c r="U59" s="125" t="s">
        <v>489</v>
      </c>
      <c r="V59" s="73"/>
      <c r="W59" s="461">
        <f>SUM(X59:AC59)</f>
        <v>1369</v>
      </c>
      <c r="X59" s="124">
        <v>118</v>
      </c>
      <c r="Y59" s="126">
        <v>319</v>
      </c>
      <c r="Z59" s="126">
        <v>242</v>
      </c>
      <c r="AA59" s="126">
        <v>338</v>
      </c>
      <c r="AB59" s="126">
        <v>208</v>
      </c>
      <c r="AC59" s="126">
        <v>144</v>
      </c>
    </row>
    <row r="60" spans="1:24" ht="15.75" customHeight="1">
      <c r="A60" s="162"/>
      <c r="B60" s="714"/>
      <c r="C60" s="715"/>
      <c r="D60" s="715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Q60" s="707"/>
      <c r="R60" s="707"/>
      <c r="S60" s="707"/>
      <c r="U60" s="57" t="s">
        <v>300</v>
      </c>
      <c r="W60" s="127"/>
      <c r="X60" s="127"/>
    </row>
    <row r="61" spans="1:21" ht="15" customHeight="1">
      <c r="A61" s="70" t="s">
        <v>253</v>
      </c>
      <c r="U61" s="70" t="s">
        <v>301</v>
      </c>
    </row>
    <row r="62" ht="15" customHeight="1">
      <c r="A62" s="70" t="s">
        <v>254</v>
      </c>
    </row>
    <row r="64" ht="14.25">
      <c r="I64" s="71"/>
    </row>
    <row r="65" ht="14.25">
      <c r="I65" s="71"/>
    </row>
    <row r="66" spans="9:22" ht="14.25">
      <c r="I66" s="163"/>
      <c r="V66" s="124"/>
    </row>
    <row r="67" ht="14.25">
      <c r="I67" s="163"/>
    </row>
    <row r="68" ht="14.25">
      <c r="I68" s="163"/>
    </row>
    <row r="69" ht="14.25">
      <c r="I69" s="163"/>
    </row>
    <row r="70" ht="14.25">
      <c r="I70" s="163"/>
    </row>
    <row r="72" ht="14.25">
      <c r="I72" s="163"/>
    </row>
    <row r="73" ht="14.25">
      <c r="I73" s="163"/>
    </row>
  </sheetData>
  <sheetProtection/>
  <mergeCells count="243">
    <mergeCell ref="Z23:AA23"/>
    <mergeCell ref="AB23:AC23"/>
    <mergeCell ref="U23:U24"/>
    <mergeCell ref="U54:AC54"/>
    <mergeCell ref="U41:AC41"/>
    <mergeCell ref="U43:U45"/>
    <mergeCell ref="V43:W44"/>
    <mergeCell ref="X43:Y43"/>
    <mergeCell ref="X44:Y44"/>
    <mergeCell ref="Z44:AA44"/>
    <mergeCell ref="AB44:AC44"/>
    <mergeCell ref="A49:A51"/>
    <mergeCell ref="H51:J51"/>
    <mergeCell ref="K51:M51"/>
    <mergeCell ref="N51:P51"/>
    <mergeCell ref="E50:G51"/>
    <mergeCell ref="B50:D51"/>
    <mergeCell ref="Q51:S51"/>
    <mergeCell ref="A25:C25"/>
    <mergeCell ref="D19:G20"/>
    <mergeCell ref="Z43:AC43"/>
    <mergeCell ref="U19:V19"/>
    <mergeCell ref="W19:X19"/>
    <mergeCell ref="U20:V20"/>
    <mergeCell ref="V23:W23"/>
    <mergeCell ref="X23:Y23"/>
    <mergeCell ref="A33:B35"/>
    <mergeCell ref="C34:F35"/>
    <mergeCell ref="K35:M35"/>
    <mergeCell ref="A22:C22"/>
    <mergeCell ref="A23:C23"/>
    <mergeCell ref="A24:C24"/>
    <mergeCell ref="H22:K22"/>
    <mergeCell ref="H23:K23"/>
    <mergeCell ref="L25:O25"/>
    <mergeCell ref="D22:G22"/>
    <mergeCell ref="D23:G23"/>
    <mergeCell ref="D24:G24"/>
    <mergeCell ref="U18:V18"/>
    <mergeCell ref="W18:X18"/>
    <mergeCell ref="Z15:AA15"/>
    <mergeCell ref="Z16:AA16"/>
    <mergeCell ref="Z17:AA17"/>
    <mergeCell ref="Z18:AA18"/>
    <mergeCell ref="W15:X15"/>
    <mergeCell ref="W16:X16"/>
    <mergeCell ref="U17:V17"/>
    <mergeCell ref="W17:X17"/>
    <mergeCell ref="W10:X10"/>
    <mergeCell ref="AB6:AC6"/>
    <mergeCell ref="U9:V9"/>
    <mergeCell ref="W9:X9"/>
    <mergeCell ref="U8:V8"/>
    <mergeCell ref="W8:X8"/>
    <mergeCell ref="U10:V10"/>
    <mergeCell ref="H7:K8"/>
    <mergeCell ref="P10:S10"/>
    <mergeCell ref="P11:S11"/>
    <mergeCell ref="A11:C11"/>
    <mergeCell ref="D7:G8"/>
    <mergeCell ref="D9:G9"/>
    <mergeCell ref="A6:C8"/>
    <mergeCell ref="P9:S9"/>
    <mergeCell ref="Z6:AA7"/>
    <mergeCell ref="Y6:Y7"/>
    <mergeCell ref="Z8:AA8"/>
    <mergeCell ref="Z9:AA9"/>
    <mergeCell ref="Z12:AA12"/>
    <mergeCell ref="U11:V11"/>
    <mergeCell ref="W11:X11"/>
    <mergeCell ref="U6:V7"/>
    <mergeCell ref="Z10:AA10"/>
    <mergeCell ref="Z11:AA11"/>
    <mergeCell ref="Z14:AA14"/>
    <mergeCell ref="U2:AC2"/>
    <mergeCell ref="U3:AC3"/>
    <mergeCell ref="U12:V12"/>
    <mergeCell ref="W12:X12"/>
    <mergeCell ref="W13:X13"/>
    <mergeCell ref="U14:V14"/>
    <mergeCell ref="W14:X14"/>
    <mergeCell ref="U13:V13"/>
    <mergeCell ref="Z13:AA13"/>
    <mergeCell ref="B55:D55"/>
    <mergeCell ref="E52:G52"/>
    <mergeCell ref="E53:G53"/>
    <mergeCell ref="E54:G54"/>
    <mergeCell ref="U16:V16"/>
    <mergeCell ref="L7:O8"/>
    <mergeCell ref="U15:V15"/>
    <mergeCell ref="P13:S13"/>
    <mergeCell ref="L9:O9"/>
    <mergeCell ref="L10:O10"/>
    <mergeCell ref="A21:C21"/>
    <mergeCell ref="A43:B43"/>
    <mergeCell ref="C36:F36"/>
    <mergeCell ref="C37:F37"/>
    <mergeCell ref="C38:F38"/>
    <mergeCell ref="C39:F39"/>
    <mergeCell ref="C40:F40"/>
    <mergeCell ref="C42:F42"/>
    <mergeCell ref="A36:B36"/>
    <mergeCell ref="C43:F43"/>
    <mergeCell ref="D18:S18"/>
    <mergeCell ref="L13:O13"/>
    <mergeCell ref="A13:C13"/>
    <mergeCell ref="A18:C20"/>
    <mergeCell ref="H19:K20"/>
    <mergeCell ref="D13:G13"/>
    <mergeCell ref="H13:K13"/>
    <mergeCell ref="P19:S20"/>
    <mergeCell ref="P21:S21"/>
    <mergeCell ref="P22:S22"/>
    <mergeCell ref="P23:S23"/>
    <mergeCell ref="D25:G25"/>
    <mergeCell ref="H24:K24"/>
    <mergeCell ref="H25:K25"/>
    <mergeCell ref="L21:O21"/>
    <mergeCell ref="L22:O22"/>
    <mergeCell ref="L23:O23"/>
    <mergeCell ref="L24:O24"/>
    <mergeCell ref="H21:K21"/>
    <mergeCell ref="D21:G21"/>
    <mergeCell ref="A4:S4"/>
    <mergeCell ref="W6:X7"/>
    <mergeCell ref="A9:C9"/>
    <mergeCell ref="A10:C10"/>
    <mergeCell ref="D6:S6"/>
    <mergeCell ref="H10:K10"/>
    <mergeCell ref="H9:K9"/>
    <mergeCell ref="U4:AC5"/>
    <mergeCell ref="A12:C12"/>
    <mergeCell ref="P7:S8"/>
    <mergeCell ref="D11:G11"/>
    <mergeCell ref="D12:G12"/>
    <mergeCell ref="D10:G10"/>
    <mergeCell ref="P12:S12"/>
    <mergeCell ref="H12:K12"/>
    <mergeCell ref="H11:K11"/>
    <mergeCell ref="L11:O11"/>
    <mergeCell ref="L12:O12"/>
    <mergeCell ref="P24:S24"/>
    <mergeCell ref="P25:S25"/>
    <mergeCell ref="L19:O20"/>
    <mergeCell ref="A40:B40"/>
    <mergeCell ref="G34:J35"/>
    <mergeCell ref="G36:J36"/>
    <mergeCell ref="G37:J37"/>
    <mergeCell ref="G38:J38"/>
    <mergeCell ref="G39:J39"/>
    <mergeCell ref="G40:J40"/>
    <mergeCell ref="K36:M36"/>
    <mergeCell ref="K37:M37"/>
    <mergeCell ref="K38:M38"/>
    <mergeCell ref="K39:M39"/>
    <mergeCell ref="A42:B42"/>
    <mergeCell ref="A37:B37"/>
    <mergeCell ref="A38:B38"/>
    <mergeCell ref="A39:B39"/>
    <mergeCell ref="G42:J42"/>
    <mergeCell ref="N35:P35"/>
    <mergeCell ref="N36:P36"/>
    <mergeCell ref="N37:P37"/>
    <mergeCell ref="N38:P38"/>
    <mergeCell ref="N39:P39"/>
    <mergeCell ref="N40:P40"/>
    <mergeCell ref="H56:J56"/>
    <mergeCell ref="Q40:S40"/>
    <mergeCell ref="Q42:S42"/>
    <mergeCell ref="Q43:S43"/>
    <mergeCell ref="K40:M40"/>
    <mergeCell ref="K42:M42"/>
    <mergeCell ref="K43:M43"/>
    <mergeCell ref="N42:P42"/>
    <mergeCell ref="G43:J43"/>
    <mergeCell ref="H57:J57"/>
    <mergeCell ref="Q38:S38"/>
    <mergeCell ref="E60:G60"/>
    <mergeCell ref="K41:M41"/>
    <mergeCell ref="N41:P41"/>
    <mergeCell ref="Q41:S41"/>
    <mergeCell ref="N43:P43"/>
    <mergeCell ref="E57:G57"/>
    <mergeCell ref="E58:G58"/>
    <mergeCell ref="E59:G59"/>
    <mergeCell ref="H52:J52"/>
    <mergeCell ref="H54:J54"/>
    <mergeCell ref="H53:J53"/>
    <mergeCell ref="H55:J55"/>
    <mergeCell ref="K52:M52"/>
    <mergeCell ref="K53:M53"/>
    <mergeCell ref="K54:M54"/>
    <mergeCell ref="K55:M55"/>
    <mergeCell ref="K34:S34"/>
    <mergeCell ref="C33:S33"/>
    <mergeCell ref="A30:S30"/>
    <mergeCell ref="A41:B41"/>
    <mergeCell ref="C41:F41"/>
    <mergeCell ref="G41:J41"/>
    <mergeCell ref="Q39:S39"/>
    <mergeCell ref="Q35:S35"/>
    <mergeCell ref="Q36:S36"/>
    <mergeCell ref="Q37:S37"/>
    <mergeCell ref="Q52:S52"/>
    <mergeCell ref="Q53:S53"/>
    <mergeCell ref="N52:P52"/>
    <mergeCell ref="N53:P53"/>
    <mergeCell ref="K58:M58"/>
    <mergeCell ref="K56:M56"/>
    <mergeCell ref="K57:M57"/>
    <mergeCell ref="N56:P56"/>
    <mergeCell ref="N54:P54"/>
    <mergeCell ref="Q54:S54"/>
    <mergeCell ref="Q55:S55"/>
    <mergeCell ref="Q56:S56"/>
    <mergeCell ref="Q57:S57"/>
    <mergeCell ref="E56:G56"/>
    <mergeCell ref="B52:D52"/>
    <mergeCell ref="B53:D53"/>
    <mergeCell ref="N55:P55"/>
    <mergeCell ref="E55:G55"/>
    <mergeCell ref="B54:D54"/>
    <mergeCell ref="B57:D57"/>
    <mergeCell ref="K60:M60"/>
    <mergeCell ref="N60:P60"/>
    <mergeCell ref="B58:D58"/>
    <mergeCell ref="B59:D59"/>
    <mergeCell ref="Q58:S58"/>
    <mergeCell ref="Q59:S59"/>
    <mergeCell ref="N58:P58"/>
    <mergeCell ref="N59:P59"/>
    <mergeCell ref="H58:J58"/>
    <mergeCell ref="H59:J59"/>
    <mergeCell ref="Q60:S60"/>
    <mergeCell ref="B56:D56"/>
    <mergeCell ref="N57:P57"/>
    <mergeCell ref="K59:M59"/>
    <mergeCell ref="Z19:AA19"/>
    <mergeCell ref="Z20:AA20"/>
    <mergeCell ref="B60:D60"/>
    <mergeCell ref="B49:S49"/>
    <mergeCell ref="H50:S50"/>
    <mergeCell ref="H60:J6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65" zoomScaleNormal="65" zoomScaleSheetLayoutView="75" zoomScalePageLayoutView="0" workbookViewId="0" topLeftCell="A24">
      <selection activeCell="B36" sqref="B36:O36"/>
    </sheetView>
  </sheetViews>
  <sheetFormatPr defaultColWidth="10.59765625" defaultRowHeight="15"/>
  <cols>
    <col min="1" max="1" width="17.69921875" style="61" customWidth="1"/>
    <col min="2" max="2" width="12.59765625" style="61" customWidth="1"/>
    <col min="3" max="3" width="14.69921875" style="61" customWidth="1"/>
    <col min="4" max="4" width="12.59765625" style="61" customWidth="1"/>
    <col min="5" max="5" width="15" style="61" customWidth="1"/>
    <col min="6" max="6" width="12.59765625" style="61" customWidth="1"/>
    <col min="7" max="7" width="14.5" style="61" customWidth="1"/>
    <col min="8" max="8" width="12.59765625" style="61" customWidth="1"/>
    <col min="9" max="9" width="14.5" style="61" customWidth="1"/>
    <col min="10" max="10" width="12.59765625" style="61" customWidth="1"/>
    <col min="11" max="11" width="13.09765625" style="61" customWidth="1"/>
    <col min="12" max="12" width="12.59765625" style="61" customWidth="1"/>
    <col min="13" max="13" width="13.5" style="61" customWidth="1"/>
    <col min="14" max="15" width="12.59765625" style="61" customWidth="1"/>
    <col min="16" max="16" width="11.69921875" style="61" bestFit="1" customWidth="1"/>
    <col min="17" max="17" width="12.59765625" style="61" customWidth="1"/>
    <col min="18" max="16384" width="10.59765625" style="61" customWidth="1"/>
  </cols>
  <sheetData>
    <row r="1" spans="1:15" s="3" customFormat="1" ht="19.5" customHeight="1">
      <c r="A1" s="2" t="s">
        <v>302</v>
      </c>
      <c r="O1" s="4" t="s">
        <v>303</v>
      </c>
    </row>
    <row r="2" spans="1:15" s="5" customFormat="1" ht="19.5" customHeight="1">
      <c r="A2" s="695" t="s">
        <v>538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2:13" s="5" customFormat="1" ht="18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8" t="s">
        <v>256</v>
      </c>
    </row>
    <row r="4" spans="1:13" s="5" customFormat="1" ht="16.5" customHeight="1">
      <c r="A4" s="825" t="s">
        <v>283</v>
      </c>
      <c r="B4" s="704" t="s">
        <v>169</v>
      </c>
      <c r="C4" s="706"/>
      <c r="D4" s="704" t="s">
        <v>170</v>
      </c>
      <c r="E4" s="706"/>
      <c r="F4" s="704" t="s">
        <v>171</v>
      </c>
      <c r="G4" s="706"/>
      <c r="H4" s="704" t="s">
        <v>172</v>
      </c>
      <c r="I4" s="706"/>
      <c r="J4" s="704" t="s">
        <v>173</v>
      </c>
      <c r="K4" s="706"/>
      <c r="L4" s="704" t="s">
        <v>174</v>
      </c>
      <c r="M4" s="705"/>
    </row>
    <row r="5" spans="1:13" s="5" customFormat="1" ht="16.5" customHeight="1">
      <c r="A5" s="701"/>
      <c r="B5" s="380" t="s">
        <v>175</v>
      </c>
      <c r="C5" s="380" t="s">
        <v>176</v>
      </c>
      <c r="D5" s="380" t="s">
        <v>175</v>
      </c>
      <c r="E5" s="380" t="s">
        <v>176</v>
      </c>
      <c r="F5" s="380" t="s">
        <v>175</v>
      </c>
      <c r="G5" s="380" t="s">
        <v>176</v>
      </c>
      <c r="H5" s="380" t="s">
        <v>175</v>
      </c>
      <c r="I5" s="380" t="s">
        <v>176</v>
      </c>
      <c r="J5" s="380" t="s">
        <v>175</v>
      </c>
      <c r="K5" s="380" t="s">
        <v>176</v>
      </c>
      <c r="L5" s="380" t="s">
        <v>175</v>
      </c>
      <c r="M5" s="381" t="s">
        <v>176</v>
      </c>
    </row>
    <row r="6" spans="1:13" s="5" customFormat="1" ht="16.5" customHeight="1">
      <c r="A6" s="53" t="s">
        <v>492</v>
      </c>
      <c r="B6" s="462">
        <v>1120528</v>
      </c>
      <c r="C6" s="463">
        <v>252437661</v>
      </c>
      <c r="D6" s="463">
        <v>1125449</v>
      </c>
      <c r="E6" s="463">
        <v>253008771</v>
      </c>
      <c r="F6" s="463">
        <f aca="true" t="shared" si="0" ref="F6:G9">SUM(H6,J6,L6,B32,D32,F32,H32,J32,L32,N32)</f>
        <v>1344218</v>
      </c>
      <c r="G6" s="463">
        <f t="shared" si="0"/>
        <v>376187548</v>
      </c>
      <c r="H6" s="463">
        <v>48748</v>
      </c>
      <c r="I6" s="463">
        <v>5473429</v>
      </c>
      <c r="J6" s="463">
        <v>155</v>
      </c>
      <c r="K6" s="463">
        <v>5239</v>
      </c>
      <c r="L6" s="463">
        <v>111547</v>
      </c>
      <c r="M6" s="463">
        <v>44397342</v>
      </c>
    </row>
    <row r="7" spans="1:13" s="5" customFormat="1" ht="16.5" customHeight="1">
      <c r="A7" s="403">
        <v>3</v>
      </c>
      <c r="B7" s="462">
        <v>1023443</v>
      </c>
      <c r="C7" s="463">
        <v>260939554</v>
      </c>
      <c r="D7" s="463">
        <v>1009884</v>
      </c>
      <c r="E7" s="463">
        <v>259542734</v>
      </c>
      <c r="F7" s="463">
        <f t="shared" si="0"/>
        <v>1396771</v>
      </c>
      <c r="G7" s="463">
        <f t="shared" si="0"/>
        <v>379570492</v>
      </c>
      <c r="H7" s="463">
        <v>46331</v>
      </c>
      <c r="I7" s="463">
        <v>5241694</v>
      </c>
      <c r="J7" s="463">
        <v>1417</v>
      </c>
      <c r="K7" s="463">
        <v>496271</v>
      </c>
      <c r="L7" s="463">
        <v>109313</v>
      </c>
      <c r="M7" s="463">
        <v>44103203</v>
      </c>
    </row>
    <row r="8" spans="1:13" s="5" customFormat="1" ht="16.5" customHeight="1">
      <c r="A8" s="403">
        <v>4</v>
      </c>
      <c r="B8" s="462">
        <v>1048617</v>
      </c>
      <c r="C8" s="463">
        <v>298317300</v>
      </c>
      <c r="D8" s="463">
        <v>1042152</v>
      </c>
      <c r="E8" s="463">
        <v>292573435</v>
      </c>
      <c r="F8" s="463">
        <f t="shared" si="0"/>
        <v>1493912</v>
      </c>
      <c r="G8" s="463">
        <f t="shared" si="0"/>
        <v>436610423</v>
      </c>
      <c r="H8" s="463">
        <v>29161</v>
      </c>
      <c r="I8" s="463">
        <v>3726889</v>
      </c>
      <c r="J8" s="463">
        <v>4086</v>
      </c>
      <c r="K8" s="463">
        <v>2624106</v>
      </c>
      <c r="L8" s="463">
        <v>140594</v>
      </c>
      <c r="M8" s="463">
        <v>50356220</v>
      </c>
    </row>
    <row r="9" spans="1:13" s="5" customFormat="1" ht="16.5" customHeight="1">
      <c r="A9" s="403">
        <v>5</v>
      </c>
      <c r="B9" s="462">
        <v>1129898</v>
      </c>
      <c r="C9" s="463">
        <v>307693075</v>
      </c>
      <c r="D9" s="463">
        <v>1119931</v>
      </c>
      <c r="E9" s="463">
        <v>304033671</v>
      </c>
      <c r="F9" s="463">
        <f t="shared" si="0"/>
        <v>1701179</v>
      </c>
      <c r="G9" s="463">
        <f t="shared" si="0"/>
        <v>495228192</v>
      </c>
      <c r="H9" s="463">
        <v>18878</v>
      </c>
      <c r="I9" s="463">
        <v>2211824</v>
      </c>
      <c r="J9" s="463">
        <v>7608</v>
      </c>
      <c r="K9" s="463">
        <v>2667231</v>
      </c>
      <c r="L9" s="463">
        <v>138892</v>
      </c>
      <c r="M9" s="463">
        <v>48451231</v>
      </c>
    </row>
    <row r="10" spans="1:13" s="174" customFormat="1" ht="16.5" customHeight="1">
      <c r="A10" s="404">
        <v>6</v>
      </c>
      <c r="B10" s="469">
        <f>SUM(B12:B25)</f>
        <v>1233034</v>
      </c>
      <c r="C10" s="469">
        <f aca="true" t="shared" si="1" ref="C10:M10">SUM(C12:C25)</f>
        <v>286681774</v>
      </c>
      <c r="D10" s="469">
        <f t="shared" si="1"/>
        <v>1167556</v>
      </c>
      <c r="E10" s="469">
        <f t="shared" si="1"/>
        <v>295570348</v>
      </c>
      <c r="F10" s="469">
        <f t="shared" si="1"/>
        <v>1547758</v>
      </c>
      <c r="G10" s="469">
        <f t="shared" si="1"/>
        <v>427270148</v>
      </c>
      <c r="H10" s="469">
        <f t="shared" si="1"/>
        <v>34512</v>
      </c>
      <c r="I10" s="469">
        <f t="shared" si="1"/>
        <v>4234717</v>
      </c>
      <c r="J10" s="469">
        <f t="shared" si="1"/>
        <v>12366</v>
      </c>
      <c r="K10" s="469">
        <f t="shared" si="1"/>
        <v>4211615</v>
      </c>
      <c r="L10" s="469">
        <f t="shared" si="1"/>
        <v>126791</v>
      </c>
      <c r="M10" s="469">
        <f t="shared" si="1"/>
        <v>49054591</v>
      </c>
    </row>
    <row r="11" spans="1:13" ht="16.5" customHeight="1">
      <c r="A11" s="378"/>
      <c r="B11" s="464"/>
      <c r="C11" s="465"/>
      <c r="D11" s="465"/>
      <c r="E11" s="465"/>
      <c r="F11" s="466"/>
      <c r="G11" s="466"/>
      <c r="H11" s="465"/>
      <c r="I11" s="465"/>
      <c r="J11" s="465"/>
      <c r="K11" s="465"/>
      <c r="L11" s="465"/>
      <c r="M11" s="465"/>
    </row>
    <row r="12" spans="1:13" ht="16.5" customHeight="1">
      <c r="A12" s="379" t="s">
        <v>493</v>
      </c>
      <c r="B12" s="462">
        <v>75425</v>
      </c>
      <c r="C12" s="463">
        <v>21438587</v>
      </c>
      <c r="D12" s="463">
        <v>74311</v>
      </c>
      <c r="E12" s="463">
        <v>22831224</v>
      </c>
      <c r="F12" s="463">
        <f aca="true" t="shared" si="2" ref="F12:G25">SUM(H12,J12,L12,B38,D38,F38,H38,J38,L38,N38)</f>
        <v>136896</v>
      </c>
      <c r="G12" s="463">
        <f t="shared" si="2"/>
        <v>39665001</v>
      </c>
      <c r="H12" s="463">
        <v>1620</v>
      </c>
      <c r="I12" s="463">
        <v>216967</v>
      </c>
      <c r="J12" s="463">
        <v>880</v>
      </c>
      <c r="K12" s="463">
        <v>310491</v>
      </c>
      <c r="L12" s="463">
        <v>12810</v>
      </c>
      <c r="M12" s="463">
        <v>4890982</v>
      </c>
    </row>
    <row r="13" spans="1:13" ht="16.5" customHeight="1">
      <c r="A13" s="400">
        <v>2</v>
      </c>
      <c r="B13" s="462">
        <v>85255</v>
      </c>
      <c r="C13" s="463">
        <v>21751173</v>
      </c>
      <c r="D13" s="463">
        <v>84011</v>
      </c>
      <c r="E13" s="463">
        <v>21948910</v>
      </c>
      <c r="F13" s="463">
        <f t="shared" si="2"/>
        <v>138140</v>
      </c>
      <c r="G13" s="463">
        <f t="shared" si="2"/>
        <v>39467264</v>
      </c>
      <c r="H13" s="463">
        <v>1352</v>
      </c>
      <c r="I13" s="463">
        <v>181126</v>
      </c>
      <c r="J13" s="463">
        <v>791</v>
      </c>
      <c r="K13" s="463">
        <v>310388</v>
      </c>
      <c r="L13" s="463">
        <v>12407</v>
      </c>
      <c r="M13" s="463">
        <v>4675086</v>
      </c>
    </row>
    <row r="14" spans="1:13" ht="16.5" customHeight="1">
      <c r="A14" s="400">
        <v>3</v>
      </c>
      <c r="B14" s="462">
        <v>98533</v>
      </c>
      <c r="C14" s="463">
        <v>24717725</v>
      </c>
      <c r="D14" s="463">
        <v>105613</v>
      </c>
      <c r="E14" s="463">
        <v>25859426</v>
      </c>
      <c r="F14" s="463">
        <f t="shared" si="2"/>
        <v>131060</v>
      </c>
      <c r="G14" s="463">
        <f t="shared" si="2"/>
        <v>38325663</v>
      </c>
      <c r="H14" s="463">
        <v>1384</v>
      </c>
      <c r="I14" s="463">
        <v>198305</v>
      </c>
      <c r="J14" s="463">
        <v>772</v>
      </c>
      <c r="K14" s="463">
        <v>302388</v>
      </c>
      <c r="L14" s="463">
        <v>12083</v>
      </c>
      <c r="M14" s="463">
        <v>4418628</v>
      </c>
    </row>
    <row r="15" spans="1:13" ht="16.5" customHeight="1">
      <c r="A15" s="400">
        <v>4</v>
      </c>
      <c r="B15" s="462">
        <v>96981</v>
      </c>
      <c r="C15" s="463">
        <v>24413900</v>
      </c>
      <c r="D15" s="463">
        <v>95395</v>
      </c>
      <c r="E15" s="463">
        <v>24544590</v>
      </c>
      <c r="F15" s="463">
        <f t="shared" si="2"/>
        <v>132646</v>
      </c>
      <c r="G15" s="463">
        <f t="shared" si="2"/>
        <v>38194873</v>
      </c>
      <c r="H15" s="463">
        <v>2167</v>
      </c>
      <c r="I15" s="463">
        <v>298568</v>
      </c>
      <c r="J15" s="463">
        <v>794</v>
      </c>
      <c r="K15" s="463">
        <v>313388</v>
      </c>
      <c r="L15" s="463">
        <v>11134</v>
      </c>
      <c r="M15" s="463">
        <v>4338980</v>
      </c>
    </row>
    <row r="16" spans="1:13" ht="16.5" customHeight="1">
      <c r="A16" s="401"/>
      <c r="B16" s="464"/>
      <c r="C16" s="465"/>
      <c r="D16" s="465"/>
      <c r="E16" s="465"/>
      <c r="F16" s="463"/>
      <c r="G16" s="463"/>
      <c r="H16" s="465"/>
      <c r="I16" s="465"/>
      <c r="J16" s="465"/>
      <c r="K16" s="465"/>
      <c r="L16" s="465"/>
      <c r="M16" s="465"/>
    </row>
    <row r="17" spans="1:13" ht="16.5" customHeight="1">
      <c r="A17" s="400">
        <v>5</v>
      </c>
      <c r="B17" s="462">
        <v>91250</v>
      </c>
      <c r="C17" s="463">
        <v>21901465</v>
      </c>
      <c r="D17" s="463">
        <v>93639</v>
      </c>
      <c r="E17" s="463">
        <v>24792614</v>
      </c>
      <c r="F17" s="463">
        <f t="shared" si="2"/>
        <v>130257</v>
      </c>
      <c r="G17" s="463">
        <f t="shared" si="2"/>
        <v>35303724</v>
      </c>
      <c r="H17" s="463">
        <v>2126</v>
      </c>
      <c r="I17" s="463">
        <v>274317</v>
      </c>
      <c r="J17" s="463">
        <v>1220</v>
      </c>
      <c r="K17" s="463">
        <v>391188</v>
      </c>
      <c r="L17" s="463">
        <v>10499</v>
      </c>
      <c r="M17" s="463">
        <v>3914120</v>
      </c>
    </row>
    <row r="18" spans="1:13" ht="16.5" customHeight="1">
      <c r="A18" s="400">
        <v>6</v>
      </c>
      <c r="B18" s="462">
        <v>97216</v>
      </c>
      <c r="C18" s="463">
        <v>24358916</v>
      </c>
      <c r="D18" s="463">
        <v>95361</v>
      </c>
      <c r="E18" s="463">
        <v>24610988</v>
      </c>
      <c r="F18" s="463">
        <f t="shared" si="2"/>
        <v>132112</v>
      </c>
      <c r="G18" s="463">
        <f t="shared" si="2"/>
        <v>35051652</v>
      </c>
      <c r="H18" s="463">
        <v>2914</v>
      </c>
      <c r="I18" s="463">
        <v>329954</v>
      </c>
      <c r="J18" s="463">
        <v>1203</v>
      </c>
      <c r="K18" s="463">
        <v>374564</v>
      </c>
      <c r="L18" s="463">
        <v>10360</v>
      </c>
      <c r="M18" s="463">
        <v>3933275</v>
      </c>
    </row>
    <row r="19" spans="1:13" ht="16.5" customHeight="1">
      <c r="A19" s="400">
        <v>7</v>
      </c>
      <c r="B19" s="462">
        <v>195380</v>
      </c>
      <c r="C19" s="463">
        <v>24429871</v>
      </c>
      <c r="D19" s="463">
        <v>106342</v>
      </c>
      <c r="E19" s="463">
        <v>25235166</v>
      </c>
      <c r="F19" s="463">
        <f t="shared" si="2"/>
        <v>131150</v>
      </c>
      <c r="G19" s="463">
        <f t="shared" si="2"/>
        <v>34246357</v>
      </c>
      <c r="H19" s="463">
        <v>3821</v>
      </c>
      <c r="I19" s="463">
        <v>405658</v>
      </c>
      <c r="J19" s="463">
        <v>1154</v>
      </c>
      <c r="K19" s="463">
        <v>341564</v>
      </c>
      <c r="L19" s="463">
        <v>10233</v>
      </c>
      <c r="M19" s="463">
        <v>3921423</v>
      </c>
    </row>
    <row r="20" spans="1:13" ht="16.5" customHeight="1">
      <c r="A20" s="400">
        <v>8</v>
      </c>
      <c r="B20" s="462">
        <v>91906</v>
      </c>
      <c r="C20" s="463">
        <v>22509346</v>
      </c>
      <c r="D20" s="463">
        <v>93467</v>
      </c>
      <c r="E20" s="463">
        <v>23090044</v>
      </c>
      <c r="F20" s="463">
        <f t="shared" si="2"/>
        <v>129589</v>
      </c>
      <c r="G20" s="463">
        <f t="shared" si="2"/>
        <v>33665659</v>
      </c>
      <c r="H20" s="463">
        <v>4008</v>
      </c>
      <c r="I20" s="463">
        <v>455155</v>
      </c>
      <c r="J20" s="463">
        <v>1174</v>
      </c>
      <c r="K20" s="463">
        <v>338564</v>
      </c>
      <c r="L20" s="463">
        <v>8852</v>
      </c>
      <c r="M20" s="463">
        <v>3767892</v>
      </c>
    </row>
    <row r="21" spans="1:13" ht="16.5" customHeight="1">
      <c r="A21" s="401"/>
      <c r="B21" s="464"/>
      <c r="C21" s="465"/>
      <c r="D21" s="465"/>
      <c r="E21" s="465"/>
      <c r="F21" s="463"/>
      <c r="G21" s="463"/>
      <c r="H21" s="465"/>
      <c r="I21" s="465"/>
      <c r="J21" s="465"/>
      <c r="K21" s="465"/>
      <c r="L21" s="465"/>
      <c r="M21" s="465"/>
    </row>
    <row r="22" spans="1:13" ht="16.5" customHeight="1">
      <c r="A22" s="400">
        <v>9</v>
      </c>
      <c r="B22" s="462">
        <v>91994</v>
      </c>
      <c r="C22" s="463">
        <v>24366256</v>
      </c>
      <c r="D22" s="463">
        <v>95894</v>
      </c>
      <c r="E22" s="463">
        <v>24716875</v>
      </c>
      <c r="F22" s="463">
        <f t="shared" si="2"/>
        <v>125689</v>
      </c>
      <c r="G22" s="463">
        <f t="shared" si="2"/>
        <v>33315040</v>
      </c>
      <c r="H22" s="463">
        <v>4209</v>
      </c>
      <c r="I22" s="463">
        <v>484725</v>
      </c>
      <c r="J22" s="463">
        <v>1258</v>
      </c>
      <c r="K22" s="463">
        <v>389464</v>
      </c>
      <c r="L22" s="463">
        <v>9519</v>
      </c>
      <c r="M22" s="463">
        <v>3864857</v>
      </c>
    </row>
    <row r="23" spans="1:13" ht="16.5" customHeight="1">
      <c r="A23" s="400">
        <v>10</v>
      </c>
      <c r="B23" s="462">
        <v>97917</v>
      </c>
      <c r="C23" s="463">
        <v>25029653</v>
      </c>
      <c r="D23" s="463">
        <v>96624</v>
      </c>
      <c r="E23" s="463">
        <v>24546319</v>
      </c>
      <c r="F23" s="463">
        <f t="shared" si="2"/>
        <v>126982</v>
      </c>
      <c r="G23" s="463">
        <f t="shared" si="2"/>
        <v>33798374</v>
      </c>
      <c r="H23" s="463">
        <v>4018</v>
      </c>
      <c r="I23" s="463">
        <v>470620</v>
      </c>
      <c r="J23" s="463">
        <v>1266</v>
      </c>
      <c r="K23" s="463">
        <v>379464</v>
      </c>
      <c r="L23" s="463">
        <v>10148</v>
      </c>
      <c r="M23" s="463">
        <v>3863863</v>
      </c>
    </row>
    <row r="24" spans="1:13" ht="16.5" customHeight="1">
      <c r="A24" s="400">
        <v>11</v>
      </c>
      <c r="B24" s="462">
        <v>118268</v>
      </c>
      <c r="C24" s="463">
        <v>27535708</v>
      </c>
      <c r="D24" s="463">
        <v>123273</v>
      </c>
      <c r="E24" s="463">
        <v>27266605</v>
      </c>
      <c r="F24" s="463">
        <f t="shared" si="2"/>
        <v>121977</v>
      </c>
      <c r="G24" s="463">
        <f t="shared" si="2"/>
        <v>34067477</v>
      </c>
      <c r="H24" s="463">
        <v>3628</v>
      </c>
      <c r="I24" s="463">
        <v>499504</v>
      </c>
      <c r="J24" s="463">
        <v>941</v>
      </c>
      <c r="K24" s="463">
        <v>390076</v>
      </c>
      <c r="L24" s="463">
        <v>9914</v>
      </c>
      <c r="M24" s="463">
        <v>4013466</v>
      </c>
    </row>
    <row r="25" spans="1:13" ht="16.5" customHeight="1">
      <c r="A25" s="402">
        <v>12</v>
      </c>
      <c r="B25" s="467">
        <v>92909</v>
      </c>
      <c r="C25" s="468">
        <v>24229174</v>
      </c>
      <c r="D25" s="468">
        <v>103626</v>
      </c>
      <c r="E25" s="468">
        <v>26127587</v>
      </c>
      <c r="F25" s="468">
        <f t="shared" si="2"/>
        <v>111260</v>
      </c>
      <c r="G25" s="468">
        <f t="shared" si="2"/>
        <v>32169064</v>
      </c>
      <c r="H25" s="468">
        <v>3265</v>
      </c>
      <c r="I25" s="468">
        <v>419818</v>
      </c>
      <c r="J25" s="468">
        <v>913</v>
      </c>
      <c r="K25" s="468">
        <v>370076</v>
      </c>
      <c r="L25" s="468">
        <v>8832</v>
      </c>
      <c r="M25" s="468">
        <v>3452019</v>
      </c>
    </row>
    <row r="26" spans="1:13" ht="15" customHeight="1">
      <c r="A26" s="12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" customHeight="1">
      <c r="A27" s="12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ht="15" customHeight="1"/>
    <row r="29" spans="1:15" ht="15" customHeight="1" thickBot="1">
      <c r="A29" s="129" t="s">
        <v>177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30"/>
    </row>
    <row r="30" spans="1:15" ht="16.5" customHeight="1">
      <c r="A30" s="829" t="s">
        <v>284</v>
      </c>
      <c r="B30" s="826" t="s">
        <v>178</v>
      </c>
      <c r="C30" s="827"/>
      <c r="D30" s="826" t="s">
        <v>179</v>
      </c>
      <c r="E30" s="827"/>
      <c r="F30" s="826" t="s">
        <v>491</v>
      </c>
      <c r="G30" s="827"/>
      <c r="H30" s="826" t="s">
        <v>180</v>
      </c>
      <c r="I30" s="827"/>
      <c r="J30" s="826" t="s">
        <v>181</v>
      </c>
      <c r="K30" s="827"/>
      <c r="L30" s="826" t="s">
        <v>182</v>
      </c>
      <c r="M30" s="827"/>
      <c r="N30" s="826" t="s">
        <v>183</v>
      </c>
      <c r="O30" s="828"/>
    </row>
    <row r="31" spans="1:15" ht="16.5" customHeight="1">
      <c r="A31" s="830"/>
      <c r="B31" s="382" t="s">
        <v>175</v>
      </c>
      <c r="C31" s="382" t="s">
        <v>176</v>
      </c>
      <c r="D31" s="382" t="s">
        <v>175</v>
      </c>
      <c r="E31" s="382" t="s">
        <v>176</v>
      </c>
      <c r="F31" s="382" t="s">
        <v>175</v>
      </c>
      <c r="G31" s="382" t="s">
        <v>176</v>
      </c>
      <c r="H31" s="382" t="s">
        <v>175</v>
      </c>
      <c r="I31" s="382" t="s">
        <v>176</v>
      </c>
      <c r="J31" s="382" t="s">
        <v>175</v>
      </c>
      <c r="K31" s="382" t="s">
        <v>176</v>
      </c>
      <c r="L31" s="382" t="s">
        <v>175</v>
      </c>
      <c r="M31" s="382" t="s">
        <v>176</v>
      </c>
      <c r="N31" s="382" t="s">
        <v>175</v>
      </c>
      <c r="O31" s="383" t="s">
        <v>176</v>
      </c>
    </row>
    <row r="32" spans="1:15" ht="16.5" customHeight="1">
      <c r="A32" s="53" t="s">
        <v>492</v>
      </c>
      <c r="B32" s="168">
        <v>2049</v>
      </c>
      <c r="C32" s="39">
        <v>1318169</v>
      </c>
      <c r="D32" s="39">
        <v>223236</v>
      </c>
      <c r="E32" s="39">
        <v>32580874</v>
      </c>
      <c r="F32" s="39">
        <v>139306</v>
      </c>
      <c r="G32" s="39">
        <v>37198727</v>
      </c>
      <c r="H32" s="39">
        <v>608088</v>
      </c>
      <c r="I32" s="39">
        <v>206973932</v>
      </c>
      <c r="J32" s="39">
        <v>82987</v>
      </c>
      <c r="K32" s="39">
        <v>15378990</v>
      </c>
      <c r="L32" s="39">
        <v>112778</v>
      </c>
      <c r="M32" s="39">
        <v>26190566</v>
      </c>
      <c r="N32" s="39">
        <v>15324</v>
      </c>
      <c r="O32" s="39">
        <v>6670280</v>
      </c>
    </row>
    <row r="33" spans="1:15" ht="16.5" customHeight="1">
      <c r="A33" s="403">
        <v>3</v>
      </c>
      <c r="B33" s="168">
        <v>3110</v>
      </c>
      <c r="C33" s="39">
        <v>171823</v>
      </c>
      <c r="D33" s="39">
        <v>224895</v>
      </c>
      <c r="E33" s="39">
        <v>34526938</v>
      </c>
      <c r="F33" s="39">
        <v>158139</v>
      </c>
      <c r="G33" s="39">
        <v>34363399</v>
      </c>
      <c r="H33" s="39">
        <v>654841</v>
      </c>
      <c r="I33" s="39">
        <v>214926863</v>
      </c>
      <c r="J33" s="39">
        <v>104655</v>
      </c>
      <c r="K33" s="39">
        <v>16039002</v>
      </c>
      <c r="L33" s="39">
        <v>79406</v>
      </c>
      <c r="M33" s="39">
        <v>23438496</v>
      </c>
      <c r="N33" s="39">
        <v>14664</v>
      </c>
      <c r="O33" s="39">
        <v>6262803</v>
      </c>
    </row>
    <row r="34" spans="1:15" ht="16.5" customHeight="1">
      <c r="A34" s="403">
        <v>4</v>
      </c>
      <c r="B34" s="168">
        <v>2598</v>
      </c>
      <c r="C34" s="39">
        <v>165113</v>
      </c>
      <c r="D34" s="39">
        <v>181074</v>
      </c>
      <c r="E34" s="39">
        <v>37287323</v>
      </c>
      <c r="F34" s="39">
        <v>181704</v>
      </c>
      <c r="G34" s="39">
        <v>40423751</v>
      </c>
      <c r="H34" s="39">
        <v>746915</v>
      </c>
      <c r="I34" s="39">
        <v>247666555</v>
      </c>
      <c r="J34" s="39">
        <v>105631</v>
      </c>
      <c r="K34" s="39">
        <v>17222571</v>
      </c>
      <c r="L34" s="39">
        <v>78134</v>
      </c>
      <c r="M34" s="39">
        <v>25221998</v>
      </c>
      <c r="N34" s="39">
        <v>24015</v>
      </c>
      <c r="O34" s="39">
        <v>11915897</v>
      </c>
    </row>
    <row r="35" spans="1:15" ht="16.5" customHeight="1">
      <c r="A35" s="403">
        <v>5</v>
      </c>
      <c r="B35" s="168">
        <v>2824</v>
      </c>
      <c r="C35" s="39">
        <v>400442</v>
      </c>
      <c r="D35" s="39">
        <v>184945</v>
      </c>
      <c r="E35" s="39">
        <v>36553934</v>
      </c>
      <c r="F35" s="39">
        <v>174822</v>
      </c>
      <c r="G35" s="39">
        <v>40178358</v>
      </c>
      <c r="H35" s="39">
        <v>905703</v>
      </c>
      <c r="I35" s="39">
        <v>305198240</v>
      </c>
      <c r="J35" s="39">
        <v>99104</v>
      </c>
      <c r="K35" s="39">
        <v>15271063</v>
      </c>
      <c r="L35" s="39">
        <v>128757</v>
      </c>
      <c r="M35" s="39">
        <v>34301020</v>
      </c>
      <c r="N35" s="39">
        <v>39646</v>
      </c>
      <c r="O35" s="39">
        <v>9994849</v>
      </c>
    </row>
    <row r="36" spans="1:15" s="174" customFormat="1" ht="16.5" customHeight="1">
      <c r="A36" s="404">
        <v>6</v>
      </c>
      <c r="B36" s="469">
        <f>SUM(B38:B51)</f>
        <v>8124</v>
      </c>
      <c r="C36" s="469">
        <f aca="true" t="shared" si="3" ref="C36:O36">SUM(C38:C51)</f>
        <v>1138380</v>
      </c>
      <c r="D36" s="469">
        <f t="shared" si="3"/>
        <v>161340</v>
      </c>
      <c r="E36" s="469">
        <f t="shared" si="3"/>
        <v>26803846</v>
      </c>
      <c r="F36" s="469">
        <f t="shared" si="3"/>
        <v>118242</v>
      </c>
      <c r="G36" s="469">
        <f t="shared" si="3"/>
        <v>24344488</v>
      </c>
      <c r="H36" s="469">
        <f t="shared" si="3"/>
        <v>806340</v>
      </c>
      <c r="I36" s="469">
        <f t="shared" si="3"/>
        <v>264676998</v>
      </c>
      <c r="J36" s="469">
        <f t="shared" si="3"/>
        <v>93724</v>
      </c>
      <c r="K36" s="469">
        <f t="shared" si="3"/>
        <v>15798914</v>
      </c>
      <c r="L36" s="469">
        <f t="shared" si="3"/>
        <v>106259</v>
      </c>
      <c r="M36" s="469">
        <f t="shared" si="3"/>
        <v>27386013</v>
      </c>
      <c r="N36" s="469">
        <f t="shared" si="3"/>
        <v>80060</v>
      </c>
      <c r="O36" s="469">
        <f t="shared" si="3"/>
        <v>9620586</v>
      </c>
    </row>
    <row r="37" spans="1:15" ht="16.5" customHeight="1">
      <c r="A37" s="378"/>
      <c r="B37" s="16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6.5" customHeight="1">
      <c r="A38" s="379" t="s">
        <v>493</v>
      </c>
      <c r="B38" s="168">
        <v>645</v>
      </c>
      <c r="C38" s="39">
        <v>70956</v>
      </c>
      <c r="D38" s="39">
        <v>13814</v>
      </c>
      <c r="E38" s="39">
        <v>2347082</v>
      </c>
      <c r="F38" s="39">
        <v>14802</v>
      </c>
      <c r="G38" s="39">
        <v>3220650</v>
      </c>
      <c r="H38" s="39">
        <v>71969</v>
      </c>
      <c r="I38" s="39">
        <v>24922649</v>
      </c>
      <c r="J38" s="39">
        <v>8421</v>
      </c>
      <c r="K38" s="39">
        <v>968898</v>
      </c>
      <c r="L38" s="39">
        <v>8782</v>
      </c>
      <c r="M38" s="39">
        <v>1924615</v>
      </c>
      <c r="N38" s="39">
        <v>3153</v>
      </c>
      <c r="O38" s="39">
        <v>791711</v>
      </c>
    </row>
    <row r="39" spans="1:15" ht="16.5" customHeight="1">
      <c r="A39" s="400">
        <v>2</v>
      </c>
      <c r="B39" s="168">
        <v>652</v>
      </c>
      <c r="C39" s="39">
        <v>67954</v>
      </c>
      <c r="D39" s="39">
        <v>13432</v>
      </c>
      <c r="E39" s="39">
        <v>2320016</v>
      </c>
      <c r="F39" s="39">
        <v>14511</v>
      </c>
      <c r="G39" s="39">
        <v>3181012</v>
      </c>
      <c r="H39" s="39">
        <v>74150</v>
      </c>
      <c r="I39" s="39">
        <v>24394469</v>
      </c>
      <c r="J39" s="39">
        <v>7349</v>
      </c>
      <c r="K39" s="39">
        <v>1431778</v>
      </c>
      <c r="L39" s="39">
        <v>8930</v>
      </c>
      <c r="M39" s="39">
        <v>1980492</v>
      </c>
      <c r="N39" s="39">
        <v>4566</v>
      </c>
      <c r="O39" s="39">
        <v>924943</v>
      </c>
    </row>
    <row r="40" spans="1:15" ht="16.5" customHeight="1">
      <c r="A40" s="400">
        <v>3</v>
      </c>
      <c r="B40" s="168">
        <v>664</v>
      </c>
      <c r="C40" s="39">
        <v>68044</v>
      </c>
      <c r="D40" s="39">
        <v>13888</v>
      </c>
      <c r="E40" s="39">
        <v>2269078</v>
      </c>
      <c r="F40" s="39">
        <v>14110</v>
      </c>
      <c r="G40" s="39">
        <v>3142714</v>
      </c>
      <c r="H40" s="39">
        <v>67567</v>
      </c>
      <c r="I40" s="39">
        <v>23317169</v>
      </c>
      <c r="J40" s="39">
        <v>7850</v>
      </c>
      <c r="K40" s="39">
        <v>1581405</v>
      </c>
      <c r="L40" s="39">
        <v>8551</v>
      </c>
      <c r="M40" s="39">
        <v>2179162</v>
      </c>
      <c r="N40" s="39">
        <v>4191</v>
      </c>
      <c r="O40" s="39">
        <v>848770</v>
      </c>
    </row>
    <row r="41" spans="1:15" ht="16.5" customHeight="1">
      <c r="A41" s="400">
        <v>4</v>
      </c>
      <c r="B41" s="168">
        <v>446</v>
      </c>
      <c r="C41" s="39">
        <v>22390</v>
      </c>
      <c r="D41" s="39">
        <v>12696</v>
      </c>
      <c r="E41" s="39">
        <v>2258036</v>
      </c>
      <c r="F41" s="39">
        <v>14108</v>
      </c>
      <c r="G41" s="39">
        <v>3112935</v>
      </c>
      <c r="H41" s="39">
        <v>68980</v>
      </c>
      <c r="I41" s="39">
        <v>23230687</v>
      </c>
      <c r="J41" s="39">
        <v>7826</v>
      </c>
      <c r="K41" s="39">
        <v>1365781</v>
      </c>
      <c r="L41" s="39">
        <v>8134</v>
      </c>
      <c r="M41" s="39">
        <v>2290925</v>
      </c>
      <c r="N41" s="39">
        <v>6361</v>
      </c>
      <c r="O41" s="39">
        <v>963183</v>
      </c>
    </row>
    <row r="42" spans="1:15" ht="16.5" customHeight="1">
      <c r="A42" s="401"/>
      <c r="B42" s="16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ht="16.5" customHeight="1">
      <c r="A43" s="400">
        <v>5</v>
      </c>
      <c r="B43" s="168">
        <v>641</v>
      </c>
      <c r="C43" s="39">
        <v>37522</v>
      </c>
      <c r="D43" s="39">
        <v>14630</v>
      </c>
      <c r="E43" s="39">
        <v>2226274</v>
      </c>
      <c r="F43" s="39">
        <v>5902</v>
      </c>
      <c r="G43" s="39">
        <v>1100938</v>
      </c>
      <c r="H43" s="39">
        <v>71433</v>
      </c>
      <c r="I43" s="39">
        <v>22996682</v>
      </c>
      <c r="J43" s="39">
        <v>7956</v>
      </c>
      <c r="K43" s="39">
        <v>1340216</v>
      </c>
      <c r="L43" s="39">
        <v>7200</v>
      </c>
      <c r="M43" s="39">
        <v>2177218</v>
      </c>
      <c r="N43" s="39">
        <v>8650</v>
      </c>
      <c r="O43" s="39">
        <v>845249</v>
      </c>
    </row>
    <row r="44" spans="1:15" ht="16.5" customHeight="1">
      <c r="A44" s="400">
        <v>6</v>
      </c>
      <c r="B44" s="168">
        <v>657</v>
      </c>
      <c r="C44" s="39">
        <v>38778</v>
      </c>
      <c r="D44" s="39">
        <v>13910</v>
      </c>
      <c r="E44" s="39">
        <v>2216245</v>
      </c>
      <c r="F44" s="39">
        <v>5788</v>
      </c>
      <c r="G44" s="39">
        <v>1226694</v>
      </c>
      <c r="H44" s="39">
        <v>72764</v>
      </c>
      <c r="I44" s="39">
        <v>22015838</v>
      </c>
      <c r="J44" s="39">
        <v>8523</v>
      </c>
      <c r="K44" s="39">
        <v>1749637</v>
      </c>
      <c r="L44" s="39">
        <v>7472</v>
      </c>
      <c r="M44" s="39">
        <v>2341365</v>
      </c>
      <c r="N44" s="39">
        <v>8521</v>
      </c>
      <c r="O44" s="39">
        <v>825302</v>
      </c>
    </row>
    <row r="45" spans="1:15" ht="16.5" customHeight="1">
      <c r="A45" s="400">
        <v>7</v>
      </c>
      <c r="B45" s="168">
        <v>699</v>
      </c>
      <c r="C45" s="39">
        <v>40488</v>
      </c>
      <c r="D45" s="39">
        <v>13200</v>
      </c>
      <c r="E45" s="39">
        <v>2102006</v>
      </c>
      <c r="F45" s="39">
        <v>6291</v>
      </c>
      <c r="G45" s="39">
        <v>1298906</v>
      </c>
      <c r="H45" s="39">
        <v>70243</v>
      </c>
      <c r="I45" s="39">
        <v>21317699</v>
      </c>
      <c r="J45" s="39">
        <v>7681</v>
      </c>
      <c r="K45" s="39">
        <v>1306635</v>
      </c>
      <c r="L45" s="39">
        <v>10368</v>
      </c>
      <c r="M45" s="39">
        <v>2746536</v>
      </c>
      <c r="N45" s="39">
        <v>7460</v>
      </c>
      <c r="O45" s="39">
        <v>765442</v>
      </c>
    </row>
    <row r="46" spans="1:15" ht="16.5" customHeight="1">
      <c r="A46" s="400">
        <v>8</v>
      </c>
      <c r="B46" s="168">
        <v>769</v>
      </c>
      <c r="C46" s="39">
        <v>172624</v>
      </c>
      <c r="D46" s="39">
        <v>15080</v>
      </c>
      <c r="E46" s="39">
        <v>2224090</v>
      </c>
      <c r="F46" s="39">
        <v>7537</v>
      </c>
      <c r="G46" s="39">
        <v>1367541</v>
      </c>
      <c r="H46" s="39">
        <v>64310</v>
      </c>
      <c r="I46" s="39">
        <v>20285552</v>
      </c>
      <c r="J46" s="39">
        <v>7728</v>
      </c>
      <c r="K46" s="39">
        <v>1493684</v>
      </c>
      <c r="L46" s="39">
        <v>11498</v>
      </c>
      <c r="M46" s="39">
        <v>2819361</v>
      </c>
      <c r="N46" s="39">
        <v>8633</v>
      </c>
      <c r="O46" s="39">
        <v>741196</v>
      </c>
    </row>
    <row r="47" spans="1:15" ht="16.5" customHeight="1">
      <c r="A47" s="401"/>
      <c r="B47" s="16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6.5" customHeight="1">
      <c r="A48" s="400">
        <v>9</v>
      </c>
      <c r="B48" s="168">
        <v>804</v>
      </c>
      <c r="C48" s="39">
        <v>165982</v>
      </c>
      <c r="D48" s="39">
        <v>13559</v>
      </c>
      <c r="E48" s="39">
        <v>2185951</v>
      </c>
      <c r="F48" s="39">
        <v>8896</v>
      </c>
      <c r="G48" s="39">
        <v>1648891</v>
      </c>
      <c r="H48" s="39">
        <v>57979</v>
      </c>
      <c r="I48" s="39">
        <v>19879521</v>
      </c>
      <c r="J48" s="39">
        <v>7505</v>
      </c>
      <c r="K48" s="39">
        <v>1124903</v>
      </c>
      <c r="L48" s="39">
        <v>12028</v>
      </c>
      <c r="M48" s="39">
        <v>2782181</v>
      </c>
      <c r="N48" s="39">
        <v>9932</v>
      </c>
      <c r="O48" s="39">
        <v>788565</v>
      </c>
    </row>
    <row r="49" spans="1:15" ht="16.5" customHeight="1">
      <c r="A49" s="400">
        <v>10</v>
      </c>
      <c r="B49" s="168">
        <v>729</v>
      </c>
      <c r="C49" s="39">
        <v>143438</v>
      </c>
      <c r="D49" s="39">
        <v>13073</v>
      </c>
      <c r="E49" s="39">
        <v>2223676</v>
      </c>
      <c r="F49" s="39">
        <v>8809</v>
      </c>
      <c r="G49" s="39">
        <v>1724714</v>
      </c>
      <c r="H49" s="39">
        <v>60956</v>
      </c>
      <c r="I49" s="39">
        <v>20561458</v>
      </c>
      <c r="J49" s="39">
        <v>7916</v>
      </c>
      <c r="K49" s="39">
        <v>1125333</v>
      </c>
      <c r="L49" s="39">
        <v>10585</v>
      </c>
      <c r="M49" s="39">
        <v>2570594</v>
      </c>
      <c r="N49" s="39">
        <v>9482</v>
      </c>
      <c r="O49" s="39">
        <v>735214</v>
      </c>
    </row>
    <row r="50" spans="1:15" ht="16.5" customHeight="1">
      <c r="A50" s="400">
        <v>11</v>
      </c>
      <c r="B50" s="168">
        <v>628</v>
      </c>
      <c r="C50" s="39">
        <v>144602</v>
      </c>
      <c r="D50" s="39">
        <v>13179</v>
      </c>
      <c r="E50" s="39">
        <v>2260750</v>
      </c>
      <c r="F50" s="39">
        <v>9354</v>
      </c>
      <c r="G50" s="39">
        <v>1803468</v>
      </c>
      <c r="H50" s="39">
        <v>62638</v>
      </c>
      <c r="I50" s="39">
        <v>20887394</v>
      </c>
      <c r="J50" s="39">
        <v>7805</v>
      </c>
      <c r="K50" s="39">
        <v>1287719</v>
      </c>
      <c r="L50" s="39">
        <v>7985</v>
      </c>
      <c r="M50" s="39">
        <v>2059670</v>
      </c>
      <c r="N50" s="39">
        <v>5905</v>
      </c>
      <c r="O50" s="39">
        <v>720828</v>
      </c>
    </row>
    <row r="51" spans="1:15" ht="16.5" customHeight="1">
      <c r="A51" s="402">
        <v>12</v>
      </c>
      <c r="B51" s="170">
        <v>790</v>
      </c>
      <c r="C51" s="167">
        <v>165602</v>
      </c>
      <c r="D51" s="167">
        <v>10879</v>
      </c>
      <c r="E51" s="167">
        <v>2170642</v>
      </c>
      <c r="F51" s="167">
        <v>8134</v>
      </c>
      <c r="G51" s="167">
        <v>1516025</v>
      </c>
      <c r="H51" s="167">
        <v>63351</v>
      </c>
      <c r="I51" s="167">
        <v>20867880</v>
      </c>
      <c r="J51" s="167">
        <v>7164</v>
      </c>
      <c r="K51" s="167">
        <v>1022925</v>
      </c>
      <c r="L51" s="167">
        <v>4726</v>
      </c>
      <c r="M51" s="167">
        <v>1513894</v>
      </c>
      <c r="N51" s="167">
        <v>3206</v>
      </c>
      <c r="O51" s="167">
        <v>670183</v>
      </c>
    </row>
    <row r="52" spans="1:15" ht="15" customHeight="1">
      <c r="A52" s="132" t="s">
        <v>184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</row>
    <row r="54" spans="1:15" ht="14.25">
      <c r="A54" s="132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1:15" ht="14.25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4.2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 ht="14.25">
      <c r="A57" s="132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</sheetData>
  <sheetProtection/>
  <mergeCells count="16">
    <mergeCell ref="L30:M30"/>
    <mergeCell ref="N30:O30"/>
    <mergeCell ref="A30:A31"/>
    <mergeCell ref="B30:C30"/>
    <mergeCell ref="D30:E30"/>
    <mergeCell ref="F30:G30"/>
    <mergeCell ref="H30:I30"/>
    <mergeCell ref="J30:K30"/>
    <mergeCell ref="A2:O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6.59765625" style="61" customWidth="1"/>
    <col min="2" max="4" width="11.09765625" style="61" customWidth="1"/>
    <col min="5" max="5" width="13" style="61" customWidth="1"/>
    <col min="6" max="7" width="10.09765625" style="61" customWidth="1"/>
    <col min="8" max="8" width="11.3984375" style="61" customWidth="1"/>
    <col min="9" max="9" width="10.09765625" style="61" customWidth="1"/>
    <col min="10" max="11" width="11.09765625" style="61" customWidth="1"/>
    <col min="12" max="12" width="7" style="61" customWidth="1"/>
    <col min="13" max="13" width="16.69921875" style="61" customWidth="1"/>
    <col min="14" max="19" width="14" style="61" customWidth="1"/>
    <col min="20" max="23" width="12.59765625" style="61" customWidth="1"/>
    <col min="24" max="16384" width="10.59765625" style="61" customWidth="1"/>
  </cols>
  <sheetData>
    <row r="1" spans="1:19" s="3" customFormat="1" ht="19.5" customHeight="1">
      <c r="A1" s="2" t="s">
        <v>304</v>
      </c>
      <c r="S1" s="4" t="s">
        <v>305</v>
      </c>
    </row>
    <row r="2" spans="1:19" s="5" customFormat="1" ht="19.5" customHeight="1">
      <c r="A2" s="695" t="s">
        <v>494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27"/>
      <c r="M2" s="695" t="s">
        <v>539</v>
      </c>
      <c r="N2" s="695"/>
      <c r="O2" s="695"/>
      <c r="P2" s="695"/>
      <c r="Q2" s="695"/>
      <c r="R2" s="695"/>
      <c r="S2" s="695"/>
    </row>
    <row r="3" spans="1:19" s="5" customFormat="1" ht="19.5" customHeight="1">
      <c r="A3" s="833" t="s">
        <v>511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27"/>
      <c r="M3" s="658" t="s">
        <v>516</v>
      </c>
      <c r="N3" s="658"/>
      <c r="O3" s="658"/>
      <c r="P3" s="658"/>
      <c r="Q3" s="658"/>
      <c r="R3" s="658"/>
      <c r="S3" s="658"/>
    </row>
    <row r="4" spans="6:12" s="5" customFormat="1" ht="18" customHeight="1" thickBot="1">
      <c r="F4" s="50"/>
      <c r="G4" s="50"/>
      <c r="H4" s="50"/>
      <c r="I4" s="50"/>
      <c r="J4" s="50"/>
      <c r="K4" s="50"/>
      <c r="L4" s="27"/>
    </row>
    <row r="5" spans="1:19" s="5" customFormat="1" ht="18" customHeight="1">
      <c r="A5" s="837" t="s">
        <v>496</v>
      </c>
      <c r="B5" s="704" t="s">
        <v>185</v>
      </c>
      <c r="C5" s="705"/>
      <c r="D5" s="706"/>
      <c r="E5" s="702" t="s">
        <v>186</v>
      </c>
      <c r="F5" s="843" t="s">
        <v>497</v>
      </c>
      <c r="G5" s="844"/>
      <c r="H5" s="844"/>
      <c r="I5" s="844"/>
      <c r="J5" s="844"/>
      <c r="K5" s="844"/>
      <c r="L5" s="27"/>
      <c r="M5" s="837" t="s">
        <v>498</v>
      </c>
      <c r="N5" s="702" t="s">
        <v>142</v>
      </c>
      <c r="O5" s="29" t="s">
        <v>187</v>
      </c>
      <c r="P5" s="704" t="s">
        <v>188</v>
      </c>
      <c r="Q5" s="706"/>
      <c r="R5" s="842" t="s">
        <v>259</v>
      </c>
      <c r="S5" s="842" t="s">
        <v>189</v>
      </c>
    </row>
    <row r="6" spans="1:19" s="5" customFormat="1" ht="18" customHeight="1">
      <c r="A6" s="838"/>
      <c r="B6" s="845" t="s">
        <v>14</v>
      </c>
      <c r="C6" s="845" t="s">
        <v>190</v>
      </c>
      <c r="D6" s="845" t="s">
        <v>191</v>
      </c>
      <c r="E6" s="703"/>
      <c r="F6" s="846" t="s">
        <v>14</v>
      </c>
      <c r="G6" s="847"/>
      <c r="H6" s="847"/>
      <c r="I6" s="847"/>
      <c r="J6" s="847"/>
      <c r="K6" s="847"/>
      <c r="L6" s="27"/>
      <c r="M6" s="683"/>
      <c r="N6" s="568"/>
      <c r="O6" s="30" t="s">
        <v>192</v>
      </c>
      <c r="P6" s="24" t="s">
        <v>192</v>
      </c>
      <c r="Q6" s="30" t="s">
        <v>193</v>
      </c>
      <c r="R6" s="682"/>
      <c r="S6" s="682"/>
    </row>
    <row r="7" spans="1:19" ht="18" customHeight="1">
      <c r="A7" s="683"/>
      <c r="B7" s="568"/>
      <c r="C7" s="568"/>
      <c r="D7" s="568"/>
      <c r="E7" s="568"/>
      <c r="F7" s="682"/>
      <c r="G7" s="24" t="s">
        <v>243</v>
      </c>
      <c r="H7" s="24" t="s">
        <v>244</v>
      </c>
      <c r="I7" s="20" t="s">
        <v>245</v>
      </c>
      <c r="J7" s="49" t="s">
        <v>194</v>
      </c>
      <c r="K7" s="135" t="s">
        <v>499</v>
      </c>
      <c r="L7" s="5"/>
      <c r="M7" s="53" t="s">
        <v>517</v>
      </c>
      <c r="N7" s="480">
        <f>SUM(O7:S7)</f>
        <v>342</v>
      </c>
      <c r="O7" s="62">
        <v>12</v>
      </c>
      <c r="P7" s="62">
        <v>51</v>
      </c>
      <c r="Q7" s="62">
        <v>184</v>
      </c>
      <c r="R7" s="62">
        <v>2</v>
      </c>
      <c r="S7" s="62">
        <v>93</v>
      </c>
    </row>
    <row r="8" spans="1:19" ht="18" customHeight="1">
      <c r="A8" s="131" t="s">
        <v>500</v>
      </c>
      <c r="B8" s="470">
        <f>SUM(C8:D8)</f>
        <v>479088</v>
      </c>
      <c r="C8" s="463">
        <v>171547</v>
      </c>
      <c r="D8" s="463">
        <v>307541</v>
      </c>
      <c r="E8" s="463">
        <v>1897</v>
      </c>
      <c r="F8" s="463">
        <f>SUM(G8:K8)</f>
        <v>7372</v>
      </c>
      <c r="G8" s="39">
        <v>971</v>
      </c>
      <c r="H8" s="39">
        <v>357</v>
      </c>
      <c r="I8" s="72">
        <v>661</v>
      </c>
      <c r="J8" s="72">
        <v>5378</v>
      </c>
      <c r="K8" s="72">
        <v>5</v>
      </c>
      <c r="M8" s="56">
        <v>3</v>
      </c>
      <c r="N8" s="470">
        <f>SUM(O8:S8)</f>
        <v>343</v>
      </c>
      <c r="O8" s="63">
        <v>12</v>
      </c>
      <c r="P8" s="63">
        <v>51</v>
      </c>
      <c r="Q8" s="63">
        <v>185</v>
      </c>
      <c r="R8" s="63">
        <v>2</v>
      </c>
      <c r="S8" s="63">
        <v>93</v>
      </c>
    </row>
    <row r="9" spans="1:19" ht="18" customHeight="1">
      <c r="A9" s="406">
        <v>3</v>
      </c>
      <c r="B9" s="470">
        <f>SUM(C9:D9)</f>
        <v>494251</v>
      </c>
      <c r="C9" s="463">
        <v>176337</v>
      </c>
      <c r="D9" s="463">
        <v>317914</v>
      </c>
      <c r="E9" s="463">
        <v>1896</v>
      </c>
      <c r="F9" s="463">
        <f>SUM(G9:K9)</f>
        <v>7488</v>
      </c>
      <c r="G9" s="39">
        <v>844</v>
      </c>
      <c r="H9" s="39">
        <v>309</v>
      </c>
      <c r="I9" s="72">
        <v>534</v>
      </c>
      <c r="J9" s="72">
        <v>5795</v>
      </c>
      <c r="K9" s="72">
        <v>6</v>
      </c>
      <c r="M9" s="56">
        <v>4</v>
      </c>
      <c r="N9" s="470">
        <f>SUM(O9:S9)</f>
        <v>343</v>
      </c>
      <c r="O9" s="63">
        <v>12</v>
      </c>
      <c r="P9" s="63">
        <v>51</v>
      </c>
      <c r="Q9" s="63">
        <v>187</v>
      </c>
      <c r="R9" s="63">
        <v>2</v>
      </c>
      <c r="S9" s="63">
        <v>91</v>
      </c>
    </row>
    <row r="10" spans="1:19" ht="18" customHeight="1">
      <c r="A10" s="406">
        <v>4</v>
      </c>
      <c r="B10" s="470">
        <f>SUM(C10:D10)</f>
        <v>508478</v>
      </c>
      <c r="C10" s="463">
        <v>179726</v>
      </c>
      <c r="D10" s="463">
        <v>328752</v>
      </c>
      <c r="E10" s="463">
        <v>1754</v>
      </c>
      <c r="F10" s="463">
        <f>SUM(G10:K10)</f>
        <v>7388</v>
      </c>
      <c r="G10" s="39">
        <v>590</v>
      </c>
      <c r="H10" s="39">
        <v>126</v>
      </c>
      <c r="I10" s="72">
        <v>216</v>
      </c>
      <c r="J10" s="72">
        <v>6402</v>
      </c>
      <c r="K10" s="72">
        <v>54</v>
      </c>
      <c r="L10" s="133"/>
      <c r="M10" s="56">
        <v>5</v>
      </c>
      <c r="N10" s="470">
        <f>SUM(O10:S10)</f>
        <v>344</v>
      </c>
      <c r="O10" s="63">
        <v>12</v>
      </c>
      <c r="P10" s="63">
        <v>51</v>
      </c>
      <c r="Q10" s="63">
        <v>188</v>
      </c>
      <c r="R10" s="63">
        <v>2</v>
      </c>
      <c r="S10" s="63">
        <v>91</v>
      </c>
    </row>
    <row r="11" spans="1:19" ht="18" customHeight="1">
      <c r="A11" s="406">
        <v>5</v>
      </c>
      <c r="B11" s="470">
        <f>SUM(C11:D11)</f>
        <v>520577</v>
      </c>
      <c r="C11" s="463">
        <v>181063</v>
      </c>
      <c r="D11" s="463">
        <v>339514</v>
      </c>
      <c r="E11" s="463">
        <v>1753</v>
      </c>
      <c r="F11" s="463">
        <f>SUM(G11:K11)</f>
        <v>7402</v>
      </c>
      <c r="G11" s="39">
        <v>300</v>
      </c>
      <c r="H11" s="39">
        <v>10</v>
      </c>
      <c r="I11" s="72">
        <v>33</v>
      </c>
      <c r="J11" s="72">
        <v>6759</v>
      </c>
      <c r="K11" s="72">
        <v>300</v>
      </c>
      <c r="L11" s="133"/>
      <c r="M11" s="240">
        <v>6</v>
      </c>
      <c r="N11" s="481">
        <f>SUM(O11:S11)</f>
        <v>343</v>
      </c>
      <c r="O11" s="398">
        <v>12</v>
      </c>
      <c r="P11" s="398">
        <v>51</v>
      </c>
      <c r="Q11" s="398">
        <v>187</v>
      </c>
      <c r="R11" s="398">
        <v>2</v>
      </c>
      <c r="S11" s="398">
        <v>91</v>
      </c>
    </row>
    <row r="12" spans="1:19" ht="18" customHeight="1">
      <c r="A12" s="407">
        <v>6</v>
      </c>
      <c r="B12" s="471">
        <f>SUM(C12:D12)</f>
        <v>532388</v>
      </c>
      <c r="C12" s="385">
        <v>185044</v>
      </c>
      <c r="D12" s="385">
        <v>347344</v>
      </c>
      <c r="E12" s="385">
        <v>1256</v>
      </c>
      <c r="F12" s="472">
        <f>SUM(G12:K12)</f>
        <v>7284</v>
      </c>
      <c r="G12" s="385">
        <v>1</v>
      </c>
      <c r="H12" s="385">
        <v>0</v>
      </c>
      <c r="I12" s="384">
        <v>0</v>
      </c>
      <c r="J12" s="384">
        <v>6859</v>
      </c>
      <c r="K12" s="384">
        <v>424</v>
      </c>
      <c r="L12" s="132"/>
      <c r="M12" s="127" t="s">
        <v>260</v>
      </c>
      <c r="O12" s="70"/>
      <c r="P12" s="26"/>
      <c r="Q12" s="26"/>
      <c r="R12" s="26"/>
      <c r="S12" s="26"/>
    </row>
    <row r="13" spans="1:11" ht="15" customHeight="1">
      <c r="A13" s="138" t="s">
        <v>257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ht="15" customHeight="1">
      <c r="L14" s="132"/>
    </row>
    <row r="15" spans="1:12" ht="1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9" s="5" customFormat="1" ht="1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32"/>
      <c r="M16" s="137"/>
      <c r="N16" s="137"/>
      <c r="O16" s="137"/>
      <c r="P16" s="137"/>
      <c r="Q16" s="137"/>
      <c r="R16" s="137"/>
      <c r="S16" s="137"/>
    </row>
    <row r="17" spans="1:19" s="5" customFormat="1" ht="19.5" customHeight="1">
      <c r="A17" s="833" t="s">
        <v>510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27"/>
      <c r="M17" s="658" t="s">
        <v>518</v>
      </c>
      <c r="N17" s="658"/>
      <c r="O17" s="658"/>
      <c r="P17" s="658"/>
      <c r="Q17" s="658"/>
      <c r="R17" s="658"/>
      <c r="S17" s="658"/>
    </row>
    <row r="18" spans="1:19" s="5" customFormat="1" ht="19.5" customHeight="1" thickBot="1">
      <c r="A18" s="836"/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27"/>
      <c r="N18" s="25"/>
      <c r="O18" s="25"/>
      <c r="P18" s="25"/>
      <c r="Q18" s="25"/>
      <c r="R18" s="25"/>
      <c r="S18" s="31" t="s">
        <v>195</v>
      </c>
    </row>
    <row r="19" spans="1:19" s="5" customFormat="1" ht="18" customHeight="1">
      <c r="A19" s="881" t="s">
        <v>514</v>
      </c>
      <c r="B19" s="882"/>
      <c r="C19" s="557" t="s">
        <v>223</v>
      </c>
      <c r="D19" s="586"/>
      <c r="E19" s="558"/>
      <c r="F19" s="770" t="s">
        <v>226</v>
      </c>
      <c r="G19" s="876"/>
      <c r="H19" s="876"/>
      <c r="I19" s="876"/>
      <c r="J19" s="876"/>
      <c r="K19" s="876"/>
      <c r="L19" s="27"/>
      <c r="M19" s="837" t="s">
        <v>501</v>
      </c>
      <c r="N19" s="702" t="s">
        <v>142</v>
      </c>
      <c r="O19" s="704" t="s">
        <v>520</v>
      </c>
      <c r="P19" s="706"/>
      <c r="Q19" s="702" t="s">
        <v>521</v>
      </c>
      <c r="R19" s="702" t="s">
        <v>522</v>
      </c>
      <c r="S19" s="842" t="s">
        <v>523</v>
      </c>
    </row>
    <row r="20" spans="1:19" s="5" customFormat="1" ht="18" customHeight="1">
      <c r="A20" s="881"/>
      <c r="B20" s="882"/>
      <c r="C20" s="874"/>
      <c r="D20" s="579"/>
      <c r="E20" s="875"/>
      <c r="F20" s="878" t="s">
        <v>227</v>
      </c>
      <c r="G20" s="879"/>
      <c r="H20" s="880"/>
      <c r="I20" s="757" t="s">
        <v>287</v>
      </c>
      <c r="J20" s="864"/>
      <c r="K20" s="864"/>
      <c r="L20" s="14"/>
      <c r="M20" s="683"/>
      <c r="N20" s="568"/>
      <c r="O20" s="23" t="s">
        <v>196</v>
      </c>
      <c r="P20" s="23" t="s">
        <v>197</v>
      </c>
      <c r="Q20" s="568"/>
      <c r="R20" s="568"/>
      <c r="S20" s="682"/>
    </row>
    <row r="21" spans="1:19" s="78" customFormat="1" ht="18" customHeight="1">
      <c r="A21" s="883"/>
      <c r="B21" s="884"/>
      <c r="C21" s="770"/>
      <c r="D21" s="876"/>
      <c r="E21" s="877"/>
      <c r="F21" s="770"/>
      <c r="G21" s="876"/>
      <c r="H21" s="877"/>
      <c r="I21" s="862" t="s">
        <v>288</v>
      </c>
      <c r="J21" s="863"/>
      <c r="K21" s="863"/>
      <c r="L21" s="27"/>
      <c r="M21" s="53" t="s">
        <v>519</v>
      </c>
      <c r="N21" s="451">
        <f>SUM(O21:S21)</f>
        <v>139441</v>
      </c>
      <c r="O21" s="142">
        <v>71057</v>
      </c>
      <c r="P21" s="142">
        <v>6637</v>
      </c>
      <c r="Q21" s="142">
        <v>56836</v>
      </c>
      <c r="R21" s="142">
        <v>4786</v>
      </c>
      <c r="S21" s="142">
        <v>125</v>
      </c>
    </row>
    <row r="22" spans="1:19" s="78" customFormat="1" ht="18" customHeight="1">
      <c r="A22" s="885" t="s">
        <v>298</v>
      </c>
      <c r="B22" s="886"/>
      <c r="C22" s="164"/>
      <c r="D22" s="97"/>
      <c r="E22" s="91">
        <v>430519</v>
      </c>
      <c r="F22" s="77"/>
      <c r="H22" s="177">
        <v>430519</v>
      </c>
      <c r="I22" s="83"/>
      <c r="J22" s="83"/>
      <c r="K22" s="141" t="s">
        <v>448</v>
      </c>
      <c r="L22" s="100"/>
      <c r="M22" s="139">
        <v>3</v>
      </c>
      <c r="N22" s="451">
        <f>SUM(O22:S22)</f>
        <v>140452</v>
      </c>
      <c r="O22" s="142">
        <v>81557</v>
      </c>
      <c r="P22" s="142">
        <v>7061</v>
      </c>
      <c r="Q22" s="142">
        <v>48186</v>
      </c>
      <c r="R22" s="142">
        <v>3559</v>
      </c>
      <c r="S22" s="142">
        <v>89</v>
      </c>
    </row>
    <row r="23" spans="1:19" s="78" customFormat="1" ht="18" customHeight="1">
      <c r="A23" s="887">
        <v>3</v>
      </c>
      <c r="B23" s="888"/>
      <c r="C23" s="140"/>
      <c r="D23" s="97"/>
      <c r="E23" s="91">
        <v>455014</v>
      </c>
      <c r="F23" s="77"/>
      <c r="H23" s="177">
        <v>455014</v>
      </c>
      <c r="I23" s="141"/>
      <c r="J23" s="97"/>
      <c r="K23" s="141" t="s">
        <v>448</v>
      </c>
      <c r="L23" s="100"/>
      <c r="M23" s="139">
        <v>4</v>
      </c>
      <c r="N23" s="451">
        <f>SUM(O23:S23)</f>
        <v>131437</v>
      </c>
      <c r="O23" s="142">
        <v>77256</v>
      </c>
      <c r="P23" s="142">
        <v>7692</v>
      </c>
      <c r="Q23" s="142">
        <v>43289</v>
      </c>
      <c r="R23" s="142">
        <v>3133</v>
      </c>
      <c r="S23" s="142">
        <v>67</v>
      </c>
    </row>
    <row r="24" spans="1:19" s="78" customFormat="1" ht="18" customHeight="1">
      <c r="A24" s="887">
        <v>4</v>
      </c>
      <c r="B24" s="888"/>
      <c r="C24" s="140"/>
      <c r="D24" s="97"/>
      <c r="E24" s="91">
        <v>467060</v>
      </c>
      <c r="F24" s="77"/>
      <c r="H24" s="177">
        <v>467060</v>
      </c>
      <c r="I24" s="141"/>
      <c r="J24" s="93"/>
      <c r="K24" s="141" t="s">
        <v>448</v>
      </c>
      <c r="L24" s="143"/>
      <c r="M24" s="139">
        <v>5</v>
      </c>
      <c r="N24" s="451">
        <f>SUM(O24:S24)</f>
        <v>135233</v>
      </c>
      <c r="O24" s="142">
        <v>77737</v>
      </c>
      <c r="P24" s="142">
        <v>7951</v>
      </c>
      <c r="Q24" s="142">
        <v>46321</v>
      </c>
      <c r="R24" s="142">
        <v>3151</v>
      </c>
      <c r="S24" s="142">
        <v>73</v>
      </c>
    </row>
    <row r="25" spans="1:19" ht="18" customHeight="1">
      <c r="A25" s="887">
        <v>5</v>
      </c>
      <c r="B25" s="888"/>
      <c r="C25" s="140"/>
      <c r="D25" s="97"/>
      <c r="E25" s="91">
        <v>452368</v>
      </c>
      <c r="F25" s="386"/>
      <c r="G25" s="387"/>
      <c r="H25" s="177">
        <v>452368</v>
      </c>
      <c r="I25" s="141"/>
      <c r="J25" s="93"/>
      <c r="K25" s="141" t="s">
        <v>448</v>
      </c>
      <c r="L25" s="100"/>
      <c r="M25" s="240">
        <v>6</v>
      </c>
      <c r="N25" s="482">
        <f>SUM(O25:S25)</f>
        <v>133365</v>
      </c>
      <c r="O25" s="397">
        <v>75625</v>
      </c>
      <c r="P25" s="397">
        <v>7710</v>
      </c>
      <c r="Q25" s="397">
        <v>46797</v>
      </c>
      <c r="R25" s="397">
        <v>3156</v>
      </c>
      <c r="S25" s="397">
        <v>77</v>
      </c>
    </row>
    <row r="26" spans="1:13" ht="18" customHeight="1">
      <c r="A26" s="873">
        <v>6</v>
      </c>
      <c r="B26" s="873"/>
      <c r="C26" s="64"/>
      <c r="D26" s="144"/>
      <c r="E26" s="175">
        <v>403235</v>
      </c>
      <c r="F26" s="176"/>
      <c r="G26" s="176"/>
      <c r="H26" s="176">
        <v>403235</v>
      </c>
      <c r="I26" s="60"/>
      <c r="J26" s="145"/>
      <c r="K26" s="134" t="s">
        <v>448</v>
      </c>
      <c r="M26" s="127" t="s">
        <v>260</v>
      </c>
    </row>
    <row r="27" spans="1:12" ht="15" customHeight="1">
      <c r="A27" s="98" t="s">
        <v>257</v>
      </c>
      <c r="B27" s="138"/>
      <c r="C27" s="98"/>
      <c r="D27" s="98"/>
      <c r="E27" s="98"/>
      <c r="F27" s="138"/>
      <c r="G27" s="138"/>
      <c r="H27" s="138"/>
      <c r="I27" s="138"/>
      <c r="J27" s="55"/>
      <c r="K27" s="55"/>
      <c r="L27" s="132"/>
    </row>
    <row r="28" spans="2:12" ht="15" customHeight="1">
      <c r="B28" s="98"/>
      <c r="C28" s="98"/>
      <c r="D28" s="98"/>
      <c r="E28" s="98"/>
      <c r="F28" s="98"/>
      <c r="G28" s="98"/>
      <c r="H28" s="98"/>
      <c r="I28" s="98"/>
      <c r="J28" s="132"/>
      <c r="K28" s="132"/>
      <c r="L28" s="132"/>
    </row>
    <row r="29" spans="1:12" ht="15" customHeight="1">
      <c r="A29" s="98"/>
      <c r="B29" s="98"/>
      <c r="C29" s="98"/>
      <c r="D29" s="98"/>
      <c r="E29" s="98"/>
      <c r="F29" s="98"/>
      <c r="G29" s="98"/>
      <c r="H29" s="98"/>
      <c r="I29" s="98"/>
      <c r="J29" s="132"/>
      <c r="K29" s="132"/>
      <c r="L29" s="132"/>
    </row>
    <row r="30" spans="1:19" s="5" customFormat="1" ht="15" customHeight="1">
      <c r="A30" s="695" t="s">
        <v>540</v>
      </c>
      <c r="B30" s="695"/>
      <c r="C30" s="695"/>
      <c r="D30" s="695"/>
      <c r="E30" s="695"/>
      <c r="F30" s="695"/>
      <c r="G30" s="695"/>
      <c r="H30" s="695"/>
      <c r="I30" s="695"/>
      <c r="J30" s="695"/>
      <c r="K30" s="695"/>
      <c r="L30" s="27"/>
      <c r="M30" s="137"/>
      <c r="N30" s="137"/>
      <c r="O30" s="137"/>
      <c r="P30" s="137"/>
      <c r="Q30" s="137"/>
      <c r="R30" s="137"/>
      <c r="S30" s="137"/>
    </row>
    <row r="31" spans="1:19" s="5" customFormat="1" ht="15" customHeight="1">
      <c r="A31" s="658" t="s">
        <v>512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27"/>
      <c r="M31" s="658" t="s">
        <v>524</v>
      </c>
      <c r="N31" s="580"/>
      <c r="O31" s="580"/>
      <c r="P31" s="580"/>
      <c r="Q31" s="580"/>
      <c r="R31" s="580"/>
      <c r="S31" s="580"/>
    </row>
    <row r="32" spans="12:19" s="5" customFormat="1" ht="15" customHeight="1" thickBot="1">
      <c r="L32" s="27"/>
      <c r="M32" s="50"/>
      <c r="N32" s="136"/>
      <c r="O32" s="25"/>
      <c r="P32" s="25"/>
      <c r="Q32" s="25"/>
      <c r="S32" s="31" t="s">
        <v>195</v>
      </c>
    </row>
    <row r="33" spans="1:19" s="5" customFormat="1" ht="19.5" customHeight="1">
      <c r="A33" s="837" t="s">
        <v>514</v>
      </c>
      <c r="B33" s="704" t="s">
        <v>502</v>
      </c>
      <c r="C33" s="705"/>
      <c r="D33" s="705"/>
      <c r="E33" s="705"/>
      <c r="F33" s="705"/>
      <c r="G33" s="705"/>
      <c r="H33" s="706"/>
      <c r="I33" s="32" t="s">
        <v>503</v>
      </c>
      <c r="J33" s="33"/>
      <c r="K33" s="33"/>
      <c r="L33" s="27"/>
      <c r="M33" s="851" t="s">
        <v>285</v>
      </c>
      <c r="N33" s="852"/>
      <c r="O33" s="704" t="s">
        <v>198</v>
      </c>
      <c r="P33" s="705"/>
      <c r="Q33" s="706"/>
      <c r="R33" s="839" t="s">
        <v>199</v>
      </c>
      <c r="S33" s="848" t="s">
        <v>200</v>
      </c>
    </row>
    <row r="34" spans="1:19" s="5" customFormat="1" ht="19.5" customHeight="1">
      <c r="A34" s="838"/>
      <c r="B34" s="679" t="s">
        <v>142</v>
      </c>
      <c r="C34" s="681"/>
      <c r="D34" s="856" t="s">
        <v>504</v>
      </c>
      <c r="E34" s="857"/>
      <c r="F34" s="857"/>
      <c r="G34" s="858"/>
      <c r="H34" s="845" t="s">
        <v>201</v>
      </c>
      <c r="I34" s="845" t="s">
        <v>142</v>
      </c>
      <c r="J34" s="684" t="s">
        <v>202</v>
      </c>
      <c r="K34" s="676" t="s">
        <v>505</v>
      </c>
      <c r="L34" s="27"/>
      <c r="M34" s="658"/>
      <c r="N34" s="853"/>
      <c r="O34" s="845" t="s">
        <v>506</v>
      </c>
      <c r="P34" s="845" t="s">
        <v>203</v>
      </c>
      <c r="Q34" s="21" t="s">
        <v>507</v>
      </c>
      <c r="R34" s="840"/>
      <c r="S34" s="849"/>
    </row>
    <row r="35" spans="1:19" ht="18" customHeight="1">
      <c r="A35" s="683"/>
      <c r="B35" s="682"/>
      <c r="C35" s="683"/>
      <c r="D35" s="34" t="s">
        <v>204</v>
      </c>
      <c r="E35" s="34" t="s">
        <v>205</v>
      </c>
      <c r="F35" s="146" t="s">
        <v>206</v>
      </c>
      <c r="G35" s="146" t="s">
        <v>207</v>
      </c>
      <c r="H35" s="859"/>
      <c r="I35" s="859"/>
      <c r="J35" s="860"/>
      <c r="K35" s="861"/>
      <c r="L35" s="132"/>
      <c r="M35" s="854"/>
      <c r="N35" s="855"/>
      <c r="O35" s="841"/>
      <c r="P35" s="841"/>
      <c r="Q35" s="105" t="s">
        <v>508</v>
      </c>
      <c r="R35" s="841"/>
      <c r="S35" s="850"/>
    </row>
    <row r="36" spans="1:19" s="78" customFormat="1" ht="18" customHeight="1">
      <c r="A36" s="131" t="s">
        <v>495</v>
      </c>
      <c r="B36" s="147"/>
      <c r="C36" s="473">
        <f>SUM(D36:H36)</f>
        <v>4</v>
      </c>
      <c r="D36" s="474">
        <v>2</v>
      </c>
      <c r="E36" s="474">
        <v>2</v>
      </c>
      <c r="F36" s="474">
        <v>0</v>
      </c>
      <c r="G36" s="474">
        <v>0</v>
      </c>
      <c r="H36" s="474">
        <v>0</v>
      </c>
      <c r="I36" s="474">
        <f>SUM(J36:K36)</f>
        <v>7468</v>
      </c>
      <c r="J36" s="148">
        <v>7304</v>
      </c>
      <c r="K36" s="148">
        <v>164</v>
      </c>
      <c r="L36" s="132"/>
      <c r="M36" s="834" t="s">
        <v>298</v>
      </c>
      <c r="N36" s="835"/>
      <c r="O36" s="470">
        <f>SUM(P36:Q36)</f>
        <v>4622</v>
      </c>
      <c r="P36" s="142">
        <v>1917</v>
      </c>
      <c r="Q36" s="142">
        <v>2705</v>
      </c>
      <c r="R36" s="142">
        <v>40925</v>
      </c>
      <c r="S36" s="142">
        <v>161</v>
      </c>
    </row>
    <row r="37" spans="1:19" s="78" customFormat="1" ht="18" customHeight="1">
      <c r="A37" s="139">
        <v>3</v>
      </c>
      <c r="B37" s="150"/>
      <c r="C37" s="475">
        <f>SUM(D37:H37)</f>
        <v>4</v>
      </c>
      <c r="D37" s="476">
        <v>2</v>
      </c>
      <c r="E37" s="476">
        <v>2</v>
      </c>
      <c r="F37" s="476">
        <v>0</v>
      </c>
      <c r="G37" s="476">
        <v>0</v>
      </c>
      <c r="H37" s="476">
        <v>0</v>
      </c>
      <c r="I37" s="476">
        <f>SUM(J37:K37)</f>
        <v>7545</v>
      </c>
      <c r="J37" s="149">
        <v>7381</v>
      </c>
      <c r="K37" s="149">
        <v>164</v>
      </c>
      <c r="L37" s="132"/>
      <c r="M37" s="745">
        <v>3</v>
      </c>
      <c r="N37" s="744"/>
      <c r="O37" s="470">
        <f>SUM(P37:Q37)</f>
        <v>4776</v>
      </c>
      <c r="P37" s="142">
        <v>1944</v>
      </c>
      <c r="Q37" s="142">
        <v>2832</v>
      </c>
      <c r="R37" s="142">
        <v>42902</v>
      </c>
      <c r="S37" s="142">
        <v>812</v>
      </c>
    </row>
    <row r="38" spans="1:19" s="78" customFormat="1" ht="18" customHeight="1">
      <c r="A38" s="139">
        <v>4</v>
      </c>
      <c r="B38" s="150"/>
      <c r="C38" s="475">
        <f>SUM(D38:H38)</f>
        <v>4</v>
      </c>
      <c r="D38" s="476">
        <v>2</v>
      </c>
      <c r="E38" s="476">
        <v>2</v>
      </c>
      <c r="F38" s="476">
        <v>0</v>
      </c>
      <c r="G38" s="476">
        <v>0</v>
      </c>
      <c r="H38" s="476">
        <v>0</v>
      </c>
      <c r="I38" s="476">
        <f>SUM(J38:K38)</f>
        <v>7650</v>
      </c>
      <c r="J38" s="149">
        <v>7486</v>
      </c>
      <c r="K38" s="149">
        <v>164</v>
      </c>
      <c r="L38" s="132"/>
      <c r="M38" s="745">
        <v>4</v>
      </c>
      <c r="N38" s="744"/>
      <c r="O38" s="470">
        <f>SUM(P38:Q38)</f>
        <v>4769</v>
      </c>
      <c r="P38" s="142">
        <v>2050</v>
      </c>
      <c r="Q38" s="142">
        <v>2719</v>
      </c>
      <c r="R38" s="142">
        <v>42817</v>
      </c>
      <c r="S38" s="142">
        <v>146</v>
      </c>
    </row>
    <row r="39" spans="1:19" s="78" customFormat="1" ht="18" customHeight="1">
      <c r="A39" s="139">
        <v>5</v>
      </c>
      <c r="B39" s="150"/>
      <c r="C39" s="475">
        <f>SUM(D39:H39)</f>
        <v>4</v>
      </c>
      <c r="D39" s="476">
        <v>2</v>
      </c>
      <c r="E39" s="476">
        <v>2</v>
      </c>
      <c r="F39" s="476">
        <v>0</v>
      </c>
      <c r="G39" s="476">
        <v>0</v>
      </c>
      <c r="H39" s="476">
        <v>0</v>
      </c>
      <c r="I39" s="476">
        <f>SUM(J39:K39)</f>
        <v>7431</v>
      </c>
      <c r="J39" s="149">
        <v>7431</v>
      </c>
      <c r="K39" s="149">
        <v>0</v>
      </c>
      <c r="L39" s="132"/>
      <c r="M39" s="745">
        <v>5</v>
      </c>
      <c r="N39" s="744"/>
      <c r="O39" s="470">
        <f>SUM(P39:Q39)</f>
        <v>4747</v>
      </c>
      <c r="P39" s="142">
        <v>1994</v>
      </c>
      <c r="Q39" s="142">
        <v>2753</v>
      </c>
      <c r="R39" s="142">
        <v>42563</v>
      </c>
      <c r="S39" s="142">
        <v>622</v>
      </c>
    </row>
    <row r="40" spans="1:19" ht="18" customHeight="1">
      <c r="A40" s="240">
        <v>6</v>
      </c>
      <c r="B40" s="395"/>
      <c r="C40" s="477">
        <f>SUM(D40:H40)</f>
        <v>3</v>
      </c>
      <c r="D40" s="396">
        <v>2</v>
      </c>
      <c r="E40" s="396">
        <v>1</v>
      </c>
      <c r="F40" s="396">
        <v>0</v>
      </c>
      <c r="G40" s="396">
        <v>0</v>
      </c>
      <c r="H40" s="396">
        <v>0</v>
      </c>
      <c r="I40" s="396">
        <f>SUM(J40:K40)</f>
        <v>4429</v>
      </c>
      <c r="J40" s="396">
        <v>4429</v>
      </c>
      <c r="K40" s="396">
        <v>0</v>
      </c>
      <c r="L40" s="132"/>
      <c r="M40" s="775">
        <v>6</v>
      </c>
      <c r="N40" s="775"/>
      <c r="O40" s="481">
        <f>SUM(P40:Q40)</f>
        <v>5033</v>
      </c>
      <c r="P40" s="398">
        <v>2061</v>
      </c>
      <c r="Q40" s="398">
        <v>2972</v>
      </c>
      <c r="R40" s="398">
        <v>41667</v>
      </c>
      <c r="S40" s="398">
        <v>49</v>
      </c>
    </row>
    <row r="41" spans="1:13" ht="18" customHeight="1">
      <c r="A41" s="127" t="s">
        <v>258</v>
      </c>
      <c r="B41" s="132"/>
      <c r="C41" s="132"/>
      <c r="D41" s="98"/>
      <c r="E41" s="132"/>
      <c r="F41" s="132"/>
      <c r="G41" s="132"/>
      <c r="H41" s="132"/>
      <c r="I41" s="132"/>
      <c r="J41" s="132"/>
      <c r="K41" s="132"/>
      <c r="L41" s="132"/>
      <c r="M41" s="70" t="s">
        <v>260</v>
      </c>
    </row>
    <row r="42" ht="18" customHeight="1">
      <c r="L42" s="58"/>
    </row>
    <row r="43" spans="1:19" ht="18" customHeight="1">
      <c r="A43" s="865" t="s">
        <v>513</v>
      </c>
      <c r="B43" s="865"/>
      <c r="C43" s="865"/>
      <c r="D43" s="865"/>
      <c r="E43" s="865"/>
      <c r="F43" s="865"/>
      <c r="G43" s="865"/>
      <c r="H43" s="865"/>
      <c r="I43" s="865"/>
      <c r="J43" s="865"/>
      <c r="K43" s="865"/>
      <c r="L43" s="132"/>
      <c r="M43" s="865" t="s">
        <v>525</v>
      </c>
      <c r="N43" s="865"/>
      <c r="O43" s="865"/>
      <c r="P43" s="865"/>
      <c r="Q43" s="865"/>
      <c r="R43" s="865"/>
      <c r="S43" s="865"/>
    </row>
    <row r="44" spans="2:19" ht="15" customHeight="1" thickBot="1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132"/>
      <c r="M44" s="158"/>
      <c r="N44" s="158"/>
      <c r="O44" s="158"/>
      <c r="P44" s="158"/>
      <c r="S44" s="86" t="s">
        <v>208</v>
      </c>
    </row>
    <row r="45" spans="1:20" ht="15" customHeight="1">
      <c r="A45" s="867" t="s">
        <v>286</v>
      </c>
      <c r="B45" s="826" t="s">
        <v>209</v>
      </c>
      <c r="C45" s="828"/>
      <c r="D45" s="828"/>
      <c r="E45" s="828"/>
      <c r="F45" s="828"/>
      <c r="G45" s="827"/>
      <c r="H45" s="165" t="s">
        <v>210</v>
      </c>
      <c r="I45" s="165"/>
      <c r="J45" s="165"/>
      <c r="K45" s="165"/>
      <c r="L45" s="132"/>
      <c r="M45" s="831" t="s">
        <v>509</v>
      </c>
      <c r="N45" s="832"/>
      <c r="O45" s="780" t="s">
        <v>506</v>
      </c>
      <c r="P45" s="893"/>
      <c r="Q45" s="179" t="s">
        <v>211</v>
      </c>
      <c r="R45" s="179" t="s">
        <v>212</v>
      </c>
      <c r="S45" s="180" t="s">
        <v>213</v>
      </c>
      <c r="T45" s="71"/>
    </row>
    <row r="46" spans="1:20" s="78" customFormat="1" ht="15" customHeight="1">
      <c r="A46" s="741"/>
      <c r="B46" s="868" t="s">
        <v>214</v>
      </c>
      <c r="C46" s="869"/>
      <c r="D46" s="869"/>
      <c r="E46" s="869"/>
      <c r="F46" s="870"/>
      <c r="G46" s="871" t="s">
        <v>215</v>
      </c>
      <c r="H46" s="99" t="s">
        <v>214</v>
      </c>
      <c r="I46" s="99"/>
      <c r="J46" s="99"/>
      <c r="K46" s="166"/>
      <c r="L46" s="132"/>
      <c r="M46" s="834" t="s">
        <v>298</v>
      </c>
      <c r="N46" s="866"/>
      <c r="O46" s="889">
        <f>SUM(Q46:S46)</f>
        <v>4580</v>
      </c>
      <c r="P46" s="890"/>
      <c r="Q46" s="142">
        <v>4495</v>
      </c>
      <c r="R46" s="142">
        <v>52</v>
      </c>
      <c r="S46" s="142">
        <v>33</v>
      </c>
      <c r="T46" s="95"/>
    </row>
    <row r="47" spans="1:20" s="78" customFormat="1" ht="15" customHeight="1">
      <c r="A47" s="639"/>
      <c r="B47" s="665" t="s">
        <v>142</v>
      </c>
      <c r="C47" s="656" t="s">
        <v>216</v>
      </c>
      <c r="D47" s="665" t="s">
        <v>217</v>
      </c>
      <c r="E47" s="665" t="s">
        <v>218</v>
      </c>
      <c r="F47" s="665" t="s">
        <v>219</v>
      </c>
      <c r="G47" s="666"/>
      <c r="H47" s="665" t="s">
        <v>142</v>
      </c>
      <c r="I47" s="388" t="s">
        <v>220</v>
      </c>
      <c r="J47" s="95" t="s">
        <v>221</v>
      </c>
      <c r="K47" s="389" t="s">
        <v>215</v>
      </c>
      <c r="L47" s="100"/>
      <c r="M47" s="887">
        <v>3</v>
      </c>
      <c r="N47" s="888"/>
      <c r="O47" s="889">
        <f>SUM(Q47:S47)</f>
        <v>4878</v>
      </c>
      <c r="P47" s="890"/>
      <c r="Q47" s="142">
        <v>4791</v>
      </c>
      <c r="R47" s="142">
        <v>49</v>
      </c>
      <c r="S47" s="142">
        <v>38</v>
      </c>
      <c r="T47" s="77"/>
    </row>
    <row r="48" spans="1:24" s="78" customFormat="1" ht="19.5" customHeight="1">
      <c r="A48" s="641"/>
      <c r="B48" s="872"/>
      <c r="C48" s="668"/>
      <c r="D48" s="667"/>
      <c r="E48" s="667"/>
      <c r="F48" s="667"/>
      <c r="G48" s="667"/>
      <c r="H48" s="667"/>
      <c r="I48" s="390" t="s">
        <v>222</v>
      </c>
      <c r="J48" s="391" t="s">
        <v>306</v>
      </c>
      <c r="K48" s="392"/>
      <c r="L48" s="100"/>
      <c r="M48" s="887">
        <v>4</v>
      </c>
      <c r="N48" s="888"/>
      <c r="O48" s="889">
        <f>SUM(Q48:S48)</f>
        <v>2468</v>
      </c>
      <c r="P48" s="890"/>
      <c r="Q48" s="399">
        <v>2380</v>
      </c>
      <c r="R48" s="399">
        <v>64</v>
      </c>
      <c r="S48" s="399">
        <v>24</v>
      </c>
      <c r="T48" s="77"/>
      <c r="U48" s="393"/>
      <c r="V48" s="393"/>
      <c r="W48" s="393"/>
      <c r="X48" s="393"/>
    </row>
    <row r="49" spans="1:24" ht="19.5" customHeight="1">
      <c r="A49" s="394" t="s">
        <v>515</v>
      </c>
      <c r="B49" s="478">
        <f>SUM(C49:F49)</f>
        <v>506</v>
      </c>
      <c r="C49" s="476">
        <v>218</v>
      </c>
      <c r="D49" s="476">
        <v>279</v>
      </c>
      <c r="E49" s="476">
        <v>9</v>
      </c>
      <c r="F49" s="476">
        <v>0</v>
      </c>
      <c r="G49" s="476">
        <v>71444</v>
      </c>
      <c r="H49" s="476">
        <f>SUM(I49:J49)</f>
        <v>621</v>
      </c>
      <c r="I49" s="149">
        <v>146</v>
      </c>
      <c r="J49" s="149">
        <v>475</v>
      </c>
      <c r="K49" s="149">
        <v>37582</v>
      </c>
      <c r="L49" s="132"/>
      <c r="M49" s="745">
        <v>5</v>
      </c>
      <c r="N49" s="744"/>
      <c r="O49" s="889">
        <f>SUM(Q49:S49)</f>
        <v>2319</v>
      </c>
      <c r="P49" s="890"/>
      <c r="Q49" s="399">
        <v>2231</v>
      </c>
      <c r="R49" s="399">
        <v>65</v>
      </c>
      <c r="S49" s="399">
        <v>23</v>
      </c>
      <c r="T49" s="70"/>
      <c r="U49" s="80"/>
      <c r="V49" s="80"/>
      <c r="W49" s="80"/>
      <c r="X49" s="80"/>
    </row>
    <row r="50" spans="1:20" ht="18" customHeight="1">
      <c r="A50" s="56">
        <v>3</v>
      </c>
      <c r="B50" s="478">
        <f>SUM(C50:F50)</f>
        <v>514</v>
      </c>
      <c r="C50" s="476">
        <v>218</v>
      </c>
      <c r="D50" s="476">
        <v>286</v>
      </c>
      <c r="E50" s="476">
        <v>9</v>
      </c>
      <c r="F50" s="476">
        <v>1</v>
      </c>
      <c r="G50" s="476">
        <v>75055</v>
      </c>
      <c r="H50" s="476">
        <f>SUM(I50:J50)</f>
        <v>678</v>
      </c>
      <c r="I50" s="149">
        <v>146</v>
      </c>
      <c r="J50" s="149">
        <v>532</v>
      </c>
      <c r="K50" s="149">
        <v>54054</v>
      </c>
      <c r="L50" s="132"/>
      <c r="M50" s="775">
        <v>6</v>
      </c>
      <c r="N50" s="775"/>
      <c r="O50" s="891">
        <f>SUM(Q50:S50)</f>
        <v>2500</v>
      </c>
      <c r="P50" s="892"/>
      <c r="Q50" s="397">
        <v>2415</v>
      </c>
      <c r="R50" s="397">
        <v>61</v>
      </c>
      <c r="S50" s="397">
        <v>24</v>
      </c>
      <c r="T50" s="70"/>
    </row>
    <row r="51" spans="1:23" ht="18" customHeight="1">
      <c r="A51" s="56">
        <v>4</v>
      </c>
      <c r="B51" s="478">
        <f>SUM(C51:F51)</f>
        <v>516</v>
      </c>
      <c r="C51" s="476">
        <v>218</v>
      </c>
      <c r="D51" s="476">
        <v>286</v>
      </c>
      <c r="E51" s="476">
        <v>9</v>
      </c>
      <c r="F51" s="476">
        <v>3</v>
      </c>
      <c r="G51" s="476">
        <v>75674</v>
      </c>
      <c r="H51" s="476">
        <f>SUM(I51:J51)</f>
        <v>729</v>
      </c>
      <c r="I51" s="149">
        <v>146</v>
      </c>
      <c r="J51" s="149">
        <v>583</v>
      </c>
      <c r="K51" s="149">
        <v>60947</v>
      </c>
      <c r="L51" s="132"/>
      <c r="M51" s="127" t="s">
        <v>260</v>
      </c>
      <c r="R51" s="70"/>
      <c r="S51" s="70"/>
      <c r="T51" s="71"/>
      <c r="U51" s="71"/>
      <c r="V51" s="71"/>
      <c r="W51" s="71"/>
    </row>
    <row r="52" spans="1:23" ht="18" customHeight="1">
      <c r="A52" s="56">
        <v>5</v>
      </c>
      <c r="B52" s="478">
        <f>SUM(C52:F52)</f>
        <v>519</v>
      </c>
      <c r="C52" s="476">
        <v>219</v>
      </c>
      <c r="D52" s="476">
        <v>288</v>
      </c>
      <c r="E52" s="476">
        <v>9</v>
      </c>
      <c r="F52" s="476">
        <v>3</v>
      </c>
      <c r="G52" s="476">
        <v>76557</v>
      </c>
      <c r="H52" s="476">
        <f>SUM(I52:J52)</f>
        <v>744</v>
      </c>
      <c r="I52" s="149">
        <v>146</v>
      </c>
      <c r="J52" s="149">
        <v>598</v>
      </c>
      <c r="K52" s="149">
        <v>61905</v>
      </c>
      <c r="L52" s="132"/>
      <c r="T52" s="71"/>
      <c r="U52" s="58"/>
      <c r="V52" s="58"/>
      <c r="W52" s="71"/>
    </row>
    <row r="53" spans="1:23" ht="18" customHeight="1">
      <c r="A53" s="240">
        <v>6</v>
      </c>
      <c r="B53" s="479">
        <f>SUM(C53:F53)</f>
        <v>507</v>
      </c>
      <c r="C53" s="408">
        <v>218</v>
      </c>
      <c r="D53" s="408">
        <v>275</v>
      </c>
      <c r="E53" s="408">
        <v>11</v>
      </c>
      <c r="F53" s="408">
        <v>3</v>
      </c>
      <c r="G53" s="408">
        <v>76844</v>
      </c>
      <c r="H53" s="408">
        <f>SUM(I53:J53)</f>
        <v>749</v>
      </c>
      <c r="I53" s="408">
        <v>146</v>
      </c>
      <c r="J53" s="408">
        <v>603</v>
      </c>
      <c r="K53" s="408">
        <v>61848</v>
      </c>
      <c r="L53" s="132"/>
      <c r="T53" s="70"/>
      <c r="U53" s="70"/>
      <c r="V53" s="70"/>
      <c r="W53" s="70"/>
    </row>
    <row r="54" spans="1:23" ht="18" customHeight="1">
      <c r="A54" s="127" t="s">
        <v>258</v>
      </c>
      <c r="T54" s="70"/>
      <c r="U54" s="70"/>
      <c r="V54" s="70"/>
      <c r="W54" s="70"/>
    </row>
    <row r="55" spans="20:23" ht="18" customHeight="1">
      <c r="T55" s="70"/>
      <c r="U55" s="70"/>
      <c r="V55" s="70"/>
      <c r="W55" s="70"/>
    </row>
    <row r="56" spans="20:23" ht="18" customHeight="1">
      <c r="T56" s="70"/>
      <c r="U56" s="70"/>
      <c r="V56" s="70"/>
      <c r="W56" s="70"/>
    </row>
    <row r="57" spans="20:23" ht="18" customHeight="1">
      <c r="T57" s="70"/>
      <c r="U57" s="70"/>
      <c r="V57" s="70"/>
      <c r="W57" s="70"/>
    </row>
    <row r="58" ht="18" customHeight="1"/>
    <row r="59" ht="18" customHeight="1"/>
    <row r="60" ht="15" customHeight="1"/>
    <row r="61" ht="15" customHeight="1"/>
    <row r="62" ht="15" customHeight="1"/>
    <row r="63" ht="15" customHeight="1"/>
  </sheetData>
  <sheetProtection/>
  <mergeCells count="84">
    <mergeCell ref="O49:P49"/>
    <mergeCell ref="O50:P50"/>
    <mergeCell ref="M43:S43"/>
    <mergeCell ref="O45:P45"/>
    <mergeCell ref="O46:P46"/>
    <mergeCell ref="O47:P47"/>
    <mergeCell ref="O48:P48"/>
    <mergeCell ref="M47:N47"/>
    <mergeCell ref="M48:N48"/>
    <mergeCell ref="M49:N49"/>
    <mergeCell ref="A26:B26"/>
    <mergeCell ref="C19:E21"/>
    <mergeCell ref="F20:H21"/>
    <mergeCell ref="A19:B21"/>
    <mergeCell ref="A22:B22"/>
    <mergeCell ref="A23:B23"/>
    <mergeCell ref="A24:B24"/>
    <mergeCell ref="F19:K19"/>
    <mergeCell ref="A25:B25"/>
    <mergeCell ref="B46:F46"/>
    <mergeCell ref="G46:G48"/>
    <mergeCell ref="B47:B48"/>
    <mergeCell ref="C47:C48"/>
    <mergeCell ref="D47:D48"/>
    <mergeCell ref="F47:F48"/>
    <mergeCell ref="E47:E48"/>
    <mergeCell ref="H47:H48"/>
    <mergeCell ref="I21:K21"/>
    <mergeCell ref="I20:K20"/>
    <mergeCell ref="M37:N37"/>
    <mergeCell ref="M38:N38"/>
    <mergeCell ref="M39:N39"/>
    <mergeCell ref="A43:K43"/>
    <mergeCell ref="M46:N46"/>
    <mergeCell ref="A45:A48"/>
    <mergeCell ref="B45:G45"/>
    <mergeCell ref="S33:S35"/>
    <mergeCell ref="M33:N35"/>
    <mergeCell ref="P34:P35"/>
    <mergeCell ref="D34:G34"/>
    <mergeCell ref="H34:H35"/>
    <mergeCell ref="I34:I35"/>
    <mergeCell ref="J34:J35"/>
    <mergeCell ref="K34:K35"/>
    <mergeCell ref="O34:O35"/>
    <mergeCell ref="M5:M6"/>
    <mergeCell ref="Q19:Q20"/>
    <mergeCell ref="R19:R20"/>
    <mergeCell ref="M19:M20"/>
    <mergeCell ref="M17:S17"/>
    <mergeCell ref="N5:N6"/>
    <mergeCell ref="P5:Q5"/>
    <mergeCell ref="R5:R6"/>
    <mergeCell ref="S5:S6"/>
    <mergeCell ref="A3:K3"/>
    <mergeCell ref="A5:A7"/>
    <mergeCell ref="B5:D5"/>
    <mergeCell ref="E5:E7"/>
    <mergeCell ref="F5:K5"/>
    <mergeCell ref="B6:B7"/>
    <mergeCell ref="C6:C7"/>
    <mergeCell ref="D6:D7"/>
    <mergeCell ref="F6:F7"/>
    <mergeCell ref="G6:K6"/>
    <mergeCell ref="A18:K18"/>
    <mergeCell ref="M31:S31"/>
    <mergeCell ref="A33:A35"/>
    <mergeCell ref="B33:H33"/>
    <mergeCell ref="B34:C35"/>
    <mergeCell ref="O33:Q33"/>
    <mergeCell ref="R33:R35"/>
    <mergeCell ref="S19:S20"/>
    <mergeCell ref="N19:N20"/>
    <mergeCell ref="O19:P19"/>
    <mergeCell ref="M50:N50"/>
    <mergeCell ref="M45:N45"/>
    <mergeCell ref="A2:K2"/>
    <mergeCell ref="A17:K17"/>
    <mergeCell ref="A30:K30"/>
    <mergeCell ref="A31:K31"/>
    <mergeCell ref="M2:S2"/>
    <mergeCell ref="M3:S3"/>
    <mergeCell ref="M40:N40"/>
    <mergeCell ref="M36:N36"/>
  </mergeCells>
  <printOptions/>
  <pageMargins left="0.787" right="0.787" top="0.984" bottom="0.984" header="0.512" footer="0.512"/>
  <pageSetup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2013-06-10T05:24:39Z</cp:lastPrinted>
  <dcterms:created xsi:type="dcterms:W3CDTF">1998-03-25T07:46:08Z</dcterms:created>
  <dcterms:modified xsi:type="dcterms:W3CDTF">2013-06-10T05:26:13Z</dcterms:modified>
  <cp:category/>
  <cp:version/>
  <cp:contentType/>
  <cp:contentStatus/>
</cp:coreProperties>
</file>