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795" windowWidth="9690" windowHeight="5670" activeTab="3"/>
  </bookViews>
  <sheets>
    <sheet name="214" sheetId="1" r:id="rId1"/>
    <sheet name="216" sheetId="2" r:id="rId2"/>
    <sheet name="218" sheetId="3" r:id="rId3"/>
    <sheet name="220" sheetId="4" r:id="rId4"/>
  </sheets>
  <definedNames/>
  <calcPr fullCalcOnLoad="1"/>
</workbook>
</file>

<file path=xl/sharedStrings.xml><?xml version="1.0" encoding="utf-8"?>
<sst xmlns="http://schemas.openxmlformats.org/spreadsheetml/2006/main" count="341" uniqueCount="232">
  <si>
    <t>年次及び月次</t>
  </si>
  <si>
    <t>国</t>
  </si>
  <si>
    <t>県、市 町 村</t>
  </si>
  <si>
    <t>そ の 他（法人・個人）</t>
  </si>
  <si>
    <t>鉄骨鉄筋・鉄筋ｺﾝｸﾘｰﾄ造</t>
  </si>
  <si>
    <t>鉄　　骨　　造</t>
  </si>
  <si>
    <t>そ　　の　　他</t>
  </si>
  <si>
    <t>居住専用建築物</t>
  </si>
  <si>
    <t>居住産業併用建築物</t>
  </si>
  <si>
    <t>農林水産業用建築物</t>
  </si>
  <si>
    <t>鉱工業用建築物</t>
  </si>
  <si>
    <t>商業用建築物</t>
  </si>
  <si>
    <t>公益事業用建築物</t>
  </si>
  <si>
    <t>サービス業用建築物</t>
  </si>
  <si>
    <t>他に分類されない建築物</t>
  </si>
  <si>
    <t>総　　　　　数</t>
  </si>
  <si>
    <t>戸　　数</t>
  </si>
  <si>
    <t>持　　　　　家</t>
  </si>
  <si>
    <t>貸　　　　　家</t>
  </si>
  <si>
    <t>総　　　数</t>
  </si>
  <si>
    <t>同居世帯あり</t>
  </si>
  <si>
    <t>一時現在者のみ</t>
  </si>
  <si>
    <t>防火木造</t>
  </si>
  <si>
    <t>ブロック造</t>
  </si>
  <si>
    <t>住 宅 数（戸）</t>
  </si>
  <si>
    <t>一 戸 建</t>
  </si>
  <si>
    <t>長 屋 建</t>
  </si>
  <si>
    <t>共同住宅</t>
  </si>
  <si>
    <t>そ の 他</t>
  </si>
  <si>
    <t>割　　合（％）</t>
  </si>
  <si>
    <t>住　　宅　　数（戸）</t>
  </si>
  <si>
    <t>増 減 率（％）</t>
  </si>
  <si>
    <t>公団・公社の借家</t>
  </si>
  <si>
    <t>民営借家（設備専用）</t>
  </si>
  <si>
    <t>民営借家（設備共用）</t>
  </si>
  <si>
    <t>項　　　　　　　目</t>
  </si>
  <si>
    <t>割合（％）</t>
  </si>
  <si>
    <t>主　世　帯　総　数</t>
  </si>
  <si>
    <t>いずれか一方が65歳以上の　　　　　　夫婦普通世帯総数</t>
  </si>
  <si>
    <t>夫婦とも65歳以上の　　　　　　　　夫婦普通世帯総数</t>
  </si>
  <si>
    <t>65歳以上の単身普通世帯</t>
  </si>
  <si>
    <t>夫婦普通世帯総数</t>
  </si>
  <si>
    <t>住　　　　　　　　　　　　　　　　　　　　　　宅</t>
  </si>
  <si>
    <t>計</t>
  </si>
  <si>
    <t>間借でない世帯</t>
  </si>
  <si>
    <t>間借世帯</t>
  </si>
  <si>
    <t>持　　家</t>
  </si>
  <si>
    <t>給与住宅</t>
  </si>
  <si>
    <t>公　　営</t>
  </si>
  <si>
    <t>民　　営</t>
  </si>
  <si>
    <t>（単位　金額　百万円）</t>
  </si>
  <si>
    <t>戸　　　数</t>
  </si>
  <si>
    <t>金　　　額</t>
  </si>
  <si>
    <t>割　合（％）</t>
  </si>
  <si>
    <t>(単位　面積平方メートル、金額万円)</t>
  </si>
  <si>
    <t>「住宅」とは家計を共にするものが独立して居住することができるように設備された一棟もしくは、数棟の建築物または区画された一部をいう。</t>
  </si>
  <si>
    <t>(単位　面積平方メートル）</t>
  </si>
  <si>
    <t>非住宅に住む世帯</t>
  </si>
  <si>
    <t>資料　住宅金融公庫北陸支店調</t>
  </si>
  <si>
    <t>資料　総務庁統計局「住宅統計調査報告」</t>
  </si>
  <si>
    <t>15分未満</t>
  </si>
  <si>
    <t>15～29分</t>
  </si>
  <si>
    <t>30～59分</t>
  </si>
  <si>
    <t>1～3時間</t>
  </si>
  <si>
    <t>3時間以上</t>
  </si>
  <si>
    <t>国内の他の地域（地域）</t>
  </si>
  <si>
    <t>子はいない</t>
  </si>
  <si>
    <t>昭和63年</t>
  </si>
  <si>
    <t>平成5年</t>
  </si>
  <si>
    <t>昭和63年～平成</t>
  </si>
  <si>
    <t>5年の増減率(％)</t>
  </si>
  <si>
    <t>注　「建築種別」のうち「国」には国の出先機関が含まれるが、国の機関でも金融公庫などは「その他（法人・個人）」に含まれる。</t>
  </si>
  <si>
    <t>資料　石川県建築住宅課「建設省建設経済局建築動態統計」（参考　月刊建設統計月報）</t>
  </si>
  <si>
    <t>注　　抽出調査のため、総数と個別の数字があわない場合がある。</t>
  </si>
  <si>
    <t>資料　総務庁統計局「住宅統計調査報告」</t>
  </si>
  <si>
    <t>-</t>
  </si>
  <si>
    <t>項　　目</t>
  </si>
  <si>
    <t>項　　　目</t>
  </si>
  <si>
    <t>（人）</t>
  </si>
  <si>
    <t>総　　数</t>
  </si>
  <si>
    <t>木　　造</t>
  </si>
  <si>
    <t>所 　有 　の 　関　 係</t>
  </si>
  <si>
    <t>総数</t>
  </si>
  <si>
    <t>公営の借家</t>
  </si>
  <si>
    <t>給与住宅</t>
  </si>
  <si>
    <r>
      <t xml:space="preserve">注　 </t>
    </r>
    <r>
      <rPr>
        <sz val="12"/>
        <rFont val="ＭＳ 明朝"/>
        <family val="1"/>
      </rPr>
      <t xml:space="preserve"> 総数には「不詳」を含む。</t>
    </r>
  </si>
  <si>
    <t>資料　総務庁統計局「住宅統計調査報告」</t>
  </si>
  <si>
    <t>年　　　　　次</t>
  </si>
  <si>
    <t>総　　数</t>
  </si>
  <si>
    <r>
      <t>空 き</t>
    </r>
    <r>
      <rPr>
        <sz val="12"/>
        <rFont val="ＭＳ 明朝"/>
        <family val="1"/>
      </rPr>
      <t xml:space="preserve"> 家</t>
    </r>
  </si>
  <si>
    <r>
      <t>建 築</t>
    </r>
    <r>
      <rPr>
        <sz val="12"/>
        <rFont val="ＭＳ 明朝"/>
        <family val="1"/>
      </rPr>
      <t xml:space="preserve"> 中</t>
    </r>
  </si>
  <si>
    <t>そ の 他</t>
  </si>
  <si>
    <t>用　　　　　　　　　　途　　　　　　　　　　別</t>
  </si>
  <si>
    <r>
      <t>床 面</t>
    </r>
    <r>
      <rPr>
        <sz val="12"/>
        <rFont val="ＭＳ 明朝"/>
        <family val="1"/>
      </rPr>
      <t xml:space="preserve"> 積</t>
    </r>
  </si>
  <si>
    <t>世帯数</t>
  </si>
  <si>
    <t>世 帯 人 員</t>
  </si>
  <si>
    <t>世帯数の割合</t>
  </si>
  <si>
    <t>（％）</t>
  </si>
  <si>
    <t>世帯人員の割合</t>
  </si>
  <si>
    <t>-</t>
  </si>
  <si>
    <t>（％）</t>
  </si>
  <si>
    <t>項　　　　　　　　　　目</t>
  </si>
  <si>
    <t>いずれか一方が65歳以上の</t>
  </si>
  <si>
    <t>公営の借家</t>
  </si>
  <si>
    <t>給与住宅</t>
  </si>
  <si>
    <t>割　　合（％）</t>
  </si>
  <si>
    <t>持　　　　　　　　　　　　　家</t>
  </si>
  <si>
    <t>借　　　　　　　　　　　　　家</t>
  </si>
  <si>
    <t>実　　数（戸）</t>
  </si>
  <si>
    <t>増 減 数（戸）</t>
  </si>
  <si>
    <t>資料　総務庁統計局「住宅統計調査報告」</t>
  </si>
  <si>
    <t>総　　　　　計</t>
  </si>
  <si>
    <t>木　　　　　造</t>
  </si>
  <si>
    <r>
      <t>延 面</t>
    </r>
    <r>
      <rPr>
        <sz val="12"/>
        <rFont val="ＭＳ 明朝"/>
        <family val="1"/>
      </rPr>
      <t xml:space="preserve"> 積</t>
    </r>
  </si>
  <si>
    <t>工 事 費</t>
  </si>
  <si>
    <t>年次及び月次</t>
  </si>
  <si>
    <t>公務・文教用建築物</t>
  </si>
  <si>
    <t xml:space="preserve">106　用途別面積及び工事費 </t>
  </si>
  <si>
    <t>48</t>
  </si>
  <si>
    <t>53</t>
  </si>
  <si>
    <t>58</t>
  </si>
  <si>
    <t>63</t>
  </si>
  <si>
    <t>昭和43年</t>
  </si>
  <si>
    <r>
      <t>平成</t>
    </r>
    <r>
      <rPr>
        <sz val="12"/>
        <rFont val="ＭＳ 明朝"/>
        <family val="1"/>
      </rPr>
      <t>6</t>
    </r>
    <r>
      <rPr>
        <sz val="12"/>
        <rFont val="ＭＳ 明朝"/>
        <family val="1"/>
      </rPr>
      <t>年</t>
    </r>
    <r>
      <rPr>
        <sz val="12"/>
        <rFont val="ＭＳ 明朝"/>
        <family val="1"/>
      </rPr>
      <t>1</t>
    </r>
    <r>
      <rPr>
        <sz val="12"/>
        <rFont val="ＭＳ 明朝"/>
        <family val="1"/>
      </rPr>
      <t>月</t>
    </r>
  </si>
  <si>
    <t>214 建築及び住宅</t>
  </si>
  <si>
    <t>建築及び住宅 215</t>
  </si>
  <si>
    <t>-</t>
  </si>
  <si>
    <r>
      <t>2</t>
    </r>
    <r>
      <rPr>
        <sz val="12"/>
        <rFont val="ＭＳ 明朝"/>
        <family val="1"/>
      </rPr>
      <t>16</t>
    </r>
    <r>
      <rPr>
        <sz val="12"/>
        <rFont val="ＭＳ 明朝"/>
        <family val="1"/>
      </rPr>
      <t xml:space="preserve"> 建築及び住宅</t>
    </r>
  </si>
  <si>
    <r>
      <t xml:space="preserve">建築及び住宅 </t>
    </r>
    <r>
      <rPr>
        <sz val="12"/>
        <rFont val="ＭＳ 明朝"/>
        <family val="1"/>
      </rPr>
      <t>217</t>
    </r>
  </si>
  <si>
    <t>資料　石川県建築住宅課「建設省建設経済局建築動態統計」、（参考　月刊建設統計月報）</t>
  </si>
  <si>
    <t>107　利用関係別、用途別着工新設住宅戸数及び面積</t>
  </si>
  <si>
    <t>資料　総務庁統計局「国勢調査報告」</t>
  </si>
  <si>
    <t>218 建築及び住宅</t>
  </si>
  <si>
    <t>建築及び住宅 219</t>
  </si>
  <si>
    <t>平成2年度</t>
  </si>
  <si>
    <r>
      <t>2</t>
    </r>
    <r>
      <rPr>
        <sz val="12"/>
        <rFont val="ＭＳ 明朝"/>
        <family val="1"/>
      </rPr>
      <t>20</t>
    </r>
    <r>
      <rPr>
        <sz val="12"/>
        <rFont val="ＭＳ 明朝"/>
        <family val="1"/>
      </rPr>
      <t xml:space="preserve"> 建築及び住宅</t>
    </r>
  </si>
  <si>
    <r>
      <t xml:space="preserve">建築及び住宅 </t>
    </r>
    <r>
      <rPr>
        <sz val="12"/>
        <rFont val="ＭＳ 明朝"/>
        <family val="1"/>
      </rPr>
      <t>221</t>
    </r>
  </si>
  <si>
    <t>自市町村</t>
  </si>
  <si>
    <r>
      <t>(</t>
    </r>
    <r>
      <rPr>
        <sz val="12"/>
        <rFont val="ＭＳ 明朝"/>
        <family val="1"/>
      </rPr>
      <t>1)　</t>
    </r>
    <r>
      <rPr>
        <sz val="12"/>
        <rFont val="ＭＳ 明朝"/>
        <family val="1"/>
      </rPr>
      <t>建　築　主　別　面　積　及　び　工　事　費</t>
    </r>
  </si>
  <si>
    <r>
      <t>（2）　構　造　別　面　積　及　び　工　事　</t>
    </r>
    <r>
      <rPr>
        <sz val="12"/>
        <rFont val="ＭＳ 明朝"/>
        <family val="1"/>
      </rPr>
      <t>費</t>
    </r>
  </si>
  <si>
    <r>
      <t>平 成</t>
    </r>
    <r>
      <rPr>
        <sz val="12"/>
        <rFont val="ＭＳ 明朝"/>
        <family val="1"/>
      </rPr>
      <t xml:space="preserve"> </t>
    </r>
    <r>
      <rPr>
        <sz val="12"/>
        <rFont val="ＭＳ 明朝"/>
        <family val="1"/>
      </rPr>
      <t>2</t>
    </r>
    <r>
      <rPr>
        <sz val="12"/>
        <rFont val="ＭＳ 明朝"/>
        <family val="1"/>
      </rPr>
      <t xml:space="preserve"> </t>
    </r>
    <r>
      <rPr>
        <sz val="12"/>
        <rFont val="ＭＳ 明朝"/>
        <family val="1"/>
      </rPr>
      <t>年</t>
    </r>
  </si>
  <si>
    <r>
      <t>平成</t>
    </r>
    <r>
      <rPr>
        <sz val="12"/>
        <rFont val="ＭＳ 明朝"/>
        <family val="1"/>
      </rPr>
      <t>6</t>
    </r>
    <r>
      <rPr>
        <sz val="12"/>
        <rFont val="ＭＳ 明朝"/>
        <family val="1"/>
      </rPr>
      <t>年</t>
    </r>
    <r>
      <rPr>
        <sz val="12"/>
        <rFont val="ＭＳ 明朝"/>
        <family val="1"/>
      </rPr>
      <t xml:space="preserve"> 1</t>
    </r>
    <r>
      <rPr>
        <sz val="12"/>
        <rFont val="ＭＳ 明朝"/>
        <family val="1"/>
      </rPr>
      <t>月</t>
    </r>
  </si>
  <si>
    <r>
      <t>(1)　</t>
    </r>
    <r>
      <rPr>
        <sz val="12"/>
        <rFont val="ＭＳ 明朝"/>
        <family val="1"/>
      </rPr>
      <t>一</t>
    </r>
    <r>
      <rPr>
        <sz val="12"/>
        <rFont val="ＭＳ 明朝"/>
        <family val="1"/>
      </rPr>
      <t xml:space="preserve"> </t>
    </r>
    <r>
      <rPr>
        <sz val="12"/>
        <rFont val="ＭＳ 明朝"/>
        <family val="1"/>
      </rPr>
      <t>般</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の</t>
    </r>
    <r>
      <rPr>
        <sz val="12"/>
        <rFont val="ＭＳ 明朝"/>
        <family val="1"/>
      </rPr>
      <t xml:space="preserve"> </t>
    </r>
    <r>
      <rPr>
        <sz val="12"/>
        <rFont val="ＭＳ 明朝"/>
        <family val="1"/>
      </rPr>
      <t>居</t>
    </r>
    <r>
      <rPr>
        <sz val="12"/>
        <rFont val="ＭＳ 明朝"/>
        <family val="1"/>
      </rPr>
      <t xml:space="preserve"> </t>
    </r>
    <r>
      <rPr>
        <sz val="12"/>
        <rFont val="ＭＳ 明朝"/>
        <family val="1"/>
      </rPr>
      <t>住</t>
    </r>
    <r>
      <rPr>
        <sz val="12"/>
        <rFont val="ＭＳ 明朝"/>
        <family val="1"/>
      </rPr>
      <t xml:space="preserve"> </t>
    </r>
    <r>
      <rPr>
        <sz val="12"/>
        <rFont val="ＭＳ 明朝"/>
        <family val="1"/>
      </rPr>
      <t>状</t>
    </r>
    <r>
      <rPr>
        <sz val="12"/>
        <rFont val="ＭＳ 明朝"/>
        <family val="1"/>
      </rPr>
      <t xml:space="preserve"> </t>
    </r>
    <r>
      <rPr>
        <sz val="12"/>
        <rFont val="ＭＳ 明朝"/>
        <family val="1"/>
      </rPr>
      <t>態</t>
    </r>
    <r>
      <rPr>
        <sz val="12"/>
        <rFont val="ＭＳ 明朝"/>
        <family val="1"/>
      </rPr>
      <t xml:space="preserve"> </t>
    </r>
    <r>
      <rPr>
        <sz val="12"/>
        <rFont val="ＭＳ 明朝"/>
        <family val="1"/>
      </rPr>
      <t>(平成</t>
    </r>
    <r>
      <rPr>
        <sz val="12"/>
        <rFont val="ＭＳ 明朝"/>
        <family val="1"/>
      </rPr>
      <t>2年10月1日現在）</t>
    </r>
  </si>
  <si>
    <r>
      <t>（2）</t>
    </r>
    <r>
      <rPr>
        <sz val="12"/>
        <rFont val="ＭＳ 明朝"/>
        <family val="1"/>
      </rPr>
      <t xml:space="preserve"> </t>
    </r>
    <r>
      <rPr>
        <sz val="12"/>
        <rFont val="ＭＳ 明朝"/>
        <family val="1"/>
      </rPr>
      <t>一般世帯の住宅の種類及び所有の関係別世帯数、世帯人員（平成2年</t>
    </r>
    <r>
      <rPr>
        <sz val="12"/>
        <rFont val="ＭＳ 明朝"/>
        <family val="1"/>
      </rPr>
      <t>10月1日現在）</t>
    </r>
  </si>
  <si>
    <t>延べ面積（㎡）</t>
  </si>
  <si>
    <t>1世帯当たり人員</t>
  </si>
  <si>
    <t>1世帯当たり人員</t>
  </si>
  <si>
    <t>1人当たり</t>
  </si>
  <si>
    <r>
      <t xml:space="preserve">総　 </t>
    </r>
    <r>
      <rPr>
        <sz val="12"/>
        <rFont val="ＭＳ 明朝"/>
        <family val="1"/>
      </rPr>
      <t xml:space="preserve">  </t>
    </r>
    <r>
      <rPr>
        <sz val="12"/>
        <rFont val="ＭＳ 明朝"/>
        <family val="1"/>
      </rPr>
      <t>数</t>
    </r>
  </si>
  <si>
    <r>
      <t xml:space="preserve">住　　　　　 </t>
    </r>
    <r>
      <rPr>
        <sz val="12"/>
        <rFont val="ＭＳ 明朝"/>
        <family val="1"/>
      </rPr>
      <t xml:space="preserve">   </t>
    </r>
    <r>
      <rPr>
        <sz val="12"/>
        <rFont val="ＭＳ 明朝"/>
        <family val="1"/>
      </rPr>
      <t>宅</t>
    </r>
  </si>
  <si>
    <t>総　 数</t>
  </si>
  <si>
    <r>
      <t xml:space="preserve">借　　　　 </t>
    </r>
    <r>
      <rPr>
        <sz val="12"/>
        <rFont val="ＭＳ 明朝"/>
        <family val="1"/>
      </rPr>
      <t xml:space="preserve">    </t>
    </r>
    <r>
      <rPr>
        <sz val="12"/>
        <rFont val="ＭＳ 明朝"/>
        <family val="1"/>
      </rPr>
      <t>家</t>
    </r>
  </si>
  <si>
    <t>間　 借　</t>
  </si>
  <si>
    <t>世帯数</t>
  </si>
  <si>
    <t>世 帯 人 員</t>
  </si>
  <si>
    <t>寄宿舎
　　　　　その他</t>
  </si>
  <si>
    <r>
      <t>（4）</t>
    </r>
    <r>
      <rPr>
        <sz val="12"/>
        <rFont val="ＭＳ 明朝"/>
        <family val="1"/>
      </rPr>
      <t xml:space="preserve"> </t>
    </r>
    <r>
      <rPr>
        <sz val="12"/>
        <rFont val="ＭＳ 明朝"/>
        <family val="1"/>
      </rPr>
      <t>所有関係別住宅数（各年10月</t>
    </r>
    <r>
      <rPr>
        <sz val="12"/>
        <rFont val="ＭＳ 明朝"/>
        <family val="1"/>
      </rPr>
      <t>1</t>
    </r>
    <r>
      <rPr>
        <sz val="12"/>
        <rFont val="ＭＳ 明朝"/>
        <family val="1"/>
      </rPr>
      <t>日現在）</t>
    </r>
  </si>
  <si>
    <r>
      <t>（3）</t>
    </r>
    <r>
      <rPr>
        <sz val="12"/>
        <rFont val="ＭＳ 明朝"/>
        <family val="1"/>
      </rPr>
      <t xml:space="preserve"> </t>
    </r>
    <r>
      <rPr>
        <sz val="12"/>
        <rFont val="ＭＳ 明朝"/>
        <family val="1"/>
      </rPr>
      <t>建</t>
    </r>
    <r>
      <rPr>
        <sz val="12"/>
        <rFont val="ＭＳ 明朝"/>
        <family val="1"/>
      </rPr>
      <t xml:space="preserve"> </t>
    </r>
    <r>
      <rPr>
        <sz val="12"/>
        <rFont val="ＭＳ 明朝"/>
        <family val="1"/>
      </rPr>
      <t>て</t>
    </r>
    <r>
      <rPr>
        <sz val="12"/>
        <rFont val="ＭＳ 明朝"/>
        <family val="1"/>
      </rPr>
      <t xml:space="preserve"> </t>
    </r>
    <r>
      <rPr>
        <sz val="12"/>
        <rFont val="ＭＳ 明朝"/>
        <family val="1"/>
      </rPr>
      <t>方、</t>
    </r>
    <r>
      <rPr>
        <sz val="12"/>
        <rFont val="ＭＳ 明朝"/>
        <family val="1"/>
      </rPr>
      <t xml:space="preserve"> </t>
    </r>
    <r>
      <rPr>
        <sz val="12"/>
        <rFont val="ＭＳ 明朝"/>
        <family val="1"/>
      </rPr>
      <t>構</t>
    </r>
    <r>
      <rPr>
        <sz val="12"/>
        <rFont val="ＭＳ 明朝"/>
        <family val="1"/>
      </rPr>
      <t xml:space="preserve"> </t>
    </r>
    <r>
      <rPr>
        <sz val="12"/>
        <rFont val="ＭＳ 明朝"/>
        <family val="1"/>
      </rPr>
      <t>造</t>
    </r>
    <r>
      <rPr>
        <sz val="12"/>
        <rFont val="ＭＳ 明朝"/>
        <family val="1"/>
      </rPr>
      <t xml:space="preserve"> </t>
    </r>
    <r>
      <rPr>
        <sz val="12"/>
        <rFont val="ＭＳ 明朝"/>
        <family val="1"/>
      </rPr>
      <t>別</t>
    </r>
    <r>
      <rPr>
        <sz val="12"/>
        <rFont val="ＭＳ 明朝"/>
        <family val="1"/>
      </rPr>
      <t xml:space="preserve"> </t>
    </r>
    <r>
      <rPr>
        <sz val="12"/>
        <rFont val="ＭＳ 明朝"/>
        <family val="1"/>
      </rPr>
      <t>住</t>
    </r>
    <r>
      <rPr>
        <sz val="12"/>
        <rFont val="ＭＳ 明朝"/>
        <family val="1"/>
      </rPr>
      <t xml:space="preserve"> </t>
    </r>
    <r>
      <rPr>
        <sz val="12"/>
        <rFont val="ＭＳ 明朝"/>
        <family val="1"/>
      </rPr>
      <t>宅</t>
    </r>
    <r>
      <rPr>
        <sz val="12"/>
        <rFont val="ＭＳ 明朝"/>
        <family val="1"/>
      </rPr>
      <t xml:space="preserve"> </t>
    </r>
    <r>
      <rPr>
        <sz val="12"/>
        <rFont val="ＭＳ 明朝"/>
        <family val="1"/>
      </rPr>
      <t>数（平成5年10月1日現在）</t>
    </r>
  </si>
  <si>
    <r>
      <t>鉄 骨</t>
    </r>
    <r>
      <rPr>
        <sz val="12"/>
        <rFont val="ＭＳ 明朝"/>
        <family val="1"/>
      </rPr>
      <t>・</t>
    </r>
    <r>
      <rPr>
        <sz val="12"/>
        <rFont val="ＭＳ 明朝"/>
        <family val="1"/>
      </rPr>
      <t>鉄</t>
    </r>
    <r>
      <rPr>
        <sz val="12"/>
        <rFont val="ＭＳ 明朝"/>
        <family val="1"/>
      </rPr>
      <t xml:space="preserve"> </t>
    </r>
    <r>
      <rPr>
        <sz val="12"/>
        <rFont val="ＭＳ 明朝"/>
        <family val="1"/>
      </rPr>
      <t>筋　　　コンクリート造</t>
    </r>
  </si>
  <si>
    <r>
      <t>総 住</t>
    </r>
    <r>
      <rPr>
        <sz val="12"/>
        <rFont val="ＭＳ 明朝"/>
        <family val="1"/>
      </rPr>
      <t xml:space="preserve"> </t>
    </r>
    <r>
      <rPr>
        <sz val="12"/>
        <rFont val="ＭＳ 明朝"/>
        <family val="1"/>
      </rPr>
      <t>宅</t>
    </r>
    <r>
      <rPr>
        <sz val="12"/>
        <rFont val="ＭＳ 明朝"/>
        <family val="1"/>
      </rPr>
      <t xml:space="preserve"> </t>
    </r>
    <r>
      <rPr>
        <sz val="12"/>
        <rFont val="ＭＳ 明朝"/>
        <family val="1"/>
      </rPr>
      <t>数</t>
    </r>
  </si>
  <si>
    <t>居 住 世 帯 あ り</t>
  </si>
  <si>
    <t>居　　住　　世　　帯　　な　　し</t>
  </si>
  <si>
    <r>
      <t>昭和4</t>
    </r>
    <r>
      <rPr>
        <sz val="12"/>
        <rFont val="ＭＳ 明朝"/>
        <family val="1"/>
      </rPr>
      <t>3</t>
    </r>
    <r>
      <rPr>
        <sz val="12"/>
        <rFont val="ＭＳ 明朝"/>
        <family val="1"/>
      </rPr>
      <t>年</t>
    </r>
  </si>
  <si>
    <r>
      <t>4</t>
    </r>
    <r>
      <rPr>
        <sz val="12"/>
        <rFont val="ＭＳ 明朝"/>
        <family val="1"/>
      </rPr>
      <t>8</t>
    </r>
  </si>
  <si>
    <r>
      <t>5</t>
    </r>
    <r>
      <rPr>
        <sz val="12"/>
        <rFont val="ＭＳ 明朝"/>
        <family val="1"/>
      </rPr>
      <t>3</t>
    </r>
  </si>
  <si>
    <r>
      <t>5</t>
    </r>
    <r>
      <rPr>
        <sz val="12"/>
        <rFont val="ＭＳ 明朝"/>
        <family val="1"/>
      </rPr>
      <t>8</t>
    </r>
  </si>
  <si>
    <r>
      <t>6</t>
    </r>
    <r>
      <rPr>
        <sz val="12"/>
        <rFont val="ＭＳ 明朝"/>
        <family val="1"/>
      </rPr>
      <t>3</t>
    </r>
  </si>
  <si>
    <r>
      <t>昭和</t>
    </r>
    <r>
      <rPr>
        <sz val="12"/>
        <rFont val="ＭＳ 明朝"/>
        <family val="1"/>
      </rPr>
      <t>43</t>
    </r>
    <r>
      <rPr>
        <sz val="12"/>
        <rFont val="ＭＳ 明朝"/>
        <family val="1"/>
      </rPr>
      <t>～4</t>
    </r>
    <r>
      <rPr>
        <sz val="12"/>
        <rFont val="ＭＳ 明朝"/>
        <family val="1"/>
      </rPr>
      <t>8</t>
    </r>
    <r>
      <rPr>
        <sz val="12"/>
        <rFont val="ＭＳ 明朝"/>
        <family val="1"/>
      </rPr>
      <t>年</t>
    </r>
  </si>
  <si>
    <r>
      <t xml:space="preserve">48 </t>
    </r>
    <r>
      <rPr>
        <sz val="12"/>
        <rFont val="ＭＳ 明朝"/>
        <family val="1"/>
      </rPr>
      <t>～</t>
    </r>
    <r>
      <rPr>
        <sz val="12"/>
        <rFont val="ＭＳ 明朝"/>
        <family val="1"/>
      </rPr>
      <t xml:space="preserve"> 53</t>
    </r>
  </si>
  <si>
    <r>
      <t>5</t>
    </r>
    <r>
      <rPr>
        <sz val="12"/>
        <rFont val="ＭＳ 明朝"/>
        <family val="1"/>
      </rPr>
      <t xml:space="preserve">3 </t>
    </r>
    <r>
      <rPr>
        <sz val="12"/>
        <rFont val="ＭＳ 明朝"/>
        <family val="1"/>
      </rPr>
      <t>～</t>
    </r>
    <r>
      <rPr>
        <sz val="12"/>
        <rFont val="ＭＳ 明朝"/>
        <family val="1"/>
      </rPr>
      <t xml:space="preserve"> 58</t>
    </r>
  </si>
  <si>
    <r>
      <t>5</t>
    </r>
    <r>
      <rPr>
        <sz val="12"/>
        <rFont val="ＭＳ 明朝"/>
        <family val="1"/>
      </rPr>
      <t xml:space="preserve">8 </t>
    </r>
    <r>
      <rPr>
        <sz val="12"/>
        <rFont val="ＭＳ 明朝"/>
        <family val="1"/>
      </rPr>
      <t>～</t>
    </r>
    <r>
      <rPr>
        <sz val="12"/>
        <rFont val="ＭＳ 明朝"/>
        <family val="1"/>
      </rPr>
      <t xml:space="preserve"> 63</t>
    </r>
  </si>
  <si>
    <r>
      <t>6</t>
    </r>
    <r>
      <rPr>
        <sz val="12"/>
        <rFont val="ＭＳ 明朝"/>
        <family val="1"/>
      </rPr>
      <t xml:space="preserve">3 </t>
    </r>
    <r>
      <rPr>
        <sz val="12"/>
        <rFont val="ＭＳ 明朝"/>
        <family val="1"/>
      </rPr>
      <t>～</t>
    </r>
    <r>
      <rPr>
        <sz val="12"/>
        <rFont val="ＭＳ 明朝"/>
        <family val="1"/>
      </rPr>
      <t xml:space="preserve">  5</t>
    </r>
  </si>
  <si>
    <r>
      <t>昭和4</t>
    </r>
    <r>
      <rPr>
        <sz val="12"/>
        <rFont val="ＭＳ 明朝"/>
        <family val="1"/>
      </rPr>
      <t>3</t>
    </r>
    <r>
      <rPr>
        <sz val="12"/>
        <rFont val="ＭＳ 明朝"/>
        <family val="1"/>
      </rPr>
      <t>～</t>
    </r>
    <r>
      <rPr>
        <sz val="12"/>
        <rFont val="ＭＳ 明朝"/>
        <family val="1"/>
      </rPr>
      <t>48</t>
    </r>
    <r>
      <rPr>
        <sz val="12"/>
        <rFont val="ＭＳ 明朝"/>
        <family val="1"/>
      </rPr>
      <t>年</t>
    </r>
  </si>
  <si>
    <r>
      <t>4</t>
    </r>
    <r>
      <rPr>
        <sz val="12"/>
        <rFont val="ＭＳ 明朝"/>
        <family val="1"/>
      </rPr>
      <t xml:space="preserve">8 </t>
    </r>
    <r>
      <rPr>
        <sz val="12"/>
        <rFont val="ＭＳ 明朝"/>
        <family val="1"/>
      </rPr>
      <t>～</t>
    </r>
    <r>
      <rPr>
        <sz val="12"/>
        <rFont val="ＭＳ 明朝"/>
        <family val="1"/>
      </rPr>
      <t xml:space="preserve"> 53</t>
    </r>
  </si>
  <si>
    <r>
      <t>（</t>
    </r>
    <r>
      <rPr>
        <sz val="12"/>
        <rFont val="ＭＳ 明朝"/>
        <family val="1"/>
      </rPr>
      <t>5）</t>
    </r>
    <r>
      <rPr>
        <sz val="12"/>
        <rFont val="ＭＳ 明朝"/>
        <family val="1"/>
      </rPr>
      <t xml:space="preserve"> </t>
    </r>
    <r>
      <rPr>
        <sz val="12"/>
        <rFont val="ＭＳ 明朝"/>
        <family val="1"/>
      </rPr>
      <t>居住世帯有無別住宅数（各年10月</t>
    </r>
    <r>
      <rPr>
        <sz val="12"/>
        <rFont val="ＭＳ 明朝"/>
        <family val="1"/>
      </rPr>
      <t>1</t>
    </r>
    <r>
      <rPr>
        <sz val="12"/>
        <rFont val="ＭＳ 明朝"/>
        <family val="1"/>
      </rPr>
      <t>日現在）</t>
    </r>
  </si>
  <si>
    <r>
      <t>（6）</t>
    </r>
    <r>
      <rPr>
        <sz val="12"/>
        <rFont val="ＭＳ 明朝"/>
        <family val="1"/>
      </rPr>
      <t xml:space="preserve"> </t>
    </r>
    <r>
      <rPr>
        <sz val="12"/>
        <rFont val="ＭＳ 明朝"/>
        <family val="1"/>
      </rPr>
      <t>住宅金融公庫の状況</t>
    </r>
    <r>
      <rPr>
        <sz val="12"/>
        <rFont val="ＭＳ 明朝"/>
        <family val="1"/>
      </rPr>
      <t>2</t>
    </r>
  </si>
  <si>
    <r>
      <t>年 及</t>
    </r>
    <r>
      <rPr>
        <sz val="12"/>
        <rFont val="ＭＳ 明朝"/>
        <family val="1"/>
      </rPr>
      <t xml:space="preserve"> </t>
    </r>
    <r>
      <rPr>
        <sz val="12"/>
        <rFont val="ＭＳ 明朝"/>
        <family val="1"/>
      </rPr>
      <t>び</t>
    </r>
    <r>
      <rPr>
        <sz val="12"/>
        <rFont val="ＭＳ 明朝"/>
        <family val="1"/>
      </rPr>
      <t xml:space="preserve"> </t>
    </r>
    <r>
      <rPr>
        <sz val="12"/>
        <rFont val="ＭＳ 明朝"/>
        <family val="1"/>
      </rPr>
      <t>月</t>
    </r>
    <r>
      <rPr>
        <sz val="12"/>
        <rFont val="ＭＳ 明朝"/>
        <family val="1"/>
      </rPr>
      <t xml:space="preserve"> </t>
    </r>
    <r>
      <rPr>
        <sz val="12"/>
        <rFont val="ＭＳ 明朝"/>
        <family val="1"/>
      </rPr>
      <t>別</t>
    </r>
  </si>
  <si>
    <r>
      <t>平成</t>
    </r>
    <r>
      <rPr>
        <sz val="12"/>
        <rFont val="ＭＳ 明朝"/>
        <family val="1"/>
      </rPr>
      <t>7</t>
    </r>
    <r>
      <rPr>
        <sz val="12"/>
        <rFont val="ＭＳ 明朝"/>
        <family val="1"/>
      </rPr>
      <t>年</t>
    </r>
    <r>
      <rPr>
        <sz val="12"/>
        <rFont val="ＭＳ 明朝"/>
        <family val="1"/>
      </rPr>
      <t>1</t>
    </r>
    <r>
      <rPr>
        <sz val="12"/>
        <rFont val="ＭＳ 明朝"/>
        <family val="1"/>
      </rPr>
      <t>月</t>
    </r>
  </si>
  <si>
    <r>
      <t>平成6年</t>
    </r>
    <r>
      <rPr>
        <sz val="12"/>
        <rFont val="ＭＳ 明朝"/>
        <family val="1"/>
      </rPr>
      <t>4</t>
    </r>
    <r>
      <rPr>
        <sz val="12"/>
        <rFont val="ＭＳ 明朝"/>
        <family val="1"/>
      </rPr>
      <t>月</t>
    </r>
  </si>
  <si>
    <r>
      <t xml:space="preserve"> </t>
    </r>
    <r>
      <rPr>
        <sz val="12"/>
        <rFont val="ＭＳ 明朝"/>
        <family val="1"/>
      </rPr>
      <t xml:space="preserve"> </t>
    </r>
    <r>
      <rPr>
        <sz val="12"/>
        <rFont val="ＭＳ 明朝"/>
        <family val="1"/>
      </rPr>
      <t>貸付の月別数値は公表していません。</t>
    </r>
  </si>
  <si>
    <r>
      <t>（7）</t>
    </r>
    <r>
      <rPr>
        <sz val="12"/>
        <rFont val="ＭＳ 明朝"/>
        <family val="1"/>
      </rPr>
      <t xml:space="preserve">  </t>
    </r>
    <r>
      <rPr>
        <sz val="12"/>
        <rFont val="ＭＳ 明朝"/>
        <family val="1"/>
      </rPr>
      <t>高</t>
    </r>
    <r>
      <rPr>
        <sz val="12"/>
        <rFont val="ＭＳ 明朝"/>
        <family val="1"/>
      </rPr>
      <t xml:space="preserve"> </t>
    </r>
    <r>
      <rPr>
        <sz val="12"/>
        <rFont val="ＭＳ 明朝"/>
        <family val="1"/>
      </rPr>
      <t>齢</t>
    </r>
    <r>
      <rPr>
        <sz val="12"/>
        <rFont val="ＭＳ 明朝"/>
        <family val="1"/>
      </rPr>
      <t xml:space="preserve"> </t>
    </r>
    <r>
      <rPr>
        <sz val="12"/>
        <rFont val="ＭＳ 明朝"/>
        <family val="1"/>
      </rPr>
      <t>者</t>
    </r>
    <r>
      <rPr>
        <sz val="12"/>
        <rFont val="ＭＳ 明朝"/>
        <family val="1"/>
      </rPr>
      <t xml:space="preserve"> </t>
    </r>
    <r>
      <rPr>
        <sz val="12"/>
        <rFont val="ＭＳ 明朝"/>
        <family val="1"/>
      </rPr>
      <t>主</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数（各年</t>
    </r>
    <r>
      <rPr>
        <sz val="12"/>
        <rFont val="ＭＳ 明朝"/>
        <family val="1"/>
      </rPr>
      <t>10</t>
    </r>
    <r>
      <rPr>
        <sz val="12"/>
        <rFont val="ＭＳ 明朝"/>
        <family val="1"/>
      </rPr>
      <t>月</t>
    </r>
    <r>
      <rPr>
        <sz val="12"/>
        <rFont val="ＭＳ 明朝"/>
        <family val="1"/>
      </rPr>
      <t>1</t>
    </r>
    <r>
      <rPr>
        <sz val="12"/>
        <rFont val="ＭＳ 明朝"/>
        <family val="1"/>
      </rPr>
      <t>日現在）</t>
    </r>
  </si>
  <si>
    <r>
      <t>昭　　和　　6</t>
    </r>
    <r>
      <rPr>
        <sz val="12"/>
        <rFont val="ＭＳ 明朝"/>
        <family val="1"/>
      </rPr>
      <t>3　　</t>
    </r>
    <r>
      <rPr>
        <sz val="12"/>
        <rFont val="ＭＳ 明朝"/>
        <family val="1"/>
      </rPr>
      <t>年</t>
    </r>
  </si>
  <si>
    <t>平　　成　　5　　年</t>
  </si>
  <si>
    <t>実　数（世帯）</t>
  </si>
  <si>
    <r>
      <t>（8）　高齢者主世帯の居住する住宅の所有の関係及び建て方（平成5年10月</t>
    </r>
    <r>
      <rPr>
        <sz val="12"/>
        <rFont val="ＭＳ 明朝"/>
        <family val="1"/>
      </rPr>
      <t>1</t>
    </r>
    <r>
      <rPr>
        <sz val="12"/>
        <rFont val="ＭＳ 明朝"/>
        <family val="1"/>
      </rPr>
      <t>日現在）</t>
    </r>
  </si>
  <si>
    <t>夫婦とも65歳以上の</t>
  </si>
  <si>
    <t>民営借家 （非木造）</t>
  </si>
  <si>
    <t>民営借家 （木造・設備専用）</t>
  </si>
  <si>
    <t>民営借家 （木造・設備共用）</t>
  </si>
  <si>
    <t>持　　ち　　家</t>
  </si>
  <si>
    <t>借　　　　　家</t>
  </si>
  <si>
    <r>
      <t>総　　　　　</t>
    </r>
    <r>
      <rPr>
        <sz val="12"/>
        <rFont val="ＭＳ 明朝"/>
        <family val="1"/>
      </rPr>
      <t>数</t>
    </r>
  </si>
  <si>
    <t>一　　戸　　建</t>
  </si>
  <si>
    <t>長　　屋　　建</t>
  </si>
  <si>
    <t>共　同　住　宅</t>
  </si>
  <si>
    <t>そ　　の　　他</t>
  </si>
  <si>
    <t>　　　項　　　　　　目</t>
  </si>
  <si>
    <r>
      <t>注　1</t>
    </r>
    <r>
      <rPr>
        <sz val="12"/>
        <rFont val="ＭＳ 明朝"/>
        <family val="1"/>
      </rPr>
      <t xml:space="preserve"> </t>
    </r>
    <r>
      <rPr>
        <sz val="12"/>
        <rFont val="ＭＳ 明朝"/>
        <family val="1"/>
      </rPr>
      <t>総数には子の住んでいる場所「不詳」を含む。</t>
    </r>
  </si>
  <si>
    <r>
      <t>　　2</t>
    </r>
    <r>
      <rPr>
        <sz val="12"/>
        <rFont val="ＭＳ 明朝"/>
        <family val="1"/>
      </rPr>
      <t xml:space="preserve"> </t>
    </r>
    <r>
      <rPr>
        <sz val="12"/>
        <rFont val="ＭＳ 明朝"/>
        <family val="1"/>
      </rPr>
      <t>国内の他の地域の総数には所要時間「不詳」を含む。</t>
    </r>
  </si>
  <si>
    <t>総　　　数</t>
  </si>
  <si>
    <t>同じ敷地
内に住んで
いる</t>
  </si>
  <si>
    <r>
      <t xml:space="preserve">一緒に
</t>
    </r>
    <r>
      <rPr>
        <sz val="12"/>
        <rFont val="ＭＳ 明朝"/>
        <family val="1"/>
      </rPr>
      <t>住んでいる</t>
    </r>
  </si>
  <si>
    <t>近くに
住んでいる
徒歩で
5分程度</t>
  </si>
  <si>
    <t>総　　数</t>
  </si>
  <si>
    <r>
      <t xml:space="preserve">外 </t>
    </r>
    <r>
      <rPr>
        <sz val="12"/>
        <rFont val="ＭＳ 明朝"/>
        <family val="1"/>
      </rPr>
      <t xml:space="preserve"> </t>
    </r>
    <r>
      <rPr>
        <sz val="12"/>
        <rFont val="ＭＳ 明朝"/>
        <family val="1"/>
      </rPr>
      <t>国</t>
    </r>
  </si>
  <si>
    <r>
      <t xml:space="preserve">他 </t>
    </r>
    <r>
      <rPr>
        <sz val="12"/>
        <rFont val="ＭＳ 明朝"/>
        <family val="1"/>
      </rPr>
      <t xml:space="preserve"> </t>
    </r>
    <r>
      <rPr>
        <sz val="12"/>
        <rFont val="ＭＳ 明朝"/>
        <family val="1"/>
      </rPr>
      <t>県</t>
    </r>
  </si>
  <si>
    <r>
      <t xml:space="preserve">県 </t>
    </r>
    <r>
      <rPr>
        <sz val="12"/>
        <rFont val="ＭＳ 明朝"/>
        <family val="1"/>
      </rPr>
      <t xml:space="preserve">   </t>
    </r>
    <r>
      <rPr>
        <sz val="12"/>
        <rFont val="ＭＳ 明朝"/>
        <family val="1"/>
      </rPr>
      <t>内
他市町村</t>
    </r>
  </si>
  <si>
    <r>
      <t xml:space="preserve">国 </t>
    </r>
    <r>
      <rPr>
        <sz val="12"/>
        <rFont val="ＭＳ 明朝"/>
        <family val="1"/>
      </rPr>
      <t xml:space="preserve"> </t>
    </r>
    <r>
      <rPr>
        <sz val="12"/>
        <rFont val="ＭＳ 明朝"/>
        <family val="1"/>
      </rPr>
      <t>内</t>
    </r>
    <r>
      <rPr>
        <sz val="12"/>
        <rFont val="ＭＳ 明朝"/>
        <family val="1"/>
      </rPr>
      <t xml:space="preserve">  </t>
    </r>
    <r>
      <rPr>
        <sz val="12"/>
        <rFont val="ＭＳ 明朝"/>
        <family val="1"/>
      </rPr>
      <t>他</t>
    </r>
    <r>
      <rPr>
        <sz val="12"/>
        <rFont val="ＭＳ 明朝"/>
        <family val="1"/>
      </rPr>
      <t xml:space="preserve">  </t>
    </r>
    <r>
      <rPr>
        <sz val="12"/>
        <rFont val="ＭＳ 明朝"/>
        <family val="1"/>
      </rPr>
      <t>の</t>
    </r>
    <r>
      <rPr>
        <sz val="12"/>
        <rFont val="ＭＳ 明朝"/>
        <family val="1"/>
      </rPr>
      <t xml:space="preserve">  </t>
    </r>
    <r>
      <rPr>
        <sz val="12"/>
        <rFont val="ＭＳ 明朝"/>
        <family val="1"/>
      </rPr>
      <t>地</t>
    </r>
    <r>
      <rPr>
        <sz val="12"/>
        <rFont val="ＭＳ 明朝"/>
        <family val="1"/>
      </rPr>
      <t xml:space="preserve">  </t>
    </r>
    <r>
      <rPr>
        <sz val="12"/>
        <rFont val="ＭＳ 明朝"/>
        <family val="1"/>
      </rPr>
      <t>域</t>
    </r>
    <r>
      <rPr>
        <sz val="12"/>
        <rFont val="ＭＳ 明朝"/>
        <family val="1"/>
      </rPr>
      <t xml:space="preserve">  </t>
    </r>
    <r>
      <rPr>
        <sz val="12"/>
        <rFont val="ＭＳ 明朝"/>
        <family val="1"/>
      </rPr>
      <t>（所要時間）</t>
    </r>
  </si>
  <si>
    <r>
      <t>（9）</t>
    </r>
    <r>
      <rPr>
        <sz val="12"/>
        <rFont val="ＭＳ 明朝"/>
        <family val="1"/>
      </rPr>
      <t xml:space="preserve">  </t>
    </r>
    <r>
      <rPr>
        <sz val="12"/>
        <rFont val="ＭＳ 明朝"/>
        <family val="1"/>
      </rPr>
      <t>高齢者主世帯の子の住んでいる場所</t>
    </r>
    <r>
      <rPr>
        <sz val="12"/>
        <rFont val="ＭＳ 明朝"/>
        <family val="1"/>
      </rPr>
      <t xml:space="preserve"> </t>
    </r>
    <r>
      <rPr>
        <sz val="12"/>
        <rFont val="ＭＳ 明朝"/>
        <family val="1"/>
      </rPr>
      <t>（平成</t>
    </r>
    <r>
      <rPr>
        <sz val="12"/>
        <rFont val="ＭＳ 明朝"/>
        <family val="1"/>
      </rPr>
      <t>5年10月</t>
    </r>
    <r>
      <rPr>
        <sz val="12"/>
        <rFont val="ＭＳ 明朝"/>
        <family val="1"/>
      </rPr>
      <t>1</t>
    </r>
    <r>
      <rPr>
        <sz val="12"/>
        <rFont val="ＭＳ 明朝"/>
        <family val="1"/>
      </rPr>
      <t>日現在）</t>
    </r>
  </si>
  <si>
    <r>
      <t>給 　与　</t>
    </r>
    <r>
      <rPr>
        <sz val="12"/>
        <rFont val="ＭＳ 明朝"/>
        <family val="1"/>
      </rPr>
      <t xml:space="preserve"> </t>
    </r>
    <r>
      <rPr>
        <sz val="12"/>
        <rFont val="ＭＳ 明朝"/>
        <family val="1"/>
      </rPr>
      <t>住　</t>
    </r>
    <r>
      <rPr>
        <sz val="12"/>
        <rFont val="ＭＳ 明朝"/>
        <family val="1"/>
      </rPr>
      <t xml:space="preserve"> </t>
    </r>
    <r>
      <rPr>
        <sz val="12"/>
        <rFont val="ＭＳ 明朝"/>
        <family val="1"/>
      </rPr>
      <t>宅</t>
    </r>
  </si>
  <si>
    <r>
      <t>分 　譲</t>
    </r>
    <r>
      <rPr>
        <sz val="12"/>
        <rFont val="ＭＳ 明朝"/>
        <family val="1"/>
      </rPr>
      <t xml:space="preserve"> </t>
    </r>
    <r>
      <rPr>
        <sz val="12"/>
        <rFont val="ＭＳ 明朝"/>
        <family val="1"/>
      </rPr>
      <t>　住</t>
    </r>
    <r>
      <rPr>
        <sz val="12"/>
        <rFont val="ＭＳ 明朝"/>
        <family val="1"/>
      </rPr>
      <t xml:space="preserve"> </t>
    </r>
    <r>
      <rPr>
        <sz val="12"/>
        <rFont val="ＭＳ 明朝"/>
        <family val="1"/>
      </rPr>
      <t>　宅</t>
    </r>
  </si>
  <si>
    <r>
      <t>専 　用</t>
    </r>
    <r>
      <rPr>
        <sz val="12"/>
        <rFont val="ＭＳ 明朝"/>
        <family val="1"/>
      </rPr>
      <t xml:space="preserve"> </t>
    </r>
    <r>
      <rPr>
        <sz val="12"/>
        <rFont val="ＭＳ 明朝"/>
        <family val="1"/>
      </rPr>
      <t>　住</t>
    </r>
    <r>
      <rPr>
        <sz val="12"/>
        <rFont val="ＭＳ 明朝"/>
        <family val="1"/>
      </rPr>
      <t xml:space="preserve"> </t>
    </r>
    <r>
      <rPr>
        <sz val="12"/>
        <rFont val="ＭＳ 明朝"/>
        <family val="1"/>
      </rPr>
      <t>　宅</t>
    </r>
  </si>
  <si>
    <t>併 　用 　住 　宅</t>
  </si>
  <si>
    <r>
      <t>そ 　　の　</t>
    </r>
    <r>
      <rPr>
        <sz val="12"/>
        <rFont val="ＭＳ 明朝"/>
        <family val="1"/>
      </rPr>
      <t xml:space="preserve"> </t>
    </r>
    <r>
      <rPr>
        <sz val="12"/>
        <rFont val="ＭＳ 明朝"/>
        <family val="1"/>
      </rPr>
      <t>　他</t>
    </r>
  </si>
  <si>
    <r>
      <t>利</t>
    </r>
    <r>
      <rPr>
        <sz val="12"/>
        <rFont val="ＭＳ 明朝"/>
        <family val="1"/>
      </rPr>
      <t xml:space="preserve"> </t>
    </r>
    <r>
      <rPr>
        <sz val="12"/>
        <rFont val="ＭＳ 明朝"/>
        <family val="1"/>
      </rPr>
      <t xml:space="preserve"> 　　　　　　用　</t>
    </r>
    <r>
      <rPr>
        <sz val="12"/>
        <rFont val="ＭＳ 明朝"/>
        <family val="1"/>
      </rPr>
      <t xml:space="preserve"> </t>
    </r>
    <r>
      <rPr>
        <sz val="12"/>
        <rFont val="ＭＳ 明朝"/>
        <family val="1"/>
      </rPr>
      <t>　</t>
    </r>
    <r>
      <rPr>
        <sz val="12"/>
        <rFont val="ＭＳ 明朝"/>
        <family val="1"/>
      </rPr>
      <t xml:space="preserve"> </t>
    </r>
    <r>
      <rPr>
        <sz val="12"/>
        <rFont val="ＭＳ 明朝"/>
        <family val="1"/>
      </rPr>
      <t>　　　　関　　　　</t>
    </r>
    <r>
      <rPr>
        <sz val="12"/>
        <rFont val="ＭＳ 明朝"/>
        <family val="1"/>
      </rPr>
      <t xml:space="preserve"> </t>
    </r>
    <r>
      <rPr>
        <sz val="12"/>
        <rFont val="ＭＳ 明朝"/>
        <family val="1"/>
      </rPr>
      <t>　</t>
    </r>
    <r>
      <rPr>
        <sz val="12"/>
        <rFont val="ＭＳ 明朝"/>
        <family val="1"/>
      </rPr>
      <t xml:space="preserve"> </t>
    </r>
    <r>
      <rPr>
        <sz val="12"/>
        <rFont val="ＭＳ 明朝"/>
        <family val="1"/>
      </rPr>
      <t>　係　</t>
    </r>
    <r>
      <rPr>
        <sz val="12"/>
        <rFont val="ＭＳ 明朝"/>
        <family val="1"/>
      </rPr>
      <t xml:space="preserve">  </t>
    </r>
    <r>
      <rPr>
        <sz val="12"/>
        <rFont val="ＭＳ 明朝"/>
        <family val="1"/>
      </rPr>
      <t>　　　　　別</t>
    </r>
  </si>
  <si>
    <r>
      <t xml:space="preserve">建 </t>
    </r>
    <r>
      <rPr>
        <sz val="12"/>
        <rFont val="ＭＳ 明朝"/>
        <family val="1"/>
      </rPr>
      <t xml:space="preserve">     </t>
    </r>
    <r>
      <rPr>
        <sz val="12"/>
        <rFont val="ＭＳ 明朝"/>
        <family val="1"/>
      </rPr>
      <t>て</t>
    </r>
    <r>
      <rPr>
        <sz val="12"/>
        <rFont val="ＭＳ 明朝"/>
        <family val="1"/>
      </rPr>
      <t xml:space="preserve">      </t>
    </r>
    <r>
      <rPr>
        <sz val="12"/>
        <rFont val="ＭＳ 明朝"/>
        <family val="1"/>
      </rPr>
      <t>方</t>
    </r>
  </si>
  <si>
    <t>総数</t>
  </si>
  <si>
    <t>総　　　　　               数</t>
  </si>
  <si>
    <r>
      <t xml:space="preserve">申　　          </t>
    </r>
    <r>
      <rPr>
        <sz val="12"/>
        <rFont val="ＭＳ 明朝"/>
        <family val="1"/>
      </rPr>
      <t>込</t>
    </r>
  </si>
  <si>
    <r>
      <t xml:space="preserve">貸　　　　      </t>
    </r>
    <r>
      <rPr>
        <sz val="12"/>
        <rFont val="ＭＳ 明朝"/>
        <family val="1"/>
      </rPr>
      <t>付</t>
    </r>
  </si>
  <si>
    <t>65歳以上の単身普通世帯総数</t>
  </si>
  <si>
    <t>いずれか一方が65歳以上の　　　　　　夫婦普通世帯総数</t>
  </si>
  <si>
    <t>割合（％）</t>
  </si>
  <si>
    <t>夫婦とも65歳以上の　　　　　　　　　　夫婦普通世帯総数</t>
  </si>
  <si>
    <r>
      <t>（内</t>
    </r>
    <r>
      <rPr>
        <sz val="12"/>
        <rFont val="ＭＳ 明朝"/>
        <family val="1"/>
      </rPr>
      <t>75歳以上）</t>
    </r>
  </si>
  <si>
    <t>65歳以上の単身普通世帯総数</t>
  </si>
  <si>
    <t>割合（％）</t>
  </si>
  <si>
    <t xml:space="preserve"> 実数（世帯）</t>
  </si>
  <si>
    <t xml:space="preserve">105　　着工建築物面積及び工事費 </t>
  </si>
  <si>
    <t>108　　居　　　　　　住　　　　　　状　　　　　　況</t>
  </si>
  <si>
    <t>居　　　　　住　　　　　状　　　　　況　（つづき）</t>
  </si>
  <si>
    <t>17  　建　　　　築　　　　及　　　　び　　　　住　　　　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</si>
</sst>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0;[Red]#,##0.0"/>
    <numFmt numFmtId="185" formatCode="[&lt;=999]000;[&lt;=99999]000\-00;000\-0000"/>
    <numFmt numFmtId="186" formatCode="#,##0.0;&quot;△ &quot;#,##0.0"/>
    <numFmt numFmtId="187" formatCode="#,##0;&quot;△ &quot;#,##0"/>
    <numFmt numFmtId="188" formatCode="_ * #,##0.0_ ;_ * \-#,##0.0_ ;_ * &quot;-&quot;_ ;_ @_ "/>
    <numFmt numFmtId="189" formatCode="#,##0.0_ "/>
    <numFmt numFmtId="190" formatCode="_ * #,##0.0_ ;_ * \-#,##0.0_ ;_ * &quot;-&quot;?_ ;_ @_ "/>
    <numFmt numFmtId="191" formatCode="#,##0.00;[Red]#,##0.00"/>
    <numFmt numFmtId="192" formatCode="0.0;&quot;△ &quot;0.0"/>
    <numFmt numFmtId="193" formatCode="0.00_ "/>
  </numFmts>
  <fonts count="50">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sz val="6"/>
      <name val="ＭＳ 明朝"/>
      <family val="1"/>
    </font>
    <font>
      <sz val="12"/>
      <color indexed="56"/>
      <name val="ＭＳ 明朝"/>
      <family val="1"/>
    </font>
    <font>
      <u val="single"/>
      <sz val="9"/>
      <color indexed="12"/>
      <name val="ＭＳ 明朝"/>
      <family val="1"/>
    </font>
    <font>
      <u val="single"/>
      <sz val="9"/>
      <color indexed="36"/>
      <name val="ＭＳ 明朝"/>
      <family val="1"/>
    </font>
    <font>
      <b/>
      <sz val="12"/>
      <color indexed="56"/>
      <name val="ＭＳ 明朝"/>
      <family val="1"/>
    </font>
    <font>
      <b/>
      <sz val="12"/>
      <name val="ＭＳ ゴシック"/>
      <family val="3"/>
    </font>
    <font>
      <sz val="12"/>
      <name val="ＭＳ ゴシック"/>
      <family val="3"/>
    </font>
    <font>
      <b/>
      <sz val="14"/>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color indexed="8"/>
      </left>
      <right style="thin">
        <color indexed="8"/>
      </right>
      <top style="thin">
        <color indexed="8"/>
      </top>
      <bottom style="thin"/>
    </border>
    <border>
      <left>
        <color indexed="63"/>
      </left>
      <right>
        <color indexed="63"/>
      </right>
      <top style="thin"/>
      <bottom>
        <color indexed="63"/>
      </bottom>
    </border>
    <border>
      <left style="thin"/>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top style="thin"/>
      <bottom style="thin"/>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style="thin"/>
    </border>
    <border>
      <left>
        <color indexed="63"/>
      </left>
      <right style="thin">
        <color indexed="8"/>
      </right>
      <top style="thin">
        <color indexed="8"/>
      </top>
      <bottom style="thin"/>
    </border>
    <border>
      <left style="thin">
        <color indexed="8"/>
      </left>
      <right>
        <color indexed="63"/>
      </right>
      <top>
        <color indexed="63"/>
      </top>
      <bottom style="thin"/>
    </border>
    <border>
      <left>
        <color indexed="63"/>
      </left>
      <right style="thin">
        <color indexed="8"/>
      </right>
      <top style="medium">
        <color indexed="8"/>
      </top>
      <bottom style="thin">
        <color indexed="8"/>
      </bottom>
    </border>
    <border>
      <left style="thin"/>
      <right>
        <color indexed="63"/>
      </right>
      <top style="medium">
        <color indexed="8"/>
      </top>
      <bottom style="thin">
        <color indexed="8"/>
      </bottom>
    </border>
    <border>
      <left>
        <color indexed="63"/>
      </left>
      <right style="thin"/>
      <top style="medium">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color indexed="8"/>
      </right>
      <top>
        <color indexed="63"/>
      </top>
      <bottom style="thin"/>
    </border>
    <border>
      <left>
        <color indexed="63"/>
      </left>
      <right style="thin"/>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style="thin"/>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style="thin"/>
      <right style="thin"/>
      <top style="medium"/>
      <bottom style="thin"/>
    </border>
    <border>
      <left style="thin"/>
      <right>
        <color indexed="63"/>
      </right>
      <top style="medium"/>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top style="thin"/>
      <bottom>
        <color indexed="63"/>
      </bottom>
    </border>
    <border>
      <left style="thin">
        <color indexed="8"/>
      </left>
      <right>
        <color indexed="63"/>
      </right>
      <top style="medium"/>
      <bottom style="thin"/>
    </border>
    <border>
      <left style="thin"/>
      <right style="thin"/>
      <top>
        <color indexed="63"/>
      </top>
      <bottom>
        <color indexed="63"/>
      </bottom>
    </border>
    <border>
      <left>
        <color indexed="63"/>
      </left>
      <right style="thin">
        <color indexed="8"/>
      </right>
      <top style="thin">
        <color indexed="8"/>
      </top>
      <bottom>
        <color indexed="63"/>
      </bottom>
    </border>
    <border>
      <left style="thin"/>
      <right style="thin"/>
      <top style="medium">
        <color indexed="8"/>
      </top>
      <bottom>
        <color indexed="63"/>
      </bottom>
    </border>
    <border>
      <left style="thin"/>
      <right style="thin"/>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 fillId="0" borderId="0">
      <alignment/>
      <protection/>
    </xf>
    <xf numFmtId="0" fontId="49" fillId="32" borderId="0" applyNumberFormat="0" applyBorder="0" applyAlignment="0" applyProtection="0"/>
  </cellStyleXfs>
  <cellXfs count="493">
    <xf numFmtId="0" fontId="0" fillId="0" borderId="0" xfId="0" applyAlignment="1">
      <alignment/>
    </xf>
    <xf numFmtId="0" fontId="6" fillId="0" borderId="10" xfId="0" applyFont="1" applyFill="1" applyBorder="1" applyAlignment="1" applyProtection="1">
      <alignment horizontal="centerContinuous" vertical="center"/>
      <protection/>
    </xf>
    <xf numFmtId="0" fontId="0" fillId="0" borderId="0" xfId="0" applyFont="1" applyFill="1" applyAlignment="1">
      <alignment vertical="center"/>
    </xf>
    <xf numFmtId="37" fontId="1"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0" fontId="6" fillId="0" borderId="0" xfId="0" applyFont="1" applyFill="1" applyAlignment="1">
      <alignment vertical="top"/>
    </xf>
    <xf numFmtId="0" fontId="0" fillId="0" borderId="0" xfId="0" applyFont="1" applyFill="1" applyAlignment="1">
      <alignment vertical="top"/>
    </xf>
    <xf numFmtId="0" fontId="6" fillId="0" borderId="0" xfId="0" applyFont="1" applyFill="1" applyAlignment="1">
      <alignment horizontal="right" vertical="top"/>
    </xf>
    <xf numFmtId="0" fontId="0" fillId="0" borderId="11" xfId="0" applyFont="1" applyFill="1" applyBorder="1" applyAlignment="1" applyProtection="1">
      <alignment horizontal="center" vertical="center"/>
      <protection/>
    </xf>
    <xf numFmtId="0" fontId="0" fillId="0" borderId="0" xfId="0" applyFont="1" applyFill="1" applyAlignment="1">
      <alignment vertical="top"/>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4" xfId="0" applyFont="1" applyFill="1" applyBorder="1" applyAlignment="1">
      <alignment horizontal="center"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37" fontId="8" fillId="0" borderId="0" xfId="0" applyNumberFormat="1" applyFont="1" applyFill="1" applyBorder="1" applyAlignment="1" applyProtection="1">
      <alignment horizontal="center" vertical="center"/>
      <protection/>
    </xf>
    <xf numFmtId="37" fontId="8" fillId="0" borderId="0" xfId="0" applyNumberFormat="1" applyFont="1" applyFill="1" applyBorder="1" applyAlignment="1" applyProtection="1">
      <alignment horizontal="right" vertical="center"/>
      <protection/>
    </xf>
    <xf numFmtId="0" fontId="1" fillId="0" borderId="11" xfId="0" applyFont="1" applyFill="1" applyBorder="1" applyAlignment="1" applyProtection="1" quotePrefix="1">
      <alignment horizontal="center" vertical="center"/>
      <protection/>
    </xf>
    <xf numFmtId="178" fontId="8" fillId="0" borderId="0" xfId="0" applyNumberFormat="1" applyFont="1" applyFill="1" applyAlignment="1" applyProtection="1">
      <alignment vertical="center"/>
      <protection/>
    </xf>
    <xf numFmtId="2" fontId="8"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180" fontId="8" fillId="0" borderId="0" xfId="0" applyNumberFormat="1" applyFont="1" applyFill="1" applyBorder="1" applyAlignment="1">
      <alignment horizontal="right" vertical="center"/>
    </xf>
    <xf numFmtId="178" fontId="8" fillId="0" borderId="0" xfId="0" applyNumberFormat="1" applyFont="1" applyFill="1" applyBorder="1" applyAlignment="1" applyProtection="1">
      <alignment vertical="center"/>
      <protection/>
    </xf>
    <xf numFmtId="3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vertical="center"/>
    </xf>
    <xf numFmtId="178" fontId="8" fillId="0" borderId="0" xfId="0" applyNumberFormat="1" applyFont="1" applyFill="1" applyBorder="1" applyAlignment="1">
      <alignment horizontal="right" vertical="center"/>
    </xf>
    <xf numFmtId="0" fontId="1" fillId="0" borderId="0" xfId="0" applyFont="1" applyBorder="1" applyAlignment="1">
      <alignment horizontal="distributed" vertical="center"/>
    </xf>
    <xf numFmtId="177"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0" xfId="0" applyFont="1" applyFill="1" applyBorder="1" applyAlignment="1">
      <alignment horizontal="right" vertical="center"/>
    </xf>
    <xf numFmtId="0" fontId="1" fillId="0" borderId="0" xfId="0" applyFont="1" applyFill="1" applyBorder="1" applyAlignment="1" applyProtection="1">
      <alignment horizontal="distributed" vertical="center"/>
      <protection/>
    </xf>
    <xf numFmtId="0" fontId="0" fillId="0" borderId="0" xfId="0" applyFont="1" applyFill="1" applyAlignment="1">
      <alignment vertical="center"/>
    </xf>
    <xf numFmtId="37" fontId="1" fillId="0" borderId="0" xfId="0" applyNumberFormat="1" applyFont="1" applyFill="1" applyBorder="1" applyAlignment="1" applyProtection="1">
      <alignment horizontal="right" vertical="center"/>
      <protection/>
    </xf>
    <xf numFmtId="178" fontId="1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14" xfId="0" applyFont="1" applyFill="1" applyBorder="1" applyAlignment="1" applyProtection="1">
      <alignment vertical="center"/>
      <protection/>
    </xf>
    <xf numFmtId="37" fontId="8" fillId="0" borderId="16" xfId="0" applyNumberFormat="1" applyFont="1" applyFill="1" applyBorder="1" applyAlignment="1" applyProtection="1">
      <alignment horizontal="right" vertical="center"/>
      <protection/>
    </xf>
    <xf numFmtId="0" fontId="0" fillId="0" borderId="17" xfId="0" applyFont="1" applyFill="1" applyBorder="1" applyAlignment="1" applyProtection="1">
      <alignment horizontal="distributed" vertical="center"/>
      <protection/>
    </xf>
    <xf numFmtId="0" fontId="0" fillId="0" borderId="0" xfId="0" applyFont="1" applyFill="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0" xfId="0" applyNumberFormat="1" applyFont="1" applyFill="1" applyAlignment="1">
      <alignment vertical="center"/>
    </xf>
    <xf numFmtId="0" fontId="0" fillId="0" borderId="0" xfId="0" applyFont="1" applyFill="1" applyBorder="1" applyAlignment="1" applyProtection="1" quotePrefix="1">
      <alignment vertical="center"/>
      <protection/>
    </xf>
    <xf numFmtId="0" fontId="0" fillId="0" borderId="0" xfId="0" applyFont="1" applyBorder="1" applyAlignment="1">
      <alignment vertical="center"/>
    </xf>
    <xf numFmtId="177"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178" fontId="0" fillId="0" borderId="0" xfId="0" applyNumberFormat="1" applyFont="1" applyFill="1" applyBorder="1" applyAlignment="1" applyProtection="1">
      <alignment vertical="center"/>
      <protection/>
    </xf>
    <xf numFmtId="190"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0" fontId="0" fillId="0" borderId="19" xfId="0" applyFont="1" applyFill="1" applyBorder="1" applyAlignment="1">
      <alignment vertical="center"/>
    </xf>
    <xf numFmtId="0" fontId="0" fillId="0" borderId="0" xfId="0" applyFont="1" applyFill="1" applyAlignment="1">
      <alignment horizontal="right" vertical="top"/>
    </xf>
    <xf numFmtId="0" fontId="0" fillId="0" borderId="22" xfId="0" applyFont="1" applyFill="1" applyBorder="1" applyAlignment="1">
      <alignment vertical="center"/>
    </xf>
    <xf numFmtId="0" fontId="0" fillId="0" borderId="22" xfId="0" applyFont="1" applyFill="1" applyBorder="1" applyAlignment="1">
      <alignment horizontal="right" vertical="center"/>
    </xf>
    <xf numFmtId="0" fontId="0" fillId="0" borderId="23" xfId="0"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lignment/>
    </xf>
    <xf numFmtId="0" fontId="0" fillId="0" borderId="0" xfId="0" applyFont="1" applyBorder="1" applyAlignment="1">
      <alignment horizontal="center" vertical="center"/>
    </xf>
    <xf numFmtId="0" fontId="0" fillId="0" borderId="24" xfId="0" applyFont="1" applyFill="1" applyBorder="1" applyAlignment="1">
      <alignment vertical="center"/>
    </xf>
    <xf numFmtId="0" fontId="0" fillId="0" borderId="0" xfId="0" applyFont="1" applyFill="1" applyBorder="1" applyAlignment="1">
      <alignment horizontal="distributed" vertical="center"/>
    </xf>
    <xf numFmtId="178" fontId="0" fillId="0" borderId="0" xfId="0" applyNumberFormat="1" applyFont="1" applyFill="1" applyAlignment="1" applyProtection="1">
      <alignment vertical="center"/>
      <protection/>
    </xf>
    <xf numFmtId="0" fontId="0" fillId="0" borderId="0" xfId="0" applyFont="1" applyFill="1" applyBorder="1" applyAlignment="1">
      <alignment vertical="center" shrinkToFit="1"/>
    </xf>
    <xf numFmtId="2" fontId="0" fillId="0" borderId="0" xfId="0" applyNumberFormat="1" applyFont="1" applyFill="1" applyBorder="1" applyAlignment="1" applyProtection="1">
      <alignment vertical="center"/>
      <protection/>
    </xf>
    <xf numFmtId="178" fontId="0" fillId="0" borderId="0" xfId="0" applyNumberFormat="1" applyFont="1" applyFill="1" applyAlignment="1" applyProtection="1">
      <alignment horizontal="right" vertical="center"/>
      <protection/>
    </xf>
    <xf numFmtId="0" fontId="0" fillId="0" borderId="19" xfId="0" applyFont="1" applyBorder="1" applyAlignment="1">
      <alignment vertical="center"/>
    </xf>
    <xf numFmtId="0" fontId="0" fillId="0" borderId="25" xfId="0" applyFont="1" applyBorder="1" applyAlignment="1">
      <alignment vertical="center"/>
    </xf>
    <xf numFmtId="0" fontId="0" fillId="0" borderId="14" xfId="0" applyFont="1" applyBorder="1" applyAlignment="1">
      <alignment vertical="center"/>
    </xf>
    <xf numFmtId="178" fontId="0" fillId="0" borderId="0"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37" fontId="0" fillId="0" borderId="0" xfId="0" applyNumberFormat="1" applyFont="1" applyFill="1" applyAlignment="1" applyProtection="1">
      <alignment vertical="center"/>
      <protection/>
    </xf>
    <xf numFmtId="0" fontId="0" fillId="0" borderId="26" xfId="0" applyFont="1" applyFill="1" applyBorder="1" applyAlignment="1">
      <alignment vertical="center"/>
    </xf>
    <xf numFmtId="37" fontId="0" fillId="0" borderId="19" xfId="0" applyNumberFormat="1" applyFont="1" applyFill="1" applyBorder="1" applyAlignment="1" applyProtection="1">
      <alignment vertical="center"/>
      <protection/>
    </xf>
    <xf numFmtId="0" fontId="0" fillId="0" borderId="0" xfId="0" applyFont="1" applyFill="1" applyAlignment="1">
      <alignment horizontal="distributed" vertical="center"/>
    </xf>
    <xf numFmtId="0" fontId="0" fillId="0" borderId="11" xfId="0" applyFont="1" applyBorder="1" applyAlignment="1">
      <alignment horizontal="distributed" vertical="center"/>
    </xf>
    <xf numFmtId="0" fontId="0" fillId="0" borderId="0" xfId="0" applyFont="1" applyFill="1" applyAlignment="1">
      <alignment vertical="top"/>
    </xf>
    <xf numFmtId="0" fontId="0" fillId="0" borderId="22" xfId="0" applyFont="1" applyBorder="1" applyAlignment="1">
      <alignment/>
    </xf>
    <xf numFmtId="177" fontId="0" fillId="0" borderId="0" xfId="0" applyNumberFormat="1" applyFont="1" applyFill="1" applyBorder="1" applyAlignment="1" applyProtection="1">
      <alignment horizontal="right" vertical="center"/>
      <protection/>
    </xf>
    <xf numFmtId="0" fontId="1" fillId="0" borderId="0" xfId="0" applyFont="1" applyBorder="1" applyAlignment="1">
      <alignment horizontal="center" vertical="center"/>
    </xf>
    <xf numFmtId="177" fontId="0" fillId="0" borderId="0" xfId="0" applyNumberFormat="1" applyFont="1" applyFill="1" applyAlignment="1">
      <alignment horizontal="left" vertical="top" textRotation="255"/>
    </xf>
    <xf numFmtId="0" fontId="0" fillId="0" borderId="0" xfId="0" applyFont="1" applyFill="1" applyBorder="1" applyAlignment="1" applyProtection="1">
      <alignment horizontal="right" vertical="center"/>
      <protection/>
    </xf>
    <xf numFmtId="0" fontId="0" fillId="0" borderId="0" xfId="0" applyFont="1" applyBorder="1" applyAlignment="1">
      <alignment horizontal="right" vertical="center"/>
    </xf>
    <xf numFmtId="0" fontId="0" fillId="0" borderId="0" xfId="0" applyFont="1" applyFill="1" applyBorder="1" applyAlignment="1">
      <alignment horizontal="distributed" vertical="center"/>
    </xf>
    <xf numFmtId="178" fontId="8" fillId="0" borderId="0" xfId="0" applyNumberFormat="1" applyFont="1" applyFill="1" applyBorder="1" applyAlignment="1" applyProtection="1">
      <alignment horizontal="right" vertical="center"/>
      <protection/>
    </xf>
    <xf numFmtId="0" fontId="0" fillId="0" borderId="27" xfId="0" applyFont="1" applyFill="1" applyBorder="1" applyAlignment="1">
      <alignment horizontal="center" vertical="center"/>
    </xf>
    <xf numFmtId="177" fontId="0" fillId="0" borderId="19" xfId="0" applyNumberFormat="1" applyFont="1" applyFill="1" applyBorder="1" applyAlignment="1">
      <alignment vertical="center"/>
    </xf>
    <xf numFmtId="177" fontId="0" fillId="0" borderId="19" xfId="0" applyNumberFormat="1" applyFont="1" applyFill="1" applyBorder="1" applyAlignment="1">
      <alignment horizontal="left" vertical="top" textRotation="255"/>
    </xf>
    <xf numFmtId="190" fontId="0" fillId="0" borderId="0" xfId="0" applyNumberFormat="1" applyFont="1" applyFill="1" applyBorder="1" applyAlignment="1">
      <alignment horizontal="right" vertical="center"/>
    </xf>
    <xf numFmtId="0" fontId="0" fillId="0" borderId="28" xfId="0" applyFont="1" applyFill="1" applyBorder="1" applyAlignment="1" applyProtection="1">
      <alignment horizontal="center" vertical="center"/>
      <protection/>
    </xf>
    <xf numFmtId="0" fontId="0" fillId="0" borderId="0" xfId="0" applyFont="1" applyAlignment="1">
      <alignment horizontal="center"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0" xfId="0" applyFont="1" applyBorder="1" applyAlignment="1">
      <alignment horizontal="center" vertical="center"/>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0" fontId="0" fillId="0" borderId="20" xfId="0" applyFont="1" applyFill="1" applyBorder="1" applyAlignment="1">
      <alignment horizontal="center" vertical="center"/>
    </xf>
    <xf numFmtId="0" fontId="0" fillId="0" borderId="0" xfId="0" applyFont="1" applyBorder="1" applyAlignment="1">
      <alignment horizontal="distributed" vertical="center" wrapText="1"/>
    </xf>
    <xf numFmtId="0" fontId="0" fillId="0" borderId="0" xfId="0" applyFont="1" applyFill="1" applyBorder="1" applyAlignment="1">
      <alignment horizontal="distributed" vertical="center"/>
    </xf>
    <xf numFmtId="0" fontId="0" fillId="0" borderId="31" xfId="0" applyFont="1" applyFill="1" applyBorder="1" applyAlignment="1">
      <alignment horizontal="right" vertical="center"/>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3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0" xfId="0" applyFont="1" applyFill="1" applyAlignment="1">
      <alignment vertical="center"/>
    </xf>
    <xf numFmtId="0" fontId="4" fillId="0" borderId="0" xfId="0" applyFont="1" applyFill="1" applyBorder="1" applyAlignment="1" applyProtection="1">
      <alignment horizontal="center" vertical="center"/>
      <protection/>
    </xf>
    <xf numFmtId="0" fontId="0" fillId="0" borderId="0" xfId="0" applyFont="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centerContinuous" vertical="center"/>
      <protection/>
    </xf>
    <xf numFmtId="0" fontId="0" fillId="0" borderId="34" xfId="0" applyFont="1" applyFill="1" applyBorder="1" applyAlignment="1" applyProtection="1">
      <alignment horizontal="centerContinuous" vertical="center"/>
      <protection/>
    </xf>
    <xf numFmtId="0" fontId="0" fillId="0" borderId="35" xfId="0" applyFont="1" applyFill="1" applyBorder="1" applyAlignment="1" applyProtection="1">
      <alignment horizontal="centerContinuous" vertical="center"/>
      <protection/>
    </xf>
    <xf numFmtId="0" fontId="0" fillId="0" borderId="36" xfId="0" applyFont="1" applyFill="1" applyBorder="1" applyAlignment="1" applyProtection="1">
      <alignment horizontal="centerContinuous" vertical="center"/>
      <protection/>
    </xf>
    <xf numFmtId="0" fontId="0" fillId="0" borderId="11"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3" fontId="0" fillId="0" borderId="0"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horizontal="right" vertical="center"/>
      <protection/>
    </xf>
    <xf numFmtId="3" fontId="0" fillId="0" borderId="37" xfId="0" applyNumberFormat="1" applyFont="1" applyFill="1" applyBorder="1" applyAlignment="1" applyProtection="1">
      <alignment horizontal="right" vertical="center"/>
      <protection/>
    </xf>
    <xf numFmtId="3" fontId="0" fillId="0" borderId="33" xfId="0" applyNumberFormat="1" applyFont="1" applyFill="1" applyBorder="1" applyAlignment="1" applyProtection="1">
      <alignment horizontal="right" vertical="center"/>
      <protection/>
    </xf>
    <xf numFmtId="3" fontId="0" fillId="0" borderId="38" xfId="0" applyNumberFormat="1" applyFont="1" applyFill="1" applyBorder="1" applyAlignment="1" applyProtection="1">
      <alignment horizontal="right" vertical="center"/>
      <protection/>
    </xf>
    <xf numFmtId="3" fontId="0" fillId="0" borderId="24" xfId="0" applyNumberFormat="1" applyFont="1" applyFill="1" applyBorder="1" applyAlignment="1" applyProtection="1">
      <alignment horizontal="right" vertical="center"/>
      <protection/>
    </xf>
    <xf numFmtId="3" fontId="0" fillId="0" borderId="37"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3" fontId="0" fillId="0" borderId="33"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horizontal="right" vertical="center"/>
      <protection/>
    </xf>
    <xf numFmtId="3" fontId="0" fillId="0" borderId="3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3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86" fontId="0" fillId="0" borderId="0" xfId="0" applyNumberFormat="1" applyFont="1" applyFill="1" applyBorder="1" applyAlignment="1" applyProtection="1">
      <alignment horizontal="right" vertical="center"/>
      <protection/>
    </xf>
    <xf numFmtId="187" fontId="0" fillId="0" borderId="0" xfId="0" applyNumberFormat="1" applyFont="1" applyFill="1" applyBorder="1" applyAlignment="1" applyProtection="1">
      <alignment horizontal="right" vertical="center"/>
      <protection/>
    </xf>
    <xf numFmtId="0" fontId="0" fillId="0" borderId="39" xfId="0" applyFont="1" applyFill="1" applyBorder="1" applyAlignment="1" applyProtection="1">
      <alignment horizontal="center" vertical="center"/>
      <protection/>
    </xf>
    <xf numFmtId="37" fontId="8" fillId="0" borderId="24" xfId="0" applyNumberFormat="1" applyFont="1" applyFill="1" applyBorder="1" applyAlignment="1" applyProtection="1">
      <alignment horizontal="center" vertical="center"/>
      <protection/>
    </xf>
    <xf numFmtId="0" fontId="0" fillId="0" borderId="0" xfId="0" applyFont="1" applyFill="1" applyBorder="1" applyAlignment="1">
      <alignment horizontal="left" vertical="center"/>
    </xf>
    <xf numFmtId="0" fontId="0" fillId="0" borderId="11" xfId="0" applyFont="1" applyFill="1" applyBorder="1" applyAlignment="1" applyProtection="1" quotePrefix="1">
      <alignment horizontal="left" vertical="center" indent="2"/>
      <protection/>
    </xf>
    <xf numFmtId="0" fontId="0" fillId="0" borderId="11" xfId="0" applyFont="1" applyFill="1" applyBorder="1" applyAlignment="1" applyProtection="1" quotePrefix="1">
      <alignment horizontal="right" vertical="center" indent="1"/>
      <protection/>
    </xf>
    <xf numFmtId="0" fontId="0" fillId="0" borderId="11" xfId="0" applyFont="1" applyFill="1" applyBorder="1" applyAlignment="1" applyProtection="1">
      <alignment horizontal="right" vertical="center" indent="1"/>
      <protection/>
    </xf>
    <xf numFmtId="0" fontId="0" fillId="0" borderId="17" xfId="0" applyFont="1" applyFill="1" applyBorder="1" applyAlignment="1" applyProtection="1" quotePrefix="1">
      <alignment horizontal="right" vertical="center" indent="1"/>
      <protection/>
    </xf>
    <xf numFmtId="0" fontId="12" fillId="0" borderId="11" xfId="0" applyFont="1" applyFill="1" applyBorder="1" applyAlignment="1" applyProtection="1" quotePrefix="1">
      <alignment horizontal="center" vertical="center"/>
      <protection/>
    </xf>
    <xf numFmtId="0" fontId="12" fillId="0" borderId="11" xfId="0" applyFont="1" applyFill="1" applyBorder="1" applyAlignment="1" applyProtection="1" quotePrefix="1">
      <alignment horizontal="left" vertical="center" indent="2"/>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13" fillId="0" borderId="0" xfId="0" applyFont="1" applyBorder="1" applyAlignment="1">
      <alignment horizontal="center" vertical="center"/>
    </xf>
    <xf numFmtId="0" fontId="13" fillId="0" borderId="3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distributed" vertical="center" wrapText="1"/>
    </xf>
    <xf numFmtId="0" fontId="12" fillId="0" borderId="0" xfId="0" applyFont="1" applyFill="1" applyBorder="1" applyAlignment="1">
      <alignment horizontal="distributed" vertical="center"/>
    </xf>
    <xf numFmtId="37" fontId="12" fillId="0" borderId="0" xfId="0" applyNumberFormat="1" applyFont="1" applyFill="1" applyBorder="1" applyAlignment="1" applyProtection="1">
      <alignment vertical="center"/>
      <protection/>
    </xf>
    <xf numFmtId="0" fontId="13" fillId="0" borderId="0" xfId="0" applyFont="1" applyFill="1" applyBorder="1" applyAlignment="1">
      <alignment horizontal="distributed" vertical="center"/>
    </xf>
    <xf numFmtId="37" fontId="13" fillId="0" borderId="39" xfId="0" applyNumberFormat="1" applyFont="1" applyFill="1" applyBorder="1" applyAlignment="1" applyProtection="1">
      <alignment vertical="center"/>
      <protection/>
    </xf>
    <xf numFmtId="37" fontId="13" fillId="0" borderId="0" xfId="0" applyNumberFormat="1" applyFont="1" applyFill="1" applyBorder="1" applyAlignment="1" applyProtection="1">
      <alignment vertical="center"/>
      <protection/>
    </xf>
    <xf numFmtId="0" fontId="12" fillId="0" borderId="0" xfId="0" applyFont="1" applyFill="1" applyBorder="1" applyAlignment="1">
      <alignment horizontal="right" vertical="center"/>
    </xf>
    <xf numFmtId="37" fontId="12" fillId="0" borderId="0" xfId="0" applyNumberFormat="1" applyFont="1" applyFill="1" applyAlignment="1">
      <alignment vertical="center"/>
    </xf>
    <xf numFmtId="37" fontId="12" fillId="0" borderId="0" xfId="0" applyNumberFormat="1" applyFont="1" applyAlignment="1">
      <alignment vertical="center"/>
    </xf>
    <xf numFmtId="0" fontId="12" fillId="0" borderId="0" xfId="0" applyFont="1" applyFill="1" applyAlignment="1">
      <alignment vertical="center"/>
    </xf>
    <xf numFmtId="0" fontId="12" fillId="0" borderId="0" xfId="0" applyFont="1" applyAlignment="1">
      <alignment vertical="center"/>
    </xf>
    <xf numFmtId="37" fontId="8" fillId="0" borderId="19" xfId="0" applyNumberFormat="1" applyFont="1" applyFill="1" applyBorder="1" applyAlignment="1" applyProtection="1">
      <alignment horizontal="right" vertical="center"/>
      <protection/>
    </xf>
    <xf numFmtId="180" fontId="8" fillId="0" borderId="19" xfId="0" applyNumberFormat="1" applyFont="1" applyFill="1" applyBorder="1" applyAlignment="1">
      <alignment horizontal="right" vertical="center"/>
    </xf>
    <xf numFmtId="178" fontId="8" fillId="0" borderId="19" xfId="0" applyNumberFormat="1" applyFont="1" applyFill="1" applyBorder="1" applyAlignment="1">
      <alignment horizontal="right" vertical="center"/>
    </xf>
    <xf numFmtId="0" fontId="0" fillId="0" borderId="40"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0" xfId="0" applyFont="1" applyFill="1" applyBorder="1" applyAlignment="1">
      <alignment vertical="center"/>
    </xf>
    <xf numFmtId="0" fontId="0" fillId="0" borderId="41" xfId="0" applyFont="1" applyFill="1" applyBorder="1" applyAlignment="1" applyProtection="1">
      <alignment vertical="center"/>
      <protection/>
    </xf>
    <xf numFmtId="186" fontId="0" fillId="0" borderId="0" xfId="0" applyNumberFormat="1" applyFont="1" applyFill="1" applyBorder="1" applyAlignment="1">
      <alignment horizontal="right" vertical="center"/>
    </xf>
    <xf numFmtId="0" fontId="0" fillId="0" borderId="22"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37" fontId="12"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indent="3"/>
    </xf>
    <xf numFmtId="0" fontId="0" fillId="0" borderId="0" xfId="0" applyFont="1" applyFill="1" applyAlignment="1">
      <alignment horizontal="left" vertical="center" indent="3"/>
    </xf>
    <xf numFmtId="0" fontId="0" fillId="0" borderId="0" xfId="0" applyFont="1" applyFill="1" applyBorder="1" applyAlignment="1">
      <alignment horizontal="left" vertical="center" indent="3"/>
    </xf>
    <xf numFmtId="0" fontId="12" fillId="0" borderId="0" xfId="0" applyFont="1" applyFill="1" applyBorder="1" applyAlignment="1" applyProtection="1">
      <alignment horizontal="center" vertical="center"/>
      <protection/>
    </xf>
    <xf numFmtId="177" fontId="12" fillId="0" borderId="0" xfId="0" applyNumberFormat="1" applyFont="1" applyFill="1" applyAlignment="1">
      <alignment vertical="center"/>
    </xf>
    <xf numFmtId="0" fontId="0" fillId="0" borderId="42" xfId="0" applyFont="1" applyFill="1" applyBorder="1" applyAlignment="1">
      <alignment horizontal="left" vertical="center"/>
    </xf>
    <xf numFmtId="0" fontId="0" fillId="0" borderId="0" xfId="0" applyFill="1" applyAlignment="1">
      <alignment vertical="center"/>
    </xf>
    <xf numFmtId="0" fontId="0" fillId="0" borderId="11" xfId="0" applyFont="1" applyFill="1" applyBorder="1" applyAlignment="1" applyProtection="1" quotePrefix="1">
      <alignment horizontal="right" vertical="center" indent="2"/>
      <protection/>
    </xf>
    <xf numFmtId="0" fontId="12" fillId="0" borderId="11" xfId="0" applyFont="1" applyFill="1" applyBorder="1" applyAlignment="1" applyProtection="1" quotePrefix="1">
      <alignment horizontal="right" vertical="center" indent="2"/>
      <protection/>
    </xf>
    <xf numFmtId="0" fontId="0" fillId="0" borderId="11" xfId="0" applyFont="1" applyFill="1" applyBorder="1" applyAlignment="1" applyProtection="1" quotePrefix="1">
      <alignment horizontal="left" vertical="center" indent="3"/>
      <protection/>
    </xf>
    <xf numFmtId="0" fontId="0" fillId="0" borderId="17" xfId="0" applyFont="1" applyFill="1" applyBorder="1" applyAlignment="1" applyProtection="1" quotePrefix="1">
      <alignment horizontal="left" vertical="center" indent="3"/>
      <protection/>
    </xf>
    <xf numFmtId="0" fontId="13" fillId="0" borderId="43"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lignment vertical="center"/>
    </xf>
    <xf numFmtId="0" fontId="13" fillId="0" borderId="40"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0" fillId="0" borderId="44" xfId="0" applyFill="1" applyBorder="1" applyAlignment="1">
      <alignment horizontal="left" vertical="center"/>
    </xf>
    <xf numFmtId="0" fontId="0" fillId="0" borderId="0"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5" xfId="0" applyFill="1" applyBorder="1" applyAlignment="1">
      <alignment vertical="center"/>
    </xf>
    <xf numFmtId="0" fontId="0" fillId="0" borderId="17" xfId="0" applyFill="1" applyBorder="1" applyAlignment="1">
      <alignment horizontal="center" vertical="center"/>
    </xf>
    <xf numFmtId="0" fontId="0" fillId="0" borderId="15" xfId="0" applyFont="1" applyBorder="1" applyAlignment="1">
      <alignment horizontal="center" vertical="center"/>
    </xf>
    <xf numFmtId="0" fontId="12" fillId="0" borderId="15" xfId="0" applyFont="1" applyFill="1" applyBorder="1" applyAlignment="1">
      <alignment horizontal="distributed" vertical="center"/>
    </xf>
    <xf numFmtId="0" fontId="13" fillId="0" borderId="15" xfId="0" applyFont="1" applyFill="1" applyBorder="1" applyAlignment="1">
      <alignment horizontal="distributed" vertical="center"/>
    </xf>
    <xf numFmtId="0" fontId="12" fillId="0" borderId="15" xfId="0" applyFont="1" applyFill="1" applyBorder="1" applyAlignment="1">
      <alignment horizontal="right" vertical="center"/>
    </xf>
    <xf numFmtId="0" fontId="0" fillId="0" borderId="15" xfId="0" applyFont="1" applyFill="1" applyBorder="1" applyAlignment="1">
      <alignment vertical="center" shrinkToFit="1"/>
    </xf>
    <xf numFmtId="0" fontId="0" fillId="0" borderId="15" xfId="0" applyFont="1" applyFill="1" applyBorder="1" applyAlignment="1">
      <alignment horizontal="right" vertical="center"/>
    </xf>
    <xf numFmtId="0" fontId="0" fillId="0" borderId="15" xfId="0" applyFont="1" applyFill="1" applyBorder="1" applyAlignment="1">
      <alignment horizontal="distributed" vertical="center" wrapText="1" shrinkToFit="1"/>
    </xf>
    <xf numFmtId="0" fontId="0" fillId="0" borderId="31" xfId="0" applyFont="1" applyBorder="1" applyAlignment="1">
      <alignment horizontal="distributed" vertical="center"/>
    </xf>
    <xf numFmtId="3" fontId="0" fillId="0" borderId="43" xfId="0" applyNumberFormat="1" applyFont="1" applyFill="1" applyBorder="1" applyAlignment="1" applyProtection="1">
      <alignment horizontal="right" vertical="center"/>
      <protection/>
    </xf>
    <xf numFmtId="3" fontId="0" fillId="0" borderId="44" xfId="0" applyNumberFormat="1" applyFont="1" applyFill="1" applyBorder="1" applyAlignment="1" applyProtection="1">
      <alignment horizontal="right" vertical="center"/>
      <protection/>
    </xf>
    <xf numFmtId="3" fontId="0" fillId="0" borderId="24" xfId="0" applyNumberFormat="1" applyFont="1" applyFill="1" applyBorder="1" applyAlignment="1" applyProtection="1">
      <alignment horizontal="right" vertical="center"/>
      <protection/>
    </xf>
    <xf numFmtId="3" fontId="0" fillId="0" borderId="37"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3" fontId="0" fillId="0" borderId="0" xfId="0" applyNumberFormat="1" applyFont="1" applyFill="1" applyBorder="1" applyAlignment="1">
      <alignment horizontal="right" vertical="center"/>
    </xf>
    <xf numFmtId="3" fontId="0" fillId="0" borderId="26" xfId="0" applyNumberFormat="1" applyFont="1" applyFill="1" applyBorder="1" applyAlignment="1" applyProtection="1">
      <alignment horizontal="right" vertical="center"/>
      <protection/>
    </xf>
    <xf numFmtId="3" fontId="0" fillId="0" borderId="14"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horizontal="right" vertical="center"/>
      <protection/>
    </xf>
    <xf numFmtId="3" fontId="12" fillId="0" borderId="37" xfId="0" applyNumberFormat="1" applyFont="1" applyFill="1" applyBorder="1" applyAlignment="1" applyProtection="1">
      <alignment horizontal="right" vertical="center"/>
      <protection/>
    </xf>
    <xf numFmtId="3" fontId="12"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37" xfId="0" applyNumberFormat="1" applyFont="1" applyFill="1" applyBorder="1" applyAlignment="1" applyProtection="1">
      <alignment vertical="center"/>
      <protection/>
    </xf>
    <xf numFmtId="37" fontId="0" fillId="0" borderId="33" xfId="0" applyNumberFormat="1" applyFont="1" applyFill="1" applyBorder="1" applyAlignment="1" applyProtection="1">
      <alignment vertical="center"/>
      <protection/>
    </xf>
    <xf numFmtId="37" fontId="0" fillId="0" borderId="19" xfId="0" applyNumberFormat="1" applyFont="1" applyFill="1" applyBorder="1" applyAlignment="1" applyProtection="1">
      <alignment vertical="center"/>
      <protection/>
    </xf>
    <xf numFmtId="37" fontId="12" fillId="0" borderId="39" xfId="0" applyNumberFormat="1" applyFont="1" applyFill="1" applyBorder="1" applyAlignment="1" applyProtection="1">
      <alignment vertical="center"/>
      <protection/>
    </xf>
    <xf numFmtId="178" fontId="0" fillId="0" borderId="39"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Alignment="1" applyProtection="1">
      <alignment vertical="center"/>
      <protection/>
    </xf>
    <xf numFmtId="2" fontId="0" fillId="0" borderId="39" xfId="0" applyNumberFormat="1" applyFont="1" applyFill="1" applyBorder="1" applyAlignment="1" applyProtection="1">
      <alignment vertical="center"/>
      <protection/>
    </xf>
    <xf numFmtId="2" fontId="0" fillId="0" borderId="0" xfId="0" applyNumberFormat="1" applyFont="1" applyFill="1" applyBorder="1" applyAlignment="1" applyProtection="1">
      <alignment vertical="center"/>
      <protection/>
    </xf>
    <xf numFmtId="0" fontId="0" fillId="0" borderId="37" xfId="0" applyFont="1" applyFill="1" applyBorder="1" applyAlignment="1">
      <alignment vertical="center"/>
    </xf>
    <xf numFmtId="0" fontId="0" fillId="0" borderId="0" xfId="0" applyFont="1" applyFill="1" applyBorder="1" applyAlignment="1">
      <alignment vertical="center"/>
    </xf>
    <xf numFmtId="0" fontId="0" fillId="0" borderId="3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78" fontId="0" fillId="0" borderId="37" xfId="0" applyNumberFormat="1" applyFont="1" applyFill="1" applyBorder="1" applyAlignment="1" applyProtection="1">
      <alignment vertical="center"/>
      <protection/>
    </xf>
    <xf numFmtId="178" fontId="0" fillId="0" borderId="26"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37" fontId="12" fillId="0" borderId="37" xfId="0" applyNumberFormat="1" applyFont="1" applyFill="1" applyBorder="1" applyAlignment="1" applyProtection="1">
      <alignment vertical="center"/>
      <protection/>
    </xf>
    <xf numFmtId="178" fontId="12" fillId="0" borderId="37" xfId="0" applyNumberFormat="1" applyFont="1" applyFill="1" applyBorder="1" applyAlignment="1" applyProtection="1">
      <alignment vertical="center"/>
      <protection/>
    </xf>
    <xf numFmtId="178" fontId="12" fillId="0" borderId="0" xfId="0" applyNumberFormat="1" applyFont="1" applyFill="1" applyBorder="1" applyAlignment="1" applyProtection="1">
      <alignment vertical="center"/>
      <protection/>
    </xf>
    <xf numFmtId="37" fontId="0" fillId="0" borderId="39" xfId="0" applyNumberFormat="1" applyFont="1" applyFill="1" applyBorder="1" applyAlignment="1" applyProtection="1">
      <alignment vertical="center"/>
      <protection/>
    </xf>
    <xf numFmtId="0" fontId="0" fillId="0" borderId="39" xfId="0"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187" fontId="0" fillId="0" borderId="39" xfId="0" applyNumberFormat="1" applyFont="1" applyFill="1" applyBorder="1" applyAlignment="1" applyProtection="1">
      <alignment vertical="center"/>
      <protection/>
    </xf>
    <xf numFmtId="187" fontId="0" fillId="0" borderId="0" xfId="0" applyNumberFormat="1" applyFont="1" applyFill="1" applyBorder="1" applyAlignment="1" applyProtection="1">
      <alignment vertical="center"/>
      <protection/>
    </xf>
    <xf numFmtId="186" fontId="0" fillId="0" borderId="39"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16" xfId="0" applyNumberFormat="1" applyFont="1" applyFill="1" applyBorder="1" applyAlignment="1" applyProtection="1">
      <alignment vertical="center"/>
      <protection/>
    </xf>
    <xf numFmtId="186" fontId="0" fillId="0" borderId="19" xfId="0" applyNumberFormat="1" applyFont="1" applyFill="1" applyBorder="1" applyAlignment="1" applyProtection="1">
      <alignment vertical="center"/>
      <protection/>
    </xf>
    <xf numFmtId="178" fontId="12" fillId="0" borderId="39" xfId="0" applyNumberFormat="1" applyFont="1" applyFill="1" applyBorder="1" applyAlignment="1" applyProtection="1">
      <alignment vertical="center"/>
      <protection/>
    </xf>
    <xf numFmtId="37" fontId="0" fillId="0" borderId="39" xfId="0" applyNumberFormat="1" applyFont="1" applyFill="1" applyBorder="1" applyAlignment="1" applyProtection="1">
      <alignment horizontal="right" vertical="center"/>
      <protection/>
    </xf>
    <xf numFmtId="182" fontId="0"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pplyProtection="1">
      <alignment horizontal="right" vertical="center"/>
      <protection/>
    </xf>
    <xf numFmtId="182" fontId="0" fillId="0" borderId="0" xfId="0" applyNumberFormat="1" applyFont="1" applyFill="1" applyBorder="1" applyAlignment="1">
      <alignment horizontal="right" vertical="center"/>
    </xf>
    <xf numFmtId="38" fontId="0" fillId="0" borderId="0" xfId="49" applyFont="1" applyFill="1" applyBorder="1" applyAlignment="1">
      <alignment vertical="center"/>
    </xf>
    <xf numFmtId="37" fontId="12" fillId="0" borderId="39" xfId="0" applyNumberFormat="1" applyFont="1" applyFill="1" applyBorder="1" applyAlignment="1" applyProtection="1">
      <alignment horizontal="right" vertical="center"/>
      <protection/>
    </xf>
    <xf numFmtId="182" fontId="12" fillId="0" borderId="0" xfId="0" applyNumberFormat="1" applyFont="1" applyFill="1" applyBorder="1" applyAlignment="1" applyProtection="1">
      <alignment horizontal="right" vertical="center"/>
      <protection/>
    </xf>
    <xf numFmtId="192" fontId="12"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4" xfId="0" applyFont="1" applyFill="1" applyBorder="1" applyAlignment="1">
      <alignment vertical="center"/>
    </xf>
    <xf numFmtId="178" fontId="0" fillId="0" borderId="19" xfId="0" applyNumberFormat="1" applyFont="1" applyFill="1" applyBorder="1" applyAlignment="1" applyProtection="1">
      <alignment vertical="center"/>
      <protection/>
    </xf>
    <xf numFmtId="37" fontId="0" fillId="0" borderId="40" xfId="0" applyNumberFormat="1" applyFont="1" applyFill="1" applyBorder="1" applyAlignment="1" applyProtection="1">
      <alignment vertical="center"/>
      <protection/>
    </xf>
    <xf numFmtId="37" fontId="0" fillId="0" borderId="24"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38" fontId="0" fillId="0" borderId="24" xfId="0" applyNumberFormat="1" applyFont="1" applyFill="1" applyBorder="1" applyAlignment="1" applyProtection="1">
      <alignment vertical="center"/>
      <protection/>
    </xf>
    <xf numFmtId="3" fontId="0" fillId="0" borderId="24" xfId="0" applyNumberFormat="1" applyFont="1" applyFill="1" applyBorder="1" applyAlignment="1">
      <alignment vertical="center"/>
    </xf>
    <xf numFmtId="0" fontId="0" fillId="0" borderId="24" xfId="0" applyFont="1" applyFill="1" applyBorder="1" applyAlignment="1">
      <alignment vertical="center"/>
    </xf>
    <xf numFmtId="180" fontId="0" fillId="0" borderId="39"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39"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0" borderId="39" xfId="0" applyFont="1" applyFill="1" applyBorder="1" applyAlignment="1">
      <alignment vertical="center"/>
    </xf>
    <xf numFmtId="178"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horizontal="right" vertical="center"/>
    </xf>
    <xf numFmtId="178" fontId="0" fillId="0" borderId="16"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193" fontId="0" fillId="0" borderId="0" xfId="0" applyNumberFormat="1" applyFont="1" applyFill="1" applyBorder="1" applyAlignment="1" applyProtection="1">
      <alignment vertical="center"/>
      <protection/>
    </xf>
    <xf numFmtId="193" fontId="0" fillId="0" borderId="19" xfId="0" applyNumberFormat="1" applyFont="1" applyFill="1" applyBorder="1" applyAlignment="1" applyProtection="1">
      <alignment vertical="center"/>
      <protection/>
    </xf>
    <xf numFmtId="0" fontId="0" fillId="0" borderId="45"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 fillId="0" borderId="0" xfId="0" applyFont="1" applyAlignment="1">
      <alignment vertical="center"/>
    </xf>
    <xf numFmtId="0" fontId="15" fillId="0" borderId="0"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7"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46" xfId="0" applyFont="1" applyFill="1" applyBorder="1" applyAlignment="1">
      <alignment horizontal="center" vertical="center"/>
    </xf>
    <xf numFmtId="0" fontId="0" fillId="0" borderId="11" xfId="0" applyFont="1" applyBorder="1" applyAlignment="1">
      <alignment horizontal="center" vertical="center"/>
    </xf>
    <xf numFmtId="0" fontId="0" fillId="0" borderId="45" xfId="0" applyFont="1" applyFill="1" applyBorder="1" applyAlignment="1">
      <alignment horizontal="center" vertical="center"/>
    </xf>
    <xf numFmtId="0" fontId="0" fillId="0" borderId="36" xfId="0" applyFont="1" applyBorder="1" applyAlignment="1">
      <alignment horizontal="center" vertical="center"/>
    </xf>
    <xf numFmtId="0" fontId="0" fillId="0" borderId="10" xfId="0" applyFill="1" applyBorder="1" applyAlignment="1">
      <alignment horizontal="center" vertical="center"/>
    </xf>
    <xf numFmtId="0" fontId="0" fillId="0" borderId="29" xfId="0" applyFill="1" applyBorder="1" applyAlignment="1">
      <alignment horizontal="center" vertical="center"/>
    </xf>
    <xf numFmtId="0" fontId="0" fillId="0" borderId="12"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4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0" xfId="0" applyFont="1" applyAlignment="1">
      <alignment vertical="center"/>
    </xf>
    <xf numFmtId="0" fontId="0" fillId="0" borderId="19" xfId="0" applyFont="1" applyBorder="1" applyAlignment="1">
      <alignment vertical="center"/>
    </xf>
    <xf numFmtId="178" fontId="0" fillId="0" borderId="47" xfId="0" applyNumberFormat="1" applyFont="1" applyFill="1" applyBorder="1" applyAlignment="1" applyProtection="1">
      <alignment horizontal="center" vertical="center" shrinkToFit="1"/>
      <protection/>
    </xf>
    <xf numFmtId="178" fontId="0" fillId="0" borderId="21" xfId="0" applyNumberFormat="1" applyFont="1" applyFill="1" applyBorder="1" applyAlignment="1" applyProtection="1">
      <alignment horizontal="center" vertical="center" shrinkToFit="1"/>
      <protection/>
    </xf>
    <xf numFmtId="178" fontId="0" fillId="0" borderId="49"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1" xfId="0" applyFont="1" applyBorder="1" applyAlignment="1">
      <alignment vertical="center"/>
    </xf>
    <xf numFmtId="0" fontId="0" fillId="0" borderId="20" xfId="0" applyFont="1" applyBorder="1" applyAlignment="1">
      <alignment horizontal="center" vertical="center"/>
    </xf>
    <xf numFmtId="0" fontId="0" fillId="0" borderId="50" xfId="0" applyFont="1" applyFill="1" applyBorder="1" applyAlignment="1">
      <alignment horizontal="center" vertical="center"/>
    </xf>
    <xf numFmtId="178" fontId="0" fillId="0" borderId="21" xfId="0" applyNumberFormat="1" applyFont="1" applyFill="1" applyBorder="1" applyAlignment="1" applyProtection="1">
      <alignment horizontal="center" vertical="center"/>
      <protection/>
    </xf>
    <xf numFmtId="178" fontId="0" fillId="0" borderId="16" xfId="0" applyNumberFormat="1" applyFont="1" applyFill="1" applyBorder="1" applyAlignment="1" applyProtection="1">
      <alignment horizontal="center" vertical="center"/>
      <protection/>
    </xf>
    <xf numFmtId="0" fontId="0" fillId="0" borderId="51"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1" xfId="0" applyFont="1" applyFill="1" applyBorder="1" applyAlignment="1">
      <alignment horizontal="center" vertical="center"/>
    </xf>
    <xf numFmtId="0" fontId="0" fillId="0" borderId="27"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12" xfId="0" applyFont="1" applyFill="1" applyBorder="1" applyAlignment="1">
      <alignment horizontal="center" vertical="center"/>
    </xf>
    <xf numFmtId="178" fontId="0" fillId="0" borderId="20" xfId="0" applyNumberFormat="1" applyFont="1" applyFill="1" applyBorder="1" applyAlignment="1" applyProtection="1">
      <alignment horizontal="center" vertical="center"/>
      <protection/>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vertical="center"/>
    </xf>
    <xf numFmtId="0" fontId="0" fillId="0" borderId="0" xfId="0" applyFill="1" applyBorder="1" applyAlignment="1">
      <alignment horizontal="center" vertical="center"/>
    </xf>
    <xf numFmtId="0" fontId="0" fillId="0" borderId="4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177" fontId="0" fillId="0" borderId="0" xfId="0" applyNumberFormat="1" applyFont="1" applyFill="1" applyAlignment="1">
      <alignment horizontal="center" vertical="top" textRotation="255"/>
    </xf>
    <xf numFmtId="0" fontId="0" fillId="0" borderId="19" xfId="0" applyFill="1" applyBorder="1" applyAlignment="1">
      <alignment horizontal="center" vertical="center"/>
    </xf>
    <xf numFmtId="0" fontId="0" fillId="0" borderId="31"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15" xfId="0" applyFont="1" applyFill="1" applyBorder="1" applyAlignment="1" applyProtection="1">
      <alignment horizontal="right" vertical="center"/>
      <protection/>
    </xf>
    <xf numFmtId="0" fontId="0" fillId="0" borderId="62"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49" fontId="0" fillId="0" borderId="0" xfId="0" applyNumberFormat="1" applyFill="1" applyBorder="1" applyAlignment="1" applyProtection="1">
      <alignment horizontal="left" vertical="center" indent="2"/>
      <protection/>
    </xf>
    <xf numFmtId="49" fontId="0" fillId="0" borderId="0" xfId="0" applyNumberFormat="1" applyFont="1" applyFill="1" applyBorder="1" applyAlignment="1" applyProtection="1">
      <alignment horizontal="left" vertical="center" indent="2"/>
      <protection/>
    </xf>
    <xf numFmtId="0" fontId="0" fillId="0" borderId="0" xfId="0" applyFont="1" applyFill="1" applyBorder="1" applyAlignment="1" applyProtection="1" quotePrefix="1">
      <alignment horizontal="center" vertical="center"/>
      <protection/>
    </xf>
    <xf numFmtId="0" fontId="0" fillId="0" borderId="15" xfId="0" applyFont="1" applyFill="1" applyBorder="1" applyAlignment="1" applyProtection="1" quotePrefix="1">
      <alignment horizontal="center" vertical="center"/>
      <protection/>
    </xf>
    <xf numFmtId="0" fontId="0" fillId="0" borderId="0" xfId="0" applyFont="1" applyBorder="1" applyAlignment="1">
      <alignment horizontal="distributed"/>
    </xf>
    <xf numFmtId="0" fontId="0" fillId="0" borderId="15" xfId="0" applyFont="1" applyBorder="1" applyAlignment="1">
      <alignment horizontal="distributed"/>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right" vertical="center" indent="2"/>
      <protection/>
    </xf>
    <xf numFmtId="49" fontId="0" fillId="0" borderId="15" xfId="0" applyNumberFormat="1" applyFont="1" applyFill="1" applyBorder="1" applyAlignment="1" applyProtection="1">
      <alignment horizontal="right" vertical="center" indent="2"/>
      <protection/>
    </xf>
    <xf numFmtId="49" fontId="0" fillId="0" borderId="19" xfId="0" applyNumberFormat="1" applyFont="1" applyFill="1" applyBorder="1" applyAlignment="1" applyProtection="1">
      <alignment horizontal="left" vertical="center" indent="2"/>
      <protection/>
    </xf>
    <xf numFmtId="49" fontId="1" fillId="0" borderId="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49" fontId="0" fillId="0" borderId="0" xfId="0" applyNumberFormat="1" applyFont="1" applyFill="1" applyBorder="1" applyAlignment="1" applyProtection="1">
      <alignment horizontal="distributed" vertical="center"/>
      <protection/>
    </xf>
    <xf numFmtId="0" fontId="0" fillId="0" borderId="0" xfId="0" applyFont="1" applyBorder="1" applyAlignment="1">
      <alignment horizontal="distributed"/>
    </xf>
    <xf numFmtId="0" fontId="0" fillId="0" borderId="15" xfId="0" applyFont="1" applyBorder="1" applyAlignment="1">
      <alignment horizontal="distributed"/>
    </xf>
    <xf numFmtId="49" fontId="12" fillId="0" borderId="0" xfId="0" applyNumberFormat="1" applyFont="1" applyFill="1" applyBorder="1" applyAlignment="1" applyProtection="1">
      <alignment horizontal="distributed" vertical="center"/>
      <protection/>
    </xf>
    <xf numFmtId="49" fontId="0" fillId="0" borderId="0"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12" fillId="0" borderId="15" xfId="0" applyNumberFormat="1"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1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63" xfId="0" applyFont="1" applyFill="1" applyBorder="1" applyAlignment="1" applyProtection="1">
      <alignment horizontal="center" vertical="center"/>
      <protection/>
    </xf>
    <xf numFmtId="0" fontId="0" fillId="0" borderId="59" xfId="0" applyFont="1" applyFill="1" applyBorder="1" applyAlignment="1">
      <alignment horizontal="center" vertical="center"/>
    </xf>
    <xf numFmtId="0" fontId="12" fillId="0" borderId="0" xfId="0" applyFont="1" applyFill="1" applyBorder="1" applyAlignment="1" applyProtection="1">
      <alignment horizontal="distributed" vertical="center"/>
      <protection/>
    </xf>
    <xf numFmtId="0" fontId="0" fillId="0" borderId="63" xfId="0" applyFont="1" applyFill="1" applyBorder="1" applyAlignment="1" applyProtection="1">
      <alignment horizontal="center" vertical="center" wrapText="1"/>
      <protection/>
    </xf>
    <xf numFmtId="0" fontId="0" fillId="0" borderId="59"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64" xfId="0" applyFont="1" applyFill="1" applyBorder="1" applyAlignment="1">
      <alignment horizontal="center" vertical="center"/>
    </xf>
    <xf numFmtId="0" fontId="12" fillId="0" borderId="44" xfId="0" applyFont="1" applyFill="1" applyBorder="1" applyAlignment="1" applyProtection="1">
      <alignment horizontal="distributed" vertical="center"/>
      <protection/>
    </xf>
    <xf numFmtId="0" fontId="12" fillId="0" borderId="44" xfId="0" applyFont="1" applyBorder="1" applyAlignment="1">
      <alignment horizontal="distributed" vertical="center"/>
    </xf>
    <xf numFmtId="0" fontId="0" fillId="0" borderId="65"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60" xfId="0" applyFont="1" applyBorder="1" applyAlignment="1">
      <alignment horizontal="center" vertical="center"/>
    </xf>
    <xf numFmtId="0" fontId="0" fillId="0" borderId="14" xfId="0" applyFont="1" applyBorder="1" applyAlignment="1">
      <alignment horizontal="center" vertical="center"/>
    </xf>
    <xf numFmtId="0" fontId="12" fillId="0" borderId="0" xfId="0" applyFont="1" applyAlignment="1">
      <alignment horizontal="distributed" vertical="center"/>
    </xf>
    <xf numFmtId="0" fontId="0" fillId="0" borderId="0" xfId="0" applyFont="1" applyFill="1" applyAlignment="1">
      <alignment horizontal="left" vertical="center" indent="1"/>
    </xf>
    <xf numFmtId="0" fontId="0" fillId="0" borderId="11" xfId="0" applyFont="1" applyFill="1" applyBorder="1" applyAlignment="1">
      <alignment horizontal="left" vertical="center" inden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60" xfId="0" applyFont="1" applyFill="1" applyBorder="1" applyAlignment="1">
      <alignment horizontal="left" vertical="center"/>
    </xf>
    <xf numFmtId="0" fontId="0" fillId="0" borderId="44"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wrapText="1"/>
    </xf>
    <xf numFmtId="0" fontId="0" fillId="0" borderId="66" xfId="0" applyFont="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28" xfId="0" applyFont="1" applyFill="1" applyBorder="1" applyAlignment="1">
      <alignment horizontal="left" vertical="center" wrapText="1"/>
    </xf>
    <xf numFmtId="0" fontId="0" fillId="0" borderId="37" xfId="0" applyFont="1" applyBorder="1" applyAlignment="1">
      <alignment horizontal="left" vertical="center"/>
    </xf>
    <xf numFmtId="0" fontId="0" fillId="0" borderId="62" xfId="0" applyFont="1" applyFill="1" applyBorder="1" applyAlignment="1">
      <alignment horizontal="left" vertical="center" wrapText="1"/>
    </xf>
    <xf numFmtId="0" fontId="0" fillId="0" borderId="39" xfId="0" applyFont="1" applyBorder="1" applyAlignment="1">
      <alignment horizontal="left" vertical="center"/>
    </xf>
    <xf numFmtId="0" fontId="0" fillId="0" borderId="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xf>
    <xf numFmtId="0" fontId="0" fillId="0" borderId="60" xfId="0" applyFont="1" applyFill="1" applyBorder="1" applyAlignment="1">
      <alignment horizontal="left" vertical="center"/>
    </xf>
    <xf numFmtId="0" fontId="0" fillId="0" borderId="46"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28" xfId="0" applyFont="1" applyFill="1" applyBorder="1" applyAlignment="1">
      <alignment horizontal="left"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wrapText="1"/>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wrapText="1"/>
    </xf>
    <xf numFmtId="0" fontId="0" fillId="0" borderId="15" xfId="0" applyFont="1" applyBorder="1" applyAlignment="1">
      <alignment wrapText="1"/>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6"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9" xfId="0" applyFont="1" applyFill="1" applyBorder="1" applyAlignment="1">
      <alignment horizontal="center" vertical="center"/>
    </xf>
    <xf numFmtId="0" fontId="32" fillId="0" borderId="0"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59"/>
  <sheetViews>
    <sheetView zoomScaleSheetLayoutView="75" zoomScalePageLayoutView="0" workbookViewId="0" topLeftCell="A39">
      <selection activeCell="A60" sqref="A60"/>
    </sheetView>
  </sheetViews>
  <sheetFormatPr defaultColWidth="10.59765625" defaultRowHeight="15"/>
  <cols>
    <col min="1" max="1" width="15.5" style="4" customWidth="1"/>
    <col min="2" max="19" width="15.59765625" style="4" customWidth="1"/>
    <col min="20" max="20" width="5.59765625" style="4" customWidth="1"/>
    <col min="21" max="16384" width="10.59765625" style="4" customWidth="1"/>
  </cols>
  <sheetData>
    <row r="1" spans="1:19" s="9" customFormat="1" ht="19.5" customHeight="1">
      <c r="A1" s="8" t="s">
        <v>124</v>
      </c>
      <c r="S1" s="10" t="s">
        <v>125</v>
      </c>
    </row>
    <row r="2" spans="1:20" s="131" customFormat="1" ht="24.75" customHeight="1">
      <c r="A2" s="492" t="s">
        <v>231</v>
      </c>
      <c r="B2" s="492"/>
      <c r="C2" s="492"/>
      <c r="D2" s="492"/>
      <c r="E2" s="492"/>
      <c r="F2" s="492"/>
      <c r="G2" s="492"/>
      <c r="H2" s="492"/>
      <c r="I2" s="492"/>
      <c r="J2" s="492"/>
      <c r="K2" s="492"/>
      <c r="L2" s="492"/>
      <c r="M2" s="492"/>
      <c r="N2" s="492"/>
      <c r="O2" s="492"/>
      <c r="P2" s="492"/>
      <c r="Q2" s="492"/>
      <c r="R2" s="492"/>
      <c r="S2" s="492"/>
      <c r="T2" s="492"/>
    </row>
    <row r="3" spans="1:19" s="2" customFormat="1" ht="19.5" customHeight="1">
      <c r="A3" s="311" t="s">
        <v>228</v>
      </c>
      <c r="B3" s="311"/>
      <c r="C3" s="311"/>
      <c r="D3" s="311"/>
      <c r="E3" s="311"/>
      <c r="F3" s="311"/>
      <c r="G3" s="311"/>
      <c r="H3" s="311"/>
      <c r="I3" s="311"/>
      <c r="J3" s="312"/>
      <c r="K3" s="312"/>
      <c r="L3" s="312"/>
      <c r="M3" s="312"/>
      <c r="N3" s="312"/>
      <c r="O3" s="312"/>
      <c r="P3" s="312"/>
      <c r="Q3" s="312"/>
      <c r="R3" s="312"/>
      <c r="S3" s="312"/>
    </row>
    <row r="4" spans="1:19" s="2" customFormat="1" ht="17.25" customHeight="1">
      <c r="A4" s="132"/>
      <c r="B4" s="132"/>
      <c r="C4" s="132"/>
      <c r="D4" s="132"/>
      <c r="E4" s="132"/>
      <c r="F4" s="132"/>
      <c r="G4" s="132"/>
      <c r="H4" s="132"/>
      <c r="I4" s="132"/>
      <c r="J4" s="133"/>
      <c r="K4" s="133"/>
      <c r="L4" s="133"/>
      <c r="M4" s="133"/>
      <c r="N4" s="133"/>
      <c r="O4" s="133"/>
      <c r="P4" s="133"/>
      <c r="Q4" s="133"/>
      <c r="R4" s="133"/>
      <c r="S4" s="133"/>
    </row>
    <row r="5" spans="1:19" s="2" customFormat="1" ht="19.5" customHeight="1">
      <c r="A5" s="310" t="s">
        <v>138</v>
      </c>
      <c r="B5" s="310"/>
      <c r="C5" s="310"/>
      <c r="D5" s="310"/>
      <c r="E5" s="310"/>
      <c r="F5" s="310"/>
      <c r="G5" s="310"/>
      <c r="H5" s="310"/>
      <c r="I5" s="310"/>
      <c r="J5" s="134"/>
      <c r="K5" s="310" t="s">
        <v>139</v>
      </c>
      <c r="L5" s="310"/>
      <c r="M5" s="310"/>
      <c r="N5" s="310"/>
      <c r="O5" s="310"/>
      <c r="P5" s="310"/>
      <c r="Q5" s="310"/>
      <c r="R5" s="310"/>
      <c r="S5" s="310"/>
    </row>
    <row r="6" spans="1:20" s="2" customFormat="1" ht="18" customHeight="1" thickBot="1">
      <c r="A6" s="135"/>
      <c r="B6" s="134"/>
      <c r="C6" s="134"/>
      <c r="D6" s="134"/>
      <c r="E6" s="134"/>
      <c r="F6" s="134"/>
      <c r="G6" s="134"/>
      <c r="H6" s="134"/>
      <c r="I6" s="136" t="s">
        <v>54</v>
      </c>
      <c r="J6" s="136"/>
      <c r="L6" s="134"/>
      <c r="M6" s="134"/>
      <c r="N6" s="134"/>
      <c r="O6" s="134"/>
      <c r="P6" s="134"/>
      <c r="Q6" s="134"/>
      <c r="R6" s="134"/>
      <c r="S6" s="136" t="s">
        <v>54</v>
      </c>
      <c r="T6" s="34"/>
    </row>
    <row r="7" spans="1:20" s="2" customFormat="1" ht="18" customHeight="1">
      <c r="A7" s="314" t="s">
        <v>0</v>
      </c>
      <c r="B7" s="308" t="s">
        <v>111</v>
      </c>
      <c r="C7" s="309"/>
      <c r="D7" s="308" t="s">
        <v>1</v>
      </c>
      <c r="E7" s="309"/>
      <c r="F7" s="308" t="s">
        <v>2</v>
      </c>
      <c r="G7" s="309"/>
      <c r="H7" s="308" t="s">
        <v>3</v>
      </c>
      <c r="I7" s="318"/>
      <c r="J7" s="134"/>
      <c r="K7" s="314" t="s">
        <v>0</v>
      </c>
      <c r="L7" s="318" t="s">
        <v>112</v>
      </c>
      <c r="M7" s="316"/>
      <c r="N7" s="308" t="s">
        <v>4</v>
      </c>
      <c r="O7" s="316"/>
      <c r="P7" s="308" t="s">
        <v>5</v>
      </c>
      <c r="Q7" s="316"/>
      <c r="R7" s="308" t="s">
        <v>6</v>
      </c>
      <c r="S7" s="317"/>
      <c r="T7" s="34"/>
    </row>
    <row r="8" spans="1:20" s="2" customFormat="1" ht="18" customHeight="1">
      <c r="A8" s="319"/>
      <c r="B8" s="118" t="s">
        <v>113</v>
      </c>
      <c r="C8" s="118" t="s">
        <v>114</v>
      </c>
      <c r="D8" s="118" t="s">
        <v>113</v>
      </c>
      <c r="E8" s="118" t="s">
        <v>114</v>
      </c>
      <c r="F8" s="118" t="s">
        <v>113</v>
      </c>
      <c r="G8" s="118" t="s">
        <v>114</v>
      </c>
      <c r="H8" s="118" t="s">
        <v>113</v>
      </c>
      <c r="I8" s="125" t="s">
        <v>114</v>
      </c>
      <c r="J8" s="125"/>
      <c r="K8" s="315"/>
      <c r="L8" s="118" t="s">
        <v>113</v>
      </c>
      <c r="M8" s="118" t="s">
        <v>114</v>
      </c>
      <c r="N8" s="118" t="s">
        <v>113</v>
      </c>
      <c r="O8" s="118" t="s">
        <v>114</v>
      </c>
      <c r="P8" s="118" t="s">
        <v>113</v>
      </c>
      <c r="Q8" s="118" t="s">
        <v>114</v>
      </c>
      <c r="R8" s="118" t="s">
        <v>113</v>
      </c>
      <c r="S8" s="125" t="s">
        <v>114</v>
      </c>
      <c r="T8" s="34"/>
    </row>
    <row r="9" spans="1:20" s="47" customFormat="1" ht="18" customHeight="1">
      <c r="A9" s="118" t="s">
        <v>140</v>
      </c>
      <c r="B9" s="232">
        <f aca="true" t="shared" si="0" ref="B9:C12">SUM(D9,F9,H9)</f>
        <v>2828078</v>
      </c>
      <c r="C9" s="233">
        <f t="shared" si="0"/>
        <v>41165958</v>
      </c>
      <c r="D9" s="234">
        <v>65498</v>
      </c>
      <c r="E9" s="234">
        <v>1217996</v>
      </c>
      <c r="F9" s="234">
        <v>182924</v>
      </c>
      <c r="G9" s="234">
        <v>3241639</v>
      </c>
      <c r="H9" s="234">
        <v>2579656</v>
      </c>
      <c r="I9" s="234">
        <v>36706323</v>
      </c>
      <c r="J9" s="25"/>
      <c r="K9" s="118" t="s">
        <v>140</v>
      </c>
      <c r="L9" s="148">
        <v>1124747</v>
      </c>
      <c r="M9" s="149">
        <v>13512706</v>
      </c>
      <c r="N9" s="149">
        <v>665181</v>
      </c>
      <c r="O9" s="149">
        <v>14236957</v>
      </c>
      <c r="P9" s="149">
        <v>1035065</v>
      </c>
      <c r="Q9" s="149">
        <v>13392371</v>
      </c>
      <c r="R9" s="149">
        <v>3085</v>
      </c>
      <c r="S9" s="149">
        <v>23924</v>
      </c>
      <c r="T9" s="52"/>
    </row>
    <row r="10" spans="1:20" s="47" customFormat="1" ht="18" customHeight="1">
      <c r="A10" s="142">
        <v>3</v>
      </c>
      <c r="B10" s="235">
        <v>2621912</v>
      </c>
      <c r="C10" s="236">
        <f t="shared" si="0"/>
        <v>41543553</v>
      </c>
      <c r="D10" s="236">
        <v>55365</v>
      </c>
      <c r="E10" s="236">
        <v>1204906</v>
      </c>
      <c r="F10" s="236">
        <v>149216</v>
      </c>
      <c r="G10" s="236">
        <v>2936621</v>
      </c>
      <c r="H10" s="236">
        <v>2417331</v>
      </c>
      <c r="I10" s="236">
        <v>37402026</v>
      </c>
      <c r="J10" s="25"/>
      <c r="K10" s="142">
        <v>3</v>
      </c>
      <c r="L10" s="150">
        <v>1031369</v>
      </c>
      <c r="M10" s="151">
        <v>13086680</v>
      </c>
      <c r="N10" s="151">
        <v>550818</v>
      </c>
      <c r="O10" s="151">
        <v>13660845</v>
      </c>
      <c r="P10" s="151">
        <v>1035515</v>
      </c>
      <c r="Q10" s="151">
        <v>14749421</v>
      </c>
      <c r="R10" s="151">
        <v>4210</v>
      </c>
      <c r="S10" s="151">
        <v>46607</v>
      </c>
      <c r="T10" s="52"/>
    </row>
    <row r="11" spans="1:20" s="47" customFormat="1" ht="17.25" customHeight="1">
      <c r="A11" s="142">
        <v>4</v>
      </c>
      <c r="B11" s="235">
        <f t="shared" si="0"/>
        <v>2618847</v>
      </c>
      <c r="C11" s="236">
        <f t="shared" si="0"/>
        <v>41115152</v>
      </c>
      <c r="D11" s="236">
        <v>23392</v>
      </c>
      <c r="E11" s="236">
        <v>535226</v>
      </c>
      <c r="F11" s="236">
        <v>172920</v>
      </c>
      <c r="G11" s="236">
        <v>4674030</v>
      </c>
      <c r="H11" s="236">
        <v>2422535</v>
      </c>
      <c r="I11" s="236">
        <v>35905896</v>
      </c>
      <c r="J11" s="25"/>
      <c r="K11" s="142">
        <v>4</v>
      </c>
      <c r="L11" s="150">
        <v>1181831</v>
      </c>
      <c r="M11" s="151">
        <v>16005395</v>
      </c>
      <c r="N11" s="151">
        <v>426672</v>
      </c>
      <c r="O11" s="151">
        <v>11096344</v>
      </c>
      <c r="P11" s="151">
        <v>1005967</v>
      </c>
      <c r="Q11" s="151">
        <v>13973971</v>
      </c>
      <c r="R11" s="151">
        <v>4377</v>
      </c>
      <c r="S11" s="151">
        <v>39442</v>
      </c>
      <c r="T11" s="52"/>
    </row>
    <row r="12" spans="1:20" s="47" customFormat="1" ht="18" customHeight="1">
      <c r="A12" s="142">
        <v>5</v>
      </c>
      <c r="B12" s="235">
        <f t="shared" si="0"/>
        <v>2486851</v>
      </c>
      <c r="C12" s="236">
        <f t="shared" si="0"/>
        <v>38999146</v>
      </c>
      <c r="D12" s="236">
        <v>42535</v>
      </c>
      <c r="E12" s="236">
        <v>880210</v>
      </c>
      <c r="F12" s="236">
        <v>180901</v>
      </c>
      <c r="G12" s="236">
        <v>4130868</v>
      </c>
      <c r="H12" s="236">
        <v>2263415</v>
      </c>
      <c r="I12" s="236">
        <v>33988068</v>
      </c>
      <c r="J12" s="90"/>
      <c r="K12" s="142">
        <v>5</v>
      </c>
      <c r="L12" s="150">
        <v>1206192</v>
      </c>
      <c r="M12" s="151">
        <v>17777933</v>
      </c>
      <c r="N12" s="151">
        <v>422527</v>
      </c>
      <c r="O12" s="151">
        <v>9694661</v>
      </c>
      <c r="P12" s="151">
        <v>850015</v>
      </c>
      <c r="Q12" s="151">
        <v>11430120</v>
      </c>
      <c r="R12" s="151">
        <v>8117</v>
      </c>
      <c r="S12" s="151">
        <v>96432</v>
      </c>
      <c r="T12" s="52"/>
    </row>
    <row r="13" spans="1:20" ht="18" customHeight="1">
      <c r="A13" s="167">
        <v>6</v>
      </c>
      <c r="B13" s="241">
        <f>SUM(B15:B18,B20:B23,B25:B28)</f>
        <v>2612419</v>
      </c>
      <c r="C13" s="242">
        <f aca="true" t="shared" si="1" ref="C13:I13">SUM(C15:C18,C20:C23,C25:C28)</f>
        <v>42740025</v>
      </c>
      <c r="D13" s="242">
        <f t="shared" si="1"/>
        <v>80735</v>
      </c>
      <c r="E13" s="242">
        <f t="shared" si="1"/>
        <v>1595688</v>
      </c>
      <c r="F13" s="242">
        <f t="shared" si="1"/>
        <v>217061</v>
      </c>
      <c r="G13" s="242">
        <f t="shared" si="1"/>
        <v>5846141</v>
      </c>
      <c r="H13" s="242">
        <f t="shared" si="1"/>
        <v>2314623</v>
      </c>
      <c r="I13" s="242">
        <f t="shared" si="1"/>
        <v>35298196</v>
      </c>
      <c r="J13" s="3"/>
      <c r="K13" s="167">
        <v>6</v>
      </c>
      <c r="L13" s="241">
        <f>SUM(L15:L18,L20:L23,L25:L28)</f>
        <v>1198696</v>
      </c>
      <c r="M13" s="242">
        <f aca="true" t="shared" si="2" ref="M13:S13">SUM(M15:M18,M20:M23,M25:M28)</f>
        <v>18488685</v>
      </c>
      <c r="N13" s="242">
        <f t="shared" si="2"/>
        <v>457328</v>
      </c>
      <c r="O13" s="242">
        <f t="shared" si="2"/>
        <v>11161574</v>
      </c>
      <c r="P13" s="242">
        <f t="shared" si="2"/>
        <v>951482</v>
      </c>
      <c r="Q13" s="242">
        <f t="shared" si="2"/>
        <v>13063214</v>
      </c>
      <c r="R13" s="242">
        <f t="shared" si="2"/>
        <v>4913</v>
      </c>
      <c r="S13" s="242">
        <f t="shared" si="2"/>
        <v>26552</v>
      </c>
      <c r="T13" s="16"/>
    </row>
    <row r="14" spans="1:20" s="47" customFormat="1" ht="18" customHeight="1">
      <c r="A14" s="11"/>
      <c r="B14" s="235"/>
      <c r="C14" s="236"/>
      <c r="D14" s="236"/>
      <c r="E14" s="236"/>
      <c r="F14" s="236"/>
      <c r="G14" s="236"/>
      <c r="H14" s="236"/>
      <c r="I14" s="236"/>
      <c r="J14" s="37"/>
      <c r="K14" s="11"/>
      <c r="L14" s="146"/>
      <c r="M14" s="144"/>
      <c r="N14" s="144"/>
      <c r="O14" s="144"/>
      <c r="P14" s="144"/>
      <c r="Q14" s="144"/>
      <c r="R14" s="144"/>
      <c r="S14" s="144"/>
      <c r="T14" s="52"/>
    </row>
    <row r="15" spans="1:20" s="47" customFormat="1" ht="18" customHeight="1">
      <c r="A15" s="11" t="s">
        <v>141</v>
      </c>
      <c r="B15" s="235">
        <f>SUM(D15,F15,H15)</f>
        <v>119856</v>
      </c>
      <c r="C15" s="236">
        <f>SUM(E15,G15,I15)</f>
        <v>2233584</v>
      </c>
      <c r="D15" s="236">
        <v>10415</v>
      </c>
      <c r="E15" s="236">
        <v>211600</v>
      </c>
      <c r="F15" s="236">
        <v>5851</v>
      </c>
      <c r="G15" s="236">
        <v>169208</v>
      </c>
      <c r="H15" s="236">
        <v>103590</v>
      </c>
      <c r="I15" s="236">
        <v>1852776</v>
      </c>
      <c r="J15" s="90"/>
      <c r="K15" s="11" t="s">
        <v>141</v>
      </c>
      <c r="L15" s="146">
        <v>52717</v>
      </c>
      <c r="M15" s="144">
        <v>810578</v>
      </c>
      <c r="N15" s="144">
        <v>28261</v>
      </c>
      <c r="O15" s="144">
        <v>844060</v>
      </c>
      <c r="P15" s="144">
        <v>38737</v>
      </c>
      <c r="Q15" s="144">
        <v>578096</v>
      </c>
      <c r="R15" s="144">
        <v>141</v>
      </c>
      <c r="S15" s="144">
        <v>850</v>
      </c>
      <c r="T15" s="25"/>
    </row>
    <row r="16" spans="1:20" s="47" customFormat="1" ht="18" customHeight="1">
      <c r="A16" s="164">
        <v>2</v>
      </c>
      <c r="B16" s="235">
        <f aca="true" t="shared" si="3" ref="B16:B28">SUM(D16,F16,H16)</f>
        <v>144634</v>
      </c>
      <c r="C16" s="236">
        <f aca="true" t="shared" si="4" ref="C16:C28">SUM(E16,G16,I16)</f>
        <v>2224876</v>
      </c>
      <c r="D16" s="236">
        <v>9636</v>
      </c>
      <c r="E16" s="236">
        <v>246409</v>
      </c>
      <c r="F16" s="236">
        <v>4350</v>
      </c>
      <c r="G16" s="236">
        <v>112977</v>
      </c>
      <c r="H16" s="236">
        <v>130648</v>
      </c>
      <c r="I16" s="236">
        <v>1865490</v>
      </c>
      <c r="J16" s="90"/>
      <c r="K16" s="164">
        <v>2</v>
      </c>
      <c r="L16" s="146">
        <v>67592</v>
      </c>
      <c r="M16" s="144">
        <v>1043629</v>
      </c>
      <c r="N16" s="144">
        <v>18066</v>
      </c>
      <c r="O16" s="144">
        <v>429687</v>
      </c>
      <c r="P16" s="144">
        <v>56563</v>
      </c>
      <c r="Q16" s="144">
        <v>745514</v>
      </c>
      <c r="R16" s="144">
        <v>2413</v>
      </c>
      <c r="S16" s="144">
        <v>6046</v>
      </c>
      <c r="T16" s="90"/>
    </row>
    <row r="17" spans="1:20" s="47" customFormat="1" ht="18" customHeight="1">
      <c r="A17" s="164">
        <v>3</v>
      </c>
      <c r="B17" s="235">
        <f t="shared" si="3"/>
        <v>252928</v>
      </c>
      <c r="C17" s="236">
        <f t="shared" si="4"/>
        <v>3978076</v>
      </c>
      <c r="D17" s="236">
        <v>3439</v>
      </c>
      <c r="E17" s="236">
        <v>59450</v>
      </c>
      <c r="F17" s="236">
        <v>9692</v>
      </c>
      <c r="G17" s="236">
        <v>190563</v>
      </c>
      <c r="H17" s="236">
        <v>239797</v>
      </c>
      <c r="I17" s="236">
        <v>3728063</v>
      </c>
      <c r="J17" s="90"/>
      <c r="K17" s="164">
        <v>3</v>
      </c>
      <c r="L17" s="146">
        <v>108302</v>
      </c>
      <c r="M17" s="144">
        <v>1672348</v>
      </c>
      <c r="N17" s="144">
        <v>31709</v>
      </c>
      <c r="O17" s="144">
        <v>831887</v>
      </c>
      <c r="P17" s="144">
        <v>112762</v>
      </c>
      <c r="Q17" s="144">
        <v>1472424</v>
      </c>
      <c r="R17" s="144">
        <v>155</v>
      </c>
      <c r="S17" s="144">
        <v>1417</v>
      </c>
      <c r="T17" s="90"/>
    </row>
    <row r="18" spans="1:20" s="47" customFormat="1" ht="18" customHeight="1">
      <c r="A18" s="164">
        <v>4</v>
      </c>
      <c r="B18" s="235">
        <f t="shared" si="3"/>
        <v>207914</v>
      </c>
      <c r="C18" s="236">
        <f t="shared" si="4"/>
        <v>3287196</v>
      </c>
      <c r="D18" s="236">
        <v>5516</v>
      </c>
      <c r="E18" s="236">
        <v>119500</v>
      </c>
      <c r="F18" s="236">
        <v>9162</v>
      </c>
      <c r="G18" s="236">
        <v>175956</v>
      </c>
      <c r="H18" s="236">
        <v>193236</v>
      </c>
      <c r="I18" s="236">
        <v>2991740</v>
      </c>
      <c r="J18" s="90"/>
      <c r="K18" s="164">
        <v>4</v>
      </c>
      <c r="L18" s="146">
        <v>131709</v>
      </c>
      <c r="M18" s="144">
        <v>2050105</v>
      </c>
      <c r="N18" s="144">
        <v>20526</v>
      </c>
      <c r="O18" s="144">
        <v>465442</v>
      </c>
      <c r="P18" s="144">
        <v>54851</v>
      </c>
      <c r="Q18" s="144">
        <v>769584</v>
      </c>
      <c r="R18" s="144">
        <v>828</v>
      </c>
      <c r="S18" s="144">
        <v>2065</v>
      </c>
      <c r="T18" s="90"/>
    </row>
    <row r="19" spans="1:20" s="47" customFormat="1" ht="18" customHeight="1">
      <c r="A19" s="165"/>
      <c r="B19" s="235"/>
      <c r="C19" s="236"/>
      <c r="D19" s="237"/>
      <c r="E19" s="237"/>
      <c r="F19" s="237"/>
      <c r="G19" s="237"/>
      <c r="H19" s="237"/>
      <c r="I19" s="237"/>
      <c r="J19" s="37"/>
      <c r="K19" s="165"/>
      <c r="L19" s="154"/>
      <c r="M19" s="155"/>
      <c r="N19" s="155"/>
      <c r="O19" s="155"/>
      <c r="P19" s="155"/>
      <c r="Q19" s="155"/>
      <c r="R19" s="155"/>
      <c r="S19" s="155"/>
      <c r="T19" s="90"/>
    </row>
    <row r="20" spans="1:20" s="47" customFormat="1" ht="18" customHeight="1">
      <c r="A20" s="164">
        <v>5</v>
      </c>
      <c r="B20" s="235">
        <f t="shared" si="3"/>
        <v>246162</v>
      </c>
      <c r="C20" s="236">
        <f t="shared" si="4"/>
        <v>3932573</v>
      </c>
      <c r="D20" s="236">
        <v>14281</v>
      </c>
      <c r="E20" s="236">
        <v>251791</v>
      </c>
      <c r="F20" s="236">
        <v>14557</v>
      </c>
      <c r="G20" s="236">
        <v>255766</v>
      </c>
      <c r="H20" s="236">
        <v>217324</v>
      </c>
      <c r="I20" s="236">
        <v>3425016</v>
      </c>
      <c r="J20" s="90"/>
      <c r="K20" s="164">
        <v>5</v>
      </c>
      <c r="L20" s="146">
        <v>111545</v>
      </c>
      <c r="M20" s="144">
        <v>1734497</v>
      </c>
      <c r="N20" s="144">
        <v>53741</v>
      </c>
      <c r="O20" s="144">
        <v>1110048</v>
      </c>
      <c r="P20" s="144">
        <v>80761</v>
      </c>
      <c r="Q20" s="144">
        <v>1087487</v>
      </c>
      <c r="R20" s="144">
        <v>115</v>
      </c>
      <c r="S20" s="144">
        <v>541</v>
      </c>
      <c r="T20" s="90"/>
    </row>
    <row r="21" spans="1:20" s="47" customFormat="1" ht="18" customHeight="1">
      <c r="A21" s="164">
        <v>6</v>
      </c>
      <c r="B21" s="235">
        <f t="shared" si="3"/>
        <v>283595</v>
      </c>
      <c r="C21" s="236">
        <f t="shared" si="4"/>
        <v>5594131</v>
      </c>
      <c r="D21" s="236">
        <v>510</v>
      </c>
      <c r="E21" s="236">
        <v>13200</v>
      </c>
      <c r="F21" s="236">
        <v>60342</v>
      </c>
      <c r="G21" s="236">
        <v>2190672</v>
      </c>
      <c r="H21" s="236">
        <v>222743</v>
      </c>
      <c r="I21" s="236">
        <v>3390259</v>
      </c>
      <c r="J21" s="90"/>
      <c r="K21" s="164">
        <v>6</v>
      </c>
      <c r="L21" s="146">
        <v>129197</v>
      </c>
      <c r="M21" s="144">
        <v>1958017</v>
      </c>
      <c r="N21" s="144">
        <v>84530</v>
      </c>
      <c r="O21" s="144">
        <v>2691069</v>
      </c>
      <c r="P21" s="144">
        <v>69710</v>
      </c>
      <c r="Q21" s="144">
        <v>943455</v>
      </c>
      <c r="R21" s="144">
        <v>158</v>
      </c>
      <c r="S21" s="144">
        <v>1590</v>
      </c>
      <c r="T21" s="90"/>
    </row>
    <row r="22" spans="1:20" s="47" customFormat="1" ht="18" customHeight="1">
      <c r="A22" s="164">
        <v>7</v>
      </c>
      <c r="B22" s="235">
        <f t="shared" si="3"/>
        <v>295694</v>
      </c>
      <c r="C22" s="236">
        <f t="shared" si="4"/>
        <v>4571766</v>
      </c>
      <c r="D22" s="236">
        <v>8690</v>
      </c>
      <c r="E22" s="236">
        <v>164974</v>
      </c>
      <c r="F22" s="236">
        <v>27161</v>
      </c>
      <c r="G22" s="236">
        <v>600360</v>
      </c>
      <c r="H22" s="236">
        <v>259843</v>
      </c>
      <c r="I22" s="236">
        <v>3806432</v>
      </c>
      <c r="J22" s="90"/>
      <c r="K22" s="164">
        <v>7</v>
      </c>
      <c r="L22" s="146">
        <v>146934</v>
      </c>
      <c r="M22" s="144">
        <v>2311738</v>
      </c>
      <c r="N22" s="144">
        <v>50891</v>
      </c>
      <c r="O22" s="144">
        <v>1048801</v>
      </c>
      <c r="P22" s="144">
        <v>97757</v>
      </c>
      <c r="Q22" s="144">
        <v>1210227</v>
      </c>
      <c r="R22" s="144">
        <v>112</v>
      </c>
      <c r="S22" s="144">
        <v>1000</v>
      </c>
      <c r="T22" s="90"/>
    </row>
    <row r="23" spans="1:20" s="47" customFormat="1" ht="18" customHeight="1">
      <c r="A23" s="164">
        <v>8</v>
      </c>
      <c r="B23" s="235">
        <f t="shared" si="3"/>
        <v>220497</v>
      </c>
      <c r="C23" s="236">
        <f t="shared" si="4"/>
        <v>3426056</v>
      </c>
      <c r="D23" s="236">
        <v>42</v>
      </c>
      <c r="E23" s="236">
        <v>1500</v>
      </c>
      <c r="F23" s="236">
        <v>19456</v>
      </c>
      <c r="G23" s="236">
        <v>510330</v>
      </c>
      <c r="H23" s="236">
        <v>200999</v>
      </c>
      <c r="I23" s="236">
        <v>2914226</v>
      </c>
      <c r="J23" s="90"/>
      <c r="K23" s="164">
        <v>8</v>
      </c>
      <c r="L23" s="146">
        <v>96968</v>
      </c>
      <c r="M23" s="144">
        <v>1491174</v>
      </c>
      <c r="N23" s="144">
        <v>30960</v>
      </c>
      <c r="O23" s="144">
        <v>622987</v>
      </c>
      <c r="P23" s="144">
        <v>92569</v>
      </c>
      <c r="Q23" s="144">
        <v>1311895</v>
      </c>
      <c r="R23" s="144" t="s">
        <v>126</v>
      </c>
      <c r="S23" s="144" t="s">
        <v>126</v>
      </c>
      <c r="T23" s="90"/>
    </row>
    <row r="24" spans="1:20" s="47" customFormat="1" ht="18" customHeight="1">
      <c r="A24" s="165"/>
      <c r="B24" s="235"/>
      <c r="C24" s="236"/>
      <c r="D24" s="237"/>
      <c r="E24" s="237"/>
      <c r="F24" s="237"/>
      <c r="G24" s="237"/>
      <c r="H24" s="237"/>
      <c r="I24" s="237"/>
      <c r="J24" s="37"/>
      <c r="K24" s="165"/>
      <c r="L24" s="154"/>
      <c r="M24" s="155"/>
      <c r="N24" s="155"/>
      <c r="O24" s="155"/>
      <c r="P24" s="155"/>
      <c r="Q24" s="155"/>
      <c r="R24" s="155"/>
      <c r="S24" s="155"/>
      <c r="T24" s="90"/>
    </row>
    <row r="25" spans="1:20" s="47" customFormat="1" ht="18" customHeight="1">
      <c r="A25" s="164">
        <v>9</v>
      </c>
      <c r="B25" s="235">
        <f t="shared" si="3"/>
        <v>178646</v>
      </c>
      <c r="C25" s="236">
        <f t="shared" si="4"/>
        <v>2774076</v>
      </c>
      <c r="D25" s="236">
        <v>7218</v>
      </c>
      <c r="E25" s="236">
        <v>123309</v>
      </c>
      <c r="F25" s="236">
        <v>15902</v>
      </c>
      <c r="G25" s="236">
        <v>357671</v>
      </c>
      <c r="H25" s="236">
        <v>155526</v>
      </c>
      <c r="I25" s="236">
        <v>2293096</v>
      </c>
      <c r="J25" s="90"/>
      <c r="K25" s="164">
        <v>9</v>
      </c>
      <c r="L25" s="146">
        <v>76917</v>
      </c>
      <c r="M25" s="144">
        <v>1186529</v>
      </c>
      <c r="N25" s="144">
        <v>33460</v>
      </c>
      <c r="O25" s="144">
        <v>700454</v>
      </c>
      <c r="P25" s="144">
        <v>68186</v>
      </c>
      <c r="Q25" s="144">
        <v>886558</v>
      </c>
      <c r="R25" s="144">
        <v>83</v>
      </c>
      <c r="S25" s="144">
        <v>535</v>
      </c>
      <c r="T25" s="90"/>
    </row>
    <row r="26" spans="1:20" s="47" customFormat="1" ht="18" customHeight="1">
      <c r="A26" s="164">
        <v>10</v>
      </c>
      <c r="B26" s="235">
        <f t="shared" si="3"/>
        <v>228054</v>
      </c>
      <c r="C26" s="236">
        <f t="shared" si="4"/>
        <v>3594303</v>
      </c>
      <c r="D26" s="236">
        <v>6041</v>
      </c>
      <c r="E26" s="236">
        <v>97362</v>
      </c>
      <c r="F26" s="236">
        <v>23748</v>
      </c>
      <c r="G26" s="236">
        <v>557903</v>
      </c>
      <c r="H26" s="236">
        <v>198265</v>
      </c>
      <c r="I26" s="236">
        <v>2939038</v>
      </c>
      <c r="J26" s="90"/>
      <c r="K26" s="164">
        <v>10</v>
      </c>
      <c r="L26" s="146">
        <v>108676</v>
      </c>
      <c r="M26" s="144">
        <v>1693513</v>
      </c>
      <c r="N26" s="144">
        <v>26874</v>
      </c>
      <c r="O26" s="144">
        <v>636649</v>
      </c>
      <c r="P26" s="144">
        <v>92234</v>
      </c>
      <c r="Q26" s="144">
        <v>1261241</v>
      </c>
      <c r="R26" s="144">
        <v>270</v>
      </c>
      <c r="S26" s="144">
        <v>2900</v>
      </c>
      <c r="T26" s="90"/>
    </row>
    <row r="27" spans="1:20" s="47" customFormat="1" ht="18" customHeight="1">
      <c r="A27" s="164">
        <v>11</v>
      </c>
      <c r="B27" s="235">
        <f t="shared" si="3"/>
        <v>236960</v>
      </c>
      <c r="C27" s="236">
        <f t="shared" si="4"/>
        <v>3878790</v>
      </c>
      <c r="D27" s="236">
        <v>9635</v>
      </c>
      <c r="E27" s="236">
        <v>174967</v>
      </c>
      <c r="F27" s="236">
        <v>19543</v>
      </c>
      <c r="G27" s="236">
        <v>556122</v>
      </c>
      <c r="H27" s="236">
        <v>207782</v>
      </c>
      <c r="I27" s="236">
        <v>3147701</v>
      </c>
      <c r="J27" s="90"/>
      <c r="K27" s="164">
        <v>11</v>
      </c>
      <c r="L27" s="146">
        <v>89730</v>
      </c>
      <c r="M27" s="144">
        <v>1357794</v>
      </c>
      <c r="N27" s="144">
        <v>46988</v>
      </c>
      <c r="O27" s="144">
        <v>1117884</v>
      </c>
      <c r="P27" s="144">
        <v>100191</v>
      </c>
      <c r="Q27" s="144">
        <v>1402637</v>
      </c>
      <c r="R27" s="144">
        <v>51</v>
      </c>
      <c r="S27" s="144">
        <v>475</v>
      </c>
      <c r="T27" s="90"/>
    </row>
    <row r="28" spans="1:20" s="47" customFormat="1" ht="18" customHeight="1">
      <c r="A28" s="166">
        <v>12</v>
      </c>
      <c r="B28" s="238">
        <f t="shared" si="3"/>
        <v>197479</v>
      </c>
      <c r="C28" s="239">
        <f t="shared" si="4"/>
        <v>3244598</v>
      </c>
      <c r="D28" s="240">
        <v>5312</v>
      </c>
      <c r="E28" s="240">
        <v>131626</v>
      </c>
      <c r="F28" s="240">
        <v>7297</v>
      </c>
      <c r="G28" s="240">
        <v>168613</v>
      </c>
      <c r="H28" s="240">
        <v>184870</v>
      </c>
      <c r="I28" s="240">
        <v>2944359</v>
      </c>
      <c r="J28" s="90"/>
      <c r="K28" s="166">
        <v>12</v>
      </c>
      <c r="L28" s="147">
        <v>78409</v>
      </c>
      <c r="M28" s="145">
        <v>1178763</v>
      </c>
      <c r="N28" s="145">
        <v>31322</v>
      </c>
      <c r="O28" s="145">
        <v>662606</v>
      </c>
      <c r="P28" s="145">
        <v>87161</v>
      </c>
      <c r="Q28" s="145">
        <v>1394096</v>
      </c>
      <c r="R28" s="145">
        <v>587</v>
      </c>
      <c r="S28" s="145">
        <v>9133</v>
      </c>
      <c r="T28" s="90"/>
    </row>
    <row r="29" spans="1:11" s="47" customFormat="1" ht="15" customHeight="1">
      <c r="A29" s="47" t="s">
        <v>71</v>
      </c>
      <c r="K29" s="47" t="s">
        <v>129</v>
      </c>
    </row>
    <row r="30" s="47" customFormat="1" ht="15" customHeight="1">
      <c r="A30" s="47" t="s">
        <v>129</v>
      </c>
    </row>
    <row r="31" s="47" customFormat="1" ht="15" customHeight="1"/>
    <row r="32" spans="10:19" s="47" customFormat="1" ht="15" customHeight="1">
      <c r="J32" s="137"/>
      <c r="K32" s="137"/>
      <c r="L32" s="137"/>
      <c r="M32" s="137"/>
      <c r="N32" s="137"/>
      <c r="O32" s="137"/>
      <c r="P32" s="137"/>
      <c r="Q32" s="137"/>
      <c r="R32" s="137"/>
      <c r="S32" s="137"/>
    </row>
    <row r="33" spans="1:19" s="2" customFormat="1" ht="15" customHeight="1">
      <c r="A33" s="313" t="s">
        <v>117</v>
      </c>
      <c r="B33" s="313"/>
      <c r="C33" s="313"/>
      <c r="D33" s="313"/>
      <c r="E33" s="313"/>
      <c r="F33" s="313"/>
      <c r="G33" s="313"/>
      <c r="H33" s="313"/>
      <c r="I33" s="313"/>
      <c r="J33" s="313"/>
      <c r="K33" s="313"/>
      <c r="L33" s="313"/>
      <c r="M33" s="313"/>
      <c r="N33" s="313"/>
      <c r="O33" s="313"/>
      <c r="P33" s="313"/>
      <c r="Q33" s="313"/>
      <c r="R33" s="313"/>
      <c r="S33" s="313"/>
    </row>
    <row r="34" spans="2:19" s="2" customFormat="1" ht="15" customHeight="1" thickBot="1">
      <c r="B34" s="134"/>
      <c r="C34" s="134"/>
      <c r="D34" s="134"/>
      <c r="E34" s="134"/>
      <c r="F34" s="134"/>
      <c r="G34" s="134"/>
      <c r="H34" s="134"/>
      <c r="I34" s="134"/>
      <c r="J34" s="136"/>
      <c r="K34" s="134"/>
      <c r="L34" s="134"/>
      <c r="M34" s="134"/>
      <c r="N34" s="134"/>
      <c r="O34" s="134"/>
      <c r="P34" s="134"/>
      <c r="Q34" s="134"/>
      <c r="R34" s="134"/>
      <c r="S34" s="136" t="s">
        <v>54</v>
      </c>
    </row>
    <row r="35" spans="1:20" s="2" customFormat="1" ht="15" customHeight="1">
      <c r="A35" s="314" t="s">
        <v>115</v>
      </c>
      <c r="B35" s="138" t="s">
        <v>7</v>
      </c>
      <c r="C35" s="139"/>
      <c r="D35" s="138" t="s">
        <v>8</v>
      </c>
      <c r="E35" s="139"/>
      <c r="F35" s="138" t="s">
        <v>9</v>
      </c>
      <c r="G35" s="139"/>
      <c r="H35" s="138" t="s">
        <v>10</v>
      </c>
      <c r="I35" s="139"/>
      <c r="J35" s="138" t="s">
        <v>11</v>
      </c>
      <c r="K35" s="139"/>
      <c r="L35" s="138" t="s">
        <v>12</v>
      </c>
      <c r="M35" s="139"/>
      <c r="N35" s="138" t="s">
        <v>116</v>
      </c>
      <c r="O35" s="138"/>
      <c r="P35" s="140" t="s">
        <v>13</v>
      </c>
      <c r="Q35" s="141"/>
      <c r="R35" s="1" t="s">
        <v>14</v>
      </c>
      <c r="S35" s="1"/>
      <c r="T35" s="134"/>
    </row>
    <row r="36" spans="1:19" s="2" customFormat="1" ht="19.5" customHeight="1">
      <c r="A36" s="315"/>
      <c r="B36" s="118" t="s">
        <v>113</v>
      </c>
      <c r="C36" s="118" t="s">
        <v>114</v>
      </c>
      <c r="D36" s="118" t="s">
        <v>113</v>
      </c>
      <c r="E36" s="118" t="s">
        <v>114</v>
      </c>
      <c r="F36" s="118" t="s">
        <v>113</v>
      </c>
      <c r="G36" s="118" t="s">
        <v>114</v>
      </c>
      <c r="H36" s="118" t="s">
        <v>113</v>
      </c>
      <c r="I36" s="118" t="s">
        <v>114</v>
      </c>
      <c r="J36" s="118" t="s">
        <v>113</v>
      </c>
      <c r="K36" s="118" t="s">
        <v>114</v>
      </c>
      <c r="L36" s="118" t="s">
        <v>113</v>
      </c>
      <c r="M36" s="118" t="s">
        <v>114</v>
      </c>
      <c r="N36" s="118" t="s">
        <v>113</v>
      </c>
      <c r="O36" s="118" t="s">
        <v>114</v>
      </c>
      <c r="P36" s="118" t="s">
        <v>113</v>
      </c>
      <c r="Q36" s="118" t="s">
        <v>114</v>
      </c>
      <c r="R36" s="118" t="s">
        <v>113</v>
      </c>
      <c r="S36" s="125" t="s">
        <v>114</v>
      </c>
    </row>
    <row r="37" spans="1:21" s="2" customFormat="1" ht="18" customHeight="1">
      <c r="A37" s="118" t="s">
        <v>140</v>
      </c>
      <c r="B37" s="148">
        <v>1286650</v>
      </c>
      <c r="C37" s="149">
        <v>17708942</v>
      </c>
      <c r="D37" s="149">
        <v>191054</v>
      </c>
      <c r="E37" s="149">
        <v>2997204</v>
      </c>
      <c r="F37" s="149">
        <v>44605</v>
      </c>
      <c r="G37" s="149">
        <v>349292</v>
      </c>
      <c r="H37" s="149">
        <v>530596</v>
      </c>
      <c r="I37" s="149">
        <v>6191302</v>
      </c>
      <c r="J37" s="149">
        <v>238333</v>
      </c>
      <c r="K37" s="149">
        <v>3585735</v>
      </c>
      <c r="L37" s="149">
        <v>90036</v>
      </c>
      <c r="M37" s="149">
        <v>1184914</v>
      </c>
      <c r="N37" s="149">
        <v>216865</v>
      </c>
      <c r="O37" s="149">
        <v>4146827</v>
      </c>
      <c r="P37" s="149">
        <v>220429</v>
      </c>
      <c r="Q37" s="149">
        <v>4897024</v>
      </c>
      <c r="R37" s="149">
        <v>9510</v>
      </c>
      <c r="S37" s="149">
        <v>104718</v>
      </c>
      <c r="T37" s="136"/>
      <c r="U37" s="34"/>
    </row>
    <row r="38" spans="1:21" s="2" customFormat="1" ht="18" customHeight="1">
      <c r="A38" s="163">
        <v>3</v>
      </c>
      <c r="B38" s="150">
        <v>1112820</v>
      </c>
      <c r="C38" s="151">
        <v>16182374</v>
      </c>
      <c r="D38" s="151">
        <v>132562</v>
      </c>
      <c r="E38" s="151">
        <v>2111605</v>
      </c>
      <c r="F38" s="151">
        <v>45539</v>
      </c>
      <c r="G38" s="151">
        <v>392503</v>
      </c>
      <c r="H38" s="151">
        <v>506795</v>
      </c>
      <c r="I38" s="151">
        <v>5980054</v>
      </c>
      <c r="J38" s="151">
        <v>247149</v>
      </c>
      <c r="K38" s="151">
        <v>3844377</v>
      </c>
      <c r="L38" s="151">
        <v>130410</v>
      </c>
      <c r="M38" s="151">
        <v>2795329</v>
      </c>
      <c r="N38" s="151">
        <v>156575</v>
      </c>
      <c r="O38" s="151">
        <v>3133319</v>
      </c>
      <c r="P38" s="151">
        <v>279595</v>
      </c>
      <c r="Q38" s="151">
        <v>6977186</v>
      </c>
      <c r="R38" s="151">
        <v>10467</v>
      </c>
      <c r="S38" s="151">
        <v>126806</v>
      </c>
      <c r="T38" s="34"/>
      <c r="U38" s="34"/>
    </row>
    <row r="39" spans="1:21" s="2" customFormat="1" ht="18" customHeight="1">
      <c r="A39" s="163">
        <v>4</v>
      </c>
      <c r="B39" s="150">
        <v>1195193</v>
      </c>
      <c r="C39" s="151">
        <v>17497025</v>
      </c>
      <c r="D39" s="151">
        <v>139253</v>
      </c>
      <c r="E39" s="151">
        <v>2270175</v>
      </c>
      <c r="F39" s="151">
        <v>55736</v>
      </c>
      <c r="G39" s="151">
        <v>354439</v>
      </c>
      <c r="H39" s="151">
        <v>429447</v>
      </c>
      <c r="I39" s="151">
        <v>4596868</v>
      </c>
      <c r="J39" s="151">
        <v>294157</v>
      </c>
      <c r="K39" s="151">
        <v>4121962</v>
      </c>
      <c r="L39" s="151">
        <v>81124</v>
      </c>
      <c r="M39" s="151">
        <v>1354541</v>
      </c>
      <c r="N39" s="151">
        <v>225208</v>
      </c>
      <c r="O39" s="151">
        <v>6201341</v>
      </c>
      <c r="P39" s="151">
        <v>195451</v>
      </c>
      <c r="Q39" s="151">
        <v>4672269</v>
      </c>
      <c r="R39" s="151">
        <v>3278</v>
      </c>
      <c r="S39" s="151">
        <v>46532</v>
      </c>
      <c r="T39" s="34"/>
      <c r="U39" s="34"/>
    </row>
    <row r="40" spans="1:21" s="2" customFormat="1" ht="18" customHeight="1">
      <c r="A40" s="163">
        <v>5</v>
      </c>
      <c r="B40" s="150">
        <v>1349204</v>
      </c>
      <c r="C40" s="151">
        <v>20952233</v>
      </c>
      <c r="D40" s="151">
        <v>124515</v>
      </c>
      <c r="E40" s="151">
        <v>1960393</v>
      </c>
      <c r="F40" s="151">
        <v>39865</v>
      </c>
      <c r="G40" s="151">
        <v>391858</v>
      </c>
      <c r="H40" s="151">
        <v>318975</v>
      </c>
      <c r="I40" s="151">
        <v>3357113</v>
      </c>
      <c r="J40" s="151">
        <v>176906</v>
      </c>
      <c r="K40" s="151">
        <v>2425869</v>
      </c>
      <c r="L40" s="151">
        <v>86038</v>
      </c>
      <c r="M40" s="151">
        <v>1567665</v>
      </c>
      <c r="N40" s="151">
        <v>172901</v>
      </c>
      <c r="O40" s="151">
        <v>4135352</v>
      </c>
      <c r="P40" s="151">
        <v>212735</v>
      </c>
      <c r="Q40" s="151">
        <v>4162567</v>
      </c>
      <c r="R40" s="151">
        <v>5712</v>
      </c>
      <c r="S40" s="151">
        <v>46096</v>
      </c>
      <c r="T40" s="34"/>
      <c r="U40" s="34"/>
    </row>
    <row r="41" spans="1:21" ht="18" customHeight="1">
      <c r="A41" s="168">
        <v>6</v>
      </c>
      <c r="B41" s="241">
        <f>SUM(B43:B46,B48:B51,B53:B56)</f>
        <v>1414124</v>
      </c>
      <c r="C41" s="242">
        <f aca="true" t="shared" si="5" ref="C41:S41">SUM(C43:C46,C48:C51,C53:C56)</f>
        <v>22615044</v>
      </c>
      <c r="D41" s="242">
        <f t="shared" si="5"/>
        <v>116372</v>
      </c>
      <c r="E41" s="242">
        <f t="shared" si="5"/>
        <v>1828369</v>
      </c>
      <c r="F41" s="242">
        <f t="shared" si="5"/>
        <v>49472</v>
      </c>
      <c r="G41" s="242">
        <f t="shared" si="5"/>
        <v>450809</v>
      </c>
      <c r="H41" s="242">
        <f t="shared" si="5"/>
        <v>249755</v>
      </c>
      <c r="I41" s="242">
        <f t="shared" si="5"/>
        <v>2581689</v>
      </c>
      <c r="J41" s="242">
        <f t="shared" si="5"/>
        <v>285236</v>
      </c>
      <c r="K41" s="242">
        <f t="shared" si="5"/>
        <v>5046083</v>
      </c>
      <c r="L41" s="242">
        <f t="shared" si="5"/>
        <v>59308</v>
      </c>
      <c r="M41" s="242">
        <f t="shared" si="5"/>
        <v>1349798</v>
      </c>
      <c r="N41" s="242">
        <f t="shared" si="5"/>
        <v>214923</v>
      </c>
      <c r="O41" s="242">
        <f t="shared" si="5"/>
        <v>4957165</v>
      </c>
      <c r="P41" s="242">
        <f t="shared" si="5"/>
        <v>217690</v>
      </c>
      <c r="Q41" s="242">
        <f t="shared" si="5"/>
        <v>3859543</v>
      </c>
      <c r="R41" s="242">
        <f t="shared" si="5"/>
        <v>5539</v>
      </c>
      <c r="S41" s="242">
        <f t="shared" si="5"/>
        <v>51525</v>
      </c>
      <c r="T41" s="16"/>
      <c r="U41" s="16"/>
    </row>
    <row r="42" spans="1:21" ht="18" customHeight="1">
      <c r="A42" s="11"/>
      <c r="B42" s="150"/>
      <c r="C42" s="151"/>
      <c r="D42" s="151"/>
      <c r="E42" s="151"/>
      <c r="F42" s="151"/>
      <c r="G42" s="151"/>
      <c r="H42" s="151"/>
      <c r="I42" s="151"/>
      <c r="J42" s="151"/>
      <c r="K42" s="151"/>
      <c r="L42" s="151"/>
      <c r="M42" s="151"/>
      <c r="N42" s="151"/>
      <c r="O42" s="151"/>
      <c r="P42" s="151"/>
      <c r="Q42" s="151"/>
      <c r="R42" s="151"/>
      <c r="S42" s="151"/>
      <c r="T42" s="16"/>
      <c r="U42" s="16"/>
    </row>
    <row r="43" spans="1:21" ht="18" customHeight="1">
      <c r="A43" s="11" t="s">
        <v>141</v>
      </c>
      <c r="B43" s="150">
        <v>66628</v>
      </c>
      <c r="C43" s="151">
        <v>1072640</v>
      </c>
      <c r="D43" s="151">
        <v>7099</v>
      </c>
      <c r="E43" s="151">
        <v>108510</v>
      </c>
      <c r="F43" s="151">
        <v>901</v>
      </c>
      <c r="G43" s="151">
        <v>6679</v>
      </c>
      <c r="H43" s="151">
        <v>11332</v>
      </c>
      <c r="I43" s="151">
        <v>130037</v>
      </c>
      <c r="J43" s="151">
        <v>6968</v>
      </c>
      <c r="K43" s="151">
        <v>85921</v>
      </c>
      <c r="L43" s="151">
        <v>7585</v>
      </c>
      <c r="M43" s="151">
        <v>306150</v>
      </c>
      <c r="N43" s="151">
        <v>11068</v>
      </c>
      <c r="O43" s="151">
        <v>245380</v>
      </c>
      <c r="P43" s="151">
        <v>7928</v>
      </c>
      <c r="Q43" s="151">
        <v>273423</v>
      </c>
      <c r="R43" s="151">
        <v>347</v>
      </c>
      <c r="S43" s="151">
        <v>4844</v>
      </c>
      <c r="T43" s="16"/>
      <c r="U43" s="16"/>
    </row>
    <row r="44" spans="1:21" ht="18" customHeight="1">
      <c r="A44" s="164">
        <v>2</v>
      </c>
      <c r="B44" s="150">
        <v>84534</v>
      </c>
      <c r="C44" s="151">
        <v>1368444</v>
      </c>
      <c r="D44" s="151">
        <v>5585</v>
      </c>
      <c r="E44" s="151">
        <v>89003</v>
      </c>
      <c r="F44" s="151">
        <v>3666</v>
      </c>
      <c r="G44" s="151">
        <v>27857</v>
      </c>
      <c r="H44" s="151">
        <v>18562</v>
      </c>
      <c r="I44" s="151">
        <v>172744</v>
      </c>
      <c r="J44" s="151">
        <v>9974</v>
      </c>
      <c r="K44" s="151">
        <v>125445</v>
      </c>
      <c r="L44" s="151">
        <v>1096</v>
      </c>
      <c r="M44" s="151">
        <v>22500</v>
      </c>
      <c r="N44" s="151">
        <v>9448</v>
      </c>
      <c r="O44" s="151">
        <v>226806</v>
      </c>
      <c r="P44" s="151">
        <v>8559</v>
      </c>
      <c r="Q44" s="151">
        <v>177550</v>
      </c>
      <c r="R44" s="151">
        <v>3210</v>
      </c>
      <c r="S44" s="151">
        <v>14527</v>
      </c>
      <c r="T44" s="16"/>
      <c r="U44" s="16"/>
    </row>
    <row r="45" spans="1:19" ht="18" customHeight="1">
      <c r="A45" s="164">
        <v>3</v>
      </c>
      <c r="B45" s="150">
        <v>119344</v>
      </c>
      <c r="C45" s="151">
        <v>1885309</v>
      </c>
      <c r="D45" s="151">
        <v>9644</v>
      </c>
      <c r="E45" s="151">
        <v>168248</v>
      </c>
      <c r="F45" s="151">
        <v>3406</v>
      </c>
      <c r="G45" s="151">
        <v>27499</v>
      </c>
      <c r="H45" s="151">
        <v>14835</v>
      </c>
      <c r="I45" s="151">
        <v>158465</v>
      </c>
      <c r="J45" s="151">
        <v>62389</v>
      </c>
      <c r="K45" s="151">
        <v>752781</v>
      </c>
      <c r="L45" s="151">
        <v>2627</v>
      </c>
      <c r="M45" s="151">
        <v>35760</v>
      </c>
      <c r="N45" s="151">
        <v>10734</v>
      </c>
      <c r="O45" s="151">
        <v>238769</v>
      </c>
      <c r="P45" s="151">
        <v>29742</v>
      </c>
      <c r="Q45" s="151">
        <v>710745</v>
      </c>
      <c r="R45" s="151">
        <v>207</v>
      </c>
      <c r="S45" s="151">
        <v>500</v>
      </c>
    </row>
    <row r="46" spans="1:20" ht="18" customHeight="1">
      <c r="A46" s="164">
        <v>4</v>
      </c>
      <c r="B46" s="150">
        <v>143155</v>
      </c>
      <c r="C46" s="151">
        <v>2237520</v>
      </c>
      <c r="D46" s="151">
        <v>10106</v>
      </c>
      <c r="E46" s="151">
        <v>164086</v>
      </c>
      <c r="F46" s="151">
        <v>3940</v>
      </c>
      <c r="G46" s="151">
        <v>72025</v>
      </c>
      <c r="H46" s="151">
        <v>14891</v>
      </c>
      <c r="I46" s="151">
        <v>130705</v>
      </c>
      <c r="J46" s="151">
        <v>12309</v>
      </c>
      <c r="K46" s="151">
        <v>168559</v>
      </c>
      <c r="L46" s="151">
        <v>2368</v>
      </c>
      <c r="M46" s="151">
        <v>52770</v>
      </c>
      <c r="N46" s="151">
        <v>12443</v>
      </c>
      <c r="O46" s="151">
        <v>334410</v>
      </c>
      <c r="P46" s="151">
        <v>8560</v>
      </c>
      <c r="Q46" s="151">
        <v>123137</v>
      </c>
      <c r="R46" s="151">
        <v>142</v>
      </c>
      <c r="S46" s="151">
        <v>3984</v>
      </c>
      <c r="T46" s="6"/>
    </row>
    <row r="47" spans="1:20" ht="18" customHeight="1">
      <c r="A47" s="165"/>
      <c r="B47" s="156"/>
      <c r="C47" s="157"/>
      <c r="D47" s="157"/>
      <c r="E47" s="157"/>
      <c r="F47" s="157"/>
      <c r="G47" s="157"/>
      <c r="H47" s="157"/>
      <c r="I47" s="157"/>
      <c r="J47" s="157"/>
      <c r="K47" s="157"/>
      <c r="L47" s="157"/>
      <c r="M47" s="157"/>
      <c r="N47" s="157"/>
      <c r="O47" s="157"/>
      <c r="P47" s="157"/>
      <c r="Q47" s="157"/>
      <c r="R47" s="157"/>
      <c r="S47" s="157"/>
      <c r="T47" s="6"/>
    </row>
    <row r="48" spans="1:20" ht="18" customHeight="1">
      <c r="A48" s="164">
        <v>5</v>
      </c>
      <c r="B48" s="150">
        <v>135555</v>
      </c>
      <c r="C48" s="151">
        <v>2206338</v>
      </c>
      <c r="D48" s="151">
        <v>13537</v>
      </c>
      <c r="E48" s="151">
        <v>205618</v>
      </c>
      <c r="F48" s="151">
        <v>3320</v>
      </c>
      <c r="G48" s="151">
        <v>26940</v>
      </c>
      <c r="H48" s="151">
        <v>22531</v>
      </c>
      <c r="I48" s="151">
        <v>204342</v>
      </c>
      <c r="J48" s="151">
        <v>15852</v>
      </c>
      <c r="K48" s="151">
        <v>209741</v>
      </c>
      <c r="L48" s="151">
        <v>6125</v>
      </c>
      <c r="M48" s="151">
        <v>155094</v>
      </c>
      <c r="N48" s="151">
        <v>19893</v>
      </c>
      <c r="O48" s="151">
        <v>290825</v>
      </c>
      <c r="P48" s="151">
        <v>29030</v>
      </c>
      <c r="Q48" s="151">
        <v>627275</v>
      </c>
      <c r="R48" s="151">
        <v>319</v>
      </c>
      <c r="S48" s="151">
        <v>6400</v>
      </c>
      <c r="T48" s="6"/>
    </row>
    <row r="49" spans="1:20" ht="18" customHeight="1">
      <c r="A49" s="164">
        <v>6</v>
      </c>
      <c r="B49" s="150">
        <v>139776</v>
      </c>
      <c r="C49" s="151">
        <v>2225703</v>
      </c>
      <c r="D49" s="151">
        <v>15939</v>
      </c>
      <c r="E49" s="151">
        <v>237722</v>
      </c>
      <c r="F49" s="151">
        <v>5779</v>
      </c>
      <c r="G49" s="151">
        <v>63817</v>
      </c>
      <c r="H49" s="151">
        <v>13435</v>
      </c>
      <c r="I49" s="151">
        <v>118340</v>
      </c>
      <c r="J49" s="151">
        <v>86157</v>
      </c>
      <c r="K49" s="151">
        <v>2509076</v>
      </c>
      <c r="L49" s="151">
        <v>2389</v>
      </c>
      <c r="M49" s="151">
        <v>49030</v>
      </c>
      <c r="N49" s="151">
        <v>3885</v>
      </c>
      <c r="O49" s="151">
        <v>86354</v>
      </c>
      <c r="P49" s="151">
        <v>16175</v>
      </c>
      <c r="Q49" s="151">
        <v>303489</v>
      </c>
      <c r="R49" s="151">
        <v>60</v>
      </c>
      <c r="S49" s="151">
        <v>600</v>
      </c>
      <c r="T49" s="6"/>
    </row>
    <row r="50" spans="1:20" ht="18" customHeight="1">
      <c r="A50" s="164">
        <v>7</v>
      </c>
      <c r="B50" s="150">
        <v>173950</v>
      </c>
      <c r="C50" s="151">
        <v>2823903</v>
      </c>
      <c r="D50" s="151">
        <v>12872</v>
      </c>
      <c r="E50" s="151">
        <v>196336</v>
      </c>
      <c r="F50" s="151">
        <v>3708</v>
      </c>
      <c r="G50" s="151">
        <v>36385</v>
      </c>
      <c r="H50" s="151">
        <v>30239</v>
      </c>
      <c r="I50" s="151">
        <v>339897</v>
      </c>
      <c r="J50" s="151">
        <v>21618</v>
      </c>
      <c r="K50" s="151">
        <v>225710</v>
      </c>
      <c r="L50" s="151">
        <v>3389</v>
      </c>
      <c r="M50" s="151">
        <v>55385</v>
      </c>
      <c r="N50" s="151">
        <v>28154</v>
      </c>
      <c r="O50" s="151">
        <v>611472</v>
      </c>
      <c r="P50" s="151">
        <v>21764</v>
      </c>
      <c r="Q50" s="151">
        <v>282678</v>
      </c>
      <c r="R50" s="151" t="s">
        <v>126</v>
      </c>
      <c r="S50" s="151" t="s">
        <v>126</v>
      </c>
      <c r="T50" s="6"/>
    </row>
    <row r="51" spans="1:20" ht="18" customHeight="1">
      <c r="A51" s="164">
        <v>8</v>
      </c>
      <c r="B51" s="150">
        <v>103632</v>
      </c>
      <c r="C51" s="151">
        <v>1652275</v>
      </c>
      <c r="D51" s="151">
        <v>11643</v>
      </c>
      <c r="E51" s="151">
        <v>180571</v>
      </c>
      <c r="F51" s="151">
        <v>9923</v>
      </c>
      <c r="G51" s="151">
        <v>78791</v>
      </c>
      <c r="H51" s="151">
        <v>17983</v>
      </c>
      <c r="I51" s="151">
        <v>192610</v>
      </c>
      <c r="J51" s="151">
        <v>26718</v>
      </c>
      <c r="K51" s="151">
        <v>350557</v>
      </c>
      <c r="L51" s="151">
        <v>1869</v>
      </c>
      <c r="M51" s="151">
        <v>37500</v>
      </c>
      <c r="N51" s="151">
        <v>24494</v>
      </c>
      <c r="O51" s="151">
        <v>594552</v>
      </c>
      <c r="P51" s="151">
        <v>24235</v>
      </c>
      <c r="Q51" s="151">
        <v>339200</v>
      </c>
      <c r="R51" s="151" t="s">
        <v>126</v>
      </c>
      <c r="S51" s="151" t="s">
        <v>126</v>
      </c>
      <c r="T51" s="6"/>
    </row>
    <row r="52" spans="1:20" ht="18" customHeight="1">
      <c r="A52" s="165"/>
      <c r="B52" s="156"/>
      <c r="C52" s="157"/>
      <c r="D52" s="157"/>
      <c r="E52" s="157"/>
      <c r="F52" s="157"/>
      <c r="G52" s="157"/>
      <c r="H52" s="157"/>
      <c r="I52" s="157"/>
      <c r="J52" s="157"/>
      <c r="K52" s="157"/>
      <c r="L52" s="157"/>
      <c r="M52" s="157"/>
      <c r="N52" s="157"/>
      <c r="O52" s="157"/>
      <c r="P52" s="157"/>
      <c r="Q52" s="157"/>
      <c r="R52" s="157"/>
      <c r="S52" s="157"/>
      <c r="T52" s="6"/>
    </row>
    <row r="53" spans="1:20" ht="18" customHeight="1">
      <c r="A53" s="164">
        <v>9</v>
      </c>
      <c r="B53" s="150">
        <v>104882</v>
      </c>
      <c r="C53" s="151">
        <v>1709704</v>
      </c>
      <c r="D53" s="151">
        <v>5802</v>
      </c>
      <c r="E53" s="151">
        <v>101596</v>
      </c>
      <c r="F53" s="151">
        <v>1337</v>
      </c>
      <c r="G53" s="151">
        <v>9404</v>
      </c>
      <c r="H53" s="151">
        <v>19067</v>
      </c>
      <c r="I53" s="151">
        <v>196015</v>
      </c>
      <c r="J53" s="151">
        <v>13905</v>
      </c>
      <c r="K53" s="151">
        <v>180621</v>
      </c>
      <c r="L53" s="151">
        <v>4160</v>
      </c>
      <c r="M53" s="151">
        <v>57572</v>
      </c>
      <c r="N53" s="151">
        <v>16808</v>
      </c>
      <c r="O53" s="151">
        <v>393524</v>
      </c>
      <c r="P53" s="151">
        <v>12567</v>
      </c>
      <c r="Q53" s="151">
        <v>123340</v>
      </c>
      <c r="R53" s="151">
        <v>118</v>
      </c>
      <c r="S53" s="151">
        <v>2300</v>
      </c>
      <c r="T53" s="6"/>
    </row>
    <row r="54" spans="1:20" ht="18" customHeight="1">
      <c r="A54" s="164">
        <v>10</v>
      </c>
      <c r="B54" s="150">
        <v>130350</v>
      </c>
      <c r="C54" s="151">
        <v>2138256</v>
      </c>
      <c r="D54" s="151">
        <v>10215</v>
      </c>
      <c r="E54" s="151">
        <v>161842</v>
      </c>
      <c r="F54" s="151">
        <v>3619</v>
      </c>
      <c r="G54" s="151">
        <v>28155</v>
      </c>
      <c r="H54" s="151">
        <v>35379</v>
      </c>
      <c r="I54" s="151">
        <v>379470</v>
      </c>
      <c r="J54" s="151">
        <v>12321</v>
      </c>
      <c r="K54" s="151">
        <v>179060</v>
      </c>
      <c r="L54" s="151">
        <v>5277</v>
      </c>
      <c r="M54" s="151">
        <v>114940</v>
      </c>
      <c r="N54" s="151">
        <v>20313</v>
      </c>
      <c r="O54" s="151">
        <v>447240</v>
      </c>
      <c r="P54" s="151">
        <v>10496</v>
      </c>
      <c r="Q54" s="151">
        <v>143750</v>
      </c>
      <c r="R54" s="151">
        <v>84</v>
      </c>
      <c r="S54" s="151">
        <v>1590</v>
      </c>
      <c r="T54" s="6"/>
    </row>
    <row r="55" spans="1:20" ht="18" customHeight="1">
      <c r="A55" s="164">
        <v>11</v>
      </c>
      <c r="B55" s="150">
        <v>111640</v>
      </c>
      <c r="C55" s="151">
        <v>1731319</v>
      </c>
      <c r="D55" s="151">
        <v>5365</v>
      </c>
      <c r="E55" s="151">
        <v>82168</v>
      </c>
      <c r="F55" s="151">
        <v>5488</v>
      </c>
      <c r="G55" s="151">
        <v>47027</v>
      </c>
      <c r="H55" s="151">
        <v>17644</v>
      </c>
      <c r="I55" s="151">
        <v>164984</v>
      </c>
      <c r="J55" s="151">
        <v>8545</v>
      </c>
      <c r="K55" s="151">
        <v>112512</v>
      </c>
      <c r="L55" s="151">
        <v>8489</v>
      </c>
      <c r="M55" s="151">
        <v>128894</v>
      </c>
      <c r="N55" s="151">
        <v>46420</v>
      </c>
      <c r="O55" s="151">
        <v>1165925</v>
      </c>
      <c r="P55" s="151">
        <v>32476</v>
      </c>
      <c r="Q55" s="151">
        <v>434581</v>
      </c>
      <c r="R55" s="151">
        <v>893</v>
      </c>
      <c r="S55" s="151">
        <v>11380</v>
      </c>
      <c r="T55" s="6"/>
    </row>
    <row r="56" spans="1:20" ht="18" customHeight="1">
      <c r="A56" s="166">
        <v>12</v>
      </c>
      <c r="B56" s="152">
        <v>100678</v>
      </c>
      <c r="C56" s="153">
        <v>1563633</v>
      </c>
      <c r="D56" s="153">
        <v>8565</v>
      </c>
      <c r="E56" s="153">
        <v>132669</v>
      </c>
      <c r="F56" s="153">
        <v>4385</v>
      </c>
      <c r="G56" s="153">
        <v>26230</v>
      </c>
      <c r="H56" s="153">
        <v>33857</v>
      </c>
      <c r="I56" s="153">
        <v>394080</v>
      </c>
      <c r="J56" s="153">
        <v>8480</v>
      </c>
      <c r="K56" s="153">
        <v>146100</v>
      </c>
      <c r="L56" s="153">
        <v>13934</v>
      </c>
      <c r="M56" s="153">
        <v>334203</v>
      </c>
      <c r="N56" s="153">
        <v>11263</v>
      </c>
      <c r="O56" s="153">
        <v>321908</v>
      </c>
      <c r="P56" s="153">
        <v>16158</v>
      </c>
      <c r="Q56" s="153">
        <v>320375</v>
      </c>
      <c r="R56" s="153">
        <v>159</v>
      </c>
      <c r="S56" s="153">
        <v>5400</v>
      </c>
      <c r="T56" s="6"/>
    </row>
    <row r="57" spans="1:20" ht="18" customHeight="1">
      <c r="A57" s="207" t="s">
        <v>129</v>
      </c>
      <c r="T57" s="6"/>
    </row>
    <row r="58" ht="18" customHeight="1">
      <c r="T58" s="6"/>
    </row>
    <row r="59" ht="18" customHeight="1">
      <c r="T59" s="6"/>
    </row>
    <row r="60" ht="15" customHeight="1"/>
  </sheetData>
  <sheetProtection/>
  <mergeCells count="16">
    <mergeCell ref="A33:S33"/>
    <mergeCell ref="A35:A36"/>
    <mergeCell ref="P7:Q7"/>
    <mergeCell ref="R7:S7"/>
    <mergeCell ref="H7:I7"/>
    <mergeCell ref="K7:K8"/>
    <mergeCell ref="L7:M7"/>
    <mergeCell ref="N7:O7"/>
    <mergeCell ref="A7:A8"/>
    <mergeCell ref="B7:C7"/>
    <mergeCell ref="D7:E7"/>
    <mergeCell ref="F7:G7"/>
    <mergeCell ref="A2:T2"/>
    <mergeCell ref="A5:I5"/>
    <mergeCell ref="K5:S5"/>
    <mergeCell ref="A3:S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59" r:id="rId1"/>
</worksheet>
</file>

<file path=xl/worksheets/sheet2.xml><?xml version="1.0" encoding="utf-8"?>
<worksheet xmlns="http://schemas.openxmlformats.org/spreadsheetml/2006/main" xmlns:r="http://schemas.openxmlformats.org/officeDocument/2006/relationships">
  <sheetPr>
    <pageSetUpPr fitToPage="1"/>
  </sheetPr>
  <dimension ref="A1:AW85"/>
  <sheetViews>
    <sheetView zoomScalePageLayoutView="0" workbookViewId="0" topLeftCell="A18">
      <selection activeCell="A30" sqref="A30:IV30"/>
    </sheetView>
  </sheetViews>
  <sheetFormatPr defaultColWidth="10.59765625" defaultRowHeight="15"/>
  <cols>
    <col min="1" max="1" width="16.19921875" style="47" customWidth="1"/>
    <col min="2" max="2" width="13.3984375" style="47" customWidth="1"/>
    <col min="3" max="3" width="14.59765625" style="47" customWidth="1"/>
    <col min="4" max="4" width="13.3984375" style="47" customWidth="1"/>
    <col min="5" max="7" width="12.09765625" style="47" customWidth="1"/>
    <col min="8" max="8" width="17.09765625" style="47" customWidth="1"/>
    <col min="9" max="9" width="14" style="47" customWidth="1"/>
    <col min="10" max="12" width="12.09765625" style="47" customWidth="1"/>
    <col min="13" max="13" width="14" style="47" customWidth="1"/>
    <col min="14" max="15" width="12.09765625" style="47" customWidth="1"/>
    <col min="16" max="16" width="13.3984375" style="47" customWidth="1"/>
    <col min="17" max="18" width="12.09765625" style="47" customWidth="1"/>
    <col min="19" max="19" width="13.59765625" style="47" customWidth="1"/>
    <col min="20" max="20" width="12.69921875" style="47" bestFit="1" customWidth="1"/>
    <col min="21" max="28" width="8.59765625" style="47" customWidth="1"/>
    <col min="29" max="29" width="6.59765625" style="47" customWidth="1"/>
    <col min="30" max="30" width="7.59765625" style="47" customWidth="1"/>
    <col min="31" max="31" width="6.59765625" style="47" customWidth="1"/>
    <col min="32" max="32" width="7.59765625" style="47" customWidth="1"/>
    <col min="33" max="44" width="6.59765625" style="47" customWidth="1"/>
    <col min="45" max="16384" width="10.59765625" style="47" customWidth="1"/>
  </cols>
  <sheetData>
    <row r="1" spans="1:49" s="4" customFormat="1" ht="19.5" customHeight="1">
      <c r="A1" s="12" t="s">
        <v>127</v>
      </c>
      <c r="Q1" s="72" t="s">
        <v>128</v>
      </c>
      <c r="R1" s="170"/>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row>
    <row r="2" spans="1:49" s="2" customFormat="1" ht="19.5" customHeight="1">
      <c r="A2" s="320" t="s">
        <v>130</v>
      </c>
      <c r="B2" s="321"/>
      <c r="C2" s="321"/>
      <c r="D2" s="321"/>
      <c r="E2" s="321"/>
      <c r="F2" s="321"/>
      <c r="G2" s="321"/>
      <c r="H2" s="321"/>
      <c r="I2" s="321"/>
      <c r="J2" s="321"/>
      <c r="K2" s="321"/>
      <c r="L2" s="321"/>
      <c r="M2" s="321"/>
      <c r="N2" s="321"/>
      <c r="O2" s="321"/>
      <c r="P2" s="321"/>
      <c r="Q2" s="321"/>
      <c r="R2" s="109"/>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row>
    <row r="3" spans="1:49" s="2" customFormat="1" ht="19.5" customHeight="1">
      <c r="A3" s="322" t="s">
        <v>55</v>
      </c>
      <c r="B3" s="323"/>
      <c r="C3" s="323"/>
      <c r="D3" s="323"/>
      <c r="E3" s="323"/>
      <c r="F3" s="323"/>
      <c r="G3" s="323"/>
      <c r="H3" s="323"/>
      <c r="I3" s="323"/>
      <c r="J3" s="323"/>
      <c r="K3" s="323"/>
      <c r="L3" s="323"/>
      <c r="M3" s="323"/>
      <c r="N3" s="323"/>
      <c r="O3" s="323"/>
      <c r="P3" s="323"/>
      <c r="Q3" s="323"/>
      <c r="R3" s="109"/>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row>
    <row r="4" spans="3:49" s="2" customFormat="1" ht="18" customHeight="1" thickBot="1">
      <c r="C4" s="110"/>
      <c r="D4" s="110"/>
      <c r="E4" s="110"/>
      <c r="F4" s="110"/>
      <c r="G4" s="110"/>
      <c r="H4" s="110"/>
      <c r="I4" s="110"/>
      <c r="J4" s="110"/>
      <c r="K4" s="110"/>
      <c r="L4" s="110"/>
      <c r="M4" s="110"/>
      <c r="N4" s="110"/>
      <c r="O4" s="110"/>
      <c r="P4" s="110"/>
      <c r="Q4" s="111" t="s">
        <v>56</v>
      </c>
      <c r="R4" s="111"/>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row>
    <row r="5" spans="1:49" s="2" customFormat="1" ht="18" customHeight="1">
      <c r="A5" s="324" t="s">
        <v>0</v>
      </c>
      <c r="B5" s="326" t="s">
        <v>15</v>
      </c>
      <c r="C5" s="327"/>
      <c r="D5" s="328" t="s">
        <v>214</v>
      </c>
      <c r="E5" s="317"/>
      <c r="F5" s="317"/>
      <c r="G5" s="317"/>
      <c r="H5" s="317"/>
      <c r="I5" s="317"/>
      <c r="J5" s="317"/>
      <c r="K5" s="316"/>
      <c r="L5" s="326" t="s">
        <v>92</v>
      </c>
      <c r="M5" s="317"/>
      <c r="N5" s="317"/>
      <c r="O5" s="317"/>
      <c r="P5" s="317"/>
      <c r="Q5" s="317"/>
      <c r="R5" s="112"/>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row>
    <row r="6" spans="1:49" s="2" customFormat="1" ht="18" customHeight="1">
      <c r="A6" s="325"/>
      <c r="B6" s="365" t="s">
        <v>16</v>
      </c>
      <c r="C6" s="354" t="s">
        <v>93</v>
      </c>
      <c r="D6" s="356" t="s">
        <v>17</v>
      </c>
      <c r="E6" s="332"/>
      <c r="F6" s="331" t="s">
        <v>18</v>
      </c>
      <c r="G6" s="332"/>
      <c r="H6" s="329" t="s">
        <v>209</v>
      </c>
      <c r="I6" s="332"/>
      <c r="J6" s="329" t="s">
        <v>210</v>
      </c>
      <c r="K6" s="332"/>
      <c r="L6" s="329" t="s">
        <v>211</v>
      </c>
      <c r="M6" s="332"/>
      <c r="N6" s="329" t="s">
        <v>212</v>
      </c>
      <c r="O6" s="332"/>
      <c r="P6" s="329" t="s">
        <v>213</v>
      </c>
      <c r="Q6" s="330"/>
      <c r="R6" s="112"/>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row>
    <row r="7" spans="1:49" s="2" customFormat="1" ht="18" customHeight="1">
      <c r="A7" s="315"/>
      <c r="B7" s="366"/>
      <c r="C7" s="355"/>
      <c r="D7" s="114" t="s">
        <v>16</v>
      </c>
      <c r="E7" s="115" t="s">
        <v>93</v>
      </c>
      <c r="F7" s="116" t="s">
        <v>16</v>
      </c>
      <c r="G7" s="116" t="s">
        <v>93</v>
      </c>
      <c r="H7" s="116" t="s">
        <v>16</v>
      </c>
      <c r="I7" s="116" t="s">
        <v>93</v>
      </c>
      <c r="J7" s="116" t="s">
        <v>16</v>
      </c>
      <c r="K7" s="116" t="s">
        <v>93</v>
      </c>
      <c r="L7" s="116" t="s">
        <v>16</v>
      </c>
      <c r="M7" s="116" t="s">
        <v>93</v>
      </c>
      <c r="N7" s="116" t="s">
        <v>16</v>
      </c>
      <c r="O7" s="116" t="s">
        <v>93</v>
      </c>
      <c r="P7" s="116" t="s">
        <v>16</v>
      </c>
      <c r="Q7" s="113" t="s">
        <v>93</v>
      </c>
      <c r="R7" s="117"/>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row>
    <row r="8" spans="1:49" ht="18" customHeight="1">
      <c r="A8" s="118" t="s">
        <v>140</v>
      </c>
      <c r="B8" s="243">
        <f aca="true" t="shared" si="0" ref="B8:C11">SUM(D8,F8,H8,J8)</f>
        <v>14502</v>
      </c>
      <c r="C8" s="243">
        <f t="shared" si="0"/>
        <v>1256870</v>
      </c>
      <c r="D8" s="244">
        <v>4951</v>
      </c>
      <c r="E8" s="244">
        <v>764207</v>
      </c>
      <c r="F8" s="244">
        <v>6647</v>
      </c>
      <c r="G8" s="244">
        <v>278592</v>
      </c>
      <c r="H8" s="244">
        <v>163</v>
      </c>
      <c r="I8" s="244">
        <v>9209</v>
      </c>
      <c r="J8" s="244">
        <v>2741</v>
      </c>
      <c r="K8" s="244">
        <v>204862</v>
      </c>
      <c r="L8" s="244">
        <v>13930</v>
      </c>
      <c r="M8" s="244">
        <v>1186176</v>
      </c>
      <c r="N8" s="244">
        <v>570</v>
      </c>
      <c r="O8" s="244">
        <v>70525</v>
      </c>
      <c r="P8" s="244">
        <v>2</v>
      </c>
      <c r="Q8" s="244">
        <v>169</v>
      </c>
      <c r="R8" s="39"/>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row>
    <row r="9" spans="1:49" ht="18" customHeight="1">
      <c r="A9" s="208">
        <v>3</v>
      </c>
      <c r="B9" s="243">
        <f t="shared" si="0"/>
        <v>11353</v>
      </c>
      <c r="C9" s="243">
        <f t="shared" si="0"/>
        <v>1060644</v>
      </c>
      <c r="D9" s="244">
        <v>4692</v>
      </c>
      <c r="E9" s="244">
        <v>716853</v>
      </c>
      <c r="F9" s="244">
        <v>4788</v>
      </c>
      <c r="G9" s="244">
        <v>196117</v>
      </c>
      <c r="H9" s="244">
        <v>325</v>
      </c>
      <c r="I9" s="244">
        <v>21611</v>
      </c>
      <c r="J9" s="244">
        <v>1548</v>
      </c>
      <c r="K9" s="244">
        <v>126063</v>
      </c>
      <c r="L9" s="244">
        <v>10731</v>
      </c>
      <c r="M9" s="244">
        <v>999766</v>
      </c>
      <c r="N9" s="244">
        <v>621</v>
      </c>
      <c r="O9" s="244">
        <v>60845</v>
      </c>
      <c r="P9" s="244">
        <v>1</v>
      </c>
      <c r="Q9" s="244">
        <v>33</v>
      </c>
      <c r="R9" s="39"/>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row>
    <row r="10" spans="1:49" ht="18" customHeight="1">
      <c r="A10" s="208">
        <v>4</v>
      </c>
      <c r="B10" s="243">
        <f t="shared" si="0"/>
        <v>11286</v>
      </c>
      <c r="C10" s="243">
        <f t="shared" si="0"/>
        <v>1155919</v>
      </c>
      <c r="D10" s="244">
        <v>5563</v>
      </c>
      <c r="E10" s="244">
        <v>856636</v>
      </c>
      <c r="F10" s="244">
        <v>4742</v>
      </c>
      <c r="G10" s="244">
        <v>205196</v>
      </c>
      <c r="H10" s="244">
        <v>196</v>
      </c>
      <c r="I10" s="244">
        <v>11495</v>
      </c>
      <c r="J10" s="244">
        <v>785</v>
      </c>
      <c r="K10" s="244">
        <v>82592</v>
      </c>
      <c r="L10" s="244">
        <v>10713</v>
      </c>
      <c r="M10" s="244">
        <v>1090343</v>
      </c>
      <c r="N10" s="244">
        <v>572</v>
      </c>
      <c r="O10" s="244">
        <v>65524</v>
      </c>
      <c r="P10" s="244">
        <v>1</v>
      </c>
      <c r="Q10" s="244">
        <v>52</v>
      </c>
      <c r="R10" s="39"/>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row>
    <row r="11" spans="1:49" ht="18" customHeight="1">
      <c r="A11" s="208">
        <v>5</v>
      </c>
      <c r="B11" s="243">
        <f t="shared" si="0"/>
        <v>13056</v>
      </c>
      <c r="C11" s="243">
        <f t="shared" si="0"/>
        <v>1326829</v>
      </c>
      <c r="D11" s="245">
        <v>6347</v>
      </c>
      <c r="E11" s="245">
        <v>959956</v>
      </c>
      <c r="F11" s="245">
        <v>5685</v>
      </c>
      <c r="G11" s="245">
        <v>271426</v>
      </c>
      <c r="H11" s="245">
        <v>281</v>
      </c>
      <c r="I11" s="245">
        <v>17422</v>
      </c>
      <c r="J11" s="245">
        <v>743</v>
      </c>
      <c r="K11" s="245">
        <v>78025</v>
      </c>
      <c r="L11" s="245">
        <v>12626</v>
      </c>
      <c r="M11" s="245">
        <v>1263781</v>
      </c>
      <c r="N11" s="245">
        <v>429</v>
      </c>
      <c r="O11" s="245">
        <v>63003</v>
      </c>
      <c r="P11" s="245">
        <v>1</v>
      </c>
      <c r="Q11" s="245">
        <v>45</v>
      </c>
      <c r="R11" s="39"/>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row>
    <row r="12" spans="1:49" s="4" customFormat="1" ht="18" customHeight="1">
      <c r="A12" s="209">
        <v>6</v>
      </c>
      <c r="B12" s="181">
        <f>SUM(B14:B17,B19:B22,B24:B27)</f>
        <v>13632</v>
      </c>
      <c r="C12" s="181">
        <f aca="true" t="shared" si="1" ref="C12:Q12">SUM(C14:C17,C19:C22,C24:C27)</f>
        <v>1394522</v>
      </c>
      <c r="D12" s="181">
        <f t="shared" si="1"/>
        <v>6560</v>
      </c>
      <c r="E12" s="181">
        <f t="shared" si="1"/>
        <v>986454</v>
      </c>
      <c r="F12" s="181">
        <f t="shared" si="1"/>
        <v>5516</v>
      </c>
      <c r="G12" s="181">
        <f t="shared" si="1"/>
        <v>263569</v>
      </c>
      <c r="H12" s="181">
        <f t="shared" si="1"/>
        <v>368</v>
      </c>
      <c r="I12" s="181">
        <f t="shared" si="1"/>
        <v>26120</v>
      </c>
      <c r="J12" s="181">
        <f t="shared" si="1"/>
        <v>1188</v>
      </c>
      <c r="K12" s="181">
        <f t="shared" si="1"/>
        <v>118379</v>
      </c>
      <c r="L12" s="181">
        <f t="shared" si="1"/>
        <v>13201</v>
      </c>
      <c r="M12" s="181">
        <f t="shared" si="1"/>
        <v>1334202</v>
      </c>
      <c r="N12" s="181">
        <f t="shared" si="1"/>
        <v>420</v>
      </c>
      <c r="O12" s="181">
        <f t="shared" si="1"/>
        <v>59248</v>
      </c>
      <c r="P12" s="181">
        <f t="shared" si="1"/>
        <v>11</v>
      </c>
      <c r="Q12" s="181">
        <f t="shared" si="1"/>
        <v>1072</v>
      </c>
      <c r="R12" s="169"/>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row>
    <row r="13" spans="1:49" s="4" customFormat="1" ht="18" customHeight="1">
      <c r="A13" s="22"/>
      <c r="B13" s="246"/>
      <c r="C13" s="246"/>
      <c r="D13" s="245"/>
      <c r="E13" s="245"/>
      <c r="F13" s="245"/>
      <c r="G13" s="245"/>
      <c r="H13" s="245"/>
      <c r="I13" s="245"/>
      <c r="J13" s="245"/>
      <c r="K13" s="245"/>
      <c r="L13" s="245"/>
      <c r="M13" s="245"/>
      <c r="N13" s="245"/>
      <c r="O13" s="245"/>
      <c r="P13" s="245"/>
      <c r="Q13" s="245"/>
      <c r="R13" s="7"/>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row>
    <row r="14" spans="1:49" ht="18" customHeight="1">
      <c r="A14" s="11" t="s">
        <v>123</v>
      </c>
      <c r="B14" s="243">
        <f aca="true" t="shared" si="2" ref="B14:C17">SUM(D14,F14,H14,J14)</f>
        <v>688</v>
      </c>
      <c r="C14" s="243">
        <f t="shared" si="2"/>
        <v>67129</v>
      </c>
      <c r="D14" s="244">
        <v>289</v>
      </c>
      <c r="E14" s="244">
        <v>40432</v>
      </c>
      <c r="F14" s="244">
        <v>274</v>
      </c>
      <c r="G14" s="244">
        <v>14656</v>
      </c>
      <c r="H14" s="244">
        <v>59</v>
      </c>
      <c r="I14" s="244">
        <v>4788</v>
      </c>
      <c r="J14" s="244">
        <v>66</v>
      </c>
      <c r="K14" s="244">
        <v>7253</v>
      </c>
      <c r="L14" s="244">
        <v>670</v>
      </c>
      <c r="M14" s="244">
        <v>64822</v>
      </c>
      <c r="N14" s="244">
        <v>18</v>
      </c>
      <c r="O14" s="244">
        <v>2307</v>
      </c>
      <c r="P14" s="244" t="s">
        <v>75</v>
      </c>
      <c r="Q14" s="244" t="s">
        <v>75</v>
      </c>
      <c r="R14" s="39"/>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row>
    <row r="15" spans="1:49" ht="18" customHeight="1">
      <c r="A15" s="210">
        <v>2</v>
      </c>
      <c r="B15" s="243">
        <f t="shared" si="2"/>
        <v>797</v>
      </c>
      <c r="C15" s="243">
        <f t="shared" si="2"/>
        <v>81714</v>
      </c>
      <c r="D15" s="244">
        <v>386</v>
      </c>
      <c r="E15" s="244">
        <v>57513</v>
      </c>
      <c r="F15" s="244">
        <v>334</v>
      </c>
      <c r="G15" s="244">
        <v>16709</v>
      </c>
      <c r="H15" s="244">
        <v>36</v>
      </c>
      <c r="I15" s="244">
        <v>2756</v>
      </c>
      <c r="J15" s="244">
        <v>41</v>
      </c>
      <c r="K15" s="244">
        <v>4736</v>
      </c>
      <c r="L15" s="244">
        <v>770</v>
      </c>
      <c r="M15" s="244">
        <v>78043</v>
      </c>
      <c r="N15" s="244">
        <v>27</v>
      </c>
      <c r="O15" s="244">
        <v>3671</v>
      </c>
      <c r="P15" s="244" t="s">
        <v>75</v>
      </c>
      <c r="Q15" s="244" t="s">
        <v>75</v>
      </c>
      <c r="R15" s="39"/>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row>
    <row r="16" spans="1:49" ht="18" customHeight="1">
      <c r="A16" s="210">
        <v>3</v>
      </c>
      <c r="B16" s="243">
        <f t="shared" si="2"/>
        <v>1052</v>
      </c>
      <c r="C16" s="243">
        <f t="shared" si="2"/>
        <v>116865</v>
      </c>
      <c r="D16" s="244">
        <v>579</v>
      </c>
      <c r="E16" s="244">
        <v>89027</v>
      </c>
      <c r="F16" s="244">
        <v>389</v>
      </c>
      <c r="G16" s="244">
        <v>18262</v>
      </c>
      <c r="H16" s="244">
        <v>3</v>
      </c>
      <c r="I16" s="244">
        <v>805</v>
      </c>
      <c r="J16" s="244">
        <v>81</v>
      </c>
      <c r="K16" s="244">
        <v>8771</v>
      </c>
      <c r="L16" s="244">
        <v>998</v>
      </c>
      <c r="M16" s="244">
        <v>111130</v>
      </c>
      <c r="N16" s="244">
        <v>54</v>
      </c>
      <c r="O16" s="244">
        <v>5735</v>
      </c>
      <c r="P16" s="244" t="s">
        <v>75</v>
      </c>
      <c r="Q16" s="244" t="s">
        <v>75</v>
      </c>
      <c r="R16" s="39"/>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row>
    <row r="17" spans="1:49" ht="18" customHeight="1">
      <c r="A17" s="210">
        <v>4</v>
      </c>
      <c r="B17" s="243">
        <f t="shared" si="2"/>
        <v>1217</v>
      </c>
      <c r="C17" s="243">
        <f t="shared" si="2"/>
        <v>140151</v>
      </c>
      <c r="D17" s="244">
        <v>699</v>
      </c>
      <c r="E17" s="244">
        <v>109283</v>
      </c>
      <c r="F17" s="244">
        <v>283</v>
      </c>
      <c r="G17" s="244">
        <v>13917</v>
      </c>
      <c r="H17" s="244">
        <v>118</v>
      </c>
      <c r="I17" s="244">
        <v>5371</v>
      </c>
      <c r="J17" s="244">
        <v>117</v>
      </c>
      <c r="K17" s="244">
        <v>11580</v>
      </c>
      <c r="L17" s="244">
        <v>1177</v>
      </c>
      <c r="M17" s="244">
        <v>133240</v>
      </c>
      <c r="N17" s="244">
        <v>39</v>
      </c>
      <c r="O17" s="244">
        <v>6855</v>
      </c>
      <c r="P17" s="244">
        <v>1</v>
      </c>
      <c r="Q17" s="244">
        <v>56</v>
      </c>
      <c r="R17" s="39"/>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row>
    <row r="18" spans="1:49" ht="18" customHeight="1">
      <c r="A18" s="210"/>
      <c r="B18" s="243"/>
      <c r="C18" s="243"/>
      <c r="D18" s="244"/>
      <c r="E18" s="244"/>
      <c r="F18" s="244"/>
      <c r="G18" s="244"/>
      <c r="H18" s="244"/>
      <c r="I18" s="244"/>
      <c r="J18" s="244"/>
      <c r="K18" s="244"/>
      <c r="L18" s="244"/>
      <c r="M18" s="244"/>
      <c r="N18" s="244"/>
      <c r="O18" s="244"/>
      <c r="P18" s="244"/>
      <c r="Q18" s="244"/>
      <c r="R18" s="39"/>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row>
    <row r="19" spans="1:49" ht="18" customHeight="1">
      <c r="A19" s="210">
        <v>5</v>
      </c>
      <c r="B19" s="243">
        <f aca="true" t="shared" si="3" ref="B19:C22">SUM(D19,F19,H19,J19)</f>
        <v>1346</v>
      </c>
      <c r="C19" s="243">
        <f t="shared" si="3"/>
        <v>134277</v>
      </c>
      <c r="D19" s="244">
        <v>603</v>
      </c>
      <c r="E19" s="244">
        <v>92298</v>
      </c>
      <c r="F19" s="244">
        <v>627</v>
      </c>
      <c r="G19" s="244">
        <v>30767</v>
      </c>
      <c r="H19" s="244">
        <v>3</v>
      </c>
      <c r="I19" s="244">
        <v>663</v>
      </c>
      <c r="J19" s="244">
        <v>113</v>
      </c>
      <c r="K19" s="244">
        <v>10549</v>
      </c>
      <c r="L19" s="244">
        <v>1298</v>
      </c>
      <c r="M19" s="244">
        <v>128067</v>
      </c>
      <c r="N19" s="244">
        <v>48</v>
      </c>
      <c r="O19" s="244">
        <v>6210</v>
      </c>
      <c r="P19" s="244" t="s">
        <v>75</v>
      </c>
      <c r="Q19" s="244" t="s">
        <v>75</v>
      </c>
      <c r="R19" s="39"/>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row>
    <row r="20" spans="1:49" ht="18" customHeight="1">
      <c r="A20" s="210">
        <v>6</v>
      </c>
      <c r="B20" s="243">
        <f t="shared" si="3"/>
        <v>1342</v>
      </c>
      <c r="C20" s="243">
        <f t="shared" si="3"/>
        <v>148244</v>
      </c>
      <c r="D20" s="244">
        <v>742</v>
      </c>
      <c r="E20" s="244">
        <v>112271</v>
      </c>
      <c r="F20" s="244">
        <v>436</v>
      </c>
      <c r="G20" s="244">
        <v>21166</v>
      </c>
      <c r="H20" s="244">
        <v>6</v>
      </c>
      <c r="I20" s="244">
        <v>944</v>
      </c>
      <c r="J20" s="244">
        <v>158</v>
      </c>
      <c r="K20" s="244">
        <v>13863</v>
      </c>
      <c r="L20" s="244">
        <v>1292</v>
      </c>
      <c r="M20" s="244">
        <v>140598</v>
      </c>
      <c r="N20" s="244">
        <v>48</v>
      </c>
      <c r="O20" s="244">
        <v>7462</v>
      </c>
      <c r="P20" s="244">
        <v>2</v>
      </c>
      <c r="Q20" s="244">
        <v>184</v>
      </c>
      <c r="R20" s="39"/>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row>
    <row r="21" spans="1:49" ht="18" customHeight="1">
      <c r="A21" s="210">
        <v>7</v>
      </c>
      <c r="B21" s="243">
        <f t="shared" si="3"/>
        <v>1531</v>
      </c>
      <c r="C21" s="243">
        <f t="shared" si="3"/>
        <v>167274</v>
      </c>
      <c r="D21" s="244">
        <v>867</v>
      </c>
      <c r="E21" s="244">
        <v>132331</v>
      </c>
      <c r="F21" s="244">
        <v>531</v>
      </c>
      <c r="G21" s="244">
        <v>20579</v>
      </c>
      <c r="H21" s="244">
        <v>4</v>
      </c>
      <c r="I21" s="244">
        <v>814</v>
      </c>
      <c r="J21" s="244">
        <v>129</v>
      </c>
      <c r="K21" s="244">
        <v>13550</v>
      </c>
      <c r="L21" s="244">
        <v>1483</v>
      </c>
      <c r="M21" s="244">
        <v>160181</v>
      </c>
      <c r="N21" s="244">
        <v>45</v>
      </c>
      <c r="O21" s="244">
        <v>6678</v>
      </c>
      <c r="P21" s="244">
        <v>3</v>
      </c>
      <c r="Q21" s="244">
        <v>415</v>
      </c>
      <c r="R21" s="39"/>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row>
    <row r="22" spans="1:49" ht="18" customHeight="1">
      <c r="A22" s="210">
        <v>8</v>
      </c>
      <c r="B22" s="243">
        <f t="shared" si="3"/>
        <v>1065</v>
      </c>
      <c r="C22" s="243">
        <f t="shared" si="3"/>
        <v>102565</v>
      </c>
      <c r="D22" s="244">
        <v>495</v>
      </c>
      <c r="E22" s="244">
        <v>74060</v>
      </c>
      <c r="F22" s="244">
        <v>475</v>
      </c>
      <c r="G22" s="244">
        <v>22410</v>
      </c>
      <c r="H22" s="244">
        <v>50</v>
      </c>
      <c r="I22" s="244">
        <v>3135</v>
      </c>
      <c r="J22" s="244">
        <v>45</v>
      </c>
      <c r="K22" s="244">
        <v>2960</v>
      </c>
      <c r="L22" s="244">
        <v>1029</v>
      </c>
      <c r="M22" s="244">
        <v>97591</v>
      </c>
      <c r="N22" s="244">
        <v>35</v>
      </c>
      <c r="O22" s="244">
        <v>4866</v>
      </c>
      <c r="P22" s="244">
        <v>1</v>
      </c>
      <c r="Q22" s="244">
        <v>108</v>
      </c>
      <c r="R22" s="39"/>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row>
    <row r="23" spans="1:49" ht="18" customHeight="1">
      <c r="A23" s="210"/>
      <c r="B23" s="243"/>
      <c r="C23" s="243"/>
      <c r="D23" s="244"/>
      <c r="E23" s="244"/>
      <c r="F23" s="244"/>
      <c r="G23" s="244"/>
      <c r="H23" s="244"/>
      <c r="I23" s="244"/>
      <c r="J23" s="244"/>
      <c r="K23" s="244"/>
      <c r="L23" s="244"/>
      <c r="M23" s="244"/>
      <c r="N23" s="244"/>
      <c r="O23" s="244"/>
      <c r="P23" s="244"/>
      <c r="Q23" s="244"/>
      <c r="R23" s="39"/>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row>
    <row r="24" spans="1:49" ht="18" customHeight="1">
      <c r="A24" s="210">
        <v>9</v>
      </c>
      <c r="B24" s="247">
        <f aca="true" t="shared" si="4" ref="B24:C27">SUM(D24,F24,H24,J24)</f>
        <v>1118</v>
      </c>
      <c r="C24" s="246">
        <f t="shared" si="4"/>
        <v>99273</v>
      </c>
      <c r="D24" s="244">
        <v>411</v>
      </c>
      <c r="E24" s="244">
        <v>61155</v>
      </c>
      <c r="F24" s="244">
        <v>631</v>
      </c>
      <c r="G24" s="244">
        <v>31680</v>
      </c>
      <c r="H24" s="244">
        <v>20</v>
      </c>
      <c r="I24" s="244">
        <v>1393</v>
      </c>
      <c r="J24" s="244">
        <v>56</v>
      </c>
      <c r="K24" s="244">
        <v>5045</v>
      </c>
      <c r="L24" s="244">
        <v>1098</v>
      </c>
      <c r="M24" s="244">
        <v>96491</v>
      </c>
      <c r="N24" s="244">
        <v>20</v>
      </c>
      <c r="O24" s="244">
        <v>2782</v>
      </c>
      <c r="P24" s="244" t="s">
        <v>75</v>
      </c>
      <c r="Q24" s="244" t="s">
        <v>75</v>
      </c>
      <c r="R24" s="39"/>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row>
    <row r="25" spans="1:49" ht="18" customHeight="1">
      <c r="A25" s="210">
        <v>10</v>
      </c>
      <c r="B25" s="247">
        <f t="shared" si="4"/>
        <v>1268</v>
      </c>
      <c r="C25" s="246">
        <f t="shared" si="4"/>
        <v>129205</v>
      </c>
      <c r="D25" s="244">
        <v>583</v>
      </c>
      <c r="E25" s="244">
        <v>88179</v>
      </c>
      <c r="F25" s="244">
        <v>575</v>
      </c>
      <c r="G25" s="244">
        <v>29227</v>
      </c>
      <c r="H25" s="244">
        <v>20</v>
      </c>
      <c r="I25" s="244">
        <v>1311</v>
      </c>
      <c r="J25" s="244">
        <v>90</v>
      </c>
      <c r="K25" s="244">
        <v>10488</v>
      </c>
      <c r="L25" s="244">
        <v>1227</v>
      </c>
      <c r="M25" s="244">
        <v>123309</v>
      </c>
      <c r="N25" s="244">
        <v>38</v>
      </c>
      <c r="O25" s="244">
        <v>5661</v>
      </c>
      <c r="P25" s="244">
        <v>3</v>
      </c>
      <c r="Q25" s="244">
        <v>235</v>
      </c>
      <c r="R25" s="39"/>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row>
    <row r="26" spans="1:49" ht="18" customHeight="1">
      <c r="A26" s="210">
        <v>11</v>
      </c>
      <c r="B26" s="247">
        <f t="shared" si="4"/>
        <v>1150</v>
      </c>
      <c r="C26" s="246">
        <f t="shared" si="4"/>
        <v>107905</v>
      </c>
      <c r="D26" s="244">
        <v>498</v>
      </c>
      <c r="E26" s="244">
        <v>72281</v>
      </c>
      <c r="F26" s="244">
        <v>522</v>
      </c>
      <c r="G26" s="244">
        <v>23394</v>
      </c>
      <c r="H26" s="244">
        <v>27</v>
      </c>
      <c r="I26" s="244">
        <v>1959</v>
      </c>
      <c r="J26" s="244">
        <v>103</v>
      </c>
      <c r="K26" s="244">
        <v>10271</v>
      </c>
      <c r="L26" s="244">
        <v>1128</v>
      </c>
      <c r="M26" s="244">
        <v>105297</v>
      </c>
      <c r="N26" s="244">
        <v>21</v>
      </c>
      <c r="O26" s="244">
        <v>2534</v>
      </c>
      <c r="P26" s="244">
        <v>1</v>
      </c>
      <c r="Q26" s="244">
        <v>74</v>
      </c>
      <c r="R26" s="39"/>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row>
    <row r="27" spans="1:49" ht="18" customHeight="1">
      <c r="A27" s="211">
        <v>12</v>
      </c>
      <c r="B27" s="248">
        <f t="shared" si="4"/>
        <v>1058</v>
      </c>
      <c r="C27" s="249">
        <f t="shared" si="4"/>
        <v>99920</v>
      </c>
      <c r="D27" s="244">
        <v>408</v>
      </c>
      <c r="E27" s="244">
        <v>57624</v>
      </c>
      <c r="F27" s="244">
        <v>439</v>
      </c>
      <c r="G27" s="244">
        <v>20802</v>
      </c>
      <c r="H27" s="244">
        <v>22</v>
      </c>
      <c r="I27" s="244">
        <v>2181</v>
      </c>
      <c r="J27" s="244">
        <v>189</v>
      </c>
      <c r="K27" s="244">
        <v>19313</v>
      </c>
      <c r="L27" s="244">
        <v>1031</v>
      </c>
      <c r="M27" s="244">
        <v>95433</v>
      </c>
      <c r="N27" s="244">
        <v>27</v>
      </c>
      <c r="O27" s="244">
        <v>4487</v>
      </c>
      <c r="P27" s="244" t="s">
        <v>99</v>
      </c>
      <c r="Q27" s="244" t="s">
        <v>99</v>
      </c>
      <c r="R27" s="38"/>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row>
    <row r="28" spans="1:49" ht="15" customHeight="1">
      <c r="A28" s="47" t="s">
        <v>72</v>
      </c>
      <c r="D28" s="79"/>
      <c r="E28" s="79"/>
      <c r="F28" s="79"/>
      <c r="G28" s="79"/>
      <c r="H28" s="79"/>
      <c r="I28" s="79"/>
      <c r="J28" s="79"/>
      <c r="K28" s="79"/>
      <c r="L28" s="79"/>
      <c r="M28" s="79"/>
      <c r="N28" s="79"/>
      <c r="O28" s="79"/>
      <c r="P28" s="79"/>
      <c r="Q28" s="79"/>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row>
    <row r="29" spans="4:49" ht="15" customHeight="1">
      <c r="D29" s="52"/>
      <c r="E29" s="52"/>
      <c r="F29" s="52"/>
      <c r="G29" s="52"/>
      <c r="H29" s="52"/>
      <c r="I29" s="52"/>
      <c r="J29" s="52"/>
      <c r="K29" s="52"/>
      <c r="L29" s="52"/>
      <c r="M29" s="52"/>
      <c r="N29" s="52"/>
      <c r="O29" s="52"/>
      <c r="P29" s="52"/>
      <c r="Q29" s="5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row>
    <row r="30" spans="4:49" ht="15" customHeight="1">
      <c r="D30" s="52"/>
      <c r="E30" s="52"/>
      <c r="F30" s="52"/>
      <c r="G30" s="52"/>
      <c r="H30" s="52"/>
      <c r="I30" s="52"/>
      <c r="J30" s="52"/>
      <c r="K30" s="52"/>
      <c r="L30" s="52"/>
      <c r="M30" s="52"/>
      <c r="N30" s="52"/>
      <c r="O30" s="52"/>
      <c r="P30" s="52"/>
      <c r="Q30" s="5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row>
    <row r="31" spans="19:49" ht="15" customHeight="1">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row>
    <row r="32" spans="1:20" s="2" customFormat="1" ht="19.5" customHeight="1">
      <c r="A32" s="320" t="s">
        <v>229</v>
      </c>
      <c r="B32" s="320"/>
      <c r="C32" s="320"/>
      <c r="D32" s="320"/>
      <c r="E32" s="320"/>
      <c r="F32" s="320"/>
      <c r="G32" s="320"/>
      <c r="H32" s="320"/>
      <c r="I32" s="320"/>
      <c r="J32" s="320"/>
      <c r="K32" s="320"/>
      <c r="L32" s="320"/>
      <c r="M32" s="320"/>
      <c r="N32" s="320"/>
      <c r="O32" s="320"/>
      <c r="P32" s="320"/>
      <c r="Q32" s="320"/>
      <c r="R32" s="109"/>
      <c r="S32" s="109"/>
      <c r="T32" s="109"/>
    </row>
    <row r="33" spans="1:20" s="2" customFormat="1" ht="19.5" customHeight="1">
      <c r="A33" s="117"/>
      <c r="B33" s="117"/>
      <c r="C33" s="117"/>
      <c r="D33" s="117"/>
      <c r="E33" s="117"/>
      <c r="F33" s="117"/>
      <c r="G33" s="117"/>
      <c r="H33" s="117"/>
      <c r="I33" s="117"/>
      <c r="J33" s="117"/>
      <c r="K33" s="117"/>
      <c r="L33" s="117"/>
      <c r="M33" s="117"/>
      <c r="N33" s="117"/>
      <c r="O33" s="117"/>
      <c r="P33" s="117"/>
      <c r="Q33" s="117"/>
      <c r="R33" s="109"/>
      <c r="S33" s="109"/>
      <c r="T33" s="109"/>
    </row>
    <row r="34" spans="1:18" s="2" customFormat="1" ht="19.5" customHeight="1">
      <c r="A34" s="361" t="s">
        <v>142</v>
      </c>
      <c r="B34" s="335"/>
      <c r="C34" s="335"/>
      <c r="D34" s="335"/>
      <c r="E34" s="335"/>
      <c r="F34" s="335"/>
      <c r="H34" s="335" t="s">
        <v>143</v>
      </c>
      <c r="I34" s="335"/>
      <c r="J34" s="335"/>
      <c r="K34" s="335"/>
      <c r="L34" s="335"/>
      <c r="M34" s="335"/>
      <c r="N34" s="335"/>
      <c r="O34" s="335"/>
      <c r="P34" s="335"/>
      <c r="Q34" s="335"/>
      <c r="R34" s="117"/>
    </row>
    <row r="35" spans="2:26" s="2" customFormat="1" ht="19.5" customHeight="1" thickBot="1">
      <c r="B35" s="119"/>
      <c r="C35" s="119"/>
      <c r="D35" s="119"/>
      <c r="E35" s="119"/>
      <c r="F35" s="119"/>
      <c r="G35" s="117"/>
      <c r="H35" s="112"/>
      <c r="I35" s="120"/>
      <c r="J35" s="120"/>
      <c r="L35" s="173"/>
      <c r="M35" s="173"/>
      <c r="N35" s="173"/>
      <c r="O35" s="173"/>
      <c r="P35" s="173"/>
      <c r="Q35" s="173"/>
      <c r="R35" s="174"/>
      <c r="S35" s="174"/>
      <c r="T35" s="174"/>
      <c r="U35" s="133"/>
      <c r="V35" s="133"/>
      <c r="W35" s="133"/>
      <c r="X35" s="133"/>
      <c r="Y35" s="133"/>
      <c r="Z35" s="133"/>
    </row>
    <row r="36" spans="1:22" s="2" customFormat="1" ht="18" customHeight="1">
      <c r="A36" s="362" t="s">
        <v>77</v>
      </c>
      <c r="B36" s="346" t="s">
        <v>148</v>
      </c>
      <c r="C36" s="347" t="s">
        <v>149</v>
      </c>
      <c r="D36" s="347"/>
      <c r="E36" s="348"/>
      <c r="F36" s="349" t="s">
        <v>57</v>
      </c>
      <c r="G36" s="34"/>
      <c r="H36" s="363" t="s">
        <v>76</v>
      </c>
      <c r="I36" s="352" t="s">
        <v>150</v>
      </c>
      <c r="J36" s="358" t="s">
        <v>42</v>
      </c>
      <c r="K36" s="359"/>
      <c r="L36" s="359"/>
      <c r="M36" s="359"/>
      <c r="N36" s="359"/>
      <c r="O36" s="359"/>
      <c r="P36" s="360"/>
      <c r="Q36" s="336" t="s">
        <v>155</v>
      </c>
      <c r="R36" s="174"/>
      <c r="S36" s="174"/>
      <c r="T36" s="174"/>
      <c r="U36" s="174"/>
      <c r="V36" s="174"/>
    </row>
    <row r="37" spans="1:28" s="2" customFormat="1" ht="18" customHeight="1">
      <c r="A37" s="335"/>
      <c r="B37" s="345"/>
      <c r="C37" s="357" t="s">
        <v>43</v>
      </c>
      <c r="D37" s="339" t="s">
        <v>44</v>
      </c>
      <c r="E37" s="341" t="s">
        <v>45</v>
      </c>
      <c r="F37" s="350"/>
      <c r="G37" s="34"/>
      <c r="H37" s="364"/>
      <c r="I37" s="353"/>
      <c r="J37" s="334" t="s">
        <v>46</v>
      </c>
      <c r="K37" s="342" t="s">
        <v>151</v>
      </c>
      <c r="L37" s="343"/>
      <c r="M37" s="344"/>
      <c r="N37" s="333" t="s">
        <v>47</v>
      </c>
      <c r="O37" s="333" t="s">
        <v>152</v>
      </c>
      <c r="P37" s="333" t="s">
        <v>43</v>
      </c>
      <c r="Q37" s="337"/>
      <c r="R37" s="174"/>
      <c r="S37" s="174"/>
      <c r="T37" s="174"/>
      <c r="U37" s="174"/>
      <c r="V37" s="174"/>
      <c r="W37" s="112"/>
      <c r="X37" s="112"/>
      <c r="Y37" s="112"/>
      <c r="Z37" s="112"/>
      <c r="AA37" s="112"/>
      <c r="AB37" s="117"/>
    </row>
    <row r="38" spans="1:29" s="2" customFormat="1" ht="18" customHeight="1">
      <c r="A38" s="343"/>
      <c r="B38" s="345"/>
      <c r="C38" s="357"/>
      <c r="D38" s="340"/>
      <c r="E38" s="341"/>
      <c r="F38" s="351"/>
      <c r="G38" s="34"/>
      <c r="H38" s="352"/>
      <c r="I38" s="353"/>
      <c r="J38" s="345"/>
      <c r="K38" s="121" t="s">
        <v>48</v>
      </c>
      <c r="L38" s="121" t="s">
        <v>48</v>
      </c>
      <c r="M38" s="121" t="s">
        <v>49</v>
      </c>
      <c r="N38" s="334"/>
      <c r="O38" s="334"/>
      <c r="P38" s="334"/>
      <c r="Q38" s="338"/>
      <c r="R38" s="174"/>
      <c r="S38" s="174"/>
      <c r="T38" s="174"/>
      <c r="U38" s="174"/>
      <c r="V38" s="174"/>
      <c r="W38" s="133"/>
      <c r="X38" s="112"/>
      <c r="Y38" s="112"/>
      <c r="Z38" s="112"/>
      <c r="AA38" s="112"/>
      <c r="AB38" s="112"/>
      <c r="AC38" s="117"/>
    </row>
    <row r="39" spans="1:28" s="2" customFormat="1" ht="18" customHeight="1">
      <c r="A39" s="176"/>
      <c r="B39" s="177"/>
      <c r="C39" s="178"/>
      <c r="D39" s="178"/>
      <c r="E39" s="178"/>
      <c r="F39" s="179"/>
      <c r="H39" s="224"/>
      <c r="I39" s="117"/>
      <c r="J39" s="117"/>
      <c r="K39" s="117"/>
      <c r="L39" s="117"/>
      <c r="M39" s="117"/>
      <c r="N39" s="122"/>
      <c r="P39" s="133"/>
      <c r="Q39" s="133"/>
      <c r="R39" s="133"/>
      <c r="S39" s="133"/>
      <c r="T39" s="133"/>
      <c r="U39" s="133"/>
      <c r="V39" s="133"/>
      <c r="W39" s="133"/>
      <c r="X39" s="34"/>
      <c r="Y39" s="34"/>
      <c r="Z39" s="34"/>
      <c r="AA39" s="34"/>
      <c r="AB39" s="34"/>
    </row>
    <row r="40" spans="1:28" s="4" customFormat="1" ht="18" customHeight="1">
      <c r="A40" s="180" t="s">
        <v>153</v>
      </c>
      <c r="B40" s="250">
        <f>SUM(C40,F40)</f>
        <v>358678</v>
      </c>
      <c r="C40" s="181">
        <f>SUM(D40:E40)</f>
        <v>349102</v>
      </c>
      <c r="D40" s="181">
        <v>346142</v>
      </c>
      <c r="E40" s="181">
        <v>2960</v>
      </c>
      <c r="F40" s="181">
        <v>9576</v>
      </c>
      <c r="H40" s="225" t="s">
        <v>94</v>
      </c>
      <c r="I40" s="181">
        <f>SUM(P40:Q40)</f>
        <v>358678</v>
      </c>
      <c r="J40" s="181">
        <v>250957</v>
      </c>
      <c r="K40" s="181">
        <v>11062</v>
      </c>
      <c r="L40" s="181">
        <v>2143</v>
      </c>
      <c r="M40" s="181">
        <v>70037</v>
      </c>
      <c r="N40" s="181">
        <v>11943</v>
      </c>
      <c r="O40" s="186">
        <v>2960</v>
      </c>
      <c r="P40" s="186">
        <f>SUM(J40:O40)</f>
        <v>349102</v>
      </c>
      <c r="Q40" s="187">
        <v>9576</v>
      </c>
      <c r="R40" s="171"/>
      <c r="S40" s="171"/>
      <c r="T40" s="171"/>
      <c r="U40" s="171"/>
      <c r="V40" s="171"/>
      <c r="W40" s="171"/>
      <c r="X40" s="15"/>
      <c r="Y40" s="15"/>
      <c r="Z40" s="15"/>
      <c r="AA40" s="15"/>
      <c r="AB40" s="15"/>
    </row>
    <row r="41" spans="1:28" s="4" customFormat="1" ht="18" customHeight="1">
      <c r="A41" s="182"/>
      <c r="B41" s="250"/>
      <c r="C41" s="181"/>
      <c r="D41" s="184"/>
      <c r="E41" s="184"/>
      <c r="F41" s="184"/>
      <c r="H41" s="226"/>
      <c r="I41" s="181"/>
      <c r="J41" s="181"/>
      <c r="K41" s="181"/>
      <c r="L41" s="181"/>
      <c r="M41" s="181"/>
      <c r="N41" s="181"/>
      <c r="O41" s="186"/>
      <c r="P41" s="186"/>
      <c r="Q41" s="187"/>
      <c r="R41" s="171"/>
      <c r="S41" s="171"/>
      <c r="T41" s="171"/>
      <c r="U41" s="171"/>
      <c r="V41" s="171"/>
      <c r="W41" s="171"/>
      <c r="X41" s="15"/>
      <c r="Y41" s="15"/>
      <c r="Z41" s="15"/>
      <c r="AA41" s="15"/>
      <c r="AB41" s="15"/>
    </row>
    <row r="42" spans="1:28" s="4" customFormat="1" ht="18" customHeight="1">
      <c r="A42" s="180" t="s">
        <v>154</v>
      </c>
      <c r="B42" s="250">
        <f>SUM(C42,F42)</f>
        <v>1142304</v>
      </c>
      <c r="C42" s="181">
        <f>SUM(D42:E42)</f>
        <v>1131794</v>
      </c>
      <c r="D42" s="181">
        <v>1126788</v>
      </c>
      <c r="E42" s="181">
        <v>5006</v>
      </c>
      <c r="F42" s="181">
        <v>10510</v>
      </c>
      <c r="H42" s="225" t="s">
        <v>95</v>
      </c>
      <c r="I42" s="181">
        <f>SUM(P42:Q42)</f>
        <v>1142304</v>
      </c>
      <c r="J42" s="181">
        <v>930870</v>
      </c>
      <c r="K42" s="181">
        <v>31318</v>
      </c>
      <c r="L42" s="181">
        <v>5927</v>
      </c>
      <c r="M42" s="181">
        <v>127716</v>
      </c>
      <c r="N42" s="181">
        <v>30957</v>
      </c>
      <c r="O42" s="186">
        <v>5006</v>
      </c>
      <c r="P42" s="186">
        <f>SUM(J42:O42)</f>
        <v>1131794</v>
      </c>
      <c r="Q42" s="187">
        <v>10510</v>
      </c>
      <c r="R42" s="171"/>
      <c r="S42" s="171"/>
      <c r="T42" s="171"/>
      <c r="U42" s="171"/>
      <c r="V42" s="171"/>
      <c r="W42" s="171"/>
      <c r="X42" s="15"/>
      <c r="Y42" s="15"/>
      <c r="Z42" s="15"/>
      <c r="AA42" s="15"/>
      <c r="AB42" s="15"/>
    </row>
    <row r="43" spans="1:28" s="4" customFormat="1" ht="18" customHeight="1">
      <c r="A43" s="185" t="s">
        <v>78</v>
      </c>
      <c r="B43" s="183"/>
      <c r="C43" s="184"/>
      <c r="D43" s="184"/>
      <c r="E43" s="184"/>
      <c r="F43" s="184"/>
      <c r="H43" s="227" t="s">
        <v>78</v>
      </c>
      <c r="I43" s="181"/>
      <c r="J43" s="181"/>
      <c r="K43" s="181"/>
      <c r="L43" s="181"/>
      <c r="M43" s="181"/>
      <c r="N43" s="181"/>
      <c r="O43" s="188"/>
      <c r="P43" s="189"/>
      <c r="Q43" s="189"/>
      <c r="R43" s="171"/>
      <c r="S43" s="171"/>
      <c r="T43" s="171"/>
      <c r="U43" s="171"/>
      <c r="V43" s="171"/>
      <c r="W43" s="171"/>
      <c r="X43" s="18"/>
      <c r="Y43" s="18"/>
      <c r="Z43" s="18"/>
      <c r="AA43" s="18"/>
      <c r="AB43" s="18"/>
    </row>
    <row r="44" spans="1:28" ht="18" customHeight="1">
      <c r="A44" s="123" t="s">
        <v>96</v>
      </c>
      <c r="B44" s="251">
        <f>100*B40/$B40</f>
        <v>100</v>
      </c>
      <c r="C44" s="252">
        <f>100*C40/$B40</f>
        <v>97.33019588600361</v>
      </c>
      <c r="D44" s="252">
        <f>100*D40/$B40</f>
        <v>96.50494315235392</v>
      </c>
      <c r="E44" s="252">
        <f>100*E40/$B40</f>
        <v>0.8252527336496802</v>
      </c>
      <c r="F44" s="252">
        <f>100*F40/$B40</f>
        <v>2.6698041139963977</v>
      </c>
      <c r="G44" s="4"/>
      <c r="H44" s="228" t="s">
        <v>145</v>
      </c>
      <c r="I44" s="255">
        <f>I42/I40</f>
        <v>3.184761819793798</v>
      </c>
      <c r="J44" s="255">
        <f aca="true" t="shared" si="5" ref="J44:Q44">J42/J40</f>
        <v>3.7092808728188493</v>
      </c>
      <c r="K44" s="255">
        <f t="shared" si="5"/>
        <v>2.8311336105586693</v>
      </c>
      <c r="L44" s="255">
        <f t="shared" si="5"/>
        <v>2.7657489500699954</v>
      </c>
      <c r="M44" s="255">
        <f t="shared" si="5"/>
        <v>1.8235504090694918</v>
      </c>
      <c r="N44" s="255">
        <f t="shared" si="5"/>
        <v>2.5920622959055515</v>
      </c>
      <c r="O44" s="255">
        <f t="shared" si="5"/>
        <v>1.6912162162162163</v>
      </c>
      <c r="P44" s="255">
        <f t="shared" si="5"/>
        <v>3.2420152276412053</v>
      </c>
      <c r="Q44" s="255">
        <f t="shared" si="5"/>
        <v>1.0975355054302423</v>
      </c>
      <c r="R44" s="172"/>
      <c r="S44" s="172"/>
      <c r="T44" s="172"/>
      <c r="U44" s="172"/>
      <c r="V44" s="172"/>
      <c r="W44" s="172"/>
      <c r="X44" s="25"/>
      <c r="Y44" s="25"/>
      <c r="Z44" s="25"/>
      <c r="AA44" s="25"/>
      <c r="AB44" s="25"/>
    </row>
    <row r="45" spans="1:28" ht="18" customHeight="1">
      <c r="A45" s="40" t="s">
        <v>97</v>
      </c>
      <c r="B45" s="251"/>
      <c r="C45" s="252"/>
      <c r="D45" s="252"/>
      <c r="E45" s="252"/>
      <c r="F45" s="253"/>
      <c r="H45" s="229" t="s">
        <v>78</v>
      </c>
      <c r="I45" s="24"/>
      <c r="J45" s="23"/>
      <c r="K45" s="23"/>
      <c r="L45" s="23"/>
      <c r="M45" s="23"/>
      <c r="N45" s="23"/>
      <c r="P45" s="172"/>
      <c r="Q45" s="172"/>
      <c r="R45" s="172"/>
      <c r="S45" s="172"/>
      <c r="T45" s="172"/>
      <c r="U45" s="172"/>
      <c r="V45" s="172"/>
      <c r="W45" s="172"/>
      <c r="X45" s="83"/>
      <c r="Y45" s="83"/>
      <c r="Z45" s="83"/>
      <c r="AA45" s="83"/>
      <c r="AB45" s="83"/>
    </row>
    <row r="46" spans="1:28" ht="18" customHeight="1">
      <c r="A46" s="80" t="s">
        <v>98</v>
      </c>
      <c r="B46" s="251">
        <f>100*B42/$B42</f>
        <v>100</v>
      </c>
      <c r="C46" s="252">
        <f>100*C42/$B42</f>
        <v>99.07992968596801</v>
      </c>
      <c r="D46" s="252">
        <f>100*D42/$B42</f>
        <v>98.64169257920834</v>
      </c>
      <c r="E46" s="252">
        <f>100*E42/$B42</f>
        <v>0.4382371067596717</v>
      </c>
      <c r="F46" s="252">
        <f>100*F42/$B42</f>
        <v>0.9200703140319915</v>
      </c>
      <c r="H46" s="230" t="s">
        <v>147</v>
      </c>
      <c r="I46" s="84" t="s">
        <v>99</v>
      </c>
      <c r="J46" s="81">
        <v>40.5</v>
      </c>
      <c r="K46" s="81">
        <v>17.6</v>
      </c>
      <c r="L46" s="81">
        <v>16.2</v>
      </c>
      <c r="M46" s="81">
        <v>22.6</v>
      </c>
      <c r="N46" s="81">
        <v>22.2</v>
      </c>
      <c r="O46" s="47">
        <v>15.8</v>
      </c>
      <c r="P46" s="81">
        <v>37.1</v>
      </c>
      <c r="Q46" s="175" t="s">
        <v>99</v>
      </c>
      <c r="R46" s="172"/>
      <c r="S46" s="172"/>
      <c r="T46" s="172"/>
      <c r="U46" s="172"/>
      <c r="V46" s="172"/>
      <c r="W46" s="172"/>
      <c r="X46" s="68"/>
      <c r="Y46" s="68"/>
      <c r="Z46" s="68"/>
      <c r="AA46" s="68"/>
      <c r="AB46" s="70"/>
    </row>
    <row r="47" spans="1:28" ht="18" customHeight="1">
      <c r="A47" s="40" t="s">
        <v>100</v>
      </c>
      <c r="B47" s="251"/>
      <c r="C47" s="252"/>
      <c r="D47" s="252"/>
      <c r="E47" s="252"/>
      <c r="F47" s="253"/>
      <c r="H47" s="230" t="s">
        <v>144</v>
      </c>
      <c r="I47" s="27"/>
      <c r="J47" s="27"/>
      <c r="K47" s="27"/>
      <c r="L47" s="27"/>
      <c r="M47" s="27"/>
      <c r="N47" s="27"/>
      <c r="O47" s="52"/>
      <c r="P47" s="65"/>
      <c r="Q47" s="65"/>
      <c r="R47" s="172"/>
      <c r="S47" s="172"/>
      <c r="T47" s="172"/>
      <c r="U47" s="172"/>
      <c r="V47" s="172"/>
      <c r="W47" s="172"/>
      <c r="X47" s="68"/>
      <c r="Y47" s="68"/>
      <c r="Z47" s="68"/>
      <c r="AA47" s="68"/>
      <c r="AB47" s="70"/>
    </row>
    <row r="48" spans="1:28" ht="18" customHeight="1">
      <c r="A48" s="82" t="s">
        <v>146</v>
      </c>
      <c r="B48" s="254">
        <f>B42/B40</f>
        <v>3.184761819793798</v>
      </c>
      <c r="C48" s="255">
        <f>C42/C40</f>
        <v>3.2420152276412053</v>
      </c>
      <c r="D48" s="255">
        <f>D42/D40</f>
        <v>3.2552767361371924</v>
      </c>
      <c r="E48" s="255">
        <f>E42/E40</f>
        <v>1.6912162162162163</v>
      </c>
      <c r="F48" s="255">
        <f>F42/F40</f>
        <v>1.0975355054302423</v>
      </c>
      <c r="H48" s="231"/>
      <c r="I48" s="85"/>
      <c r="J48" s="85"/>
      <c r="K48" s="85"/>
      <c r="L48" s="85"/>
      <c r="M48" s="85"/>
      <c r="N48" s="85"/>
      <c r="O48" s="71"/>
      <c r="P48" s="85"/>
      <c r="Q48" s="85"/>
      <c r="R48" s="172"/>
      <c r="S48" s="172"/>
      <c r="T48" s="172"/>
      <c r="U48" s="172"/>
      <c r="V48" s="172"/>
      <c r="W48" s="172"/>
      <c r="X48" s="29"/>
      <c r="Y48" s="29"/>
      <c r="Z48" s="29"/>
      <c r="AA48" s="29"/>
      <c r="AB48" s="29"/>
    </row>
    <row r="49" spans="1:24" ht="18" customHeight="1">
      <c r="A49" s="124" t="s">
        <v>78</v>
      </c>
      <c r="B49" s="86"/>
      <c r="C49" s="87"/>
      <c r="D49" s="87"/>
      <c r="E49" s="87"/>
      <c r="F49" s="87"/>
      <c r="H49" s="47" t="s">
        <v>131</v>
      </c>
      <c r="Q49" s="172"/>
      <c r="R49" s="172"/>
      <c r="S49" s="172"/>
      <c r="T49" s="172"/>
      <c r="U49" s="172"/>
      <c r="V49" s="172"/>
      <c r="W49" s="172"/>
      <c r="X49" s="172"/>
    </row>
    <row r="50" spans="1:26" ht="18" customHeight="1">
      <c r="A50" s="47" t="s">
        <v>131</v>
      </c>
      <c r="B50" s="88"/>
      <c r="C50" s="88"/>
      <c r="D50" s="88"/>
      <c r="E50" s="88"/>
      <c r="F50" s="88"/>
      <c r="G50" s="88"/>
      <c r="J50" s="81"/>
      <c r="S50" s="172"/>
      <c r="T50" s="172"/>
      <c r="U50" s="172"/>
      <c r="V50" s="172"/>
      <c r="W50" s="172"/>
      <c r="X50" s="172"/>
      <c r="Y50" s="172"/>
      <c r="Z50" s="172"/>
    </row>
    <row r="51" spans="2:9" ht="18" customHeight="1">
      <c r="B51" s="172"/>
      <c r="C51" s="172"/>
      <c r="D51" s="172"/>
      <c r="E51" s="172"/>
      <c r="F51" s="172"/>
      <c r="G51" s="172"/>
      <c r="H51" s="172"/>
      <c r="I51" s="172"/>
    </row>
    <row r="52" spans="2:9" ht="18" customHeight="1">
      <c r="B52" s="172"/>
      <c r="C52" s="172"/>
      <c r="D52" s="172"/>
      <c r="E52" s="172"/>
      <c r="F52" s="172"/>
      <c r="G52" s="172"/>
      <c r="H52" s="172"/>
      <c r="I52" s="172"/>
    </row>
    <row r="53" spans="2:9" ht="18" customHeight="1">
      <c r="B53" s="172"/>
      <c r="C53" s="172"/>
      <c r="D53" s="172"/>
      <c r="E53" s="172"/>
      <c r="F53" s="172"/>
      <c r="G53" s="172"/>
      <c r="H53" s="172"/>
      <c r="I53" s="172"/>
    </row>
    <row r="54" spans="2:9" ht="18" customHeight="1">
      <c r="B54" s="172"/>
      <c r="C54" s="172"/>
      <c r="D54" s="172"/>
      <c r="E54" s="172"/>
      <c r="F54" s="172"/>
      <c r="G54" s="172"/>
      <c r="H54" s="172"/>
      <c r="I54" s="172"/>
    </row>
    <row r="55" spans="2:9" ht="18" customHeight="1">
      <c r="B55" s="172"/>
      <c r="C55" s="172"/>
      <c r="D55" s="172"/>
      <c r="E55" s="172"/>
      <c r="F55" s="172"/>
      <c r="G55" s="172"/>
      <c r="H55" s="172"/>
      <c r="I55" s="172"/>
    </row>
    <row r="56" spans="2:9" ht="18" customHeight="1">
      <c r="B56" s="172"/>
      <c r="C56" s="172"/>
      <c r="D56" s="172"/>
      <c r="E56" s="172"/>
      <c r="F56" s="172"/>
      <c r="G56" s="172"/>
      <c r="H56" s="172"/>
      <c r="I56" s="172"/>
    </row>
    <row r="57" spans="2:9" ht="15" customHeight="1">
      <c r="B57" s="172"/>
      <c r="C57" s="172"/>
      <c r="D57" s="172"/>
      <c r="E57" s="172"/>
      <c r="F57" s="172"/>
      <c r="G57" s="172"/>
      <c r="H57" s="172"/>
      <c r="I57" s="172"/>
    </row>
    <row r="58" spans="2:9" ht="14.25">
      <c r="B58" s="172"/>
      <c r="C58" s="172"/>
      <c r="D58" s="172"/>
      <c r="E58" s="172"/>
      <c r="F58" s="172"/>
      <c r="G58" s="172"/>
      <c r="H58" s="172"/>
      <c r="I58" s="172"/>
    </row>
    <row r="59" spans="2:9" ht="14.25">
      <c r="B59" s="172"/>
      <c r="C59" s="172"/>
      <c r="D59" s="172"/>
      <c r="E59" s="172"/>
      <c r="F59" s="172"/>
      <c r="G59" s="172"/>
      <c r="H59" s="172"/>
      <c r="I59" s="172"/>
    </row>
    <row r="60" spans="2:9" ht="14.25">
      <c r="B60" s="172"/>
      <c r="C60" s="172"/>
      <c r="D60" s="172"/>
      <c r="E60" s="172"/>
      <c r="F60" s="172"/>
      <c r="G60" s="172"/>
      <c r="H60" s="172"/>
      <c r="I60" s="172"/>
    </row>
    <row r="61" spans="2:9" ht="14.25">
      <c r="B61" s="172"/>
      <c r="C61" s="172"/>
      <c r="D61" s="172"/>
      <c r="E61" s="172"/>
      <c r="F61" s="172"/>
      <c r="G61" s="172"/>
      <c r="H61" s="172"/>
      <c r="I61" s="172"/>
    </row>
    <row r="62" spans="2:9" ht="14.25">
      <c r="B62" s="172"/>
      <c r="C62" s="172"/>
      <c r="D62" s="172"/>
      <c r="E62" s="172"/>
      <c r="F62" s="172"/>
      <c r="G62" s="172"/>
      <c r="H62" s="172"/>
      <c r="I62" s="172"/>
    </row>
    <row r="63" spans="1:26" ht="14.25">
      <c r="A63" s="52"/>
      <c r="B63" s="52"/>
      <c r="C63" s="52"/>
      <c r="D63" s="52"/>
      <c r="E63" s="52"/>
      <c r="F63" s="52"/>
      <c r="G63" s="52"/>
      <c r="H63" s="52"/>
      <c r="I63" s="52"/>
      <c r="J63" s="52"/>
      <c r="K63" s="52"/>
      <c r="L63" s="52"/>
      <c r="M63" s="52"/>
      <c r="N63" s="52"/>
      <c r="O63" s="52"/>
      <c r="P63" s="52"/>
      <c r="Q63" s="52"/>
      <c r="S63" s="172"/>
      <c r="T63" s="172"/>
      <c r="U63" s="172"/>
      <c r="V63" s="172"/>
      <c r="W63" s="172"/>
      <c r="X63" s="172"/>
      <c r="Y63" s="172"/>
      <c r="Z63" s="172"/>
    </row>
    <row r="64" spans="1:26" ht="14.25">
      <c r="A64" s="52"/>
      <c r="B64" s="52"/>
      <c r="C64" s="52"/>
      <c r="D64" s="52"/>
      <c r="E64" s="52"/>
      <c r="F64" s="52"/>
      <c r="G64" s="52"/>
      <c r="H64" s="52"/>
      <c r="I64" s="52"/>
      <c r="J64" s="52"/>
      <c r="K64" s="52"/>
      <c r="L64" s="52"/>
      <c r="M64" s="52"/>
      <c r="N64" s="52"/>
      <c r="O64" s="52"/>
      <c r="P64" s="52"/>
      <c r="Q64" s="52"/>
      <c r="S64" s="172"/>
      <c r="T64" s="172"/>
      <c r="U64" s="172"/>
      <c r="V64" s="172"/>
      <c r="W64" s="172"/>
      <c r="X64" s="172"/>
      <c r="Y64" s="172"/>
      <c r="Z64" s="172"/>
    </row>
    <row r="65" spans="1:26" ht="14.25">
      <c r="A65" s="52"/>
      <c r="B65" s="52"/>
      <c r="C65" s="52"/>
      <c r="D65" s="52"/>
      <c r="E65" s="52"/>
      <c r="F65" s="52"/>
      <c r="G65" s="52"/>
      <c r="H65" s="52"/>
      <c r="I65" s="52"/>
      <c r="J65" s="52"/>
      <c r="K65" s="52"/>
      <c r="L65" s="52"/>
      <c r="M65" s="52"/>
      <c r="N65" s="52"/>
      <c r="O65" s="52"/>
      <c r="P65" s="52"/>
      <c r="Q65" s="52"/>
      <c r="S65" s="172"/>
      <c r="T65" s="172"/>
      <c r="U65" s="172"/>
      <c r="V65" s="172"/>
      <c r="W65" s="172"/>
      <c r="X65" s="172"/>
      <c r="Y65" s="172"/>
      <c r="Z65" s="172"/>
    </row>
    <row r="66" spans="1:26" ht="14.25">
      <c r="A66" s="52"/>
      <c r="B66" s="52"/>
      <c r="C66" s="52"/>
      <c r="D66" s="52"/>
      <c r="E66" s="52"/>
      <c r="F66" s="52"/>
      <c r="G66" s="52"/>
      <c r="H66" s="52"/>
      <c r="I66" s="52"/>
      <c r="J66" s="52"/>
      <c r="K66" s="52"/>
      <c r="L66" s="52"/>
      <c r="M66" s="52"/>
      <c r="N66" s="52"/>
      <c r="O66" s="52"/>
      <c r="P66" s="52"/>
      <c r="Q66" s="52"/>
      <c r="S66" s="172"/>
      <c r="T66" s="172"/>
      <c r="U66" s="172"/>
      <c r="V66" s="172"/>
      <c r="W66" s="172"/>
      <c r="X66" s="172"/>
      <c r="Y66" s="172"/>
      <c r="Z66" s="172"/>
    </row>
    <row r="67" spans="1:26" ht="14.25">
      <c r="A67" s="52"/>
      <c r="B67" s="52"/>
      <c r="C67" s="52"/>
      <c r="D67" s="52"/>
      <c r="E67" s="52"/>
      <c r="F67" s="52"/>
      <c r="G67" s="52"/>
      <c r="H67" s="52"/>
      <c r="I67" s="52"/>
      <c r="J67" s="52"/>
      <c r="K67" s="52"/>
      <c r="L67" s="52"/>
      <c r="M67" s="52"/>
      <c r="N67" s="52"/>
      <c r="O67" s="52"/>
      <c r="P67" s="52"/>
      <c r="Q67" s="52"/>
      <c r="S67" s="172"/>
      <c r="T67" s="172"/>
      <c r="U67" s="172"/>
      <c r="V67" s="172"/>
      <c r="W67" s="172"/>
      <c r="X67" s="172"/>
      <c r="Y67" s="172"/>
      <c r="Z67" s="172"/>
    </row>
    <row r="68" spans="1:26" ht="14.25">
      <c r="A68" s="52"/>
      <c r="B68" s="52"/>
      <c r="C68" s="52"/>
      <c r="D68" s="52"/>
      <c r="E68" s="52"/>
      <c r="F68" s="52"/>
      <c r="G68" s="52"/>
      <c r="H68" s="52"/>
      <c r="I68" s="52"/>
      <c r="J68" s="52"/>
      <c r="K68" s="52"/>
      <c r="L68" s="52"/>
      <c r="M68" s="52"/>
      <c r="N68" s="52"/>
      <c r="O68" s="52"/>
      <c r="P68" s="52"/>
      <c r="Q68" s="52"/>
      <c r="S68" s="172"/>
      <c r="T68" s="172"/>
      <c r="U68" s="172"/>
      <c r="V68" s="172"/>
      <c r="W68" s="172"/>
      <c r="X68" s="172"/>
      <c r="Y68" s="172"/>
      <c r="Z68" s="172"/>
    </row>
    <row r="69" spans="1:26" ht="14.25">
      <c r="A69" s="52"/>
      <c r="B69" s="52"/>
      <c r="C69" s="52"/>
      <c r="D69" s="52"/>
      <c r="E69" s="52"/>
      <c r="F69" s="52"/>
      <c r="G69" s="52"/>
      <c r="H69" s="52"/>
      <c r="I69" s="52"/>
      <c r="J69" s="52"/>
      <c r="K69" s="52"/>
      <c r="L69" s="52"/>
      <c r="M69" s="52"/>
      <c r="N69" s="52"/>
      <c r="O69" s="52"/>
      <c r="P69" s="52"/>
      <c r="Q69" s="52"/>
      <c r="S69" s="172"/>
      <c r="T69" s="172"/>
      <c r="U69" s="172"/>
      <c r="V69" s="172"/>
      <c r="W69" s="172"/>
      <c r="X69" s="172"/>
      <c r="Y69" s="172"/>
      <c r="Z69" s="172"/>
    </row>
    <row r="70" spans="1:26" ht="14.25">
      <c r="A70" s="52"/>
      <c r="B70" s="52"/>
      <c r="C70" s="52"/>
      <c r="D70" s="52"/>
      <c r="E70" s="52"/>
      <c r="F70" s="52"/>
      <c r="G70" s="52"/>
      <c r="H70" s="52"/>
      <c r="I70" s="52"/>
      <c r="J70" s="52"/>
      <c r="K70" s="52"/>
      <c r="L70" s="52"/>
      <c r="M70" s="52"/>
      <c r="N70" s="52"/>
      <c r="O70" s="52"/>
      <c r="P70" s="52"/>
      <c r="Q70" s="52"/>
      <c r="S70" s="172"/>
      <c r="T70" s="172"/>
      <c r="U70" s="172"/>
      <c r="V70" s="172"/>
      <c r="W70" s="172"/>
      <c r="X70" s="172"/>
      <c r="Y70" s="172"/>
      <c r="Z70" s="172"/>
    </row>
    <row r="71" spans="1:26" ht="14.25">
      <c r="A71" s="52"/>
      <c r="B71" s="52"/>
      <c r="C71" s="52"/>
      <c r="D71" s="52"/>
      <c r="E71" s="52"/>
      <c r="F71" s="52"/>
      <c r="G71" s="52"/>
      <c r="H71" s="52"/>
      <c r="I71" s="52"/>
      <c r="J71" s="52"/>
      <c r="K71" s="52"/>
      <c r="L71" s="52"/>
      <c r="M71" s="52"/>
      <c r="N71" s="52"/>
      <c r="O71" s="52"/>
      <c r="P71" s="52"/>
      <c r="Q71" s="52"/>
      <c r="S71" s="172"/>
      <c r="T71" s="172"/>
      <c r="U71" s="172"/>
      <c r="V71" s="172"/>
      <c r="W71" s="172"/>
      <c r="X71" s="172"/>
      <c r="Y71" s="172"/>
      <c r="Z71" s="172"/>
    </row>
    <row r="72" spans="1:26" ht="14.25">
      <c r="A72" s="52"/>
      <c r="B72" s="52"/>
      <c r="C72" s="52"/>
      <c r="D72" s="52"/>
      <c r="E72" s="52"/>
      <c r="F72" s="52"/>
      <c r="G72" s="52"/>
      <c r="H72" s="52"/>
      <c r="I72" s="52"/>
      <c r="J72" s="52"/>
      <c r="K72" s="52"/>
      <c r="L72" s="52"/>
      <c r="M72" s="52"/>
      <c r="N72" s="52"/>
      <c r="O72" s="52"/>
      <c r="P72" s="52"/>
      <c r="Q72" s="52"/>
      <c r="S72" s="172"/>
      <c r="T72" s="172"/>
      <c r="U72" s="172"/>
      <c r="V72" s="172"/>
      <c r="W72" s="172"/>
      <c r="X72" s="172"/>
      <c r="Y72" s="172"/>
      <c r="Z72" s="172"/>
    </row>
    <row r="73" spans="1:26" ht="14.25">
      <c r="A73" s="52"/>
      <c r="B73" s="52"/>
      <c r="C73" s="52"/>
      <c r="D73" s="52"/>
      <c r="E73" s="52"/>
      <c r="F73" s="52"/>
      <c r="G73" s="52"/>
      <c r="H73" s="52"/>
      <c r="I73" s="52"/>
      <c r="J73" s="52"/>
      <c r="K73" s="52"/>
      <c r="L73" s="52"/>
      <c r="M73" s="52"/>
      <c r="N73" s="52"/>
      <c r="O73" s="52"/>
      <c r="P73" s="52"/>
      <c r="Q73" s="52"/>
      <c r="S73" s="172"/>
      <c r="T73" s="172"/>
      <c r="U73" s="172"/>
      <c r="V73" s="172"/>
      <c r="W73" s="172"/>
      <c r="X73" s="172"/>
      <c r="Y73" s="172"/>
      <c r="Z73" s="172"/>
    </row>
    <row r="74" spans="1:26" ht="14.25">
      <c r="A74" s="52"/>
      <c r="B74" s="52"/>
      <c r="C74" s="52"/>
      <c r="D74" s="52"/>
      <c r="E74" s="52"/>
      <c r="F74" s="52"/>
      <c r="G74" s="52"/>
      <c r="H74" s="52"/>
      <c r="I74" s="52"/>
      <c r="J74" s="52"/>
      <c r="K74" s="52"/>
      <c r="L74" s="52"/>
      <c r="M74" s="52"/>
      <c r="N74" s="52"/>
      <c r="O74" s="52"/>
      <c r="P74" s="52"/>
      <c r="Q74" s="52"/>
      <c r="S74" s="172"/>
      <c r="T74" s="172"/>
      <c r="U74" s="172"/>
      <c r="V74" s="172"/>
      <c r="W74" s="172"/>
      <c r="X74" s="172"/>
      <c r="Y74" s="172"/>
      <c r="Z74" s="172"/>
    </row>
    <row r="75" spans="1:26" ht="14.25">
      <c r="A75" s="52"/>
      <c r="B75" s="52"/>
      <c r="C75" s="52"/>
      <c r="D75" s="52"/>
      <c r="E75" s="52"/>
      <c r="F75" s="52"/>
      <c r="G75" s="52"/>
      <c r="H75" s="52"/>
      <c r="I75" s="52"/>
      <c r="J75" s="52"/>
      <c r="K75" s="52"/>
      <c r="L75" s="52"/>
      <c r="M75" s="52"/>
      <c r="N75" s="52"/>
      <c r="O75" s="52"/>
      <c r="P75" s="52"/>
      <c r="Q75" s="52"/>
      <c r="S75" s="172"/>
      <c r="T75" s="172"/>
      <c r="U75" s="172"/>
      <c r="V75" s="172"/>
      <c r="W75" s="172"/>
      <c r="X75" s="172"/>
      <c r="Y75" s="172"/>
      <c r="Z75" s="172"/>
    </row>
    <row r="76" spans="19:26" ht="14.25">
      <c r="S76" s="172"/>
      <c r="T76" s="172"/>
      <c r="U76" s="172"/>
      <c r="V76" s="172"/>
      <c r="W76" s="172"/>
      <c r="X76" s="172"/>
      <c r="Y76" s="172"/>
      <c r="Z76" s="172"/>
    </row>
    <row r="77" spans="19:26" ht="14.25">
      <c r="S77" s="172"/>
      <c r="T77" s="172"/>
      <c r="U77" s="172"/>
      <c r="V77" s="172"/>
      <c r="W77" s="172"/>
      <c r="X77" s="172"/>
      <c r="Y77" s="172"/>
      <c r="Z77" s="172"/>
    </row>
    <row r="78" spans="19:26" ht="14.25">
      <c r="S78" s="172"/>
      <c r="T78" s="172"/>
      <c r="U78" s="172"/>
      <c r="V78" s="172"/>
      <c r="W78" s="172"/>
      <c r="X78" s="172"/>
      <c r="Y78" s="172"/>
      <c r="Z78" s="172"/>
    </row>
    <row r="79" spans="19:26" ht="14.25">
      <c r="S79" s="172"/>
      <c r="T79" s="172"/>
      <c r="U79" s="172"/>
      <c r="V79" s="172"/>
      <c r="W79" s="172"/>
      <c r="X79" s="172"/>
      <c r="Y79" s="172"/>
      <c r="Z79" s="172"/>
    </row>
    <row r="80" spans="19:26" ht="14.25">
      <c r="S80" s="172"/>
      <c r="T80" s="172"/>
      <c r="U80" s="172"/>
      <c r="V80" s="172"/>
      <c r="W80" s="172"/>
      <c r="X80" s="172"/>
      <c r="Y80" s="172"/>
      <c r="Z80" s="172"/>
    </row>
    <row r="81" spans="19:26" ht="14.25">
      <c r="S81" s="172"/>
      <c r="T81" s="172"/>
      <c r="U81" s="172"/>
      <c r="V81" s="172"/>
      <c r="W81" s="172"/>
      <c r="X81" s="172"/>
      <c r="Y81" s="172"/>
      <c r="Z81" s="172"/>
    </row>
    <row r="82" spans="19:26" ht="14.25">
      <c r="S82" s="172"/>
      <c r="T82" s="172"/>
      <c r="U82" s="172"/>
      <c r="V82" s="172"/>
      <c r="W82" s="172"/>
      <c r="X82" s="172"/>
      <c r="Y82" s="172"/>
      <c r="Z82" s="172"/>
    </row>
    <row r="83" spans="19:26" ht="14.25">
      <c r="S83" s="172"/>
      <c r="T83" s="172"/>
      <c r="U83" s="172"/>
      <c r="V83" s="172"/>
      <c r="W83" s="172"/>
      <c r="X83" s="172"/>
      <c r="Y83" s="172"/>
      <c r="Z83" s="172"/>
    </row>
    <row r="84" spans="19:26" ht="14.25">
      <c r="S84" s="172"/>
      <c r="T84" s="172"/>
      <c r="U84" s="172"/>
      <c r="V84" s="172"/>
      <c r="W84" s="172"/>
      <c r="X84" s="172"/>
      <c r="Y84" s="172"/>
      <c r="Z84" s="172"/>
    </row>
    <row r="85" spans="19:26" ht="14.25">
      <c r="S85" s="172"/>
      <c r="T85" s="172"/>
      <c r="U85" s="172"/>
      <c r="V85" s="172"/>
      <c r="W85" s="172"/>
      <c r="X85" s="172"/>
      <c r="Y85" s="172"/>
      <c r="Z85" s="172"/>
    </row>
  </sheetData>
  <sheetProtection/>
  <mergeCells count="34">
    <mergeCell ref="J36:P36"/>
    <mergeCell ref="A34:F34"/>
    <mergeCell ref="A36:A38"/>
    <mergeCell ref="H36:H38"/>
    <mergeCell ref="B6:B7"/>
    <mergeCell ref="L6:M6"/>
    <mergeCell ref="B36:B38"/>
    <mergeCell ref="C36:E36"/>
    <mergeCell ref="J6:K6"/>
    <mergeCell ref="N6:O6"/>
    <mergeCell ref="F36:F38"/>
    <mergeCell ref="H6:I6"/>
    <mergeCell ref="I36:I38"/>
    <mergeCell ref="C6:C7"/>
    <mergeCell ref="D6:E6"/>
    <mergeCell ref="C37:C38"/>
    <mergeCell ref="P37:P38"/>
    <mergeCell ref="O37:O38"/>
    <mergeCell ref="N37:N38"/>
    <mergeCell ref="H34:Q34"/>
    <mergeCell ref="A32:Q32"/>
    <mergeCell ref="Q36:Q38"/>
    <mergeCell ref="D37:D38"/>
    <mergeCell ref="E37:E38"/>
    <mergeCell ref="K37:M37"/>
    <mergeCell ref="J37:J38"/>
    <mergeCell ref="A2:Q2"/>
    <mergeCell ref="A3:Q3"/>
    <mergeCell ref="A5:A7"/>
    <mergeCell ref="B5:C5"/>
    <mergeCell ref="D5:K5"/>
    <mergeCell ref="L5:Q5"/>
    <mergeCell ref="P6:Q6"/>
    <mergeCell ref="F6:G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9" r:id="rId1"/>
</worksheet>
</file>

<file path=xl/worksheets/sheet3.xml><?xml version="1.0" encoding="utf-8"?>
<worksheet xmlns="http://schemas.openxmlformats.org/spreadsheetml/2006/main" xmlns:r="http://schemas.openxmlformats.org/officeDocument/2006/relationships">
  <sheetPr>
    <pageSetUpPr fitToPage="1"/>
  </sheetPr>
  <dimension ref="A1:X131"/>
  <sheetViews>
    <sheetView zoomScaleSheetLayoutView="75" zoomScalePageLayoutView="0" workbookViewId="0" topLeftCell="A1">
      <selection activeCell="A16" sqref="A16"/>
    </sheetView>
  </sheetViews>
  <sheetFormatPr defaultColWidth="10.59765625" defaultRowHeight="15"/>
  <cols>
    <col min="1" max="1" width="2.09765625" style="4" customWidth="1"/>
    <col min="2" max="2" width="2.69921875" style="4" customWidth="1"/>
    <col min="3" max="3" width="15.3984375" style="4" customWidth="1"/>
    <col min="4" max="9" width="15" style="4" customWidth="1"/>
    <col min="10" max="10" width="12.09765625" style="4" customWidth="1"/>
    <col min="11" max="14" width="7" style="4" customWidth="1"/>
    <col min="15" max="15" width="6.09765625" style="4" customWidth="1"/>
    <col min="16" max="20" width="16.69921875" style="4" customWidth="1"/>
    <col min="21" max="23" width="12.59765625" style="4" customWidth="1"/>
    <col min="24" max="24" width="13.59765625" style="4" customWidth="1"/>
    <col min="25" max="26" width="12.59765625" style="4" customWidth="1"/>
    <col min="27" max="16384" width="10.59765625" style="4" customWidth="1"/>
  </cols>
  <sheetData>
    <row r="1" spans="1:20" s="8" customFormat="1" ht="19.5" customHeight="1">
      <c r="A1" s="8" t="s">
        <v>132</v>
      </c>
      <c r="T1" s="10" t="s">
        <v>133</v>
      </c>
    </row>
    <row r="2" spans="1:20" s="2" customFormat="1" ht="19.5" customHeight="1">
      <c r="A2" s="320" t="s">
        <v>230</v>
      </c>
      <c r="B2" s="320"/>
      <c r="C2" s="320"/>
      <c r="D2" s="320"/>
      <c r="E2" s="320"/>
      <c r="F2" s="320"/>
      <c r="G2" s="320"/>
      <c r="H2" s="320"/>
      <c r="I2" s="320"/>
      <c r="J2" s="320"/>
      <c r="K2" s="320"/>
      <c r="L2" s="320"/>
      <c r="M2" s="320"/>
      <c r="N2" s="320"/>
      <c r="O2" s="320"/>
      <c r="P2" s="320"/>
      <c r="Q2" s="320"/>
      <c r="R2" s="320"/>
      <c r="S2" s="320"/>
      <c r="T2" s="320"/>
    </row>
    <row r="3" spans="1:20" s="2" customFormat="1" ht="19.5" customHeight="1">
      <c r="A3" s="310" t="s">
        <v>157</v>
      </c>
      <c r="B3" s="310"/>
      <c r="C3" s="310"/>
      <c r="D3" s="310"/>
      <c r="E3" s="310"/>
      <c r="F3" s="310"/>
      <c r="G3" s="310"/>
      <c r="H3" s="310"/>
      <c r="I3" s="310"/>
      <c r="J3" s="126"/>
      <c r="K3" s="310" t="s">
        <v>156</v>
      </c>
      <c r="L3" s="310"/>
      <c r="M3" s="310"/>
      <c r="N3" s="310"/>
      <c r="O3" s="310"/>
      <c r="P3" s="310"/>
      <c r="Q3" s="310"/>
      <c r="R3" s="310"/>
      <c r="S3" s="310"/>
      <c r="T3" s="310"/>
    </row>
    <row r="4" s="2" customFormat="1" ht="15" thickBot="1"/>
    <row r="5" spans="1:21" s="2" customFormat="1" ht="14.25">
      <c r="A5" s="428" t="s">
        <v>215</v>
      </c>
      <c r="B5" s="429"/>
      <c r="C5" s="429"/>
      <c r="D5" s="417" t="s">
        <v>79</v>
      </c>
      <c r="E5" s="417" t="s">
        <v>80</v>
      </c>
      <c r="F5" s="417" t="s">
        <v>22</v>
      </c>
      <c r="G5" s="417" t="s">
        <v>23</v>
      </c>
      <c r="H5" s="420" t="s">
        <v>158</v>
      </c>
      <c r="I5" s="415" t="s">
        <v>91</v>
      </c>
      <c r="K5" s="373" t="s">
        <v>81</v>
      </c>
      <c r="L5" s="373"/>
      <c r="M5" s="373"/>
      <c r="N5" s="373"/>
      <c r="O5" s="374"/>
      <c r="P5" s="318" t="s">
        <v>30</v>
      </c>
      <c r="Q5" s="309"/>
      <c r="R5" s="308" t="s">
        <v>105</v>
      </c>
      <c r="S5" s="309"/>
      <c r="T5" s="108" t="s">
        <v>69</v>
      </c>
      <c r="U5" s="34"/>
    </row>
    <row r="6" spans="1:21" s="2" customFormat="1" ht="16.5" customHeight="1">
      <c r="A6" s="430"/>
      <c r="B6" s="430"/>
      <c r="C6" s="430"/>
      <c r="D6" s="418"/>
      <c r="E6" s="418"/>
      <c r="F6" s="418"/>
      <c r="G6" s="418"/>
      <c r="H6" s="421"/>
      <c r="I6" s="416"/>
      <c r="K6" s="375"/>
      <c r="L6" s="375"/>
      <c r="M6" s="375"/>
      <c r="N6" s="375"/>
      <c r="O6" s="376"/>
      <c r="P6" s="127" t="s">
        <v>67</v>
      </c>
      <c r="Q6" s="128" t="s">
        <v>68</v>
      </c>
      <c r="R6" s="128" t="s">
        <v>67</v>
      </c>
      <c r="S6" s="129" t="s">
        <v>68</v>
      </c>
      <c r="T6" s="130" t="s">
        <v>70</v>
      </c>
      <c r="U6" s="34"/>
    </row>
    <row r="7" spans="1:20" ht="18" customHeight="1">
      <c r="A7" s="424" t="s">
        <v>24</v>
      </c>
      <c r="B7" s="425"/>
      <c r="C7" s="425"/>
      <c r="D7" s="212"/>
      <c r="E7" s="213"/>
      <c r="F7" s="213"/>
      <c r="G7" s="213"/>
      <c r="H7" s="213"/>
      <c r="I7" s="213"/>
      <c r="K7" s="176"/>
      <c r="L7" s="176"/>
      <c r="M7" s="176"/>
      <c r="N7" s="176"/>
      <c r="O7" s="176"/>
      <c r="P7" s="216"/>
      <c r="Q7" s="217"/>
      <c r="R7" s="217"/>
      <c r="S7" s="217"/>
      <c r="T7" s="217"/>
    </row>
    <row r="8" spans="1:20" s="42" customFormat="1" ht="16.5" customHeight="1">
      <c r="A8" s="214"/>
      <c r="B8" s="419" t="s">
        <v>19</v>
      </c>
      <c r="C8" s="419"/>
      <c r="D8" s="263">
        <v>358100</v>
      </c>
      <c r="E8" s="181">
        <f>SUM(E9:E12)</f>
        <v>158600</v>
      </c>
      <c r="F8" s="181">
        <f>SUM(F9:F12)</f>
        <v>123600</v>
      </c>
      <c r="G8" s="181">
        <f>SUM(G9:G12)</f>
        <v>800</v>
      </c>
      <c r="H8" s="181">
        <f>SUM(H9:H12)</f>
        <v>68600</v>
      </c>
      <c r="I8" s="181">
        <f>SUM(I9:I12)</f>
        <v>6400</v>
      </c>
      <c r="K8" s="377" t="s">
        <v>217</v>
      </c>
      <c r="L8" s="377"/>
      <c r="M8" s="377"/>
      <c r="N8" s="377"/>
      <c r="O8" s="378"/>
      <c r="P8" s="281">
        <v>330900</v>
      </c>
      <c r="Q8" s="200">
        <v>358100</v>
      </c>
      <c r="R8" s="282">
        <f>100*P8/P$8</f>
        <v>100</v>
      </c>
      <c r="S8" s="282">
        <f>100*Q8/Q$8</f>
        <v>100</v>
      </c>
      <c r="T8" s="283">
        <f>100*(Q8-P8)/P8</f>
        <v>8.22000604412209</v>
      </c>
    </row>
    <row r="9" spans="1:20" s="42" customFormat="1" ht="16.5" customHeight="1">
      <c r="A9" s="45"/>
      <c r="B9" s="45"/>
      <c r="C9" s="46" t="s">
        <v>25</v>
      </c>
      <c r="D9" s="247">
        <v>264200</v>
      </c>
      <c r="E9" s="246">
        <v>150000</v>
      </c>
      <c r="F9" s="246">
        <v>107300</v>
      </c>
      <c r="G9" s="246">
        <v>300</v>
      </c>
      <c r="H9" s="246">
        <v>5700</v>
      </c>
      <c r="I9" s="246">
        <v>1000</v>
      </c>
      <c r="J9" s="47"/>
      <c r="K9" s="41"/>
      <c r="L9" s="32"/>
      <c r="M9" s="32"/>
      <c r="N9" s="32"/>
      <c r="O9" s="32"/>
      <c r="P9" s="276"/>
      <c r="Q9" s="245"/>
      <c r="R9" s="277"/>
      <c r="S9" s="277"/>
      <c r="T9" s="278"/>
    </row>
    <row r="10" spans="1:20" s="47" customFormat="1" ht="16.5" customHeight="1">
      <c r="A10" s="45"/>
      <c r="B10" s="45"/>
      <c r="C10" s="46" t="s">
        <v>26</v>
      </c>
      <c r="D10" s="247">
        <f>SUM(E10:I10)</f>
        <v>6300</v>
      </c>
      <c r="E10" s="246">
        <v>3100</v>
      </c>
      <c r="F10" s="246">
        <v>1800</v>
      </c>
      <c r="G10" s="246">
        <v>400</v>
      </c>
      <c r="H10" s="246">
        <v>800</v>
      </c>
      <c r="I10" s="246">
        <v>200</v>
      </c>
      <c r="K10" s="379" t="s">
        <v>106</v>
      </c>
      <c r="L10" s="379"/>
      <c r="M10" s="379"/>
      <c r="N10" s="379"/>
      <c r="O10" s="380"/>
      <c r="P10" s="276">
        <v>239400</v>
      </c>
      <c r="Q10" s="245">
        <v>250400</v>
      </c>
      <c r="R10" s="277">
        <f>100*P10/P$8</f>
        <v>72.34814143245694</v>
      </c>
      <c r="S10" s="277">
        <f>100*Q10/Q$8</f>
        <v>69.92460206646189</v>
      </c>
      <c r="T10" s="278">
        <f aca="true" t="shared" si="0" ref="T10:T17">100*(Q10-P10)/P10</f>
        <v>4.594820384294069</v>
      </c>
    </row>
    <row r="11" spans="1:20" s="47" customFormat="1" ht="16.5" customHeight="1">
      <c r="A11" s="48"/>
      <c r="B11" s="48"/>
      <c r="C11" s="50" t="s">
        <v>27</v>
      </c>
      <c r="D11" s="247">
        <v>86000</v>
      </c>
      <c r="E11" s="246">
        <v>5000</v>
      </c>
      <c r="F11" s="246">
        <v>14100</v>
      </c>
      <c r="G11" s="246">
        <v>100</v>
      </c>
      <c r="H11" s="246">
        <v>61700</v>
      </c>
      <c r="I11" s="246">
        <v>5200</v>
      </c>
      <c r="K11" s="100"/>
      <c r="L11" s="100"/>
      <c r="M11" s="101"/>
      <c r="N11" s="101"/>
      <c r="O11" s="101"/>
      <c r="P11" s="276"/>
      <c r="Q11" s="245"/>
      <c r="R11" s="279"/>
      <c r="S11" s="279"/>
      <c r="T11" s="278"/>
    </row>
    <row r="12" spans="1:20" s="47" customFormat="1" ht="16.5" customHeight="1">
      <c r="A12" s="48"/>
      <c r="B12" s="48"/>
      <c r="C12" s="50" t="s">
        <v>28</v>
      </c>
      <c r="D12" s="247">
        <f>SUM(E12:I12)</f>
        <v>1300</v>
      </c>
      <c r="E12" s="246">
        <v>500</v>
      </c>
      <c r="F12" s="246">
        <v>400</v>
      </c>
      <c r="G12" s="245">
        <v>0</v>
      </c>
      <c r="H12" s="246">
        <v>400</v>
      </c>
      <c r="I12" s="245">
        <v>0</v>
      </c>
      <c r="K12" s="379" t="s">
        <v>107</v>
      </c>
      <c r="L12" s="379"/>
      <c r="M12" s="379"/>
      <c r="N12" s="379"/>
      <c r="O12" s="380"/>
      <c r="P12" s="276">
        <f>SUM(P13:P17)</f>
        <v>88700</v>
      </c>
      <c r="Q12" s="245">
        <v>106200</v>
      </c>
      <c r="R12" s="277">
        <f aca="true" t="shared" si="1" ref="R12:S17">100*P12/P$8</f>
        <v>26.80568147476579</v>
      </c>
      <c r="S12" s="277">
        <f t="shared" si="1"/>
        <v>29.65652052499302</v>
      </c>
      <c r="T12" s="278">
        <f t="shared" si="0"/>
        <v>19.72942502818489</v>
      </c>
    </row>
    <row r="13" spans="1:20" s="47" customFormat="1" ht="16.5" customHeight="1">
      <c r="A13" s="52"/>
      <c r="B13" s="52"/>
      <c r="C13" s="52"/>
      <c r="D13" s="256"/>
      <c r="E13" s="257"/>
      <c r="F13" s="257"/>
      <c r="G13" s="257"/>
      <c r="H13" s="257"/>
      <c r="I13" s="257"/>
      <c r="K13" s="48"/>
      <c r="L13" s="385" t="s">
        <v>83</v>
      </c>
      <c r="M13" s="385"/>
      <c r="N13" s="385"/>
      <c r="O13" s="401"/>
      <c r="P13" s="276">
        <v>12800</v>
      </c>
      <c r="Q13" s="280">
        <v>11100</v>
      </c>
      <c r="R13" s="277">
        <f t="shared" si="1"/>
        <v>3.868238138410396</v>
      </c>
      <c r="S13" s="277">
        <f t="shared" si="1"/>
        <v>3.0996928232337337</v>
      </c>
      <c r="T13" s="278">
        <f t="shared" si="0"/>
        <v>-13.28125</v>
      </c>
    </row>
    <row r="14" spans="1:20" s="47" customFormat="1" ht="16.5" customHeight="1">
      <c r="A14" s="419" t="s">
        <v>29</v>
      </c>
      <c r="B14" s="431"/>
      <c r="C14" s="431"/>
      <c r="D14" s="258"/>
      <c r="E14" s="259"/>
      <c r="F14" s="259"/>
      <c r="G14" s="259"/>
      <c r="H14" s="259"/>
      <c r="I14" s="259"/>
      <c r="J14" s="4"/>
      <c r="K14" s="19"/>
      <c r="L14" s="409" t="s">
        <v>32</v>
      </c>
      <c r="M14" s="409"/>
      <c r="N14" s="409"/>
      <c r="O14" s="410"/>
      <c r="P14" s="276">
        <v>1700</v>
      </c>
      <c r="Q14" s="280">
        <v>3600</v>
      </c>
      <c r="R14" s="277">
        <f t="shared" si="1"/>
        <v>0.5137503777576307</v>
      </c>
      <c r="S14" s="277">
        <f t="shared" si="1"/>
        <v>1.005305780508238</v>
      </c>
      <c r="T14" s="278">
        <f t="shared" si="0"/>
        <v>111.76470588235294</v>
      </c>
    </row>
    <row r="15" spans="1:20" s="47" customFormat="1" ht="16.5" customHeight="1">
      <c r="A15" s="215"/>
      <c r="B15" s="419" t="s">
        <v>216</v>
      </c>
      <c r="C15" s="419"/>
      <c r="D15" s="264">
        <f aca="true" t="shared" si="2" ref="D15:I15">100*D8/$D8</f>
        <v>100</v>
      </c>
      <c r="E15" s="265">
        <f t="shared" si="2"/>
        <v>44.28930466350182</v>
      </c>
      <c r="F15" s="265">
        <f t="shared" si="2"/>
        <v>34.51549846411617</v>
      </c>
      <c r="G15" s="265">
        <f t="shared" si="2"/>
        <v>0.2234012845573862</v>
      </c>
      <c r="H15" s="265">
        <f t="shared" si="2"/>
        <v>19.15666015079587</v>
      </c>
      <c r="I15" s="265">
        <f t="shared" si="2"/>
        <v>1.7872102764590896</v>
      </c>
      <c r="K15" s="48"/>
      <c r="L15" s="385" t="s">
        <v>33</v>
      </c>
      <c r="M15" s="385"/>
      <c r="N15" s="385"/>
      <c r="O15" s="401"/>
      <c r="P15" s="276">
        <v>58400</v>
      </c>
      <c r="Q15" s="280">
        <v>74100</v>
      </c>
      <c r="R15" s="277">
        <f t="shared" si="1"/>
        <v>17.64883650649743</v>
      </c>
      <c r="S15" s="277">
        <f t="shared" si="1"/>
        <v>20.692543982127898</v>
      </c>
      <c r="T15" s="278">
        <f t="shared" si="0"/>
        <v>26.883561643835616</v>
      </c>
    </row>
    <row r="16" spans="1:20" s="47" customFormat="1" ht="16.5" customHeight="1">
      <c r="A16" s="48"/>
      <c r="B16" s="48"/>
      <c r="C16" s="50" t="s">
        <v>25</v>
      </c>
      <c r="D16" s="260">
        <f aca="true" t="shared" si="3" ref="D16:I19">100*D9/$D9</f>
        <v>100</v>
      </c>
      <c r="E16" s="252">
        <f t="shared" si="3"/>
        <v>56.77517032551098</v>
      </c>
      <c r="F16" s="252">
        <f t="shared" si="3"/>
        <v>40.613171839515516</v>
      </c>
      <c r="G16" s="252">
        <f t="shared" si="3"/>
        <v>0.11355034065102196</v>
      </c>
      <c r="H16" s="252">
        <f t="shared" si="3"/>
        <v>2.157456472369417</v>
      </c>
      <c r="I16" s="252">
        <f t="shared" si="3"/>
        <v>0.3785011355034065</v>
      </c>
      <c r="K16" s="48"/>
      <c r="L16" s="385" t="s">
        <v>34</v>
      </c>
      <c r="M16" s="385"/>
      <c r="N16" s="385"/>
      <c r="O16" s="401"/>
      <c r="P16" s="276">
        <v>6200</v>
      </c>
      <c r="Q16" s="280">
        <v>3300</v>
      </c>
      <c r="R16" s="277">
        <f t="shared" si="1"/>
        <v>1.8736778482925356</v>
      </c>
      <c r="S16" s="277">
        <f t="shared" si="1"/>
        <v>0.9215302987992181</v>
      </c>
      <c r="T16" s="278">
        <f t="shared" si="0"/>
        <v>-46.774193548387096</v>
      </c>
    </row>
    <row r="17" spans="1:20" s="47" customFormat="1" ht="16.5" customHeight="1">
      <c r="A17" s="48"/>
      <c r="B17" s="48"/>
      <c r="C17" s="50" t="s">
        <v>26</v>
      </c>
      <c r="D17" s="260">
        <f t="shared" si="3"/>
        <v>100</v>
      </c>
      <c r="E17" s="252">
        <f t="shared" si="3"/>
        <v>49.20634920634921</v>
      </c>
      <c r="F17" s="252">
        <f t="shared" si="3"/>
        <v>28.571428571428573</v>
      </c>
      <c r="G17" s="252">
        <f t="shared" si="3"/>
        <v>6.349206349206349</v>
      </c>
      <c r="H17" s="252">
        <f t="shared" si="3"/>
        <v>12.698412698412698</v>
      </c>
      <c r="I17" s="252">
        <f t="shared" si="3"/>
        <v>3.1746031746031744</v>
      </c>
      <c r="K17" s="48"/>
      <c r="L17" s="385" t="s">
        <v>84</v>
      </c>
      <c r="M17" s="385"/>
      <c r="N17" s="385"/>
      <c r="O17" s="401"/>
      <c r="P17" s="276">
        <v>9600</v>
      </c>
      <c r="Q17" s="280">
        <v>14000</v>
      </c>
      <c r="R17" s="277">
        <f t="shared" si="1"/>
        <v>2.901178603807797</v>
      </c>
      <c r="S17" s="277">
        <f t="shared" si="1"/>
        <v>3.9095224797542585</v>
      </c>
      <c r="T17" s="278">
        <f t="shared" si="0"/>
        <v>45.833333333333336</v>
      </c>
    </row>
    <row r="18" spans="1:20" s="47" customFormat="1" ht="16.5" customHeight="1">
      <c r="A18" s="48"/>
      <c r="B18" s="48"/>
      <c r="C18" s="50" t="s">
        <v>27</v>
      </c>
      <c r="D18" s="260">
        <f t="shared" si="3"/>
        <v>100</v>
      </c>
      <c r="E18" s="252">
        <f t="shared" si="3"/>
        <v>5.813953488372093</v>
      </c>
      <c r="F18" s="252">
        <f t="shared" si="3"/>
        <v>16.3953488372093</v>
      </c>
      <c r="G18" s="252">
        <f t="shared" si="3"/>
        <v>0.11627906976744186</v>
      </c>
      <c r="H18" s="252">
        <f t="shared" si="3"/>
        <v>71.74418604651163</v>
      </c>
      <c r="I18" s="252">
        <f t="shared" si="3"/>
        <v>6.046511627906977</v>
      </c>
      <c r="K18" s="411"/>
      <c r="L18" s="411"/>
      <c r="M18" s="411"/>
      <c r="N18" s="411"/>
      <c r="O18" s="412"/>
      <c r="P18" s="54"/>
      <c r="Q18" s="190"/>
      <c r="R18" s="191"/>
      <c r="S18" s="191"/>
      <c r="T18" s="192"/>
    </row>
    <row r="19" spans="1:20" s="47" customFormat="1" ht="16.5" customHeight="1">
      <c r="A19" s="53"/>
      <c r="B19" s="53"/>
      <c r="C19" s="55" t="s">
        <v>28</v>
      </c>
      <c r="D19" s="261">
        <f t="shared" si="3"/>
        <v>100</v>
      </c>
      <c r="E19" s="262">
        <f t="shared" si="3"/>
        <v>38.46153846153846</v>
      </c>
      <c r="F19" s="262">
        <f t="shared" si="3"/>
        <v>30.76923076923077</v>
      </c>
      <c r="G19" s="262">
        <f t="shared" si="3"/>
        <v>0</v>
      </c>
      <c r="H19" s="262">
        <f t="shared" si="3"/>
        <v>30.76923076923077</v>
      </c>
      <c r="I19" s="262">
        <f t="shared" si="3"/>
        <v>0</v>
      </c>
      <c r="K19" s="47" t="s">
        <v>85</v>
      </c>
      <c r="L19" s="48"/>
      <c r="M19" s="49"/>
      <c r="N19" s="51"/>
      <c r="O19" s="51"/>
      <c r="P19" s="21"/>
      <c r="Q19" s="21"/>
      <c r="R19" s="26"/>
      <c r="S19" s="26"/>
      <c r="T19" s="31"/>
    </row>
    <row r="20" spans="1:11" s="47" customFormat="1" ht="16.5" customHeight="1">
      <c r="A20" s="47" t="s">
        <v>86</v>
      </c>
      <c r="B20" s="56"/>
      <c r="C20" s="56"/>
      <c r="D20" s="56"/>
      <c r="E20" s="56"/>
      <c r="F20" s="56"/>
      <c r="G20" s="56"/>
      <c r="H20" s="56"/>
      <c r="I20" s="56"/>
      <c r="K20" s="47" t="s">
        <v>86</v>
      </c>
    </row>
    <row r="21" spans="2:9" s="47" customFormat="1" ht="14.25">
      <c r="B21" s="56"/>
      <c r="C21" s="56"/>
      <c r="D21" s="56"/>
      <c r="E21" s="56"/>
      <c r="F21" s="56"/>
      <c r="G21" s="56"/>
      <c r="H21" s="56"/>
      <c r="I21" s="56"/>
    </row>
    <row r="23" spans="1:20" s="47" customFormat="1" ht="14.25">
      <c r="A23" s="394" t="s">
        <v>174</v>
      </c>
      <c r="B23" s="394"/>
      <c r="C23" s="394"/>
      <c r="D23" s="394"/>
      <c r="E23" s="394"/>
      <c r="F23" s="394"/>
      <c r="G23" s="394"/>
      <c r="H23" s="394"/>
      <c r="I23" s="394"/>
      <c r="J23" s="394"/>
      <c r="L23" s="37"/>
      <c r="M23" s="37"/>
      <c r="N23" s="37"/>
      <c r="O23" s="37"/>
      <c r="P23" s="394" t="s">
        <v>175</v>
      </c>
      <c r="Q23" s="394"/>
      <c r="R23" s="394"/>
      <c r="S23" s="394"/>
      <c r="T23" s="394"/>
    </row>
    <row r="24" spans="1:20" s="47" customFormat="1" ht="16.5" customHeight="1" thickBot="1">
      <c r="A24" s="56"/>
      <c r="B24" s="56"/>
      <c r="C24" s="56"/>
      <c r="D24" s="56"/>
      <c r="E24" s="56"/>
      <c r="F24" s="56"/>
      <c r="G24" s="198"/>
      <c r="H24" s="198"/>
      <c r="I24" s="198"/>
      <c r="J24" s="73"/>
      <c r="K24" s="52"/>
      <c r="L24" s="37"/>
      <c r="M24" s="37"/>
      <c r="N24" s="37"/>
      <c r="O24" s="37"/>
      <c r="P24" s="52"/>
      <c r="Q24" s="73"/>
      <c r="R24" s="73"/>
      <c r="S24" s="73"/>
      <c r="T24" s="74" t="s">
        <v>50</v>
      </c>
    </row>
    <row r="25" spans="1:20" s="47" customFormat="1" ht="14.25" customHeight="1">
      <c r="A25" s="413" t="s">
        <v>87</v>
      </c>
      <c r="B25" s="413"/>
      <c r="C25" s="414"/>
      <c r="D25" s="381" t="s">
        <v>159</v>
      </c>
      <c r="E25" s="383" t="s">
        <v>160</v>
      </c>
      <c r="F25" s="384"/>
      <c r="G25" s="426" t="s">
        <v>161</v>
      </c>
      <c r="H25" s="427"/>
      <c r="I25" s="427"/>
      <c r="J25" s="427"/>
      <c r="K25" s="102"/>
      <c r="L25" s="102"/>
      <c r="M25" s="52"/>
      <c r="N25" s="102"/>
      <c r="O25" s="102"/>
      <c r="P25" s="372" t="s">
        <v>176</v>
      </c>
      <c r="Q25" s="368" t="s">
        <v>218</v>
      </c>
      <c r="R25" s="369"/>
      <c r="S25" s="370" t="s">
        <v>219</v>
      </c>
      <c r="T25" s="371"/>
    </row>
    <row r="26" spans="1:20" s="47" customFormat="1" ht="16.5" customHeight="1">
      <c r="A26" s="411"/>
      <c r="B26" s="411"/>
      <c r="C26" s="412"/>
      <c r="D26" s="382"/>
      <c r="E26" s="196"/>
      <c r="F26" s="75" t="s">
        <v>20</v>
      </c>
      <c r="G26" s="57" t="s">
        <v>88</v>
      </c>
      <c r="H26" s="58" t="s">
        <v>21</v>
      </c>
      <c r="I26" s="199" t="s">
        <v>89</v>
      </c>
      <c r="J26" s="160" t="s">
        <v>90</v>
      </c>
      <c r="K26" s="52"/>
      <c r="L26" s="37"/>
      <c r="M26" s="52"/>
      <c r="N26" s="37"/>
      <c r="O26" s="37"/>
      <c r="P26" s="369"/>
      <c r="Q26" s="104" t="s">
        <v>51</v>
      </c>
      <c r="R26" s="60" t="s">
        <v>52</v>
      </c>
      <c r="S26" s="61" t="s">
        <v>51</v>
      </c>
      <c r="T26" s="59" t="s">
        <v>52</v>
      </c>
    </row>
    <row r="27" spans="1:20" s="47" customFormat="1" ht="16.5" customHeight="1">
      <c r="A27" s="422"/>
      <c r="B27" s="422"/>
      <c r="C27" s="423"/>
      <c r="D27" s="193"/>
      <c r="E27" s="48"/>
      <c r="F27" s="37"/>
      <c r="G27" s="37"/>
      <c r="H27" s="37"/>
      <c r="I27" s="161"/>
      <c r="J27" s="161"/>
      <c r="K27" s="52"/>
      <c r="L27" s="20"/>
      <c r="M27" s="52"/>
      <c r="N27" s="20"/>
      <c r="O27" s="20"/>
      <c r="Q27" s="63"/>
      <c r="R27" s="63"/>
      <c r="S27" s="63"/>
      <c r="T27" s="63"/>
    </row>
    <row r="28" spans="1:20" s="47" customFormat="1" ht="16.5" customHeight="1">
      <c r="A28" s="385" t="s">
        <v>108</v>
      </c>
      <c r="B28" s="390"/>
      <c r="C28" s="391"/>
      <c r="D28" s="194"/>
      <c r="E28" s="37"/>
      <c r="F28" s="37"/>
      <c r="G28" s="37"/>
      <c r="H28" s="37"/>
      <c r="I28" s="20"/>
      <c r="J28" s="20"/>
      <c r="K28" s="52"/>
      <c r="L28" s="20"/>
      <c r="M28" s="52"/>
      <c r="N28" s="20"/>
      <c r="O28" s="20"/>
      <c r="P28" s="49" t="s">
        <v>134</v>
      </c>
      <c r="Q28" s="33">
        <v>5132</v>
      </c>
      <c r="R28" s="33">
        <v>50192</v>
      </c>
      <c r="S28" s="33">
        <v>5782</v>
      </c>
      <c r="T28" s="33">
        <v>59862</v>
      </c>
    </row>
    <row r="29" spans="1:20" s="47" customFormat="1" ht="16.5" customHeight="1">
      <c r="A29" s="385" t="s">
        <v>162</v>
      </c>
      <c r="B29" s="390"/>
      <c r="C29" s="391"/>
      <c r="D29" s="266">
        <v>231300</v>
      </c>
      <c r="E29" s="246">
        <v>220300</v>
      </c>
      <c r="F29" s="246">
        <v>8200</v>
      </c>
      <c r="G29" s="246">
        <f>SUM(H29:J29)</f>
        <v>10900</v>
      </c>
      <c r="H29" s="246">
        <v>1300</v>
      </c>
      <c r="I29" s="245">
        <v>8100</v>
      </c>
      <c r="J29" s="245">
        <v>1500</v>
      </c>
      <c r="K29" s="52"/>
      <c r="L29" s="38"/>
      <c r="M29" s="52"/>
      <c r="N29" s="38"/>
      <c r="O29" s="38"/>
      <c r="P29" s="49"/>
      <c r="Q29" s="33"/>
      <c r="R29" s="33"/>
      <c r="S29" s="33"/>
      <c r="T29" s="33"/>
    </row>
    <row r="30" spans="1:20" s="47" customFormat="1" ht="16.5" customHeight="1">
      <c r="A30" s="396" t="s">
        <v>163</v>
      </c>
      <c r="B30" s="396"/>
      <c r="C30" s="397"/>
      <c r="D30" s="266">
        <f>SUM(E30,G30)</f>
        <v>269600</v>
      </c>
      <c r="E30" s="246">
        <v>252700</v>
      </c>
      <c r="F30" s="246">
        <v>6000</v>
      </c>
      <c r="G30" s="246">
        <f>SUM(H30:J30)</f>
        <v>16900</v>
      </c>
      <c r="H30" s="246">
        <v>1300</v>
      </c>
      <c r="I30" s="245">
        <v>12900</v>
      </c>
      <c r="J30" s="245">
        <v>2700</v>
      </c>
      <c r="K30" s="52"/>
      <c r="L30" s="38"/>
      <c r="M30" s="52"/>
      <c r="N30" s="38"/>
      <c r="O30" s="38"/>
      <c r="P30" s="37">
        <v>3</v>
      </c>
      <c r="Q30" s="33">
        <v>6498</v>
      </c>
      <c r="R30" s="33">
        <v>69390</v>
      </c>
      <c r="S30" s="33">
        <v>5523</v>
      </c>
      <c r="T30" s="33">
        <v>54609</v>
      </c>
    </row>
    <row r="31" spans="1:20" s="47" customFormat="1" ht="16.5" customHeight="1">
      <c r="A31" s="396" t="s">
        <v>164</v>
      </c>
      <c r="B31" s="396"/>
      <c r="C31" s="397"/>
      <c r="D31" s="266">
        <f>SUM(E31,G31)</f>
        <v>310700</v>
      </c>
      <c r="E31" s="246">
        <v>282700</v>
      </c>
      <c r="F31" s="246">
        <v>5100</v>
      </c>
      <c r="G31" s="246">
        <f>SUM(H31:J31)</f>
        <v>28000</v>
      </c>
      <c r="H31" s="246">
        <v>2500</v>
      </c>
      <c r="I31" s="245">
        <v>23000</v>
      </c>
      <c r="J31" s="245">
        <v>2500</v>
      </c>
      <c r="K31" s="52"/>
      <c r="L31" s="38"/>
      <c r="M31" s="52"/>
      <c r="N31" s="38"/>
      <c r="O31" s="38"/>
      <c r="P31" s="64"/>
      <c r="Q31" s="33"/>
      <c r="R31" s="33"/>
      <c r="S31" s="33"/>
      <c r="T31" s="33"/>
    </row>
    <row r="32" spans="1:20" s="47" customFormat="1" ht="16.5" customHeight="1">
      <c r="A32" s="396" t="s">
        <v>165</v>
      </c>
      <c r="B32" s="396"/>
      <c r="C32" s="397"/>
      <c r="D32" s="266">
        <v>341400</v>
      </c>
      <c r="E32" s="246">
        <v>310900</v>
      </c>
      <c r="F32" s="246">
        <v>2600</v>
      </c>
      <c r="G32" s="246">
        <v>30500</v>
      </c>
      <c r="H32" s="246">
        <v>2800</v>
      </c>
      <c r="I32" s="245">
        <v>26500</v>
      </c>
      <c r="J32" s="245">
        <v>1300</v>
      </c>
      <c r="K32" s="52"/>
      <c r="L32" s="38"/>
      <c r="M32" s="52"/>
      <c r="N32" s="38"/>
      <c r="O32" s="38"/>
      <c r="P32" s="37">
        <v>4</v>
      </c>
      <c r="Q32" s="33">
        <v>8758</v>
      </c>
      <c r="R32" s="33">
        <v>104681</v>
      </c>
      <c r="S32" s="33">
        <v>5586</v>
      </c>
      <c r="T32" s="33">
        <v>65852</v>
      </c>
    </row>
    <row r="33" spans="1:20" s="47" customFormat="1" ht="16.5" customHeight="1">
      <c r="A33" s="396" t="s">
        <v>166</v>
      </c>
      <c r="B33" s="396"/>
      <c r="C33" s="397"/>
      <c r="D33" s="266">
        <v>368400</v>
      </c>
      <c r="E33" s="246">
        <v>330900</v>
      </c>
      <c r="F33" s="246">
        <v>1300</v>
      </c>
      <c r="G33" s="246">
        <v>37500</v>
      </c>
      <c r="H33" s="246">
        <v>2600</v>
      </c>
      <c r="I33" s="245">
        <v>33300</v>
      </c>
      <c r="J33" s="245">
        <v>1600</v>
      </c>
      <c r="K33" s="52"/>
      <c r="L33" s="38"/>
      <c r="M33" s="52"/>
      <c r="N33" s="38"/>
      <c r="O33" s="38"/>
      <c r="P33" s="64"/>
      <c r="Q33" s="33"/>
      <c r="R33" s="33"/>
      <c r="S33" s="33"/>
      <c r="T33" s="33"/>
    </row>
    <row r="34" spans="1:20" ht="16.5" customHeight="1">
      <c r="A34" s="405" t="s">
        <v>68</v>
      </c>
      <c r="B34" s="405"/>
      <c r="C34" s="408"/>
      <c r="D34" s="250">
        <v>400900</v>
      </c>
      <c r="E34" s="181">
        <v>358100</v>
      </c>
      <c r="F34" s="181">
        <v>1200</v>
      </c>
      <c r="G34" s="181">
        <v>42900</v>
      </c>
      <c r="H34" s="181">
        <v>3600</v>
      </c>
      <c r="I34" s="200">
        <v>37500</v>
      </c>
      <c r="J34" s="200">
        <v>1800</v>
      </c>
      <c r="K34" s="16"/>
      <c r="L34" s="43"/>
      <c r="M34" s="16"/>
      <c r="N34" s="43"/>
      <c r="O34" s="43"/>
      <c r="P34" s="37">
        <v>5</v>
      </c>
      <c r="Q34" s="33">
        <v>14100</v>
      </c>
      <c r="R34" s="33">
        <v>221050</v>
      </c>
      <c r="S34" s="33">
        <v>8434</v>
      </c>
      <c r="T34" s="33">
        <v>118765</v>
      </c>
    </row>
    <row r="35" spans="1:20" ht="16.5" customHeight="1">
      <c r="A35" s="406"/>
      <c r="B35" s="406"/>
      <c r="C35" s="407"/>
      <c r="D35" s="267"/>
      <c r="E35" s="246"/>
      <c r="F35" s="246"/>
      <c r="G35" s="246"/>
      <c r="H35" s="246"/>
      <c r="I35" s="268"/>
      <c r="J35" s="268"/>
      <c r="K35" s="16"/>
      <c r="L35" s="20"/>
      <c r="M35" s="16"/>
      <c r="N35" s="20"/>
      <c r="O35" s="20"/>
      <c r="P35" s="36"/>
      <c r="Q35" s="33"/>
      <c r="R35" s="33"/>
      <c r="S35" s="33"/>
      <c r="T35" s="33"/>
    </row>
    <row r="36" spans="1:20" ht="16.5" customHeight="1">
      <c r="A36" s="406"/>
      <c r="B36" s="406"/>
      <c r="C36" s="407"/>
      <c r="D36" s="267"/>
      <c r="E36" s="246"/>
      <c r="F36" s="246"/>
      <c r="G36" s="246"/>
      <c r="H36" s="246"/>
      <c r="I36" s="268"/>
      <c r="J36" s="268"/>
      <c r="K36" s="16"/>
      <c r="L36" s="20"/>
      <c r="M36" s="16"/>
      <c r="N36" s="20"/>
      <c r="O36" s="20"/>
      <c r="P36" s="204">
        <v>6</v>
      </c>
      <c r="Q36" s="205">
        <f>SUM(Q40:Q60)</f>
        <v>8148</v>
      </c>
      <c r="R36" s="205">
        <f>SUM(R40:R60)</f>
        <v>127694</v>
      </c>
      <c r="S36" s="205">
        <v>9269</v>
      </c>
      <c r="T36" s="205">
        <v>140413</v>
      </c>
    </row>
    <row r="37" spans="1:20" s="47" customFormat="1" ht="16.5" customHeight="1">
      <c r="A37" s="402" t="s">
        <v>53</v>
      </c>
      <c r="B37" s="403"/>
      <c r="C37" s="404"/>
      <c r="D37" s="267"/>
      <c r="E37" s="246"/>
      <c r="F37" s="246"/>
      <c r="G37" s="246"/>
      <c r="H37" s="246"/>
      <c r="I37" s="268"/>
      <c r="J37" s="268"/>
      <c r="K37" s="52"/>
      <c r="L37" s="20"/>
      <c r="M37" s="52"/>
      <c r="N37" s="20"/>
      <c r="O37" s="20"/>
      <c r="Q37" s="63"/>
      <c r="R37" s="63"/>
      <c r="S37" s="63"/>
      <c r="T37" s="63"/>
    </row>
    <row r="38" spans="1:20" s="47" customFormat="1" ht="16.5" customHeight="1">
      <c r="A38" s="385" t="s">
        <v>122</v>
      </c>
      <c r="B38" s="390"/>
      <c r="C38" s="390"/>
      <c r="D38" s="251">
        <f>100*D29/$D29</f>
        <v>100</v>
      </c>
      <c r="E38" s="252">
        <f aca="true" t="shared" si="4" ref="E38:J38">100*E29/$D29</f>
        <v>95.24427150886295</v>
      </c>
      <c r="F38" s="252">
        <f t="shared" si="4"/>
        <v>3.545179420665802</v>
      </c>
      <c r="G38" s="252">
        <f t="shared" si="4"/>
        <v>4.712494595763078</v>
      </c>
      <c r="H38" s="252">
        <f t="shared" si="4"/>
        <v>0.5620406398616515</v>
      </c>
      <c r="I38" s="252">
        <f t="shared" si="4"/>
        <v>3.501945525291829</v>
      </c>
      <c r="J38" s="252">
        <f t="shared" si="4"/>
        <v>0.648508430609598</v>
      </c>
      <c r="K38" s="52"/>
      <c r="L38" s="103"/>
      <c r="M38" s="52"/>
      <c r="N38" s="103"/>
      <c r="O38" s="103"/>
      <c r="P38" s="80" t="s">
        <v>178</v>
      </c>
      <c r="Q38" s="143" t="s">
        <v>126</v>
      </c>
      <c r="R38" s="143" t="s">
        <v>126</v>
      </c>
      <c r="S38" s="63"/>
      <c r="T38" s="63"/>
    </row>
    <row r="39" spans="1:20" s="47" customFormat="1" ht="16.5" customHeight="1">
      <c r="A39" s="396" t="s">
        <v>118</v>
      </c>
      <c r="B39" s="396"/>
      <c r="C39" s="396"/>
      <c r="D39" s="251">
        <f aca="true" t="shared" si="5" ref="D39:J43">100*D30/$D30</f>
        <v>100</v>
      </c>
      <c r="E39" s="252">
        <f t="shared" si="5"/>
        <v>93.73145400593472</v>
      </c>
      <c r="F39" s="252">
        <f t="shared" si="5"/>
        <v>2.2255192878338277</v>
      </c>
      <c r="G39" s="252">
        <f t="shared" si="5"/>
        <v>6.268545994065282</v>
      </c>
      <c r="H39" s="252">
        <f t="shared" si="5"/>
        <v>0.4821958456973294</v>
      </c>
      <c r="I39" s="252">
        <f t="shared" si="5"/>
        <v>4.78486646884273</v>
      </c>
      <c r="J39" s="252">
        <f t="shared" si="5"/>
        <v>1.0014836795252227</v>
      </c>
      <c r="K39" s="52"/>
      <c r="L39" s="103"/>
      <c r="M39" s="52"/>
      <c r="N39" s="103"/>
      <c r="O39" s="103"/>
      <c r="Q39" s="66"/>
      <c r="R39" s="66"/>
      <c r="S39" s="367" t="s">
        <v>179</v>
      </c>
      <c r="T39" s="367"/>
    </row>
    <row r="40" spans="1:20" s="47" customFormat="1" ht="16.5" customHeight="1">
      <c r="A40" s="396" t="s">
        <v>119</v>
      </c>
      <c r="B40" s="396"/>
      <c r="C40" s="396"/>
      <c r="D40" s="251">
        <f t="shared" si="5"/>
        <v>100</v>
      </c>
      <c r="E40" s="252">
        <f t="shared" si="5"/>
        <v>90.98809140650145</v>
      </c>
      <c r="F40" s="252">
        <f t="shared" si="5"/>
        <v>1.6414547795300933</v>
      </c>
      <c r="G40" s="252">
        <f t="shared" si="5"/>
        <v>9.011908593498552</v>
      </c>
      <c r="H40" s="252">
        <f t="shared" si="5"/>
        <v>0.804634695848085</v>
      </c>
      <c r="I40" s="252">
        <f t="shared" si="5"/>
        <v>7.402639201802382</v>
      </c>
      <c r="J40" s="252">
        <f t="shared" si="5"/>
        <v>0.804634695848085</v>
      </c>
      <c r="K40" s="52"/>
      <c r="L40" s="103"/>
      <c r="M40" s="52"/>
      <c r="N40" s="103"/>
      <c r="O40" s="103"/>
      <c r="P40" s="201">
        <v>5</v>
      </c>
      <c r="Q40" s="66">
        <v>165</v>
      </c>
      <c r="R40" s="66">
        <v>1231</v>
      </c>
      <c r="S40" s="367"/>
      <c r="T40" s="367"/>
    </row>
    <row r="41" spans="1:20" s="47" customFormat="1" ht="16.5" customHeight="1">
      <c r="A41" s="396" t="s">
        <v>120</v>
      </c>
      <c r="B41" s="396"/>
      <c r="C41" s="396"/>
      <c r="D41" s="251">
        <f t="shared" si="5"/>
        <v>100</v>
      </c>
      <c r="E41" s="252">
        <f t="shared" si="5"/>
        <v>91.06619800820152</v>
      </c>
      <c r="F41" s="252">
        <f t="shared" si="5"/>
        <v>0.7615700058582309</v>
      </c>
      <c r="G41" s="252">
        <f t="shared" si="5"/>
        <v>8.933801991798477</v>
      </c>
      <c r="H41" s="252">
        <f t="shared" si="5"/>
        <v>0.8201523140011716</v>
      </c>
      <c r="I41" s="252">
        <f t="shared" si="5"/>
        <v>7.76215582893966</v>
      </c>
      <c r="J41" s="252">
        <f t="shared" si="5"/>
        <v>0.38078500292911543</v>
      </c>
      <c r="K41" s="52"/>
      <c r="L41" s="103"/>
      <c r="M41" s="52"/>
      <c r="N41" s="103"/>
      <c r="O41" s="103"/>
      <c r="P41" s="201"/>
      <c r="Q41" s="66"/>
      <c r="R41" s="66"/>
      <c r="S41" s="367"/>
      <c r="T41" s="367"/>
    </row>
    <row r="42" spans="1:20" s="47" customFormat="1" ht="16.5" customHeight="1">
      <c r="A42" s="396" t="s">
        <v>121</v>
      </c>
      <c r="B42" s="396"/>
      <c r="C42" s="396"/>
      <c r="D42" s="251">
        <f t="shared" si="5"/>
        <v>100</v>
      </c>
      <c r="E42" s="252">
        <f t="shared" si="5"/>
        <v>89.82084690553746</v>
      </c>
      <c r="F42" s="252">
        <f t="shared" si="5"/>
        <v>0.3528773072747014</v>
      </c>
      <c r="G42" s="252">
        <f t="shared" si="5"/>
        <v>10.17915309446254</v>
      </c>
      <c r="H42" s="252">
        <f t="shared" si="5"/>
        <v>0.7057546145494028</v>
      </c>
      <c r="I42" s="252">
        <f t="shared" si="5"/>
        <v>9.039087947882736</v>
      </c>
      <c r="J42" s="252">
        <f t="shared" si="5"/>
        <v>0.43431053203040176</v>
      </c>
      <c r="K42" s="52"/>
      <c r="L42" s="103"/>
      <c r="M42" s="52"/>
      <c r="N42" s="103"/>
      <c r="O42" s="103"/>
      <c r="P42" s="201">
        <v>6</v>
      </c>
      <c r="Q42" s="66">
        <v>1716</v>
      </c>
      <c r="R42" s="66">
        <v>28260</v>
      </c>
      <c r="S42" s="367"/>
      <c r="T42" s="367"/>
    </row>
    <row r="43" spans="1:20" s="42" customFormat="1" ht="16.5" customHeight="1">
      <c r="A43" s="405" t="s">
        <v>68</v>
      </c>
      <c r="B43" s="405"/>
      <c r="C43" s="405"/>
      <c r="D43" s="275">
        <f t="shared" si="5"/>
        <v>100</v>
      </c>
      <c r="E43" s="265">
        <f t="shared" si="5"/>
        <v>89.32402095285607</v>
      </c>
      <c r="F43" s="265">
        <f t="shared" si="5"/>
        <v>0.29932651534048393</v>
      </c>
      <c r="G43" s="265">
        <f t="shared" si="5"/>
        <v>10.7009229234223</v>
      </c>
      <c r="H43" s="265">
        <f t="shared" si="5"/>
        <v>0.8979795460214517</v>
      </c>
      <c r="I43" s="265">
        <f t="shared" si="5"/>
        <v>9.353953604390123</v>
      </c>
      <c r="J43" s="265">
        <f t="shared" si="5"/>
        <v>0.44898977301072585</v>
      </c>
      <c r="K43" s="195"/>
      <c r="L43" s="44"/>
      <c r="M43" s="195"/>
      <c r="N43" s="44"/>
      <c r="O43" s="44"/>
      <c r="P43" s="202"/>
      <c r="Q43" s="66"/>
      <c r="R43" s="66"/>
      <c r="S43" s="367"/>
      <c r="T43" s="367"/>
    </row>
    <row r="44" spans="1:20" s="47" customFormat="1" ht="16.5" customHeight="1">
      <c r="A44" s="392"/>
      <c r="B44" s="392"/>
      <c r="C44" s="393"/>
      <c r="D44" s="267"/>
      <c r="E44" s="252"/>
      <c r="F44" s="252"/>
      <c r="G44" s="252"/>
      <c r="H44" s="252"/>
      <c r="I44" s="268"/>
      <c r="J44" s="268"/>
      <c r="K44" s="52"/>
      <c r="L44" s="20"/>
      <c r="M44" s="52"/>
      <c r="N44" s="20"/>
      <c r="O44" s="20"/>
      <c r="P44" s="203">
        <v>7</v>
      </c>
      <c r="Q44" s="67">
        <v>567</v>
      </c>
      <c r="R44" s="67">
        <v>6453</v>
      </c>
      <c r="S44" s="367"/>
      <c r="T44" s="367"/>
    </row>
    <row r="45" spans="1:20" s="47" customFormat="1" ht="16.5" customHeight="1">
      <c r="A45" s="394"/>
      <c r="B45" s="394"/>
      <c r="C45" s="395"/>
      <c r="D45" s="267"/>
      <c r="E45" s="252"/>
      <c r="F45" s="252"/>
      <c r="G45" s="252"/>
      <c r="H45" s="252"/>
      <c r="I45" s="268"/>
      <c r="J45" s="268"/>
      <c r="K45" s="52"/>
      <c r="L45" s="20"/>
      <c r="M45" s="52"/>
      <c r="N45" s="20"/>
      <c r="O45" s="20"/>
      <c r="P45" s="201"/>
      <c r="Q45" s="66"/>
      <c r="R45" s="66"/>
      <c r="S45" s="367"/>
      <c r="T45" s="367"/>
    </row>
    <row r="46" spans="1:20" s="47" customFormat="1" ht="16.5" customHeight="1">
      <c r="A46" s="388"/>
      <c r="B46" s="388"/>
      <c r="C46" s="389"/>
      <c r="D46" s="267"/>
      <c r="E46" s="252"/>
      <c r="F46" s="252"/>
      <c r="G46" s="252"/>
      <c r="H46" s="252"/>
      <c r="I46" s="268"/>
      <c r="J46" s="268"/>
      <c r="K46" s="52"/>
      <c r="L46" s="20"/>
      <c r="M46" s="52"/>
      <c r="N46" s="20"/>
      <c r="O46" s="20"/>
      <c r="P46" s="201">
        <v>8</v>
      </c>
      <c r="Q46" s="66">
        <v>208</v>
      </c>
      <c r="R46" s="66">
        <v>2297</v>
      </c>
      <c r="S46" s="367"/>
      <c r="T46" s="367"/>
    </row>
    <row r="47" spans="1:20" s="47" customFormat="1" ht="16.5" customHeight="1">
      <c r="A47" s="385" t="s">
        <v>109</v>
      </c>
      <c r="B47" s="390"/>
      <c r="C47" s="391"/>
      <c r="D47" s="267"/>
      <c r="E47" s="252"/>
      <c r="F47" s="252"/>
      <c r="G47" s="252"/>
      <c r="H47" s="252"/>
      <c r="I47" s="268"/>
      <c r="J47" s="268"/>
      <c r="K47" s="52"/>
      <c r="L47" s="20"/>
      <c r="M47" s="52"/>
      <c r="N47" s="20"/>
      <c r="O47" s="20"/>
      <c r="P47" s="201"/>
      <c r="Q47" s="66"/>
      <c r="R47" s="66"/>
      <c r="S47" s="367"/>
      <c r="T47" s="367"/>
    </row>
    <row r="48" spans="1:20" s="47" customFormat="1" ht="16.5" customHeight="1">
      <c r="A48" s="385" t="s">
        <v>167</v>
      </c>
      <c r="B48" s="385"/>
      <c r="C48" s="385"/>
      <c r="D48" s="269">
        <f>D30-D29</f>
        <v>38300</v>
      </c>
      <c r="E48" s="270">
        <f aca="true" t="shared" si="6" ref="E48:J48">E30-E29</f>
        <v>32400</v>
      </c>
      <c r="F48" s="270">
        <f t="shared" si="6"/>
        <v>-2200</v>
      </c>
      <c r="G48" s="270">
        <f t="shared" si="6"/>
        <v>6000</v>
      </c>
      <c r="H48" s="270">
        <f t="shared" si="6"/>
        <v>0</v>
      </c>
      <c r="I48" s="270">
        <f t="shared" si="6"/>
        <v>4800</v>
      </c>
      <c r="J48" s="270">
        <f t="shared" si="6"/>
        <v>1200</v>
      </c>
      <c r="K48" s="52"/>
      <c r="L48" s="159"/>
      <c r="M48" s="52"/>
      <c r="N48" s="97"/>
      <c r="O48" s="97"/>
      <c r="P48" s="201">
        <v>9</v>
      </c>
      <c r="Q48" s="66">
        <v>938</v>
      </c>
      <c r="R48" s="66">
        <v>13978</v>
      </c>
      <c r="S48" s="367"/>
      <c r="T48" s="367"/>
    </row>
    <row r="49" spans="1:20" s="47" customFormat="1" ht="16.5" customHeight="1">
      <c r="A49" s="386" t="s">
        <v>168</v>
      </c>
      <c r="B49" s="387"/>
      <c r="C49" s="387"/>
      <c r="D49" s="269">
        <f aca="true" t="shared" si="7" ref="D49:J52">D31-D30</f>
        <v>41100</v>
      </c>
      <c r="E49" s="270">
        <f t="shared" si="7"/>
        <v>30000</v>
      </c>
      <c r="F49" s="270">
        <f t="shared" si="7"/>
        <v>-900</v>
      </c>
      <c r="G49" s="270">
        <f t="shared" si="7"/>
        <v>11100</v>
      </c>
      <c r="H49" s="270">
        <f t="shared" si="7"/>
        <v>1200</v>
      </c>
      <c r="I49" s="270">
        <f t="shared" si="7"/>
        <v>10100</v>
      </c>
      <c r="J49" s="270">
        <f t="shared" si="7"/>
        <v>-200</v>
      </c>
      <c r="K49" s="52"/>
      <c r="L49" s="159"/>
      <c r="M49" s="52"/>
      <c r="N49" s="97"/>
      <c r="O49" s="97"/>
      <c r="P49" s="201"/>
      <c r="Q49" s="66"/>
      <c r="R49" s="66"/>
      <c r="S49" s="367"/>
      <c r="T49" s="367"/>
    </row>
    <row r="50" spans="1:20" s="47" customFormat="1" ht="16.5" customHeight="1">
      <c r="A50" s="387" t="s">
        <v>169</v>
      </c>
      <c r="B50" s="387"/>
      <c r="C50" s="387"/>
      <c r="D50" s="269">
        <f t="shared" si="7"/>
        <v>30700</v>
      </c>
      <c r="E50" s="270">
        <f t="shared" si="7"/>
        <v>28200</v>
      </c>
      <c r="F50" s="270">
        <f t="shared" si="7"/>
        <v>-2500</v>
      </c>
      <c r="G50" s="270">
        <f t="shared" si="7"/>
        <v>2500</v>
      </c>
      <c r="H50" s="270">
        <f t="shared" si="7"/>
        <v>300</v>
      </c>
      <c r="I50" s="270">
        <f t="shared" si="7"/>
        <v>3500</v>
      </c>
      <c r="J50" s="270">
        <f t="shared" si="7"/>
        <v>-1200</v>
      </c>
      <c r="K50" s="52"/>
      <c r="L50" s="159"/>
      <c r="M50" s="52"/>
      <c r="N50" s="97"/>
      <c r="O50" s="97"/>
      <c r="P50" s="201">
        <v>10</v>
      </c>
      <c r="Q50" s="66">
        <v>1693</v>
      </c>
      <c r="R50" s="66">
        <v>28077</v>
      </c>
      <c r="S50" s="367"/>
      <c r="T50" s="367"/>
    </row>
    <row r="51" spans="1:20" s="47" customFormat="1" ht="16.5" customHeight="1">
      <c r="A51" s="387" t="s">
        <v>170</v>
      </c>
      <c r="B51" s="387"/>
      <c r="C51" s="387"/>
      <c r="D51" s="269">
        <f t="shared" si="7"/>
        <v>27000</v>
      </c>
      <c r="E51" s="270">
        <f t="shared" si="7"/>
        <v>20000</v>
      </c>
      <c r="F51" s="270">
        <f t="shared" si="7"/>
        <v>-1300</v>
      </c>
      <c r="G51" s="270">
        <f t="shared" si="7"/>
        <v>7000</v>
      </c>
      <c r="H51" s="270">
        <f t="shared" si="7"/>
        <v>-200</v>
      </c>
      <c r="I51" s="270">
        <f t="shared" si="7"/>
        <v>6800</v>
      </c>
      <c r="J51" s="270">
        <f t="shared" si="7"/>
        <v>300</v>
      </c>
      <c r="K51" s="52"/>
      <c r="L51" s="159"/>
      <c r="M51" s="52"/>
      <c r="N51" s="97"/>
      <c r="O51" s="97"/>
      <c r="P51" s="201"/>
      <c r="Q51" s="66"/>
      <c r="R51" s="66"/>
      <c r="S51" s="367"/>
      <c r="T51" s="367"/>
    </row>
    <row r="52" spans="1:20" s="47" customFormat="1" ht="16.5" customHeight="1">
      <c r="A52" s="387" t="s">
        <v>171</v>
      </c>
      <c r="B52" s="387"/>
      <c r="C52" s="387"/>
      <c r="D52" s="269">
        <f t="shared" si="7"/>
        <v>32500</v>
      </c>
      <c r="E52" s="270">
        <f t="shared" si="7"/>
        <v>27200</v>
      </c>
      <c r="F52" s="270">
        <f t="shared" si="7"/>
        <v>-100</v>
      </c>
      <c r="G52" s="270">
        <f t="shared" si="7"/>
        <v>5400</v>
      </c>
      <c r="H52" s="270">
        <f t="shared" si="7"/>
        <v>1000</v>
      </c>
      <c r="I52" s="270">
        <f t="shared" si="7"/>
        <v>4200</v>
      </c>
      <c r="J52" s="270">
        <f t="shared" si="7"/>
        <v>200</v>
      </c>
      <c r="K52" s="52"/>
      <c r="L52" s="159"/>
      <c r="M52" s="52"/>
      <c r="N52" s="97"/>
      <c r="O52" s="97"/>
      <c r="P52" s="201">
        <v>11</v>
      </c>
      <c r="Q52" s="66">
        <v>55</v>
      </c>
      <c r="R52" s="66">
        <v>1355</v>
      </c>
      <c r="S52" s="367"/>
      <c r="T52" s="367"/>
    </row>
    <row r="53" spans="1:20" s="47" customFormat="1" ht="16.5" customHeight="1">
      <c r="A53" s="399"/>
      <c r="B53" s="399"/>
      <c r="C53" s="400"/>
      <c r="D53" s="267"/>
      <c r="E53" s="252"/>
      <c r="F53" s="252"/>
      <c r="G53" s="252"/>
      <c r="H53" s="252"/>
      <c r="I53" s="268"/>
      <c r="J53" s="268"/>
      <c r="K53" s="52"/>
      <c r="L53" s="20"/>
      <c r="M53" s="52"/>
      <c r="N53" s="20"/>
      <c r="O53" s="20"/>
      <c r="P53" s="201"/>
      <c r="Q53" s="66"/>
      <c r="R53" s="66"/>
      <c r="S53" s="367"/>
      <c r="T53" s="367"/>
    </row>
    <row r="54" spans="1:20" s="47" customFormat="1" ht="16.5" customHeight="1">
      <c r="A54" s="394"/>
      <c r="B54" s="394"/>
      <c r="C54" s="395"/>
      <c r="D54" s="267"/>
      <c r="E54" s="259"/>
      <c r="F54" s="259"/>
      <c r="G54" s="259"/>
      <c r="H54" s="259"/>
      <c r="I54" s="268"/>
      <c r="J54" s="268"/>
      <c r="K54" s="52"/>
      <c r="L54" s="20"/>
      <c r="M54" s="52"/>
      <c r="N54" s="20"/>
      <c r="O54" s="20"/>
      <c r="P54" s="201">
        <v>12</v>
      </c>
      <c r="Q54" s="66">
        <v>979</v>
      </c>
      <c r="R54" s="66">
        <v>15303</v>
      </c>
      <c r="S54" s="367"/>
      <c r="T54" s="367"/>
    </row>
    <row r="55" spans="1:20" s="47" customFormat="1" ht="16.5" customHeight="1">
      <c r="A55" s="394"/>
      <c r="B55" s="394"/>
      <c r="C55" s="395"/>
      <c r="D55" s="267"/>
      <c r="E55" s="259"/>
      <c r="F55" s="259"/>
      <c r="G55" s="259"/>
      <c r="H55" s="259"/>
      <c r="I55" s="268"/>
      <c r="J55" s="268"/>
      <c r="K55" s="52"/>
      <c r="L55" s="20"/>
      <c r="M55" s="52"/>
      <c r="N55" s="20"/>
      <c r="O55" s="20"/>
      <c r="P55" s="29"/>
      <c r="Q55" s="66"/>
      <c r="R55" s="66"/>
      <c r="S55" s="367"/>
      <c r="T55" s="367"/>
    </row>
    <row r="56" spans="1:20" s="47" customFormat="1" ht="16.5" customHeight="1">
      <c r="A56" s="385" t="s">
        <v>31</v>
      </c>
      <c r="B56" s="385"/>
      <c r="C56" s="401"/>
      <c r="D56" s="267"/>
      <c r="E56" s="246"/>
      <c r="F56" s="246"/>
      <c r="G56" s="246"/>
      <c r="H56" s="246"/>
      <c r="I56" s="268"/>
      <c r="J56" s="268"/>
      <c r="K56" s="52"/>
      <c r="L56" s="20"/>
      <c r="M56" s="52"/>
      <c r="N56" s="20"/>
      <c r="O56" s="20"/>
      <c r="P56" s="80" t="s">
        <v>177</v>
      </c>
      <c r="Q56" s="66">
        <v>257</v>
      </c>
      <c r="R56" s="66">
        <v>3012</v>
      </c>
      <c r="S56" s="367"/>
      <c r="T56" s="367"/>
    </row>
    <row r="57" spans="1:20" s="47" customFormat="1" ht="16.5" customHeight="1">
      <c r="A57" s="385" t="s">
        <v>172</v>
      </c>
      <c r="B57" s="385"/>
      <c r="C57" s="385"/>
      <c r="D57" s="271">
        <f>100*(D30-D29)/D29</f>
        <v>16.558581928231735</v>
      </c>
      <c r="E57" s="272">
        <f aca="true" t="shared" si="8" ref="E57:J57">100*(E30-E29)/E29</f>
        <v>14.707217430776215</v>
      </c>
      <c r="F57" s="272">
        <f t="shared" si="8"/>
        <v>-26.829268292682926</v>
      </c>
      <c r="G57" s="272">
        <f t="shared" si="8"/>
        <v>55.04587155963303</v>
      </c>
      <c r="H57" s="272">
        <f t="shared" si="8"/>
        <v>0</v>
      </c>
      <c r="I57" s="272">
        <f t="shared" si="8"/>
        <v>59.25925925925926</v>
      </c>
      <c r="J57" s="272">
        <f t="shared" si="8"/>
        <v>80</v>
      </c>
      <c r="K57" s="52"/>
      <c r="L57" s="158"/>
      <c r="M57" s="52"/>
      <c r="N57" s="69"/>
      <c r="O57" s="69"/>
      <c r="Q57" s="66"/>
      <c r="R57" s="66"/>
      <c r="S57" s="367"/>
      <c r="T57" s="367"/>
    </row>
    <row r="58" spans="1:20" s="47" customFormat="1" ht="16.5" customHeight="1">
      <c r="A58" s="387" t="s">
        <v>173</v>
      </c>
      <c r="B58" s="387"/>
      <c r="C58" s="387"/>
      <c r="D58" s="271">
        <f aca="true" t="shared" si="9" ref="D58:J61">100*(D31-D30)/D30</f>
        <v>15.24480712166172</v>
      </c>
      <c r="E58" s="272">
        <f t="shared" si="9"/>
        <v>11.87178472497032</v>
      </c>
      <c r="F58" s="272">
        <f t="shared" si="9"/>
        <v>-15</v>
      </c>
      <c r="G58" s="272">
        <f t="shared" si="9"/>
        <v>65.68047337278107</v>
      </c>
      <c r="H58" s="272">
        <f t="shared" si="9"/>
        <v>92.3076923076923</v>
      </c>
      <c r="I58" s="272">
        <f t="shared" si="9"/>
        <v>78.29457364341086</v>
      </c>
      <c r="J58" s="272">
        <f t="shared" si="9"/>
        <v>-7.407407407407407</v>
      </c>
      <c r="K58" s="52"/>
      <c r="L58" s="158"/>
      <c r="M58" s="52"/>
      <c r="N58" s="69"/>
      <c r="O58" s="69"/>
      <c r="P58" s="202">
        <v>2</v>
      </c>
      <c r="Q58" s="66">
        <v>20</v>
      </c>
      <c r="R58" s="66">
        <v>413</v>
      </c>
      <c r="S58" s="367"/>
      <c r="T58" s="367"/>
    </row>
    <row r="59" spans="1:20" s="47" customFormat="1" ht="16.5" customHeight="1">
      <c r="A59" s="387" t="s">
        <v>169</v>
      </c>
      <c r="B59" s="387"/>
      <c r="C59" s="387"/>
      <c r="D59" s="271">
        <f t="shared" si="9"/>
        <v>9.880914065014483</v>
      </c>
      <c r="E59" s="272">
        <f t="shared" si="9"/>
        <v>9.975238769013089</v>
      </c>
      <c r="F59" s="272">
        <f t="shared" si="9"/>
        <v>-49.01960784313726</v>
      </c>
      <c r="G59" s="272">
        <f t="shared" si="9"/>
        <v>8.928571428571429</v>
      </c>
      <c r="H59" s="272">
        <f t="shared" si="9"/>
        <v>12</v>
      </c>
      <c r="I59" s="272">
        <f t="shared" si="9"/>
        <v>15.217391304347826</v>
      </c>
      <c r="J59" s="272">
        <f t="shared" si="9"/>
        <v>-48</v>
      </c>
      <c r="K59" s="52"/>
      <c r="L59" s="158"/>
      <c r="M59" s="52"/>
      <c r="N59" s="69"/>
      <c r="O59" s="69"/>
      <c r="P59" s="201"/>
      <c r="Q59" s="66"/>
      <c r="R59" s="66"/>
      <c r="S59" s="63"/>
      <c r="T59" s="99"/>
    </row>
    <row r="60" spans="1:20" s="47" customFormat="1" ht="16.5" customHeight="1">
      <c r="A60" s="387" t="s">
        <v>170</v>
      </c>
      <c r="B60" s="387"/>
      <c r="C60" s="387"/>
      <c r="D60" s="271">
        <f t="shared" si="9"/>
        <v>7.9086115992970125</v>
      </c>
      <c r="E60" s="272">
        <f t="shared" si="9"/>
        <v>6.43293663557414</v>
      </c>
      <c r="F60" s="272">
        <f t="shared" si="9"/>
        <v>-50</v>
      </c>
      <c r="G60" s="272">
        <f t="shared" si="9"/>
        <v>22.950819672131146</v>
      </c>
      <c r="H60" s="272">
        <f t="shared" si="9"/>
        <v>-7.142857142857143</v>
      </c>
      <c r="I60" s="272">
        <f t="shared" si="9"/>
        <v>25.660377358490567</v>
      </c>
      <c r="J60" s="272">
        <f t="shared" si="9"/>
        <v>23.076923076923077</v>
      </c>
      <c r="K60" s="52"/>
      <c r="L60" s="158"/>
      <c r="M60" s="52"/>
      <c r="N60" s="69"/>
      <c r="O60" s="69"/>
      <c r="P60" s="201">
        <v>3</v>
      </c>
      <c r="Q60" s="66">
        <v>1550</v>
      </c>
      <c r="R60" s="66">
        <v>27315</v>
      </c>
      <c r="S60" s="63"/>
      <c r="T60" s="99"/>
    </row>
    <row r="61" spans="1:20" s="47" customFormat="1" ht="16.5" customHeight="1">
      <c r="A61" s="398" t="s">
        <v>171</v>
      </c>
      <c r="B61" s="398"/>
      <c r="C61" s="398"/>
      <c r="D61" s="273">
        <f t="shared" si="9"/>
        <v>8.821932681867535</v>
      </c>
      <c r="E61" s="274">
        <f t="shared" si="9"/>
        <v>8.22000604412209</v>
      </c>
      <c r="F61" s="274">
        <f t="shared" si="9"/>
        <v>-7.6923076923076925</v>
      </c>
      <c r="G61" s="274">
        <f t="shared" si="9"/>
        <v>14.4</v>
      </c>
      <c r="H61" s="274">
        <f t="shared" si="9"/>
        <v>38.46153846153846</v>
      </c>
      <c r="I61" s="274">
        <f t="shared" si="9"/>
        <v>12.612612612612613</v>
      </c>
      <c r="J61" s="274">
        <f t="shared" si="9"/>
        <v>12.5</v>
      </c>
      <c r="K61" s="52"/>
      <c r="L61" s="197"/>
      <c r="M61" s="52"/>
      <c r="N61" s="107"/>
      <c r="O61" s="107"/>
      <c r="P61" s="71"/>
      <c r="Q61" s="105"/>
      <c r="R61" s="105"/>
      <c r="S61" s="105"/>
      <c r="T61" s="106"/>
    </row>
    <row r="62" spans="1:20" s="47" customFormat="1" ht="16.5" customHeight="1">
      <c r="A62" s="47" t="s">
        <v>110</v>
      </c>
      <c r="N62" s="52"/>
      <c r="O62" s="52"/>
      <c r="P62" s="47" t="s">
        <v>58</v>
      </c>
      <c r="Q62" s="52"/>
      <c r="R62" s="52"/>
      <c r="S62" s="52"/>
      <c r="T62" s="52"/>
    </row>
    <row r="63" spans="12:22" s="47" customFormat="1" ht="16.5" customHeight="1">
      <c r="L63" s="52"/>
      <c r="M63" s="52"/>
      <c r="N63" s="52"/>
      <c r="O63" s="52"/>
      <c r="P63" s="52"/>
      <c r="Q63" s="52"/>
      <c r="R63" s="52"/>
      <c r="S63" s="52"/>
      <c r="T63" s="52"/>
      <c r="U63" s="52"/>
      <c r="V63" s="52"/>
    </row>
    <row r="64" spans="12:22" s="47" customFormat="1" ht="16.5" customHeight="1">
      <c r="L64" s="52"/>
      <c r="M64" s="52"/>
      <c r="N64" s="52"/>
      <c r="O64" s="52"/>
      <c r="Q64" s="52"/>
      <c r="R64" s="52"/>
      <c r="S64" s="52"/>
      <c r="T64" s="52"/>
      <c r="U64" s="52"/>
      <c r="V64" s="52"/>
    </row>
    <row r="65" spans="14:20" s="47" customFormat="1" ht="16.5" customHeight="1">
      <c r="N65" s="52"/>
      <c r="O65" s="52"/>
      <c r="P65" s="52"/>
      <c r="Q65" s="52"/>
      <c r="R65" s="52"/>
      <c r="S65" s="52"/>
      <c r="T65" s="52"/>
    </row>
    <row r="66" spans="14:15" s="47" customFormat="1" ht="16.5" customHeight="1">
      <c r="N66" s="52"/>
      <c r="O66" s="52"/>
    </row>
    <row r="67" s="47" customFormat="1" ht="16.5" customHeight="1"/>
    <row r="68" s="47" customFormat="1" ht="16.5" customHeight="1"/>
    <row r="69" s="47" customFormat="1" ht="16.5" customHeight="1"/>
    <row r="70" s="47" customFormat="1" ht="16.5" customHeight="1">
      <c r="Q70" s="52"/>
    </row>
    <row r="71" s="47" customFormat="1" ht="16.5" customHeight="1">
      <c r="Q71" s="52"/>
    </row>
    <row r="72" s="47" customFormat="1" ht="16.5" customHeight="1"/>
    <row r="73" s="47" customFormat="1" ht="16.5" customHeight="1"/>
    <row r="74" s="47" customFormat="1" ht="16.5" customHeight="1"/>
    <row r="75" spans="17:20" s="47" customFormat="1" ht="16.5" customHeight="1">
      <c r="Q75" s="52"/>
      <c r="R75" s="29"/>
      <c r="S75" s="29"/>
      <c r="T75" s="29"/>
    </row>
    <row r="76" spans="17:23" s="47" customFormat="1" ht="16.5" customHeight="1">
      <c r="Q76" s="29"/>
      <c r="R76" s="29"/>
      <c r="S76" s="29"/>
      <c r="T76" s="29"/>
      <c r="U76" s="52"/>
      <c r="V76" s="52"/>
      <c r="W76" s="52"/>
    </row>
    <row r="77" spans="18:23" s="47" customFormat="1" ht="16.5" customHeight="1">
      <c r="R77" s="52"/>
      <c r="S77" s="52"/>
      <c r="T77" s="52"/>
      <c r="U77" s="52"/>
      <c r="V77" s="52"/>
      <c r="W77" s="52"/>
    </row>
    <row r="78" spans="19:23" s="47" customFormat="1" ht="16.5" customHeight="1">
      <c r="S78" s="78"/>
      <c r="T78" s="52"/>
      <c r="U78" s="52"/>
      <c r="V78" s="52"/>
      <c r="W78" s="52"/>
    </row>
    <row r="79" spans="19:23" s="47" customFormat="1" ht="16.5" customHeight="1">
      <c r="S79" s="51"/>
      <c r="T79" s="52"/>
      <c r="U79" s="52"/>
      <c r="V79" s="52"/>
      <c r="W79" s="52"/>
    </row>
    <row r="80" spans="19:23" s="47" customFormat="1" ht="16.5" customHeight="1">
      <c r="S80" s="78"/>
      <c r="T80" s="52"/>
      <c r="U80" s="52"/>
      <c r="V80" s="52"/>
      <c r="W80" s="52"/>
    </row>
    <row r="81" spans="19:23" s="47" customFormat="1" ht="16.5" customHeight="1">
      <c r="S81" s="65"/>
      <c r="T81" s="52"/>
      <c r="U81" s="52"/>
      <c r="V81" s="52"/>
      <c r="W81" s="52"/>
    </row>
    <row r="82" spans="19:23" s="47" customFormat="1" ht="16.5" customHeight="1">
      <c r="S82" s="78"/>
      <c r="T82" s="52"/>
      <c r="U82" s="52"/>
      <c r="V82" s="52"/>
      <c r="W82" s="52"/>
    </row>
    <row r="83" spans="19:23" s="47" customFormat="1" ht="16.5" customHeight="1">
      <c r="S83" s="65"/>
      <c r="T83" s="52"/>
      <c r="U83" s="52"/>
      <c r="V83" s="52"/>
      <c r="W83" s="52"/>
    </row>
    <row r="84" spans="19:23" s="47" customFormat="1" ht="16.5" customHeight="1">
      <c r="S84" s="78"/>
      <c r="T84" s="52"/>
      <c r="U84" s="52"/>
      <c r="V84" s="52"/>
      <c r="W84" s="52"/>
    </row>
    <row r="85" spans="19:23" s="47" customFormat="1" ht="16.5" customHeight="1">
      <c r="S85" s="51"/>
      <c r="T85" s="52"/>
      <c r="U85" s="52"/>
      <c r="V85" s="52"/>
      <c r="W85" s="52"/>
    </row>
    <row r="86" spans="17:23" ht="16.5" customHeight="1">
      <c r="Q86" s="47"/>
      <c r="R86" s="47"/>
      <c r="S86" s="98"/>
      <c r="T86" s="16"/>
      <c r="U86" s="16"/>
      <c r="V86" s="16"/>
      <c r="W86" s="16"/>
    </row>
    <row r="87" spans="18:23" ht="16.5" customHeight="1">
      <c r="R87" s="16"/>
      <c r="S87" s="16"/>
      <c r="T87" s="16"/>
      <c r="U87" s="16"/>
      <c r="V87" s="16"/>
      <c r="W87" s="16"/>
    </row>
    <row r="88" spans="18:23" ht="16.5" customHeight="1">
      <c r="R88" s="16"/>
      <c r="S88" s="16"/>
      <c r="T88" s="16"/>
      <c r="U88" s="16"/>
      <c r="V88" s="16"/>
      <c r="W88" s="16"/>
    </row>
    <row r="89" spans="19:23" ht="16.5" customHeight="1">
      <c r="S89" s="15"/>
      <c r="T89" s="16"/>
      <c r="U89" s="16"/>
      <c r="V89" s="16"/>
      <c r="W89" s="16"/>
    </row>
    <row r="90" spans="18:23" ht="16.5" customHeight="1">
      <c r="R90" s="16"/>
      <c r="S90" s="15"/>
      <c r="T90" s="16"/>
      <c r="U90" s="16"/>
      <c r="V90" s="16"/>
      <c r="W90" s="16"/>
    </row>
    <row r="91" spans="18:23" ht="16.5" customHeight="1">
      <c r="R91" s="16"/>
      <c r="T91" s="16"/>
      <c r="U91" s="16"/>
      <c r="V91" s="16"/>
      <c r="W91" s="16"/>
    </row>
    <row r="92" spans="18:23" ht="16.5" customHeight="1">
      <c r="R92" s="16"/>
      <c r="T92" s="16"/>
      <c r="U92" s="16"/>
      <c r="V92" s="16"/>
      <c r="W92" s="16"/>
    </row>
    <row r="93" spans="18:23" ht="16.5" customHeight="1">
      <c r="R93" s="16"/>
      <c r="T93" s="16"/>
      <c r="U93" s="16"/>
      <c r="V93" s="16"/>
      <c r="W93" s="16"/>
    </row>
    <row r="94" spans="18:23" ht="16.5" customHeight="1">
      <c r="R94" s="16"/>
      <c r="S94" s="15"/>
      <c r="T94" s="16"/>
      <c r="U94" s="16"/>
      <c r="V94" s="16"/>
      <c r="W94" s="16"/>
    </row>
    <row r="95" spans="19:23" ht="16.5" customHeight="1">
      <c r="S95" s="15"/>
      <c r="T95" s="16"/>
      <c r="U95" s="16"/>
      <c r="V95" s="16"/>
      <c r="W95" s="16"/>
    </row>
    <row r="96" spans="18:23" ht="16.5" customHeight="1">
      <c r="R96" s="16"/>
      <c r="S96" s="15"/>
      <c r="T96" s="16"/>
      <c r="U96" s="16"/>
      <c r="V96" s="16"/>
      <c r="W96" s="16"/>
    </row>
    <row r="97" spans="18:23" ht="16.5" customHeight="1">
      <c r="R97" s="16"/>
      <c r="S97" s="15"/>
      <c r="T97" s="16"/>
      <c r="U97" s="16"/>
      <c r="V97" s="16"/>
      <c r="W97" s="16"/>
    </row>
    <row r="98" spans="18:23" ht="16.5" customHeight="1">
      <c r="R98" s="16"/>
      <c r="S98" s="15"/>
      <c r="T98" s="16"/>
      <c r="U98" s="16"/>
      <c r="V98" s="16"/>
      <c r="W98" s="16"/>
    </row>
    <row r="99" spans="18:23" ht="16.5" customHeight="1">
      <c r="R99" s="16"/>
      <c r="S99" s="15"/>
      <c r="T99" s="16"/>
      <c r="U99" s="16"/>
      <c r="V99" s="16"/>
      <c r="W99" s="16"/>
    </row>
    <row r="100" spans="18:23" ht="16.5" customHeight="1">
      <c r="R100" s="16"/>
      <c r="S100" s="15"/>
      <c r="T100" s="16"/>
      <c r="U100" s="16"/>
      <c r="V100" s="16"/>
      <c r="W100" s="16"/>
    </row>
    <row r="101" spans="18:23" ht="16.5" customHeight="1">
      <c r="R101" s="16"/>
      <c r="S101" s="15"/>
      <c r="T101" s="16"/>
      <c r="U101" s="16"/>
      <c r="V101" s="16"/>
      <c r="W101" s="16"/>
    </row>
    <row r="102" spans="18:23" ht="16.5" customHeight="1">
      <c r="R102" s="16"/>
      <c r="S102" s="15"/>
      <c r="T102" s="16"/>
      <c r="U102" s="16"/>
      <c r="V102" s="16"/>
      <c r="W102" s="16"/>
    </row>
    <row r="103" spans="18:23" ht="16.5" customHeight="1">
      <c r="R103" s="16"/>
      <c r="S103" s="15"/>
      <c r="T103" s="16"/>
      <c r="U103" s="16"/>
      <c r="V103" s="16"/>
      <c r="W103" s="16"/>
    </row>
    <row r="104" spans="18:23" ht="16.5" customHeight="1">
      <c r="R104" s="16"/>
      <c r="S104" s="15"/>
      <c r="T104" s="16"/>
      <c r="U104" s="16"/>
      <c r="V104" s="16"/>
      <c r="W104" s="16"/>
    </row>
    <row r="105" spans="18:23" ht="16.5" customHeight="1">
      <c r="R105" s="15"/>
      <c r="S105" s="15"/>
      <c r="T105" s="16"/>
      <c r="U105" s="16"/>
      <c r="V105" s="16"/>
      <c r="W105" s="16"/>
    </row>
    <row r="106" spans="18:23" ht="16.5" customHeight="1">
      <c r="R106" s="16"/>
      <c r="S106" s="15"/>
      <c r="T106" s="16"/>
      <c r="U106" s="16"/>
      <c r="V106" s="16"/>
      <c r="W106" s="16"/>
    </row>
    <row r="107" spans="19:23" ht="16.5" customHeight="1">
      <c r="S107" s="15"/>
      <c r="T107" s="16"/>
      <c r="U107" s="16"/>
      <c r="V107" s="16"/>
      <c r="W107" s="16"/>
    </row>
    <row r="108" spans="20:23" ht="16.5" customHeight="1">
      <c r="T108" s="16"/>
      <c r="U108" s="16"/>
      <c r="V108" s="16"/>
      <c r="W108" s="16"/>
    </row>
    <row r="109" spans="19:23" ht="16.5" customHeight="1">
      <c r="S109" s="35"/>
      <c r="T109" s="16"/>
      <c r="U109" s="16"/>
      <c r="V109" s="16"/>
      <c r="W109" s="16"/>
    </row>
    <row r="110" spans="18:23" ht="16.5" customHeight="1">
      <c r="R110" s="16"/>
      <c r="S110" s="15"/>
      <c r="T110" s="16"/>
      <c r="U110" s="16"/>
      <c r="V110" s="16"/>
      <c r="W110" s="16"/>
    </row>
    <row r="111" spans="18:23" ht="16.5" customHeight="1">
      <c r="R111" s="16"/>
      <c r="S111" s="15"/>
      <c r="T111" s="16"/>
      <c r="U111" s="16"/>
      <c r="V111" s="16"/>
      <c r="W111" s="16"/>
    </row>
    <row r="112" spans="17:23" ht="16.5" customHeight="1">
      <c r="Q112" s="16"/>
      <c r="R112" s="16"/>
      <c r="S112" s="16"/>
      <c r="T112" s="16"/>
      <c r="U112" s="16"/>
      <c r="V112" s="16"/>
      <c r="W112" s="16"/>
    </row>
    <row r="113" spans="20:24" ht="16.5" customHeight="1">
      <c r="T113" s="16"/>
      <c r="U113" s="16"/>
      <c r="V113" s="16"/>
      <c r="W113" s="16"/>
      <c r="X113" s="16"/>
    </row>
    <row r="114" spans="20:23" ht="16.5" customHeight="1">
      <c r="T114" s="16"/>
      <c r="U114" s="16"/>
      <c r="V114" s="16"/>
      <c r="W114" s="16"/>
    </row>
    <row r="115" spans="20:23" ht="16.5" customHeight="1">
      <c r="T115" s="16"/>
      <c r="U115" s="16"/>
      <c r="V115" s="16"/>
      <c r="W115" s="16"/>
    </row>
    <row r="116" spans="20:23" ht="16.5" customHeight="1">
      <c r="T116" s="16"/>
      <c r="U116" s="16"/>
      <c r="V116" s="16"/>
      <c r="W116" s="16"/>
    </row>
    <row r="117" spans="20:23" ht="16.5" customHeight="1">
      <c r="T117" s="16"/>
      <c r="U117" s="16"/>
      <c r="V117" s="16"/>
      <c r="W117" s="16"/>
    </row>
    <row r="118" spans="20:23" ht="16.5" customHeight="1">
      <c r="T118" s="16"/>
      <c r="U118" s="16"/>
      <c r="V118" s="16"/>
      <c r="W118" s="16"/>
    </row>
    <row r="119" spans="20:23" ht="16.5" customHeight="1">
      <c r="T119" s="16"/>
      <c r="U119" s="16"/>
      <c r="V119" s="16"/>
      <c r="W119" s="16"/>
    </row>
    <row r="120" spans="20:23" ht="16.5" customHeight="1">
      <c r="T120" s="16"/>
      <c r="U120" s="16"/>
      <c r="V120" s="16"/>
      <c r="W120" s="16"/>
    </row>
    <row r="121" spans="20:23" ht="14.25">
      <c r="T121" s="16"/>
      <c r="U121" s="16"/>
      <c r="V121" s="16"/>
      <c r="W121" s="16"/>
    </row>
    <row r="122" spans="20:23" ht="14.25">
      <c r="T122" s="16"/>
      <c r="U122" s="16"/>
      <c r="V122" s="16"/>
      <c r="W122" s="16"/>
    </row>
    <row r="123" spans="20:23" ht="14.25">
      <c r="T123" s="16"/>
      <c r="U123" s="16"/>
      <c r="V123" s="16"/>
      <c r="W123" s="16"/>
    </row>
    <row r="124" spans="20:23" ht="14.25">
      <c r="T124" s="16"/>
      <c r="U124" s="16"/>
      <c r="V124" s="16"/>
      <c r="W124" s="16"/>
    </row>
    <row r="125" spans="20:23" ht="14.25">
      <c r="T125" s="16"/>
      <c r="U125" s="16"/>
      <c r="V125" s="16"/>
      <c r="W125" s="16"/>
    </row>
    <row r="126" spans="20:23" ht="14.25">
      <c r="T126" s="16"/>
      <c r="U126" s="16"/>
      <c r="V126" s="16"/>
      <c r="W126" s="16"/>
    </row>
    <row r="127" spans="20:23" ht="14.25">
      <c r="T127" s="16"/>
      <c r="U127" s="16"/>
      <c r="V127" s="16"/>
      <c r="W127" s="16"/>
    </row>
    <row r="128" spans="20:23" ht="14.25">
      <c r="T128" s="16"/>
      <c r="U128" s="16"/>
      <c r="V128" s="16"/>
      <c r="W128" s="16"/>
    </row>
    <row r="129" spans="20:23" ht="14.25">
      <c r="T129" s="16"/>
      <c r="U129" s="16"/>
      <c r="V129" s="16"/>
      <c r="W129" s="16"/>
    </row>
    <row r="130" spans="20:23" ht="14.25">
      <c r="T130" s="16"/>
      <c r="U130" s="16"/>
      <c r="V130" s="16"/>
      <c r="W130" s="16"/>
    </row>
    <row r="131" spans="21:23" ht="14.25">
      <c r="U131" s="16"/>
      <c r="V131" s="16"/>
      <c r="W131" s="16"/>
    </row>
  </sheetData>
  <sheetProtection/>
  <mergeCells count="71">
    <mergeCell ref="B8:C8"/>
    <mergeCell ref="D5:D6"/>
    <mergeCell ref="A5:C6"/>
    <mergeCell ref="A14:C14"/>
    <mergeCell ref="F5:F6"/>
    <mergeCell ref="G5:G6"/>
    <mergeCell ref="A25:C26"/>
    <mergeCell ref="I5:I6"/>
    <mergeCell ref="E5:E6"/>
    <mergeCell ref="A28:C28"/>
    <mergeCell ref="B15:C15"/>
    <mergeCell ref="H5:H6"/>
    <mergeCell ref="A27:C27"/>
    <mergeCell ref="A7:C7"/>
    <mergeCell ref="G25:J25"/>
    <mergeCell ref="A23:J23"/>
    <mergeCell ref="K3:T3"/>
    <mergeCell ref="P5:Q5"/>
    <mergeCell ref="R5:S5"/>
    <mergeCell ref="P23:T23"/>
    <mergeCell ref="L14:O14"/>
    <mergeCell ref="L15:O15"/>
    <mergeCell ref="L17:O17"/>
    <mergeCell ref="K18:O18"/>
    <mergeCell ref="L13:O13"/>
    <mergeCell ref="L16:O16"/>
    <mergeCell ref="A58:C58"/>
    <mergeCell ref="A33:C33"/>
    <mergeCell ref="A34:C34"/>
    <mergeCell ref="A35:C35"/>
    <mergeCell ref="A38:C38"/>
    <mergeCell ref="A39:C39"/>
    <mergeCell ref="A42:C42"/>
    <mergeCell ref="A41:C41"/>
    <mergeCell ref="A40:C40"/>
    <mergeCell ref="A31:C31"/>
    <mergeCell ref="A32:C32"/>
    <mergeCell ref="A37:C37"/>
    <mergeCell ref="A43:C43"/>
    <mergeCell ref="A36:C36"/>
    <mergeCell ref="A57:C57"/>
    <mergeCell ref="A60:C60"/>
    <mergeCell ref="A61:C61"/>
    <mergeCell ref="A50:C50"/>
    <mergeCell ref="A51:C51"/>
    <mergeCell ref="A59:C59"/>
    <mergeCell ref="A54:C54"/>
    <mergeCell ref="A52:C52"/>
    <mergeCell ref="A53:C53"/>
    <mergeCell ref="A55:C55"/>
    <mergeCell ref="A56:C56"/>
    <mergeCell ref="D25:D26"/>
    <mergeCell ref="E25:F25"/>
    <mergeCell ref="A48:C48"/>
    <mergeCell ref="A49:C49"/>
    <mergeCell ref="A46:C46"/>
    <mergeCell ref="A47:C47"/>
    <mergeCell ref="A44:C44"/>
    <mergeCell ref="A45:C45"/>
    <mergeCell ref="A29:C29"/>
    <mergeCell ref="A30:C30"/>
    <mergeCell ref="S39:T58"/>
    <mergeCell ref="A2:T2"/>
    <mergeCell ref="A3:I3"/>
    <mergeCell ref="Q25:R25"/>
    <mergeCell ref="S25:T25"/>
    <mergeCell ref="P25:P26"/>
    <mergeCell ref="K5:O6"/>
    <mergeCell ref="K8:O8"/>
    <mergeCell ref="K10:O10"/>
    <mergeCell ref="K12:O1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sheetPr>
    <pageSetUpPr fitToPage="1"/>
  </sheetPr>
  <dimension ref="A1:Q45"/>
  <sheetViews>
    <sheetView tabSelected="1" zoomScaleSheetLayoutView="75" zoomScalePageLayoutView="0" workbookViewId="0" topLeftCell="A26">
      <selection activeCell="A30" sqref="A30:A32"/>
    </sheetView>
  </sheetViews>
  <sheetFormatPr defaultColWidth="10.59765625" defaultRowHeight="15"/>
  <cols>
    <col min="1" max="1" width="34.69921875" style="47" customWidth="1"/>
    <col min="2" max="6" width="12.59765625" style="47" customWidth="1"/>
    <col min="7" max="8" width="13.69921875" style="47" customWidth="1"/>
    <col min="9" max="11" width="12.3984375" style="47" customWidth="1"/>
    <col min="12" max="17" width="12.8984375" style="47" customWidth="1"/>
    <col min="18" max="18" width="12.3984375" style="47" customWidth="1"/>
    <col min="19" max="16384" width="10.59765625" style="47" customWidth="1"/>
  </cols>
  <sheetData>
    <row r="1" spans="1:17" s="12" customFormat="1" ht="19.5" customHeight="1">
      <c r="A1" s="12" t="s">
        <v>135</v>
      </c>
      <c r="Q1" s="72" t="s">
        <v>136</v>
      </c>
    </row>
    <row r="2" spans="1:17" s="4" customFormat="1" ht="19.5" customHeight="1">
      <c r="A2" s="5"/>
      <c r="B2" s="5"/>
      <c r="C2" s="5"/>
      <c r="D2" s="5"/>
      <c r="E2" s="5"/>
      <c r="F2" s="5"/>
      <c r="G2" s="5"/>
      <c r="H2" s="76"/>
      <c r="I2" s="5"/>
      <c r="J2" s="5"/>
      <c r="K2" s="5"/>
      <c r="L2" s="5"/>
      <c r="M2" s="5"/>
      <c r="N2" s="5"/>
      <c r="O2" s="5"/>
      <c r="P2" s="5"/>
      <c r="Q2" s="5"/>
    </row>
    <row r="3" spans="1:17" s="4" customFormat="1" ht="19.5" customHeight="1">
      <c r="A3" s="462" t="s">
        <v>180</v>
      </c>
      <c r="B3" s="462"/>
      <c r="C3" s="462"/>
      <c r="D3" s="462"/>
      <c r="E3" s="462"/>
      <c r="F3" s="462"/>
      <c r="G3" s="462"/>
      <c r="H3" s="76"/>
      <c r="I3" s="468" t="s">
        <v>184</v>
      </c>
      <c r="J3" s="468"/>
      <c r="K3" s="468"/>
      <c r="L3" s="468"/>
      <c r="M3" s="468"/>
      <c r="N3" s="468"/>
      <c r="O3" s="468"/>
      <c r="P3" s="468"/>
      <c r="Q3" s="468"/>
    </row>
    <row r="4" s="4" customFormat="1" ht="18" customHeight="1" thickBot="1">
      <c r="H4" s="76"/>
    </row>
    <row r="5" spans="1:17" s="4" customFormat="1" ht="22.5" customHeight="1">
      <c r="A5" s="463" t="s">
        <v>35</v>
      </c>
      <c r="B5" s="465" t="s">
        <v>181</v>
      </c>
      <c r="C5" s="463"/>
      <c r="D5" s="463"/>
      <c r="E5" s="465" t="s">
        <v>182</v>
      </c>
      <c r="F5" s="463"/>
      <c r="G5" s="463"/>
      <c r="H5" s="76"/>
      <c r="I5" s="469" t="s">
        <v>196</v>
      </c>
      <c r="J5" s="469"/>
      <c r="K5" s="470"/>
      <c r="L5" s="475" t="s">
        <v>40</v>
      </c>
      <c r="M5" s="470"/>
      <c r="N5" s="475" t="s">
        <v>102</v>
      </c>
      <c r="O5" s="470"/>
      <c r="P5" s="445" t="s">
        <v>185</v>
      </c>
      <c r="Q5" s="446"/>
    </row>
    <row r="6" spans="1:17" s="4" customFormat="1" ht="22.5" customHeight="1">
      <c r="A6" s="464"/>
      <c r="B6" s="466" t="s">
        <v>183</v>
      </c>
      <c r="C6" s="467"/>
      <c r="D6" s="14" t="s">
        <v>36</v>
      </c>
      <c r="E6" s="466" t="s">
        <v>183</v>
      </c>
      <c r="F6" s="485"/>
      <c r="G6" s="13" t="s">
        <v>36</v>
      </c>
      <c r="H6" s="76"/>
      <c r="I6" s="471"/>
      <c r="J6" s="471"/>
      <c r="K6" s="472"/>
      <c r="L6" s="479" t="s">
        <v>82</v>
      </c>
      <c r="M6" s="474"/>
      <c r="N6" s="480" t="s">
        <v>41</v>
      </c>
      <c r="O6" s="481"/>
      <c r="P6" s="480" t="s">
        <v>41</v>
      </c>
      <c r="Q6" s="481"/>
    </row>
    <row r="7" spans="1:17" s="4" customFormat="1" ht="22.5" customHeight="1">
      <c r="A7" s="206" t="s">
        <v>37</v>
      </c>
      <c r="C7" s="18">
        <v>330900</v>
      </c>
      <c r="D7" s="252">
        <f>100*C7/C$7</f>
        <v>100</v>
      </c>
      <c r="E7" s="284"/>
      <c r="F7" s="246">
        <v>358100</v>
      </c>
      <c r="G7" s="252">
        <f>100*F7/F$7</f>
        <v>100</v>
      </c>
      <c r="H7" s="76"/>
      <c r="I7" s="473"/>
      <c r="J7" s="473"/>
      <c r="K7" s="474"/>
      <c r="L7" s="223" t="s">
        <v>227</v>
      </c>
      <c r="M7" s="223" t="s">
        <v>226</v>
      </c>
      <c r="N7" s="223" t="s">
        <v>227</v>
      </c>
      <c r="O7" s="223" t="s">
        <v>226</v>
      </c>
      <c r="P7" s="223" t="s">
        <v>227</v>
      </c>
      <c r="Q7" s="17" t="s">
        <v>36</v>
      </c>
    </row>
    <row r="8" spans="1:17" s="4" customFormat="1" ht="22.5" customHeight="1">
      <c r="A8" s="30"/>
      <c r="C8" s="28"/>
      <c r="D8" s="252"/>
      <c r="E8" s="284"/>
      <c r="F8" s="285"/>
      <c r="G8" s="252"/>
      <c r="H8" s="76"/>
      <c r="I8" s="447" t="s">
        <v>191</v>
      </c>
      <c r="J8" s="447"/>
      <c r="K8" s="448"/>
      <c r="L8" s="246">
        <f>SUM(L10:L11)</f>
        <v>14800</v>
      </c>
      <c r="M8" s="252">
        <f>100*L8/L$8</f>
        <v>100</v>
      </c>
      <c r="N8" s="246">
        <f>SUM(N10:N11)</f>
        <v>8000</v>
      </c>
      <c r="O8" s="252">
        <f>100*N8/N$8</f>
        <v>100</v>
      </c>
      <c r="P8" s="246">
        <f>SUM(P10:P11)</f>
        <v>13600</v>
      </c>
      <c r="Q8" s="252">
        <f>100*P8/P$8</f>
        <v>100</v>
      </c>
    </row>
    <row r="9" spans="1:17" ht="22.5" customHeight="1">
      <c r="A9" s="222" t="s">
        <v>225</v>
      </c>
      <c r="B9" s="4"/>
      <c r="C9" s="18">
        <v>10400</v>
      </c>
      <c r="D9" s="252">
        <f aca="true" t="shared" si="0" ref="D9:D18">100*C9/C$7</f>
        <v>3.1429434874584468</v>
      </c>
      <c r="E9" s="284"/>
      <c r="F9" s="246">
        <v>14800</v>
      </c>
      <c r="G9" s="252">
        <f aca="true" t="shared" si="1" ref="G9:G18">100*F9/F$7</f>
        <v>4.132923764311645</v>
      </c>
      <c r="H9" s="77"/>
      <c r="K9" s="89"/>
      <c r="L9" s="285"/>
      <c r="M9" s="252"/>
      <c r="N9" s="285"/>
      <c r="O9" s="252"/>
      <c r="P9" s="285"/>
      <c r="Q9" s="252"/>
    </row>
    <row r="10" spans="1:17" ht="22.5" customHeight="1">
      <c r="A10" s="221" t="s">
        <v>224</v>
      </c>
      <c r="C10" s="25">
        <v>3800</v>
      </c>
      <c r="D10" s="252">
        <f t="shared" si="0"/>
        <v>1.1483831973405862</v>
      </c>
      <c r="E10" s="284"/>
      <c r="F10" s="246">
        <v>6300</v>
      </c>
      <c r="G10" s="252">
        <f t="shared" si="1"/>
        <v>1.7592851158894163</v>
      </c>
      <c r="H10" s="77"/>
      <c r="I10" s="451" t="s">
        <v>189</v>
      </c>
      <c r="J10" s="451"/>
      <c r="K10" s="452"/>
      <c r="L10" s="243">
        <v>11400</v>
      </c>
      <c r="M10" s="252">
        <f aca="true" t="shared" si="2" ref="M10:M22">100*L10/L$8</f>
        <v>77.02702702702703</v>
      </c>
      <c r="N10" s="243">
        <v>7300</v>
      </c>
      <c r="O10" s="306">
        <f aca="true" t="shared" si="3" ref="O10:O22">100*N10/N$8</f>
        <v>91.25</v>
      </c>
      <c r="P10" s="243">
        <v>12500</v>
      </c>
      <c r="Q10" s="252">
        <f aca="true" t="shared" si="4" ref="Q10:Q22">100*P10/P$8</f>
        <v>91.91176470588235</v>
      </c>
    </row>
    <row r="11" spans="1:17" ht="22.5" customHeight="1">
      <c r="A11" s="62"/>
      <c r="C11" s="25"/>
      <c r="D11" s="252"/>
      <c r="E11" s="284"/>
      <c r="F11" s="246"/>
      <c r="G11" s="252"/>
      <c r="H11" s="77"/>
      <c r="I11" s="451" t="s">
        <v>190</v>
      </c>
      <c r="J11" s="451"/>
      <c r="K11" s="452"/>
      <c r="L11" s="243">
        <v>3400</v>
      </c>
      <c r="M11" s="252">
        <f t="shared" si="2"/>
        <v>22.972972972972972</v>
      </c>
      <c r="N11" s="243">
        <v>700</v>
      </c>
      <c r="O11" s="306">
        <f t="shared" si="3"/>
        <v>8.75</v>
      </c>
      <c r="P11" s="243">
        <v>1100</v>
      </c>
      <c r="Q11" s="252">
        <f t="shared" si="4"/>
        <v>8.088235294117647</v>
      </c>
    </row>
    <row r="12" spans="1:17" ht="22.5" customHeight="1">
      <c r="A12" s="482" t="s">
        <v>38</v>
      </c>
      <c r="C12" s="29"/>
      <c r="D12" s="252"/>
      <c r="E12" s="284"/>
      <c r="F12" s="285"/>
      <c r="G12" s="252"/>
      <c r="H12" s="77"/>
      <c r="I12" s="432" t="s">
        <v>103</v>
      </c>
      <c r="J12" s="432"/>
      <c r="K12" s="433"/>
      <c r="L12" s="243">
        <v>1000</v>
      </c>
      <c r="M12" s="252">
        <f t="shared" si="2"/>
        <v>6.756756756756757</v>
      </c>
      <c r="N12" s="243">
        <v>100</v>
      </c>
      <c r="O12" s="306">
        <f t="shared" si="3"/>
        <v>1.25</v>
      </c>
      <c r="P12" s="243">
        <v>400</v>
      </c>
      <c r="Q12" s="252">
        <f t="shared" si="4"/>
        <v>2.9411764705882355</v>
      </c>
    </row>
    <row r="13" spans="1:17" ht="22.5" customHeight="1">
      <c r="A13" s="483"/>
      <c r="C13" s="25">
        <v>6600</v>
      </c>
      <c r="D13" s="252">
        <f t="shared" si="0"/>
        <v>1.9945602901178603</v>
      </c>
      <c r="E13" s="284"/>
      <c r="F13" s="246">
        <v>8000</v>
      </c>
      <c r="G13" s="252">
        <f t="shared" si="1"/>
        <v>2.234012845573862</v>
      </c>
      <c r="H13" s="77"/>
      <c r="I13" s="432" t="s">
        <v>32</v>
      </c>
      <c r="J13" s="432"/>
      <c r="K13" s="433"/>
      <c r="L13" s="244">
        <v>0</v>
      </c>
      <c r="M13" s="252">
        <f t="shared" si="2"/>
        <v>0</v>
      </c>
      <c r="N13" s="244">
        <v>0</v>
      </c>
      <c r="O13" s="306">
        <f t="shared" si="3"/>
        <v>0</v>
      </c>
      <c r="P13" s="244">
        <v>0</v>
      </c>
      <c r="Q13" s="252">
        <f t="shared" si="4"/>
        <v>0</v>
      </c>
    </row>
    <row r="14" spans="1:17" ht="22.5" customHeight="1">
      <c r="A14" s="221" t="s">
        <v>224</v>
      </c>
      <c r="C14" s="25">
        <v>3100</v>
      </c>
      <c r="D14" s="252">
        <f t="shared" si="0"/>
        <v>0.9368389241462678</v>
      </c>
      <c r="E14" s="284"/>
      <c r="F14" s="246">
        <v>4200</v>
      </c>
      <c r="G14" s="252">
        <f t="shared" si="1"/>
        <v>1.1728567439262776</v>
      </c>
      <c r="H14" s="77"/>
      <c r="I14" s="432" t="s">
        <v>187</v>
      </c>
      <c r="J14" s="432"/>
      <c r="K14" s="433"/>
      <c r="L14" s="243">
        <v>1700</v>
      </c>
      <c r="M14" s="252">
        <f t="shared" si="2"/>
        <v>11.486486486486486</v>
      </c>
      <c r="N14" s="243">
        <v>400</v>
      </c>
      <c r="O14" s="306">
        <f t="shared" si="3"/>
        <v>5</v>
      </c>
      <c r="P14" s="243">
        <v>600</v>
      </c>
      <c r="Q14" s="252">
        <f t="shared" si="4"/>
        <v>4.411764705882353</v>
      </c>
    </row>
    <row r="15" spans="1:17" ht="22.5" customHeight="1">
      <c r="A15" s="62"/>
      <c r="C15" s="25"/>
      <c r="D15" s="252"/>
      <c r="E15" s="284"/>
      <c r="F15" s="246"/>
      <c r="G15" s="252"/>
      <c r="H15" s="77"/>
      <c r="I15" s="432" t="s">
        <v>188</v>
      </c>
      <c r="J15" s="432"/>
      <c r="K15" s="433"/>
      <c r="L15" s="243">
        <v>200</v>
      </c>
      <c r="M15" s="252">
        <f t="shared" si="2"/>
        <v>1.3513513513513513</v>
      </c>
      <c r="N15" s="244">
        <v>0</v>
      </c>
      <c r="O15" s="306">
        <f t="shared" si="3"/>
        <v>0</v>
      </c>
      <c r="P15" s="244">
        <v>0</v>
      </c>
      <c r="Q15" s="252">
        <f t="shared" si="4"/>
        <v>0</v>
      </c>
    </row>
    <row r="16" spans="1:17" ht="22.5" customHeight="1">
      <c r="A16" s="482" t="s">
        <v>39</v>
      </c>
      <c r="C16" s="29"/>
      <c r="D16" s="252"/>
      <c r="E16" s="284"/>
      <c r="F16" s="285"/>
      <c r="G16" s="252"/>
      <c r="H16" s="77"/>
      <c r="I16" s="432" t="s">
        <v>186</v>
      </c>
      <c r="J16" s="432"/>
      <c r="K16" s="433"/>
      <c r="L16" s="243">
        <v>400</v>
      </c>
      <c r="M16" s="252">
        <f t="shared" si="2"/>
        <v>2.7027027027027026</v>
      </c>
      <c r="N16" s="243">
        <v>200</v>
      </c>
      <c r="O16" s="306">
        <f t="shared" si="3"/>
        <v>2.5</v>
      </c>
      <c r="P16" s="243">
        <v>100</v>
      </c>
      <c r="Q16" s="252">
        <f t="shared" si="4"/>
        <v>0.7352941176470589</v>
      </c>
    </row>
    <row r="17" spans="1:17" ht="22.5" customHeight="1">
      <c r="A17" s="483"/>
      <c r="C17" s="25">
        <v>9000</v>
      </c>
      <c r="D17" s="252">
        <f t="shared" si="0"/>
        <v>2.7198549410698094</v>
      </c>
      <c r="E17" s="284"/>
      <c r="F17" s="246">
        <v>13600</v>
      </c>
      <c r="G17" s="252">
        <f t="shared" si="1"/>
        <v>3.7978218374755657</v>
      </c>
      <c r="H17" s="77"/>
      <c r="I17" s="432" t="s">
        <v>104</v>
      </c>
      <c r="J17" s="432"/>
      <c r="K17" s="433"/>
      <c r="L17" s="302">
        <v>100</v>
      </c>
      <c r="M17" s="252">
        <f t="shared" si="2"/>
        <v>0.6756756756756757</v>
      </c>
      <c r="N17" s="302">
        <v>100</v>
      </c>
      <c r="O17" s="306">
        <f t="shared" si="3"/>
        <v>1.25</v>
      </c>
      <c r="P17" s="302">
        <v>100</v>
      </c>
      <c r="Q17" s="252">
        <f t="shared" si="4"/>
        <v>0.7352941176470589</v>
      </c>
    </row>
    <row r="18" spans="1:17" ht="22.5" customHeight="1">
      <c r="A18" s="220" t="s">
        <v>224</v>
      </c>
      <c r="B18" s="91"/>
      <c r="C18" s="92">
        <v>1400</v>
      </c>
      <c r="D18" s="252">
        <f t="shared" si="0"/>
        <v>0.4230885463886371</v>
      </c>
      <c r="E18" s="286"/>
      <c r="F18" s="249">
        <v>2100</v>
      </c>
      <c r="G18" s="287">
        <f t="shared" si="1"/>
        <v>0.5864283719631388</v>
      </c>
      <c r="H18" s="77"/>
      <c r="J18" s="93"/>
      <c r="K18" s="94"/>
      <c r="L18" s="285"/>
      <c r="M18" s="252"/>
      <c r="N18" s="285"/>
      <c r="O18" s="306"/>
      <c r="P18" s="285"/>
      <c r="Q18" s="252"/>
    </row>
    <row r="19" spans="1:17" ht="22.5" customHeight="1">
      <c r="A19" s="95" t="s">
        <v>74</v>
      </c>
      <c r="D19" s="79"/>
      <c r="H19" s="77"/>
      <c r="I19" s="451" t="s">
        <v>192</v>
      </c>
      <c r="J19" s="451"/>
      <c r="K19" s="452"/>
      <c r="L19" s="243">
        <v>11900</v>
      </c>
      <c r="M19" s="252">
        <f t="shared" si="2"/>
        <v>80.4054054054054</v>
      </c>
      <c r="N19" s="243">
        <v>7500</v>
      </c>
      <c r="O19" s="306">
        <f t="shared" si="3"/>
        <v>93.75</v>
      </c>
      <c r="P19" s="243">
        <v>12900</v>
      </c>
      <c r="Q19" s="252">
        <f t="shared" si="4"/>
        <v>94.8529411764706</v>
      </c>
    </row>
    <row r="20" spans="8:17" ht="22.5" customHeight="1">
      <c r="H20" s="77"/>
      <c r="I20" s="451" t="s">
        <v>193</v>
      </c>
      <c r="J20" s="451"/>
      <c r="K20" s="452"/>
      <c r="L20" s="243">
        <v>800</v>
      </c>
      <c r="M20" s="252">
        <f t="shared" si="2"/>
        <v>5.405405405405405</v>
      </c>
      <c r="N20" s="243">
        <v>200</v>
      </c>
      <c r="O20" s="306">
        <f t="shared" si="3"/>
        <v>2.5</v>
      </c>
      <c r="P20" s="243">
        <v>200</v>
      </c>
      <c r="Q20" s="252">
        <f t="shared" si="4"/>
        <v>1.4705882352941178</v>
      </c>
    </row>
    <row r="21" spans="8:17" ht="22.5" customHeight="1">
      <c r="H21" s="77"/>
      <c r="I21" s="451" t="s">
        <v>194</v>
      </c>
      <c r="J21" s="451"/>
      <c r="K21" s="452"/>
      <c r="L21" s="243">
        <v>2100</v>
      </c>
      <c r="M21" s="252">
        <f t="shared" si="2"/>
        <v>14.18918918918919</v>
      </c>
      <c r="N21" s="246">
        <v>300</v>
      </c>
      <c r="O21" s="306">
        <f t="shared" si="3"/>
        <v>3.75</v>
      </c>
      <c r="P21" s="246">
        <v>500</v>
      </c>
      <c r="Q21" s="252">
        <f t="shared" si="4"/>
        <v>3.676470588235294</v>
      </c>
    </row>
    <row r="22" spans="8:17" ht="22.5" customHeight="1">
      <c r="H22" s="77"/>
      <c r="I22" s="456" t="s">
        <v>195</v>
      </c>
      <c r="J22" s="456"/>
      <c r="K22" s="457"/>
      <c r="L22" s="304">
        <v>0</v>
      </c>
      <c r="M22" s="287">
        <f t="shared" si="2"/>
        <v>0</v>
      </c>
      <c r="N22" s="249">
        <v>100</v>
      </c>
      <c r="O22" s="307">
        <f t="shared" si="3"/>
        <v>1.25</v>
      </c>
      <c r="P22" s="305">
        <v>0</v>
      </c>
      <c r="Q22" s="287">
        <f t="shared" si="4"/>
        <v>0</v>
      </c>
    </row>
    <row r="23" spans="8:9" ht="22.5" customHeight="1">
      <c r="H23" s="77"/>
      <c r="I23" s="47" t="s">
        <v>73</v>
      </c>
    </row>
    <row r="24" spans="1:9" ht="19.5" customHeight="1">
      <c r="A24" s="37"/>
      <c r="B24" s="37"/>
      <c r="C24" s="37"/>
      <c r="D24" s="37"/>
      <c r="E24" s="37"/>
      <c r="F24" s="37"/>
      <c r="H24" s="77"/>
      <c r="I24" s="95" t="s">
        <v>74</v>
      </c>
    </row>
    <row r="25" spans="1:9" ht="19.5" customHeight="1">
      <c r="A25" s="37"/>
      <c r="B25" s="37"/>
      <c r="C25" s="37"/>
      <c r="D25" s="37"/>
      <c r="E25" s="37"/>
      <c r="F25" s="37"/>
      <c r="H25" s="77"/>
      <c r="I25" s="95"/>
    </row>
    <row r="26" spans="1:9" ht="19.5" customHeight="1">
      <c r="A26" s="37"/>
      <c r="B26" s="37"/>
      <c r="C26" s="37"/>
      <c r="D26" s="37"/>
      <c r="E26" s="37"/>
      <c r="F26" s="37"/>
      <c r="H26" s="77"/>
      <c r="I26" s="95"/>
    </row>
    <row r="27" spans="1:9" ht="19.5" customHeight="1">
      <c r="A27" s="37"/>
      <c r="B27" s="37"/>
      <c r="C27" s="37"/>
      <c r="D27" s="37"/>
      <c r="E27" s="37"/>
      <c r="F27" s="37"/>
      <c r="H27" s="77"/>
      <c r="I27" s="95"/>
    </row>
    <row r="28" spans="1:17" ht="19.5" customHeight="1">
      <c r="A28" s="484" t="s">
        <v>208</v>
      </c>
      <c r="B28" s="484"/>
      <c r="C28" s="484"/>
      <c r="D28" s="484"/>
      <c r="E28" s="484"/>
      <c r="F28" s="484"/>
      <c r="G28" s="484"/>
      <c r="H28" s="484"/>
      <c r="I28" s="484"/>
      <c r="J28" s="484"/>
      <c r="K28" s="484"/>
      <c r="L28" s="484"/>
      <c r="M28" s="484"/>
      <c r="N28" s="484"/>
      <c r="O28" s="484"/>
      <c r="P28" s="484"/>
      <c r="Q28" s="484"/>
    </row>
    <row r="29" spans="1:16" ht="18" customHeight="1" thickBot="1">
      <c r="A29" s="77"/>
      <c r="B29" s="77"/>
      <c r="C29" s="77"/>
      <c r="D29" s="77"/>
      <c r="E29" s="77"/>
      <c r="F29" s="96"/>
      <c r="G29" s="73"/>
      <c r="H29" s="73"/>
      <c r="I29" s="73"/>
      <c r="J29" s="73"/>
      <c r="K29" s="73"/>
      <c r="L29" s="73"/>
      <c r="M29" s="73"/>
      <c r="N29" s="73"/>
      <c r="O29" s="73"/>
      <c r="P29" s="73"/>
    </row>
    <row r="30" spans="1:17" ht="22.5" customHeight="1">
      <c r="A30" s="453" t="s">
        <v>101</v>
      </c>
      <c r="B30" s="439" t="s">
        <v>199</v>
      </c>
      <c r="C30" s="440"/>
      <c r="D30" s="458" t="s">
        <v>201</v>
      </c>
      <c r="E30" s="460" t="s">
        <v>200</v>
      </c>
      <c r="F30" s="449" t="s">
        <v>202</v>
      </c>
      <c r="G30" s="436" t="s">
        <v>207</v>
      </c>
      <c r="H30" s="437"/>
      <c r="I30" s="437"/>
      <c r="J30" s="437"/>
      <c r="K30" s="437"/>
      <c r="L30" s="438"/>
      <c r="M30" s="489" t="s">
        <v>65</v>
      </c>
      <c r="N30" s="490"/>
      <c r="O30" s="490"/>
      <c r="P30" s="491" t="s">
        <v>204</v>
      </c>
      <c r="Q30" s="486" t="s">
        <v>66</v>
      </c>
    </row>
    <row r="31" spans="1:17" ht="22.5" customHeight="1">
      <c r="A31" s="454"/>
      <c r="B31" s="441"/>
      <c r="C31" s="442"/>
      <c r="D31" s="459"/>
      <c r="E31" s="461"/>
      <c r="F31" s="450"/>
      <c r="G31" s="443" t="s">
        <v>203</v>
      </c>
      <c r="H31" s="443" t="s">
        <v>60</v>
      </c>
      <c r="I31" s="487" t="s">
        <v>61</v>
      </c>
      <c r="J31" s="443" t="s">
        <v>62</v>
      </c>
      <c r="K31" s="487" t="s">
        <v>63</v>
      </c>
      <c r="L31" s="476" t="s">
        <v>64</v>
      </c>
      <c r="M31" s="476" t="s">
        <v>137</v>
      </c>
      <c r="N31" s="478" t="s">
        <v>206</v>
      </c>
      <c r="O31" s="476" t="s">
        <v>205</v>
      </c>
      <c r="P31" s="444"/>
      <c r="Q31" s="441"/>
    </row>
    <row r="32" spans="1:17" ht="22.5" customHeight="1">
      <c r="A32" s="455"/>
      <c r="B32" s="441"/>
      <c r="C32" s="442"/>
      <c r="D32" s="459"/>
      <c r="E32" s="461"/>
      <c r="F32" s="450"/>
      <c r="G32" s="444"/>
      <c r="H32" s="444"/>
      <c r="I32" s="477"/>
      <c r="J32" s="488"/>
      <c r="K32" s="477"/>
      <c r="L32" s="477"/>
      <c r="M32" s="477"/>
      <c r="N32" s="477"/>
      <c r="O32" s="477"/>
      <c r="P32" s="444"/>
      <c r="Q32" s="441"/>
    </row>
    <row r="33" spans="1:17" ht="22.5" customHeight="1">
      <c r="A33" s="218" t="s">
        <v>220</v>
      </c>
      <c r="B33" s="288">
        <v>14800</v>
      </c>
      <c r="C33" s="289"/>
      <c r="D33" s="290">
        <v>0</v>
      </c>
      <c r="E33" s="289">
        <v>400</v>
      </c>
      <c r="F33" s="289">
        <v>1700</v>
      </c>
      <c r="G33" s="290">
        <f>SUM(H33:L33)</f>
        <v>8600</v>
      </c>
      <c r="H33" s="291">
        <v>1100</v>
      </c>
      <c r="I33" s="291">
        <v>1800</v>
      </c>
      <c r="J33" s="291">
        <v>1800</v>
      </c>
      <c r="K33" s="292">
        <v>1500</v>
      </c>
      <c r="L33" s="291">
        <v>2400</v>
      </c>
      <c r="M33" s="292">
        <v>3500</v>
      </c>
      <c r="N33" s="292">
        <v>2600</v>
      </c>
      <c r="O33" s="292">
        <v>2600</v>
      </c>
      <c r="P33" s="293">
        <v>100</v>
      </c>
      <c r="Q33" s="292">
        <v>3900</v>
      </c>
    </row>
    <row r="34" spans="1:17" ht="22.5" customHeight="1">
      <c r="A34" s="219" t="s">
        <v>222</v>
      </c>
      <c r="B34" s="294">
        <f>100*B33/$B33</f>
        <v>100</v>
      </c>
      <c r="C34" s="295"/>
      <c r="D34" s="295">
        <f aca="true" t="shared" si="5" ref="D34:Q34">100*D33/$B33</f>
        <v>0</v>
      </c>
      <c r="E34" s="295">
        <f t="shared" si="5"/>
        <v>2.7027027027027026</v>
      </c>
      <c r="F34" s="295">
        <f t="shared" si="5"/>
        <v>11.486486486486486</v>
      </c>
      <c r="G34" s="295">
        <f t="shared" si="5"/>
        <v>58.108108108108105</v>
      </c>
      <c r="H34" s="295">
        <f t="shared" si="5"/>
        <v>7.4324324324324325</v>
      </c>
      <c r="I34" s="295">
        <f t="shared" si="5"/>
        <v>12.162162162162161</v>
      </c>
      <c r="J34" s="295">
        <f t="shared" si="5"/>
        <v>12.162162162162161</v>
      </c>
      <c r="K34" s="295">
        <f t="shared" si="5"/>
        <v>10.135135135135135</v>
      </c>
      <c r="L34" s="295">
        <f t="shared" si="5"/>
        <v>16.216216216216218</v>
      </c>
      <c r="M34" s="295">
        <f t="shared" si="5"/>
        <v>23.64864864864865</v>
      </c>
      <c r="N34" s="295">
        <f t="shared" si="5"/>
        <v>17.56756756756757</v>
      </c>
      <c r="O34" s="295">
        <f t="shared" si="5"/>
        <v>17.56756756756757</v>
      </c>
      <c r="P34" s="295">
        <f t="shared" si="5"/>
        <v>0.6756756756756757</v>
      </c>
      <c r="Q34" s="295">
        <f t="shared" si="5"/>
        <v>26.35135135135135</v>
      </c>
    </row>
    <row r="35" spans="1:17" ht="22.5" customHeight="1">
      <c r="A35" s="162"/>
      <c r="B35" s="296"/>
      <c r="C35" s="297"/>
      <c r="D35" s="295"/>
      <c r="E35" s="295"/>
      <c r="F35" s="295"/>
      <c r="G35" s="297"/>
      <c r="H35" s="295"/>
      <c r="I35" s="295"/>
      <c r="J35" s="295"/>
      <c r="K35" s="295"/>
      <c r="L35" s="295"/>
      <c r="M35" s="295"/>
      <c r="N35" s="295"/>
      <c r="O35" s="295"/>
      <c r="P35" s="295"/>
      <c r="Q35" s="295"/>
    </row>
    <row r="36" spans="1:17" ht="20.25" customHeight="1">
      <c r="A36" s="434" t="s">
        <v>221</v>
      </c>
      <c r="B36" s="298"/>
      <c r="C36" s="257"/>
      <c r="D36" s="245"/>
      <c r="E36" s="252"/>
      <c r="F36" s="252"/>
      <c r="G36" s="299"/>
      <c r="H36" s="252"/>
      <c r="I36" s="252"/>
      <c r="J36" s="252"/>
      <c r="K36" s="257"/>
      <c r="L36" s="252"/>
      <c r="M36" s="257"/>
      <c r="N36" s="257"/>
      <c r="O36" s="257"/>
      <c r="P36" s="257"/>
      <c r="Q36" s="257"/>
    </row>
    <row r="37" spans="1:17" ht="20.25" customHeight="1">
      <c r="A37" s="435"/>
      <c r="B37" s="266">
        <v>8000</v>
      </c>
      <c r="C37" s="246"/>
      <c r="D37" s="245">
        <v>0</v>
      </c>
      <c r="E37" s="246">
        <v>300</v>
      </c>
      <c r="F37" s="246">
        <v>800</v>
      </c>
      <c r="G37" s="245">
        <v>5600</v>
      </c>
      <c r="H37" s="300">
        <v>800</v>
      </c>
      <c r="I37" s="300">
        <v>1300</v>
      </c>
      <c r="J37" s="300">
        <v>1100</v>
      </c>
      <c r="K37" s="301">
        <v>1100</v>
      </c>
      <c r="L37" s="300">
        <v>1200</v>
      </c>
      <c r="M37" s="301">
        <v>2200</v>
      </c>
      <c r="N37" s="301">
        <v>2000</v>
      </c>
      <c r="O37" s="301">
        <v>1400</v>
      </c>
      <c r="P37" s="257">
        <v>0</v>
      </c>
      <c r="Q37" s="301">
        <v>1200</v>
      </c>
    </row>
    <row r="38" spans="1:17" ht="20.25" customHeight="1">
      <c r="A38" s="219" t="s">
        <v>222</v>
      </c>
      <c r="B38" s="251">
        <f>100*B37/$B37</f>
        <v>100</v>
      </c>
      <c r="C38" s="252"/>
      <c r="D38" s="252">
        <f aca="true" t="shared" si="6" ref="D38:Q38">100*D37/$B37</f>
        <v>0</v>
      </c>
      <c r="E38" s="252">
        <f t="shared" si="6"/>
        <v>3.75</v>
      </c>
      <c r="F38" s="252">
        <f t="shared" si="6"/>
        <v>10</v>
      </c>
      <c r="G38" s="252">
        <f t="shared" si="6"/>
        <v>70</v>
      </c>
      <c r="H38" s="252">
        <f t="shared" si="6"/>
        <v>10</v>
      </c>
      <c r="I38" s="252">
        <f t="shared" si="6"/>
        <v>16.25</v>
      </c>
      <c r="J38" s="252">
        <f t="shared" si="6"/>
        <v>13.75</v>
      </c>
      <c r="K38" s="252">
        <f t="shared" si="6"/>
        <v>13.75</v>
      </c>
      <c r="L38" s="252">
        <f t="shared" si="6"/>
        <v>15</v>
      </c>
      <c r="M38" s="252">
        <f t="shared" si="6"/>
        <v>27.5</v>
      </c>
      <c r="N38" s="252">
        <f t="shared" si="6"/>
        <v>25</v>
      </c>
      <c r="O38" s="252">
        <f t="shared" si="6"/>
        <v>17.5</v>
      </c>
      <c r="P38" s="252">
        <f t="shared" si="6"/>
        <v>0</v>
      </c>
      <c r="Q38" s="252">
        <f t="shared" si="6"/>
        <v>15</v>
      </c>
    </row>
    <row r="39" spans="1:17" ht="22.5" customHeight="1">
      <c r="A39" s="162"/>
      <c r="B39" s="298"/>
      <c r="C39" s="257"/>
      <c r="D39" s="257"/>
      <c r="E39" s="257"/>
      <c r="F39" s="257"/>
      <c r="G39" s="302"/>
      <c r="H39" s="252"/>
      <c r="I39" s="252"/>
      <c r="J39" s="299"/>
      <c r="K39" s="257"/>
      <c r="L39" s="245"/>
      <c r="M39" s="257"/>
      <c r="N39" s="257"/>
      <c r="O39" s="257"/>
      <c r="P39" s="257"/>
      <c r="Q39" s="257"/>
    </row>
    <row r="40" spans="1:17" ht="20.25" customHeight="1">
      <c r="A40" s="434" t="s">
        <v>223</v>
      </c>
      <c r="B40" s="298"/>
      <c r="C40" s="257"/>
      <c r="D40" s="285"/>
      <c r="E40" s="285"/>
      <c r="F40" s="285"/>
      <c r="G40" s="302"/>
      <c r="H40" s="257"/>
      <c r="I40" s="257"/>
      <c r="J40" s="257"/>
      <c r="K40" s="257"/>
      <c r="L40" s="257"/>
      <c r="M40" s="257"/>
      <c r="N40" s="257"/>
      <c r="O40" s="257"/>
      <c r="P40" s="257"/>
      <c r="Q40" s="257"/>
    </row>
    <row r="41" spans="1:17" ht="20.25" customHeight="1">
      <c r="A41" s="435"/>
      <c r="B41" s="266">
        <v>13600</v>
      </c>
      <c r="C41" s="246"/>
      <c r="D41" s="245">
        <v>0</v>
      </c>
      <c r="E41" s="246">
        <v>400</v>
      </c>
      <c r="F41" s="246">
        <v>1800</v>
      </c>
      <c r="G41" s="245">
        <v>9600</v>
      </c>
      <c r="H41" s="246">
        <v>1400</v>
      </c>
      <c r="I41" s="246">
        <v>2500</v>
      </c>
      <c r="J41" s="246">
        <v>1700</v>
      </c>
      <c r="K41" s="301">
        <v>1800</v>
      </c>
      <c r="L41" s="246">
        <v>2300</v>
      </c>
      <c r="M41" s="301">
        <v>4200</v>
      </c>
      <c r="N41" s="301">
        <v>3000</v>
      </c>
      <c r="O41" s="301">
        <v>2400</v>
      </c>
      <c r="P41" s="257">
        <v>0</v>
      </c>
      <c r="Q41" s="301">
        <v>1700</v>
      </c>
    </row>
    <row r="42" spans="1:17" ht="20.25" customHeight="1">
      <c r="A42" s="220" t="s">
        <v>222</v>
      </c>
      <c r="B42" s="303">
        <f>100*B41/$B41</f>
        <v>100</v>
      </c>
      <c r="C42" s="287"/>
      <c r="D42" s="287">
        <f aca="true" t="shared" si="7" ref="D42:Q42">100*D41/$B41</f>
        <v>0</v>
      </c>
      <c r="E42" s="287">
        <f t="shared" si="7"/>
        <v>2.9411764705882355</v>
      </c>
      <c r="F42" s="287">
        <f t="shared" si="7"/>
        <v>13.235294117647058</v>
      </c>
      <c r="G42" s="287">
        <f t="shared" si="7"/>
        <v>70.58823529411765</v>
      </c>
      <c r="H42" s="287">
        <f t="shared" si="7"/>
        <v>10.294117647058824</v>
      </c>
      <c r="I42" s="287">
        <f t="shared" si="7"/>
        <v>18.38235294117647</v>
      </c>
      <c r="J42" s="287">
        <f t="shared" si="7"/>
        <v>12.5</v>
      </c>
      <c r="K42" s="287">
        <f t="shared" si="7"/>
        <v>13.235294117647058</v>
      </c>
      <c r="L42" s="287">
        <f t="shared" si="7"/>
        <v>16.91176470588235</v>
      </c>
      <c r="M42" s="287">
        <f t="shared" si="7"/>
        <v>30.88235294117647</v>
      </c>
      <c r="N42" s="287">
        <f t="shared" si="7"/>
        <v>22.058823529411764</v>
      </c>
      <c r="O42" s="287">
        <f t="shared" si="7"/>
        <v>17.647058823529413</v>
      </c>
      <c r="P42" s="287">
        <f t="shared" si="7"/>
        <v>0</v>
      </c>
      <c r="Q42" s="287">
        <f t="shared" si="7"/>
        <v>12.5</v>
      </c>
    </row>
    <row r="43" spans="1:12" ht="14.25" customHeight="1">
      <c r="A43" s="47" t="s">
        <v>197</v>
      </c>
      <c r="H43" s="77"/>
      <c r="J43" s="52"/>
      <c r="L43" s="68"/>
    </row>
    <row r="44" spans="1:12" ht="14.25" customHeight="1">
      <c r="A44" s="47" t="s">
        <v>198</v>
      </c>
      <c r="H44" s="77"/>
      <c r="J44" s="52"/>
      <c r="L44" s="68"/>
    </row>
    <row r="45" ht="14.25" customHeight="1">
      <c r="A45" s="95" t="s">
        <v>59</v>
      </c>
    </row>
    <row r="46" ht="15" customHeight="1"/>
    <row r="47" ht="15" customHeight="1"/>
    <row r="48" ht="15" customHeight="1"/>
  </sheetData>
  <sheetProtection/>
  <mergeCells count="50">
    <mergeCell ref="O31:O32"/>
    <mergeCell ref="A28:Q28"/>
    <mergeCell ref="E6:F6"/>
    <mergeCell ref="Q30:Q32"/>
    <mergeCell ref="I31:I32"/>
    <mergeCell ref="J31:J32"/>
    <mergeCell ref="K31:K32"/>
    <mergeCell ref="L31:L32"/>
    <mergeCell ref="M30:O30"/>
    <mergeCell ref="P30:P32"/>
    <mergeCell ref="M31:M32"/>
    <mergeCell ref="N31:N32"/>
    <mergeCell ref="L6:M6"/>
    <mergeCell ref="N6:O6"/>
    <mergeCell ref="P6:Q6"/>
    <mergeCell ref="A16:A17"/>
    <mergeCell ref="A12:A13"/>
    <mergeCell ref="I19:K19"/>
    <mergeCell ref="I11:K11"/>
    <mergeCell ref="I14:K14"/>
    <mergeCell ref="A3:G3"/>
    <mergeCell ref="A5:A6"/>
    <mergeCell ref="B5:D5"/>
    <mergeCell ref="E5:G5"/>
    <mergeCell ref="B6:C6"/>
    <mergeCell ref="I10:K10"/>
    <mergeCell ref="I3:Q3"/>
    <mergeCell ref="I5:K7"/>
    <mergeCell ref="L5:M5"/>
    <mergeCell ref="N5:O5"/>
    <mergeCell ref="P5:Q5"/>
    <mergeCell ref="I8:K8"/>
    <mergeCell ref="H31:H32"/>
    <mergeCell ref="F30:F32"/>
    <mergeCell ref="I20:K20"/>
    <mergeCell ref="A30:A32"/>
    <mergeCell ref="I21:K21"/>
    <mergeCell ref="I22:K22"/>
    <mergeCell ref="D30:D32"/>
    <mergeCell ref="E30:E32"/>
    <mergeCell ref="I13:K13"/>
    <mergeCell ref="I12:K12"/>
    <mergeCell ref="A36:A37"/>
    <mergeCell ref="A40:A41"/>
    <mergeCell ref="I17:K17"/>
    <mergeCell ref="I16:K16"/>
    <mergeCell ref="I15:K15"/>
    <mergeCell ref="G30:L30"/>
    <mergeCell ref="B30:C32"/>
    <mergeCell ref="G31:G3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2013-06-10T06:35:21Z</cp:lastPrinted>
  <dcterms:created xsi:type="dcterms:W3CDTF">1997-12-02T07:14:46Z</dcterms:created>
  <dcterms:modified xsi:type="dcterms:W3CDTF">2013-06-10T06:35:29Z</dcterms:modified>
  <cp:category/>
  <cp:version/>
  <cp:contentType/>
  <cp:contentStatus/>
</cp:coreProperties>
</file>