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3"/>
  </bookViews>
  <sheets>
    <sheet name="270" sheetId="1" r:id="rId1"/>
    <sheet name="272" sheetId="2" r:id="rId2"/>
    <sheet name="274" sheetId="3" r:id="rId3"/>
    <sheet name="276" sheetId="4" r:id="rId4"/>
  </sheets>
  <definedNames>
    <definedName name="_xlnm.Print_Area" localSheetId="0">'270'!$A$1:$Y$65</definedName>
  </definedNames>
  <calcPr fullCalcOnLoad="1"/>
</workbook>
</file>

<file path=xl/sharedStrings.xml><?xml version="1.0" encoding="utf-8"?>
<sst xmlns="http://schemas.openxmlformats.org/spreadsheetml/2006/main" count="1431" uniqueCount="433">
  <si>
    <t>計</t>
  </si>
  <si>
    <t>死　者</t>
  </si>
  <si>
    <t>負傷者</t>
  </si>
  <si>
    <t>全　壊</t>
  </si>
  <si>
    <t>半　壊</t>
  </si>
  <si>
    <t>項　　　　　　　　　目</t>
  </si>
  <si>
    <t>被害額</t>
  </si>
  <si>
    <t>津　　波</t>
  </si>
  <si>
    <t>被害額(査定額)</t>
  </si>
  <si>
    <t>大　　雨</t>
  </si>
  <si>
    <t>強　　風</t>
  </si>
  <si>
    <t>台　　風</t>
  </si>
  <si>
    <t>崖くずれ</t>
  </si>
  <si>
    <t>雪　　害</t>
  </si>
  <si>
    <t>地　　震</t>
  </si>
  <si>
    <t>そ の 他</t>
  </si>
  <si>
    <t>非公共</t>
  </si>
  <si>
    <t>林産物</t>
  </si>
  <si>
    <t>林業施設</t>
  </si>
  <si>
    <t>非住宅</t>
  </si>
  <si>
    <t>田</t>
  </si>
  <si>
    <t>畑</t>
  </si>
  <si>
    <t>学　校</t>
  </si>
  <si>
    <t>病　院</t>
  </si>
  <si>
    <t>道　路</t>
  </si>
  <si>
    <t>橋りょう</t>
  </si>
  <si>
    <t>冠　水</t>
  </si>
  <si>
    <t>(箇所)</t>
  </si>
  <si>
    <t>項　　　　　　　　　　　　目</t>
  </si>
  <si>
    <t>ま つ け む し 被 害　</t>
  </si>
  <si>
    <t>まつばのたまばえ被害　</t>
  </si>
  <si>
    <t>(千円)</t>
  </si>
  <si>
    <t>す ぎ は だ に 被 害　</t>
  </si>
  <si>
    <t>ま い ま い が 被 害　</t>
  </si>
  <si>
    <t>おおすしこがね被害　</t>
  </si>
  <si>
    <t>野  う  さ  ぎ  被  害　</t>
  </si>
  <si>
    <t>資料　石川県森林管理課「森林病害虫一斉調査」</t>
  </si>
  <si>
    <t>資料　石川県消防防災課「消防防災年報」</t>
  </si>
  <si>
    <t>計　　　　（人）</t>
  </si>
  <si>
    <t>計　　　　（棟）</t>
  </si>
  <si>
    <t>一　部　　破　損</t>
  </si>
  <si>
    <t>床　上　　浸　水</t>
  </si>
  <si>
    <t>床　下　　浸　水</t>
  </si>
  <si>
    <t>流出・　　　　　埋没等</t>
  </si>
  <si>
    <t>（棟）</t>
  </si>
  <si>
    <t>箇所数</t>
  </si>
  <si>
    <t>注　被害率は被害量の平年収量に対する割合（百分比）である。</t>
  </si>
  <si>
    <t>被害量</t>
  </si>
  <si>
    <t>被害面積</t>
  </si>
  <si>
    <t>その他の被害</t>
  </si>
  <si>
    <t>その他</t>
  </si>
  <si>
    <t>ウンカ</t>
  </si>
  <si>
    <t>ﾆｶﾒｲﾁｭｳ</t>
  </si>
  <si>
    <t xml:space="preserve">急 傾 斜 地　　崩壊防止施設 </t>
  </si>
  <si>
    <t>紋枯病</t>
  </si>
  <si>
    <t>いもち病</t>
  </si>
  <si>
    <t>冷害</t>
  </si>
  <si>
    <t>干害</t>
  </si>
  <si>
    <t>急 傾 斜 地　    　崩壊防止施設</t>
  </si>
  <si>
    <t>風水害</t>
  </si>
  <si>
    <t>国(直轄)工　　　事対象の被害</t>
  </si>
  <si>
    <t>合　　　　計</t>
  </si>
  <si>
    <t>木材加工用機械</t>
  </si>
  <si>
    <t>動力クレ―ン等</t>
  </si>
  <si>
    <t>動力運搬機</t>
  </si>
  <si>
    <t>乗　　　　物</t>
  </si>
  <si>
    <t>用　　　　具</t>
  </si>
  <si>
    <t>材　　　　料</t>
  </si>
  <si>
    <t>荷</t>
  </si>
  <si>
    <t>そ　　の　　他</t>
  </si>
  <si>
    <t>り    災　　　人 員 数</t>
  </si>
  <si>
    <t>部分焼</t>
  </si>
  <si>
    <t>製造業</t>
  </si>
  <si>
    <t>食料品製造業</t>
  </si>
  <si>
    <t>山林原          野焼損　　　　　面　積</t>
  </si>
  <si>
    <t>消　防　　吏　員</t>
  </si>
  <si>
    <t>消　防　　団　員</t>
  </si>
  <si>
    <t>その他</t>
  </si>
  <si>
    <t>木材・木製品製造業</t>
  </si>
  <si>
    <t>家具装備品製造業</t>
  </si>
  <si>
    <t>窯業・土石製品製造業</t>
  </si>
  <si>
    <t>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</si>
  <si>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</si>
  <si>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</si>
  <si>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</si>
  <si>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</si>
  <si>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</si>
  <si>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</si>
  <si>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たばこ</t>
  </si>
  <si>
    <t>放火</t>
  </si>
  <si>
    <t>ストーブ</t>
  </si>
  <si>
    <t>ﾏｯﾁ･ﾗｲﾀｰ</t>
  </si>
  <si>
    <t>その他の運輸交通業</t>
  </si>
  <si>
    <t>消 防 ポ ン プ　　      自　　動　　車</t>
  </si>
  <si>
    <t>そ  の　他　の　　　  　消 防 自 動 車</t>
  </si>
  <si>
    <t>消 防 団 員 数</t>
  </si>
  <si>
    <t>林業</t>
  </si>
  <si>
    <t>水産業</t>
  </si>
  <si>
    <t>その他の事業</t>
  </si>
  <si>
    <t>増　減</t>
  </si>
  <si>
    <t>人</t>
  </si>
  <si>
    <t>台</t>
  </si>
  <si>
    <t>件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</si>
  <si>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</si>
  <si>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</si>
  <si>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</si>
  <si>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</si>
  <si>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</si>
  <si>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</si>
  <si>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</si>
  <si>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</si>
  <si>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</si>
  <si>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</si>
  <si>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</si>
  <si>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</si>
  <si>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</si>
  <si>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</si>
  <si>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</si>
  <si>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</si>
  <si>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</si>
  <si>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</si>
  <si>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</si>
  <si>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</si>
  <si>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</si>
  <si>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</si>
  <si>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</si>
  <si>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</si>
  <si>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</si>
  <si>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</si>
  <si>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</si>
  <si>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</si>
  <si>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</si>
  <si>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</si>
  <si>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</si>
  <si>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</si>
  <si>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</si>
  <si>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一般国道</t>
  </si>
  <si>
    <t>鹿島町</t>
  </si>
  <si>
    <t>能登島町</t>
  </si>
  <si>
    <t>主要地方道</t>
  </si>
  <si>
    <t>鹿西町</t>
  </si>
  <si>
    <t>能登有料道</t>
  </si>
  <si>
    <t>穴水町</t>
  </si>
  <si>
    <t>能登大規模農道</t>
  </si>
  <si>
    <t>門前町</t>
  </si>
  <si>
    <t>一般県道</t>
  </si>
  <si>
    <t>能都町</t>
  </si>
  <si>
    <t>柳田村</t>
  </si>
  <si>
    <t>内浦町</t>
  </si>
  <si>
    <t>高速道路</t>
  </si>
  <si>
    <t>清掃設備</t>
  </si>
  <si>
    <t>崖くずれ</t>
  </si>
  <si>
    <t>鉄道不通</t>
  </si>
  <si>
    <t>船舶被害</t>
  </si>
  <si>
    <t>通信被害</t>
  </si>
  <si>
    <t>農地額計（査定額）</t>
  </si>
  <si>
    <t>資料　北陸農政局統計情報部「作物統計」</t>
  </si>
  <si>
    <t>(単位　面積ヘクタール、被害量トン）</t>
  </si>
  <si>
    <t>被害額合計</t>
  </si>
  <si>
    <t>被害額計</t>
  </si>
  <si>
    <t>木製家具装備品製造業</t>
  </si>
  <si>
    <t>上記以外の製造業</t>
  </si>
  <si>
    <t>土石採取業</t>
  </si>
  <si>
    <t>設備工事業</t>
  </si>
  <si>
    <t>煙突</t>
  </si>
  <si>
    <t>火遊び</t>
  </si>
  <si>
    <t>市町村道</t>
  </si>
  <si>
    <t>北陸自動車道</t>
  </si>
  <si>
    <t>資料　石川県労働基準局「労働者死傷病報告」</t>
  </si>
  <si>
    <t>-</t>
  </si>
  <si>
    <t>（単位　金額千円）</t>
  </si>
  <si>
    <t>平成5年</t>
  </si>
  <si>
    <t>270 災害及び事故</t>
  </si>
  <si>
    <t>災害及び事故 271</t>
  </si>
  <si>
    <t>年次
及び
区分</t>
  </si>
  <si>
    <t>(回線)</t>
  </si>
  <si>
    <t>(隻数)</t>
  </si>
  <si>
    <t>(戸数)</t>
  </si>
  <si>
    <t>資料　石川県消防防災課「消防防災年報」</t>
  </si>
  <si>
    <t>平成2年</t>
  </si>
  <si>
    <t>資料　石川県農村環境課、森林管理課、林業管理課、漁港課調</t>
  </si>
  <si>
    <t>(単位　面積ヘクタール、金額千円、材積立方メートル、本数千本）</t>
  </si>
  <si>
    <t>資料　石川県河川課、港湾課調</t>
  </si>
  <si>
    <t>災害及び事故 273</t>
  </si>
  <si>
    <t>272 災害及び事故</t>
  </si>
  <si>
    <t>163　業種別起因物別労働災害発生状況（平成6年）</t>
  </si>
  <si>
    <t>建設用等機械</t>
  </si>
  <si>
    <t>圧力容器</t>
  </si>
  <si>
    <t>電気設備</t>
  </si>
  <si>
    <t>仮設物･建築物等</t>
  </si>
  <si>
    <t>危険物有害物</t>
  </si>
  <si>
    <t>自然環境</t>
  </si>
  <si>
    <t>衣服その他の繊維製品
製造業</t>
  </si>
  <si>
    <t>(木製家具装備品を除く)</t>
  </si>
  <si>
    <t>港湾荷役業</t>
  </si>
  <si>
    <t>平成　3　年</t>
  </si>
  <si>
    <t>276　災害及び事故</t>
  </si>
  <si>
    <t>災害及び事故 277</t>
  </si>
  <si>
    <t>平成6年</t>
  </si>
  <si>
    <t>り災者数</t>
  </si>
  <si>
    <t>（人）</t>
  </si>
  <si>
    <t>-</t>
  </si>
  <si>
    <t>公　共</t>
  </si>
  <si>
    <t>（ha）</t>
  </si>
  <si>
    <t>平成2年</t>
  </si>
  <si>
    <t>公　共</t>
  </si>
  <si>
    <t>注　｢公共｣とは､災害復旧対策（国庫補助及び国庫負担）の対象となるものであり､｢非公共｣とは､その対象とならないものである。</t>
  </si>
  <si>
    <t>-</t>
  </si>
  <si>
    <t>-</t>
  </si>
  <si>
    <t>-</t>
  </si>
  <si>
    <t>まつくいむし被害　</t>
  </si>
  <si>
    <t>砂 防</t>
  </si>
  <si>
    <t>総 被 害 額</t>
  </si>
  <si>
    <t>平成2年</t>
  </si>
  <si>
    <t>すぎたまばえ被害　</t>
  </si>
  <si>
    <t>不 明 者</t>
  </si>
  <si>
    <t>行  　方</t>
  </si>
  <si>
    <t>平成2年</t>
  </si>
  <si>
    <t>り　災
世帯数</t>
  </si>
  <si>
    <t>3　　年</t>
  </si>
  <si>
    <t>4　　年</t>
  </si>
  <si>
    <t>5　　年</t>
  </si>
  <si>
    <t>6　　年</t>
  </si>
  <si>
    <t>面　　積</t>
  </si>
  <si>
    <r>
      <t xml:space="preserve">金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額</t>
    </r>
  </si>
  <si>
    <r>
      <t xml:space="preserve">材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積</t>
    </r>
  </si>
  <si>
    <t>項　　　　　　目</t>
  </si>
  <si>
    <t>（単位　金額千円）</t>
  </si>
  <si>
    <t>被 害 面 積（ha）</t>
  </si>
  <si>
    <t>被害総額</t>
  </si>
  <si>
    <t>箇所数</t>
  </si>
  <si>
    <t>被害実面積（ha）</t>
  </si>
  <si>
    <t>金額</t>
  </si>
  <si>
    <t>被害額合計</t>
  </si>
  <si>
    <t>河川</t>
  </si>
  <si>
    <t>海岸</t>
  </si>
  <si>
    <t>砂防</t>
  </si>
  <si>
    <t>道路</t>
  </si>
  <si>
    <t>港湾</t>
  </si>
  <si>
    <t>その他</t>
  </si>
  <si>
    <t>-</t>
  </si>
  <si>
    <t>-</t>
  </si>
  <si>
    <t>-</t>
  </si>
  <si>
    <t>項　　　　　　目</t>
  </si>
  <si>
    <t>合　　　　計</t>
  </si>
  <si>
    <r>
      <t xml:space="preserve">被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量（ｔ）</t>
    </r>
  </si>
  <si>
    <t>被　 害 　率（％）</t>
  </si>
  <si>
    <t>金　額</t>
  </si>
  <si>
    <t>河　　　川</t>
  </si>
  <si>
    <t>海　　　岸</t>
  </si>
  <si>
    <r>
      <t>砂 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設</t>
    </r>
  </si>
  <si>
    <r>
      <t>地 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　　　　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設</t>
    </r>
  </si>
  <si>
    <r>
      <t xml:space="preserve">道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路</t>
    </r>
  </si>
  <si>
    <r>
      <t xml:space="preserve">橋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梁</t>
    </r>
  </si>
  <si>
    <r>
      <t xml:space="preserve">河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川</t>
    </r>
  </si>
  <si>
    <r>
      <t xml:space="preserve">海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岸</t>
    </r>
  </si>
  <si>
    <r>
      <t>急 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地
崩壊防止施設 </t>
    </r>
  </si>
  <si>
    <t>県　　　工　　　事</t>
  </si>
  <si>
    <t>市町村工事</t>
  </si>
  <si>
    <t>国　　　　　
庫　　　　　
補　　　　　
助　　　　　
業　　　　　
対　　　　　
象　　　　　
の　　　　　
被　　　　　
害</t>
  </si>
  <si>
    <t>274 災害及び事故</t>
  </si>
  <si>
    <t>災害及び事故 275</t>
  </si>
  <si>
    <t>（単位　金額千円）</t>
  </si>
  <si>
    <t>動力伝導機構</t>
  </si>
  <si>
    <t>一般動力機械</t>
  </si>
  <si>
    <t>溶接装置</t>
  </si>
  <si>
    <t>炉窯等</t>
  </si>
  <si>
    <t>人力機械工具</t>
  </si>
  <si>
    <t>その他の装置設備</t>
  </si>
  <si>
    <t>年  　次</t>
  </si>
  <si>
    <t>火   　　 　　災 　　　　   件 　　　　   数</t>
  </si>
  <si>
    <t>焼    損    む　ね    数</t>
  </si>
  <si>
    <t>り  災  世  帯  数</t>
  </si>
  <si>
    <t>合  計</t>
  </si>
  <si>
    <t>建  物</t>
  </si>
  <si>
    <t>林  野</t>
  </si>
  <si>
    <t>車  両</t>
  </si>
  <si>
    <t>船  舶</t>
  </si>
  <si>
    <t>半  焼</t>
  </si>
  <si>
    <t>全  焼</t>
  </si>
  <si>
    <t>小  損</t>
  </si>
  <si>
    <t>半  損</t>
  </si>
  <si>
    <t>全  損</t>
  </si>
  <si>
    <r>
      <t>平 成</t>
    </r>
    <r>
      <rPr>
        <sz val="12"/>
        <rFont val="ＭＳ 明朝"/>
        <family val="1"/>
      </rPr>
      <t xml:space="preserve"> 2 年</t>
    </r>
  </si>
  <si>
    <t>②</t>
  </si>
  <si>
    <t>①</t>
  </si>
  <si>
    <t>死   　 亡　    者</t>
  </si>
  <si>
    <t>負  　  傷 　   者</t>
  </si>
  <si>
    <t>繊維工業</t>
  </si>
  <si>
    <t>（隻）</t>
  </si>
  <si>
    <t>（台）</t>
  </si>
  <si>
    <t>（ａ）</t>
  </si>
  <si>
    <t>（㎡）</t>
  </si>
  <si>
    <t>鉄鋼業　　</t>
  </si>
  <si>
    <t>金属製品製造業</t>
  </si>
  <si>
    <r>
      <t>（2）原因別月別火災件数（平成</t>
    </r>
    <r>
      <rPr>
        <sz val="12"/>
        <rFont val="ＭＳ 明朝"/>
        <family val="1"/>
      </rPr>
      <t>6年）</t>
    </r>
  </si>
  <si>
    <t>①</t>
  </si>
  <si>
    <t>-</t>
  </si>
  <si>
    <t>-</t>
  </si>
  <si>
    <t>-</t>
  </si>
  <si>
    <t>-</t>
  </si>
  <si>
    <t>こたつ</t>
  </si>
  <si>
    <t>建設業</t>
  </si>
  <si>
    <t>⑪</t>
  </si>
  <si>
    <t>土木工事業</t>
  </si>
  <si>
    <t>⑤</t>
  </si>
  <si>
    <t>③</t>
  </si>
  <si>
    <t>建築工事業</t>
  </si>
  <si>
    <t>注　　放火は疑いを含む。</t>
  </si>
  <si>
    <t>③</t>
  </si>
  <si>
    <t>運輸交通業</t>
  </si>
  <si>
    <t>道路旅客運送業</t>
  </si>
  <si>
    <t>道路貨物運送業</t>
  </si>
  <si>
    <t>年　     　次</t>
  </si>
  <si>
    <t>小  型　動　力        　      ポ    ン    プ</t>
  </si>
  <si>
    <t>救 急 自 動 車</t>
  </si>
  <si>
    <t>消 防 吏 員 数</t>
  </si>
  <si>
    <t>貨物取扱業</t>
  </si>
  <si>
    <t>陸上貨物取扱業</t>
  </si>
  <si>
    <t>②</t>
  </si>
  <si>
    <t>⑨</t>
  </si>
  <si>
    <t>注　休業4日以上の死傷件数で○内数字は死亡災害件数を内数で示す。</t>
  </si>
  <si>
    <t>全産業計</t>
  </si>
  <si>
    <r>
      <t xml:space="preserve">　　　　 </t>
    </r>
    <r>
      <rPr>
        <sz val="12"/>
        <rFont val="ＭＳ 明朝"/>
        <family val="1"/>
      </rPr>
      <t xml:space="preserve">       起因物別</t>
    </r>
  </si>
  <si>
    <r>
      <t>業 種</t>
    </r>
    <r>
      <rPr>
        <sz val="12"/>
        <rFont val="ＭＳ 明朝"/>
        <family val="1"/>
      </rPr>
      <t xml:space="preserve"> 別</t>
    </r>
  </si>
  <si>
    <r>
      <t xml:space="preserve">年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次</t>
    </r>
  </si>
  <si>
    <t>（1）　　　火災件数、　焼損むね数、　損害額</t>
  </si>
  <si>
    <t>-</t>
  </si>
  <si>
    <t>（1）　　年次別月別発生状況</t>
  </si>
  <si>
    <t>負 傷 者</t>
  </si>
  <si>
    <t>件　　　　　　数</t>
  </si>
  <si>
    <t>死　　　　　　者</t>
  </si>
  <si>
    <t>負　　　傷　　　者</t>
  </si>
  <si>
    <t>増　減</t>
  </si>
  <si>
    <t>資料　石川県警本部「交通統計」</t>
  </si>
  <si>
    <t>件　　　　　　数</t>
  </si>
  <si>
    <t>死　　　　　　者</t>
  </si>
  <si>
    <r>
      <t xml:space="preserve">負 </t>
    </r>
    <r>
      <rPr>
        <sz val="12"/>
        <rFont val="ＭＳ 明朝"/>
        <family val="1"/>
      </rPr>
      <t xml:space="preserve">    傷     者</t>
    </r>
  </si>
  <si>
    <t>資料　石川県警察本部「交通統計」</t>
  </si>
  <si>
    <t>死　者</t>
  </si>
  <si>
    <t>件　数</t>
  </si>
  <si>
    <t>人　　　口</t>
  </si>
  <si>
    <t>人  　　　　　　　口</t>
  </si>
  <si>
    <t>自   　　動  　　 車</t>
  </si>
  <si>
    <t>自　 動　 車</t>
  </si>
  <si>
    <t>年　次　別
月　　　別</t>
  </si>
  <si>
    <r>
      <t>平成6年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</si>
  <si>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t>10万人当死者数</t>
  </si>
  <si>
    <t>件</t>
  </si>
  <si>
    <t>1万台当(件)</t>
  </si>
  <si>
    <r>
      <t>（</t>
    </r>
    <r>
      <rPr>
        <sz val="12"/>
        <rFont val="ＭＳ 明朝"/>
        <family val="1"/>
      </rPr>
      <t>2）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道路別交通事故発生状況</t>
    </r>
  </si>
  <si>
    <r>
      <t xml:space="preserve">道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名</t>
    </r>
  </si>
  <si>
    <t>合　　　  計</t>
  </si>
  <si>
    <r>
      <t>（3）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市町村別交通事故発生状況</t>
    </r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</si>
  <si>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</si>
  <si>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合　　  計</t>
  </si>
  <si>
    <r>
      <t xml:space="preserve">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的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害</t>
    </r>
  </si>
  <si>
    <r>
      <t xml:space="preserve">住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宅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害</t>
    </r>
  </si>
  <si>
    <t>耕　　地　　被　　害</t>
  </si>
  <si>
    <t>河 川</t>
  </si>
  <si>
    <t>湾 岸</t>
  </si>
  <si>
    <t>断 水</t>
  </si>
  <si>
    <t>農　地　　　
関　係　　　
被　害</t>
  </si>
  <si>
    <t>一般
耕地</t>
  </si>
  <si>
    <t>林　野　　　
関　係　　　
被　害</t>
  </si>
  <si>
    <r>
      <t>水 産
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係
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害</t>
    </r>
  </si>
  <si>
    <r>
      <t xml:space="preserve">農業用
施   </t>
    </r>
    <r>
      <rPr>
        <sz val="12"/>
        <rFont val="ＭＳ 明朝"/>
        <family val="1"/>
      </rPr>
      <t>設</t>
    </r>
  </si>
  <si>
    <r>
      <t xml:space="preserve">林    </t>
    </r>
    <r>
      <rPr>
        <sz val="12"/>
        <rFont val="ＭＳ 明朝"/>
        <family val="1"/>
      </rPr>
      <t>道</t>
    </r>
  </si>
  <si>
    <r>
      <t xml:space="preserve">漁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港</t>
    </r>
  </si>
  <si>
    <r>
      <t xml:space="preserve">農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地</t>
    </r>
  </si>
  <si>
    <r>
      <t xml:space="preserve">被     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額</t>
    </r>
  </si>
  <si>
    <r>
      <t xml:space="preserve">被   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額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</si>
  <si>
    <t>被害額</t>
  </si>
  <si>
    <r>
      <t xml:space="preserve">箇    </t>
    </r>
    <r>
      <rPr>
        <sz val="12"/>
        <rFont val="ＭＳ 明朝"/>
        <family val="1"/>
      </rPr>
      <t>所</t>
    </r>
  </si>
  <si>
    <r>
      <t xml:space="preserve">箇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所</t>
    </r>
  </si>
  <si>
    <r>
      <t xml:space="preserve">港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数</t>
    </r>
  </si>
  <si>
    <t>治山 施設</t>
  </si>
  <si>
    <t>気
象
　　　　　被
害</t>
  </si>
  <si>
    <t>病
害</t>
  </si>
  <si>
    <t>虫
害</t>
  </si>
  <si>
    <t>県　単　独　　　　
事業対象の　　　　
被　　　害</t>
  </si>
  <si>
    <r>
      <t>平成</t>
    </r>
    <r>
      <rPr>
        <sz val="12"/>
        <rFont val="ＭＳ 明朝"/>
        <family val="1"/>
      </rPr>
      <t>2年</t>
    </r>
  </si>
  <si>
    <r>
      <t>（3）消　防　現　有　勢　力（各年</t>
    </r>
    <r>
      <rPr>
        <sz val="12"/>
        <rFont val="ＭＳ 明朝"/>
        <family val="1"/>
      </rPr>
      <t>4月1日現在）</t>
    </r>
  </si>
  <si>
    <t>注　「その他の消防自動車」とは、はしご車、化学車等を含む。（各年4月1日現在）</t>
  </si>
  <si>
    <r>
      <t>1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</si>
  <si>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</si>
  <si>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r>
      <t>2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</si>
  <si>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3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</si>
  <si>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4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</si>
  <si>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5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</si>
  <si>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6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</si>
  <si>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7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</si>
  <si>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8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</si>
  <si>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9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</si>
  <si>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10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</si>
  <si>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11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</si>
  <si>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12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</si>
  <si>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損   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害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    額</t>
    </r>
  </si>
  <si>
    <r>
      <t xml:space="preserve">合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</si>
  <si>
    <r>
      <t xml:space="preserve">建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物</t>
    </r>
  </si>
  <si>
    <r>
      <t>収 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</si>
  <si>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</si>
  <si>
    <r>
      <t>船 舶
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</si>
  <si>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焼 失
車 両</t>
  </si>
  <si>
    <t>建物焼
損面積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</si>
  <si>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</si>
  <si>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t>158　　　風　　水　　害　　の　　状　　況</t>
  </si>
  <si>
    <t>160　　　森　林　病　害　虫　被　害　状　況</t>
  </si>
  <si>
    <t>-</t>
  </si>
  <si>
    <t>-</t>
  </si>
  <si>
    <t>161　　水　稲　の　被　害　状　況</t>
  </si>
  <si>
    <t>162　　土　木　関　係　災　害　状　況</t>
  </si>
  <si>
    <t>164　　　火　　　　　　　　　　　　　　　　　　　　　　　災</t>
  </si>
  <si>
    <t>①</t>
  </si>
  <si>
    <t>⑦</t>
  </si>
  <si>
    <t>③</t>
  </si>
  <si>
    <t>⑨</t>
  </si>
  <si>
    <t>①</t>
  </si>
  <si>
    <t>-</t>
  </si>
  <si>
    <t>⑥</t>
  </si>
  <si>
    <t>③</t>
  </si>
  <si>
    <t>②</t>
  </si>
  <si>
    <t>⑤</t>
  </si>
  <si>
    <r>
      <t xml:space="preserve">   </t>
    </r>
    <r>
      <rPr>
        <sz val="12"/>
        <rFont val="ＭＳ 明朝"/>
        <family val="1"/>
      </rPr>
      <t>3</t>
    </r>
  </si>
  <si>
    <r>
      <t xml:space="preserve">   </t>
    </r>
    <r>
      <rPr>
        <sz val="12"/>
        <rFont val="ＭＳ 明朝"/>
        <family val="1"/>
      </rPr>
      <t>4</t>
    </r>
  </si>
  <si>
    <r>
      <t xml:space="preserve">   </t>
    </r>
    <r>
      <rPr>
        <sz val="12"/>
        <rFont val="ＭＳ 明朝"/>
        <family val="1"/>
      </rPr>
      <t>5</t>
    </r>
  </si>
  <si>
    <t xml:space="preserve">   6</t>
  </si>
  <si>
    <t>165　　　交　　　　通　　　　事　　　　故</t>
  </si>
  <si>
    <r>
      <t xml:space="preserve">    </t>
    </r>
    <r>
      <rPr>
        <sz val="12"/>
        <rFont val="ＭＳ 明朝"/>
        <family val="1"/>
      </rPr>
      <t>3</t>
    </r>
  </si>
  <si>
    <r>
      <t xml:space="preserve">    </t>
    </r>
    <r>
      <rPr>
        <sz val="12"/>
        <rFont val="ＭＳ 明朝"/>
        <family val="1"/>
      </rPr>
      <t>4</t>
    </r>
  </si>
  <si>
    <r>
      <t xml:space="preserve">    </t>
    </r>
    <r>
      <rPr>
        <sz val="12"/>
        <rFont val="ＭＳ 明朝"/>
        <family val="1"/>
      </rPr>
      <t>5</t>
    </r>
  </si>
  <si>
    <t>22　　災　　　　害　　　　及　　　　び　　　　事　　　　故</t>
  </si>
  <si>
    <t>159　　農 林 水 産 業 施 設 被 害 状 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</si>
</sst>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#,##0;&quot;△ &quot;#,##0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8" fontId="11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vertical="center"/>
    </xf>
    <xf numFmtId="0" fontId="0" fillId="0" borderId="34" xfId="0" applyFont="1" applyFill="1" applyBorder="1" applyAlignment="1" applyProtection="1" quotePrefix="1">
      <alignment horizontal="center" vertical="center" wrapText="1"/>
      <protection/>
    </xf>
    <xf numFmtId="0" fontId="0" fillId="0" borderId="22" xfId="0" applyFont="1" applyFill="1" applyBorder="1" applyAlignment="1" applyProtection="1" quotePrefix="1">
      <alignment horizontal="center" vertical="center" wrapText="1"/>
      <protection/>
    </xf>
    <xf numFmtId="0" fontId="0" fillId="0" borderId="35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distributed" textRotation="255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0" fontId="7" fillId="0" borderId="0" xfId="0" applyFont="1" applyFill="1" applyAlignment="1">
      <alignment horizontal="left" vertical="top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left" vertical="center" indent="2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>
      <alignment horizontal="center" wrapText="1"/>
    </xf>
    <xf numFmtId="38" fontId="13" fillId="0" borderId="0" xfId="48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0" xfId="0" applyFont="1" applyFill="1" applyBorder="1" applyAlignment="1" applyProtection="1">
      <alignment horizontal="left" vertical="center" indent="3"/>
      <protection/>
    </xf>
    <xf numFmtId="0" fontId="0" fillId="0" borderId="23" xfId="0" applyFont="1" applyFill="1" applyBorder="1" applyAlignment="1" applyProtection="1" quotePrefix="1">
      <alignment horizontal="left" vertical="center" indent="3"/>
      <protection/>
    </xf>
    <xf numFmtId="0" fontId="7" fillId="0" borderId="37" xfId="0" applyFont="1" applyFill="1" applyBorder="1" applyAlignment="1" applyProtection="1">
      <alignment horizontal="right" vertical="top"/>
      <protection/>
    </xf>
    <xf numFmtId="0" fontId="7" fillId="0" borderId="10" xfId="0" applyFont="1" applyFill="1" applyBorder="1" applyAlignment="1" applyProtection="1">
      <alignment horizontal="right" vertical="top"/>
      <protection/>
    </xf>
    <xf numFmtId="38" fontId="0" fillId="0" borderId="18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189" fontId="0" fillId="0" borderId="18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18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20" xfId="0" applyNumberFormat="1" applyFont="1" applyFill="1" applyBorder="1" applyAlignment="1" applyProtection="1">
      <alignment vertical="center"/>
      <protection/>
    </xf>
    <xf numFmtId="189" fontId="0" fillId="0" borderId="12" xfId="0" applyNumberFormat="1" applyFont="1" applyFill="1" applyBorder="1" applyAlignment="1" applyProtection="1">
      <alignment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189" fontId="0" fillId="0" borderId="0" xfId="0" applyNumberFormat="1" applyFont="1" applyFill="1" applyAlignment="1">
      <alignment vertical="top"/>
    </xf>
    <xf numFmtId="189" fontId="7" fillId="0" borderId="0" xfId="0" applyNumberFormat="1" applyFont="1" applyFill="1" applyAlignment="1">
      <alignment horizontal="right" vertical="top"/>
    </xf>
    <xf numFmtId="189" fontId="0" fillId="0" borderId="0" xfId="0" applyNumberFormat="1" applyFont="1" applyFill="1" applyAlignment="1">
      <alignment vertical="center"/>
    </xf>
    <xf numFmtId="189" fontId="0" fillId="0" borderId="39" xfId="0" applyNumberFormat="1" applyFont="1" applyFill="1" applyBorder="1" applyAlignment="1" applyProtection="1">
      <alignment horizontal="center" vertical="center"/>
      <protection/>
    </xf>
    <xf numFmtId="189" fontId="0" fillId="0" borderId="37" xfId="0" applyNumberFormat="1" applyFont="1" applyFill="1" applyBorder="1" applyAlignment="1" applyProtection="1">
      <alignment horizontal="center" vertical="center"/>
      <protection/>
    </xf>
    <xf numFmtId="189" fontId="13" fillId="0" borderId="10" xfId="0" applyNumberFormat="1" applyFont="1" applyFill="1" applyBorder="1" applyAlignment="1" applyProtection="1">
      <alignment horizontal="center" vertical="center"/>
      <protection/>
    </xf>
    <xf numFmtId="189" fontId="0" fillId="0" borderId="0" xfId="0" applyNumberFormat="1" applyFont="1" applyFill="1" applyBorder="1" applyAlignment="1" applyProtection="1">
      <alignment horizontal="distributed" vertical="center"/>
      <protection/>
    </xf>
    <xf numFmtId="189" fontId="0" fillId="0" borderId="24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24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distributed" vertical="center"/>
      <protection/>
    </xf>
    <xf numFmtId="189" fontId="0" fillId="0" borderId="24" xfId="0" applyNumberFormat="1" applyFont="1" applyFill="1" applyBorder="1" applyAlignment="1" applyProtection="1">
      <alignment vertical="center"/>
      <protection/>
    </xf>
    <xf numFmtId="189" fontId="0" fillId="0" borderId="23" xfId="0" applyNumberFormat="1" applyFont="1" applyFill="1" applyBorder="1" applyAlignment="1" applyProtection="1">
      <alignment horizontal="distributed" vertical="center"/>
      <protection/>
    </xf>
    <xf numFmtId="189" fontId="0" fillId="0" borderId="44" xfId="0" applyNumberFormat="1" applyFont="1" applyFill="1" applyBorder="1" applyAlignment="1" applyProtection="1">
      <alignment vertical="center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 vertical="center"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85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183" fontId="13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4" fontId="0" fillId="0" borderId="18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>
      <alignment horizontal="center" vertical="center"/>
    </xf>
    <xf numFmtId="38" fontId="13" fillId="0" borderId="0" xfId="48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13" fillId="0" borderId="0" xfId="48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13" fillId="0" borderId="18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79" fontId="0" fillId="0" borderId="23" xfId="0" applyNumberFormat="1" applyFont="1" applyFill="1" applyBorder="1" applyAlignment="1" applyProtection="1">
      <alignment horizontal="right"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9" fontId="13" fillId="0" borderId="1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12" xfId="0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 applyProtection="1">
      <alignment vertical="center"/>
      <protection/>
    </xf>
    <xf numFmtId="189" fontId="13" fillId="0" borderId="43" xfId="0" applyNumberFormat="1" applyFont="1" applyFill="1" applyBorder="1" applyAlignment="1" applyProtection="1">
      <alignment horizontal="right" vertical="center"/>
      <protection/>
    </xf>
    <xf numFmtId="189" fontId="13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 shrinkToFit="1"/>
      <protection/>
    </xf>
    <xf numFmtId="0" fontId="0" fillId="0" borderId="13" xfId="0" applyFont="1" applyFill="1" applyBorder="1" applyAlignment="1" applyProtection="1">
      <alignment horizontal="distributed" vertical="center" indent="1" shrinkToFit="1"/>
      <protection/>
    </xf>
    <xf numFmtId="0" fontId="0" fillId="0" borderId="32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 quotePrefix="1">
      <alignment horizontal="left" vertical="center" indent="3"/>
      <protection/>
    </xf>
    <xf numFmtId="0" fontId="0" fillId="0" borderId="13" xfId="0" applyFont="1" applyFill="1" applyBorder="1" applyAlignment="1" applyProtection="1" quotePrefix="1">
      <alignment horizontal="left" vertical="center" indent="3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 indent="1" shrinkToFit="1"/>
      <protection/>
    </xf>
    <xf numFmtId="0" fontId="0" fillId="0" borderId="14" xfId="0" applyFont="1" applyFill="1" applyBorder="1" applyAlignment="1" applyProtection="1">
      <alignment horizontal="distributed" vertical="center" indent="1" shrinkToFi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13" fillId="0" borderId="11" xfId="0" applyFont="1" applyFill="1" applyBorder="1" applyAlignment="1" applyProtection="1" quotePrefix="1">
      <alignment horizontal="left" vertical="center" indent="3"/>
      <protection/>
    </xf>
    <xf numFmtId="0" fontId="13" fillId="0" borderId="13" xfId="0" applyFont="1" applyFill="1" applyBorder="1" applyAlignment="1" applyProtection="1" quotePrefix="1">
      <alignment horizontal="left" vertical="center" indent="3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6" xfId="0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 quotePrefix="1">
      <alignment horizontal="left" vertical="center" indent="3"/>
      <protection/>
    </xf>
    <xf numFmtId="0" fontId="10" fillId="0" borderId="13" xfId="0" applyFont="1" applyFill="1" applyBorder="1" applyAlignment="1" applyProtection="1" quotePrefix="1">
      <alignment horizontal="left" vertical="center" indent="3"/>
      <protection/>
    </xf>
    <xf numFmtId="178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48" xfId="0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35" xfId="0" applyFont="1" applyFill="1" applyBorder="1" applyAlignment="1" applyProtection="1">
      <alignment horizontal="distributed" vertical="center" indent="1"/>
      <protection/>
    </xf>
    <xf numFmtId="0" fontId="0" fillId="0" borderId="43" xfId="0" applyFont="1" applyFill="1" applyBorder="1" applyAlignment="1" applyProtection="1">
      <alignment horizontal="distributed" vertical="center" indent="1"/>
      <protection/>
    </xf>
    <xf numFmtId="0" fontId="0" fillId="0" borderId="44" xfId="0" applyFont="1" applyFill="1" applyBorder="1" applyAlignment="1" applyProtection="1">
      <alignment horizontal="distributed" vertical="center" indent="1"/>
      <protection/>
    </xf>
    <xf numFmtId="0" fontId="0" fillId="0" borderId="24" xfId="0" applyFont="1" applyFill="1" applyBorder="1" applyAlignment="1" applyProtection="1">
      <alignment horizontal="distributed" vertical="center" inden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 indent="1"/>
      <protection/>
    </xf>
    <xf numFmtId="0" fontId="0" fillId="0" borderId="56" xfId="0" applyFont="1" applyFill="1" applyBorder="1" applyAlignment="1" applyProtection="1">
      <alignment horizontal="distributed" vertical="center" indent="1"/>
      <protection/>
    </xf>
    <xf numFmtId="0" fontId="0" fillId="0" borderId="56" xfId="0" applyFont="1" applyFill="1" applyBorder="1" applyAlignment="1">
      <alignment horizontal="distributed" vertical="center" indent="1"/>
    </xf>
    <xf numFmtId="0" fontId="0" fillId="0" borderId="57" xfId="0" applyFont="1" applyFill="1" applyBorder="1" applyAlignment="1">
      <alignment horizontal="distributed" vertical="center" indent="1"/>
    </xf>
    <xf numFmtId="0" fontId="0" fillId="0" borderId="58" xfId="0" applyFont="1" applyFill="1" applyBorder="1" applyAlignment="1" applyProtection="1">
      <alignment horizontal="distributed" vertical="center" indent="1"/>
      <protection/>
    </xf>
    <xf numFmtId="0" fontId="0" fillId="0" borderId="23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Border="1" applyAlignment="1">
      <alignment horizontal="distributed" vertical="center" wrapText="1"/>
    </xf>
    <xf numFmtId="0" fontId="0" fillId="0" borderId="52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center" vertical="center" textRotation="255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 applyProtection="1">
      <alignment horizontal="distributed" vertical="center" wrapText="1" indent="1"/>
      <protection/>
    </xf>
    <xf numFmtId="0" fontId="0" fillId="0" borderId="13" xfId="0" applyFont="1" applyFill="1" applyBorder="1" applyAlignment="1" applyProtection="1">
      <alignment horizontal="distributed" vertical="center" wrapText="1" inden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distributed" vertical="center" indent="1"/>
      <protection/>
    </xf>
    <xf numFmtId="0" fontId="0" fillId="0" borderId="60" xfId="0" applyFont="1" applyFill="1" applyBorder="1" applyAlignment="1" applyProtection="1">
      <alignment horizontal="distributed" vertical="center" indent="1"/>
      <protection/>
    </xf>
    <xf numFmtId="0" fontId="0" fillId="0" borderId="61" xfId="0" applyFont="1" applyFill="1" applyBorder="1" applyAlignment="1" applyProtection="1">
      <alignment horizontal="distributed" vertical="center" indent="1"/>
      <protection/>
    </xf>
    <xf numFmtId="0" fontId="0" fillId="0" borderId="50" xfId="0" applyFont="1" applyFill="1" applyBorder="1" applyAlignment="1" applyProtection="1">
      <alignment horizontal="center" vertical="center" textRotation="255"/>
      <protection/>
    </xf>
    <xf numFmtId="0" fontId="0" fillId="0" borderId="48" xfId="0" applyFont="1" applyFill="1" applyBorder="1" applyAlignment="1" applyProtection="1">
      <alignment horizontal="center" vertical="center" textRotation="255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 indent="1"/>
      <protection/>
    </xf>
    <xf numFmtId="0" fontId="0" fillId="0" borderId="59" xfId="0" applyFont="1" applyFill="1" applyBorder="1" applyAlignment="1" applyProtection="1">
      <alignment horizontal="distributed" vertical="center" wrapText="1" indent="1"/>
      <protection/>
    </xf>
    <xf numFmtId="0" fontId="0" fillId="0" borderId="60" xfId="0" applyFont="1" applyFill="1" applyBorder="1" applyAlignment="1" applyProtection="1">
      <alignment horizontal="distributed" vertical="center" wrapText="1" indent="1"/>
      <protection/>
    </xf>
    <xf numFmtId="0" fontId="0" fillId="0" borderId="61" xfId="0" applyFont="1" applyFill="1" applyBorder="1" applyAlignment="1" applyProtection="1">
      <alignment horizontal="distributed" vertical="center" wrapText="1" indent="1"/>
      <protection/>
    </xf>
    <xf numFmtId="0" fontId="0" fillId="0" borderId="43" xfId="0" applyFont="1" applyFill="1" applyBorder="1" applyAlignment="1" applyProtection="1">
      <alignment horizontal="center" vertical="distributed" textRotation="255" indent="1"/>
      <protection/>
    </xf>
    <xf numFmtId="0" fontId="0" fillId="0" borderId="19" xfId="0" applyFont="1" applyFill="1" applyBorder="1" applyAlignment="1" applyProtection="1">
      <alignment horizontal="center" vertical="distributed" textRotation="255" indent="1"/>
      <protection/>
    </xf>
    <xf numFmtId="0" fontId="0" fillId="0" borderId="24" xfId="0" applyFont="1" applyFill="1" applyBorder="1" applyAlignment="1" applyProtection="1">
      <alignment horizontal="center" vertical="distributed" textRotation="255" indent="1"/>
      <protection/>
    </xf>
    <xf numFmtId="0" fontId="0" fillId="0" borderId="13" xfId="0" applyFont="1" applyFill="1" applyBorder="1" applyAlignment="1" applyProtection="1">
      <alignment horizontal="center" vertical="distributed" textRotation="255" indent="1"/>
      <protection/>
    </xf>
    <xf numFmtId="0" fontId="0" fillId="0" borderId="44" xfId="0" applyFont="1" applyFill="1" applyBorder="1" applyAlignment="1" applyProtection="1">
      <alignment horizontal="center" vertical="distributed" textRotation="255" indent="1"/>
      <protection/>
    </xf>
    <xf numFmtId="0" fontId="0" fillId="0" borderId="14" xfId="0" applyFont="1" applyFill="1" applyBorder="1" applyAlignment="1" applyProtection="1">
      <alignment horizontal="center" vertical="distributed" textRotation="255" inden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22" xfId="0" applyFont="1" applyBorder="1" applyAlignment="1">
      <alignment horizontal="center" vertical="distributed" textRotation="255"/>
    </xf>
    <xf numFmtId="0" fontId="0" fillId="0" borderId="25" xfId="0" applyFont="1" applyBorder="1" applyAlignment="1">
      <alignment horizontal="center" vertical="distributed" textRotation="255"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186" fontId="13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6" fontId="0" fillId="0" borderId="24" xfId="0" applyNumberFormat="1" applyFont="1" applyFill="1" applyBorder="1" applyAlignment="1">
      <alignment horizontal="right" vertical="center"/>
    </xf>
    <xf numFmtId="186" fontId="13" fillId="0" borderId="24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vertical="center"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189" fontId="5" fillId="0" borderId="0" xfId="0" applyNumberFormat="1" applyFont="1" applyFill="1" applyBorder="1" applyAlignment="1" applyProtection="1">
      <alignment horizontal="center" vertical="center"/>
      <protection/>
    </xf>
    <xf numFmtId="189" fontId="0" fillId="0" borderId="0" xfId="0" applyNumberFormat="1" applyFont="1" applyFill="1" applyBorder="1" applyAlignment="1" applyProtection="1">
      <alignment horizontal="center" vertical="center"/>
      <protection/>
    </xf>
    <xf numFmtId="189" fontId="0" fillId="0" borderId="51" xfId="0" applyNumberFormat="1" applyFont="1" applyFill="1" applyBorder="1" applyAlignment="1" applyProtection="1">
      <alignment horizontal="center" vertical="center"/>
      <protection/>
    </xf>
    <xf numFmtId="189" fontId="0" fillId="0" borderId="28" xfId="0" applyNumberFormat="1" applyFont="1" applyFill="1" applyBorder="1" applyAlignment="1" applyProtection="1">
      <alignment horizontal="center" vertical="center"/>
      <protection/>
    </xf>
    <xf numFmtId="189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89" fontId="0" fillId="0" borderId="2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1009650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1" name="AutoShape 81"/>
        <xdr:cNvSpPr>
          <a:spLocks/>
        </xdr:cNvSpPr>
      </xdr:nvSpPr>
      <xdr:spPr>
        <a:xfrm>
          <a:off x="14716125" y="83534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161925</xdr:rowOff>
    </xdr:to>
    <xdr:sp>
      <xdr:nvSpPr>
        <xdr:cNvPr id="2" name="AutoShape 82"/>
        <xdr:cNvSpPr>
          <a:spLocks/>
        </xdr:cNvSpPr>
      </xdr:nvSpPr>
      <xdr:spPr>
        <a:xfrm>
          <a:off x="14716125" y="89630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133350</xdr:rowOff>
    </xdr:to>
    <xdr:sp>
      <xdr:nvSpPr>
        <xdr:cNvPr id="3" name="AutoShape 83"/>
        <xdr:cNvSpPr>
          <a:spLocks/>
        </xdr:cNvSpPr>
      </xdr:nvSpPr>
      <xdr:spPr>
        <a:xfrm>
          <a:off x="14716125" y="9563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171450</xdr:rowOff>
    </xdr:to>
    <xdr:sp>
      <xdr:nvSpPr>
        <xdr:cNvPr id="4" name="AutoShape 84"/>
        <xdr:cNvSpPr>
          <a:spLocks/>
        </xdr:cNvSpPr>
      </xdr:nvSpPr>
      <xdr:spPr>
        <a:xfrm>
          <a:off x="14716125" y="101727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52</xdr:row>
      <xdr:rowOff>123825</xdr:rowOff>
    </xdr:from>
    <xdr:to>
      <xdr:col>17</xdr:col>
      <xdr:colOff>85725</xdr:colOff>
      <xdr:row>54</xdr:row>
      <xdr:rowOff>190500</xdr:rowOff>
    </xdr:to>
    <xdr:sp>
      <xdr:nvSpPr>
        <xdr:cNvPr id="5" name="AutoShape 85"/>
        <xdr:cNvSpPr>
          <a:spLocks/>
        </xdr:cNvSpPr>
      </xdr:nvSpPr>
      <xdr:spPr>
        <a:xfrm>
          <a:off x="14716125" y="107918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55</xdr:row>
      <xdr:rowOff>85725</xdr:rowOff>
    </xdr:from>
    <xdr:to>
      <xdr:col>17</xdr:col>
      <xdr:colOff>66675</xdr:colOff>
      <xdr:row>57</xdr:row>
      <xdr:rowOff>161925</xdr:rowOff>
    </xdr:to>
    <xdr:sp>
      <xdr:nvSpPr>
        <xdr:cNvPr id="6" name="AutoShape 86"/>
        <xdr:cNvSpPr>
          <a:spLocks/>
        </xdr:cNvSpPr>
      </xdr:nvSpPr>
      <xdr:spPr>
        <a:xfrm>
          <a:off x="14706600" y="113538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58</xdr:row>
      <xdr:rowOff>123825</xdr:rowOff>
    </xdr:from>
    <xdr:to>
      <xdr:col>17</xdr:col>
      <xdr:colOff>85725</xdr:colOff>
      <xdr:row>60</xdr:row>
      <xdr:rowOff>161925</xdr:rowOff>
    </xdr:to>
    <xdr:sp>
      <xdr:nvSpPr>
        <xdr:cNvPr id="7" name="AutoShape 87"/>
        <xdr:cNvSpPr>
          <a:spLocks/>
        </xdr:cNvSpPr>
      </xdr:nvSpPr>
      <xdr:spPr>
        <a:xfrm>
          <a:off x="14716125" y="119919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152400</xdr:rowOff>
    </xdr:to>
    <xdr:sp>
      <xdr:nvSpPr>
        <xdr:cNvPr id="8" name="AutoShape 88"/>
        <xdr:cNvSpPr>
          <a:spLocks/>
        </xdr:cNvSpPr>
      </xdr:nvSpPr>
      <xdr:spPr>
        <a:xfrm>
          <a:off x="14716125" y="1257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9" name="AutoShape 89"/>
        <xdr:cNvSpPr>
          <a:spLocks/>
        </xdr:cNvSpPr>
      </xdr:nvSpPr>
      <xdr:spPr>
        <a:xfrm>
          <a:off x="14716125" y="8353425"/>
          <a:ext cx="1524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161925</xdr:rowOff>
    </xdr:to>
    <xdr:sp>
      <xdr:nvSpPr>
        <xdr:cNvPr id="10" name="AutoShape 90"/>
        <xdr:cNvSpPr>
          <a:spLocks/>
        </xdr:cNvSpPr>
      </xdr:nvSpPr>
      <xdr:spPr>
        <a:xfrm>
          <a:off x="14716125" y="89630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133350</xdr:rowOff>
    </xdr:to>
    <xdr:sp>
      <xdr:nvSpPr>
        <xdr:cNvPr id="11" name="AutoShape 91"/>
        <xdr:cNvSpPr>
          <a:spLocks/>
        </xdr:cNvSpPr>
      </xdr:nvSpPr>
      <xdr:spPr>
        <a:xfrm>
          <a:off x="14716125" y="95631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171450</xdr:rowOff>
    </xdr:to>
    <xdr:sp>
      <xdr:nvSpPr>
        <xdr:cNvPr id="12" name="AutoShape 92"/>
        <xdr:cNvSpPr>
          <a:spLocks/>
        </xdr:cNvSpPr>
      </xdr:nvSpPr>
      <xdr:spPr>
        <a:xfrm>
          <a:off x="14716125" y="101727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52</xdr:row>
      <xdr:rowOff>123825</xdr:rowOff>
    </xdr:from>
    <xdr:to>
      <xdr:col>17</xdr:col>
      <xdr:colOff>85725</xdr:colOff>
      <xdr:row>54</xdr:row>
      <xdr:rowOff>190500</xdr:rowOff>
    </xdr:to>
    <xdr:sp>
      <xdr:nvSpPr>
        <xdr:cNvPr id="13" name="AutoShape 93"/>
        <xdr:cNvSpPr>
          <a:spLocks/>
        </xdr:cNvSpPr>
      </xdr:nvSpPr>
      <xdr:spPr>
        <a:xfrm>
          <a:off x="14716125" y="10791825"/>
          <a:ext cx="857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1000125</xdr:colOff>
      <xdr:row>55</xdr:row>
      <xdr:rowOff>85725</xdr:rowOff>
    </xdr:from>
    <xdr:to>
      <xdr:col>17</xdr:col>
      <xdr:colOff>66675</xdr:colOff>
      <xdr:row>57</xdr:row>
      <xdr:rowOff>161925</xdr:rowOff>
    </xdr:to>
    <xdr:sp>
      <xdr:nvSpPr>
        <xdr:cNvPr id="14" name="AutoShape 94"/>
        <xdr:cNvSpPr>
          <a:spLocks/>
        </xdr:cNvSpPr>
      </xdr:nvSpPr>
      <xdr:spPr>
        <a:xfrm>
          <a:off x="14706600" y="1135380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1009650</xdr:colOff>
      <xdr:row>58</xdr:row>
      <xdr:rowOff>123825</xdr:rowOff>
    </xdr:from>
    <xdr:to>
      <xdr:col>17</xdr:col>
      <xdr:colOff>85725</xdr:colOff>
      <xdr:row>60</xdr:row>
      <xdr:rowOff>161925</xdr:rowOff>
    </xdr:to>
    <xdr:sp>
      <xdr:nvSpPr>
        <xdr:cNvPr id="15" name="AutoShape 95"/>
        <xdr:cNvSpPr>
          <a:spLocks/>
        </xdr:cNvSpPr>
      </xdr:nvSpPr>
      <xdr:spPr>
        <a:xfrm>
          <a:off x="14716125" y="11991975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152400</xdr:rowOff>
    </xdr:to>
    <xdr:sp>
      <xdr:nvSpPr>
        <xdr:cNvPr id="16" name="AutoShape 96"/>
        <xdr:cNvSpPr>
          <a:spLocks/>
        </xdr:cNvSpPr>
      </xdr:nvSpPr>
      <xdr:spPr>
        <a:xfrm>
          <a:off x="14716125" y="125730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12</xdr:row>
      <xdr:rowOff>47625</xdr:rowOff>
    </xdr:from>
    <xdr:to>
      <xdr:col>3</xdr:col>
      <xdr:colOff>352425</xdr:colOff>
      <xdr:row>12</xdr:row>
      <xdr:rowOff>190500</xdr:rowOff>
    </xdr:to>
    <xdr:sp>
      <xdr:nvSpPr>
        <xdr:cNvPr id="1" name="Oval 4"/>
        <xdr:cNvSpPr>
          <a:spLocks/>
        </xdr:cNvSpPr>
      </xdr:nvSpPr>
      <xdr:spPr>
        <a:xfrm>
          <a:off x="3305175" y="2828925"/>
          <a:ext cx="1809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3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81075"/>
          <a:ext cx="31242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="75" zoomScaleNormal="75" zoomScaleSheetLayoutView="75" zoomScalePageLayoutView="0" workbookViewId="0" topLeftCell="D39">
      <selection activeCell="N73" sqref="N73"/>
    </sheetView>
  </sheetViews>
  <sheetFormatPr defaultColWidth="10.59765625" defaultRowHeight="15"/>
  <cols>
    <col min="1" max="1" width="11" style="60" customWidth="1"/>
    <col min="2" max="2" width="8.59765625" style="60" customWidth="1"/>
    <col min="3" max="3" width="9.8984375" style="60" customWidth="1"/>
    <col min="4" max="4" width="8.59765625" style="60" customWidth="1"/>
    <col min="5" max="5" width="9.8984375" style="60" customWidth="1"/>
    <col min="6" max="6" width="8.59765625" style="60" customWidth="1"/>
    <col min="7" max="7" width="9.8984375" style="60" customWidth="1"/>
    <col min="8" max="10" width="8.59765625" style="60" customWidth="1"/>
    <col min="11" max="11" width="10" style="60" customWidth="1"/>
    <col min="12" max="13" width="8.59765625" style="60" customWidth="1"/>
    <col min="14" max="14" width="9.19921875" style="60" customWidth="1"/>
    <col min="15" max="16" width="7.59765625" style="60" customWidth="1"/>
    <col min="17" max="17" width="10.59765625" style="60" customWidth="1"/>
    <col min="18" max="18" width="2.09765625" style="60" customWidth="1"/>
    <col min="19" max="19" width="14.59765625" style="60" customWidth="1"/>
    <col min="20" max="24" width="12.59765625" style="60" customWidth="1"/>
    <col min="25" max="16384" width="10.59765625" style="60" customWidth="1"/>
  </cols>
  <sheetData>
    <row r="1" spans="1:24" s="2" customFormat="1" ht="19.5" customHeight="1">
      <c r="A1" s="1" t="s">
        <v>172</v>
      </c>
      <c r="X1" s="3" t="s">
        <v>173</v>
      </c>
    </row>
    <row r="2" spans="1:25" s="166" customFormat="1" ht="24.75" customHeight="1">
      <c r="A2" s="556" t="s">
        <v>431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165"/>
    </row>
    <row r="3" spans="1:25" s="4" customFormat="1" ht="19.5" customHeight="1">
      <c r="A3" s="328" t="s">
        <v>406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O3" s="328" t="s">
        <v>432</v>
      </c>
      <c r="P3" s="328"/>
      <c r="Q3" s="328"/>
      <c r="R3" s="328"/>
      <c r="S3" s="328"/>
      <c r="T3" s="328"/>
      <c r="U3" s="328"/>
      <c r="V3" s="328"/>
      <c r="W3" s="328"/>
      <c r="X3" s="328"/>
      <c r="Y3" s="144"/>
    </row>
    <row r="4" spans="16:25" s="4" customFormat="1" ht="18" customHeight="1" thickBot="1">
      <c r="P4" s="9"/>
      <c r="Q4" s="9"/>
      <c r="R4" s="9"/>
      <c r="S4" s="10"/>
      <c r="T4" s="9"/>
      <c r="U4" s="9"/>
      <c r="V4" s="9"/>
      <c r="W4" s="9"/>
      <c r="X4" s="8" t="s">
        <v>170</v>
      </c>
      <c r="Y4" s="144"/>
    </row>
    <row r="5" spans="1:25" s="4" customFormat="1" ht="15.75" customHeight="1">
      <c r="A5" s="349" t="s">
        <v>174</v>
      </c>
      <c r="B5" s="352" t="s">
        <v>218</v>
      </c>
      <c r="C5" s="355" t="s">
        <v>199</v>
      </c>
      <c r="D5" s="317" t="s">
        <v>356</v>
      </c>
      <c r="E5" s="357"/>
      <c r="F5" s="357"/>
      <c r="G5" s="358"/>
      <c r="H5" s="317" t="s">
        <v>357</v>
      </c>
      <c r="I5" s="357"/>
      <c r="J5" s="357"/>
      <c r="K5" s="357"/>
      <c r="L5" s="357"/>
      <c r="M5" s="357"/>
      <c r="N5" s="6"/>
      <c r="O5" s="359" t="s">
        <v>5</v>
      </c>
      <c r="P5" s="359"/>
      <c r="Q5" s="359"/>
      <c r="R5" s="359"/>
      <c r="S5" s="360"/>
      <c r="T5" s="48" t="s">
        <v>179</v>
      </c>
      <c r="U5" s="48" t="s">
        <v>219</v>
      </c>
      <c r="V5" s="48" t="s">
        <v>220</v>
      </c>
      <c r="W5" s="48" t="s">
        <v>221</v>
      </c>
      <c r="X5" s="47" t="s">
        <v>222</v>
      </c>
      <c r="Y5" s="144"/>
    </row>
    <row r="6" spans="1:25" s="80" customFormat="1" ht="15.75" customHeight="1">
      <c r="A6" s="350"/>
      <c r="B6" s="353"/>
      <c r="C6" s="356"/>
      <c r="D6" s="366" t="s">
        <v>38</v>
      </c>
      <c r="E6" s="364" t="s">
        <v>1</v>
      </c>
      <c r="F6" s="364" t="s">
        <v>2</v>
      </c>
      <c r="G6" s="173" t="s">
        <v>216</v>
      </c>
      <c r="H6" s="366" t="s">
        <v>39</v>
      </c>
      <c r="I6" s="364" t="s">
        <v>3</v>
      </c>
      <c r="J6" s="364" t="s">
        <v>4</v>
      </c>
      <c r="K6" s="366" t="s">
        <v>40</v>
      </c>
      <c r="L6" s="366" t="s">
        <v>41</v>
      </c>
      <c r="M6" s="367" t="s">
        <v>42</v>
      </c>
      <c r="N6" s="6"/>
      <c r="O6" s="361" t="s">
        <v>370</v>
      </c>
      <c r="P6" s="362"/>
      <c r="Q6" s="362"/>
      <c r="R6" s="362"/>
      <c r="S6" s="362"/>
      <c r="T6" s="280">
        <f>SUM(T8,T18,T32)</f>
        <v>1951932</v>
      </c>
      <c r="U6" s="280">
        <f>SUM(U8,U18,U32)</f>
        <v>3766479</v>
      </c>
      <c r="V6" s="280">
        <f>SUM(V8,V18,V32)</f>
        <v>1011497</v>
      </c>
      <c r="W6" s="280">
        <f>SUM(W8,W18,W32)</f>
        <v>2184655</v>
      </c>
      <c r="X6" s="280">
        <f>SUM(X8,X18,X32)</f>
        <v>913656</v>
      </c>
      <c r="Y6" s="145"/>
    </row>
    <row r="7" spans="1:25" s="80" customFormat="1" ht="15.75" customHeight="1">
      <c r="A7" s="351"/>
      <c r="B7" s="354"/>
      <c r="C7" s="168" t="s">
        <v>200</v>
      </c>
      <c r="D7" s="354"/>
      <c r="E7" s="365"/>
      <c r="F7" s="365"/>
      <c r="G7" s="174" t="s">
        <v>215</v>
      </c>
      <c r="H7" s="354"/>
      <c r="I7" s="365"/>
      <c r="J7" s="365"/>
      <c r="K7" s="354"/>
      <c r="L7" s="354"/>
      <c r="M7" s="368"/>
      <c r="N7" s="81"/>
      <c r="O7" s="363"/>
      <c r="P7" s="339"/>
      <c r="Q7" s="339"/>
      <c r="R7" s="339"/>
      <c r="S7" s="339"/>
      <c r="T7" s="280"/>
      <c r="U7" s="280"/>
      <c r="V7" s="280"/>
      <c r="W7" s="280"/>
      <c r="X7" s="280"/>
      <c r="Y7" s="145"/>
    </row>
    <row r="8" spans="1:25" s="80" customFormat="1" ht="15.75" customHeight="1">
      <c r="A8" s="169" t="s">
        <v>217</v>
      </c>
      <c r="B8" s="232">
        <v>3</v>
      </c>
      <c r="C8" s="233">
        <v>10</v>
      </c>
      <c r="D8" s="233">
        <f>SUM(E8:G8)</f>
        <v>7</v>
      </c>
      <c r="E8" s="233" t="s">
        <v>169</v>
      </c>
      <c r="F8" s="233">
        <v>7</v>
      </c>
      <c r="G8" s="233" t="s">
        <v>169</v>
      </c>
      <c r="H8" s="233">
        <f>SUM(I8:M8)</f>
        <v>370</v>
      </c>
      <c r="I8" s="233">
        <v>5</v>
      </c>
      <c r="J8" s="233">
        <v>15</v>
      </c>
      <c r="K8" s="233">
        <v>76</v>
      </c>
      <c r="L8" s="233">
        <v>12</v>
      </c>
      <c r="M8" s="233">
        <v>262</v>
      </c>
      <c r="N8" s="81"/>
      <c r="O8" s="309" t="s">
        <v>362</v>
      </c>
      <c r="P8" s="338" t="s">
        <v>363</v>
      </c>
      <c r="Q8" s="340" t="s">
        <v>155</v>
      </c>
      <c r="R8" s="340"/>
      <c r="S8" s="340"/>
      <c r="T8" s="280">
        <f>SUM(T12,T16)</f>
        <v>1405707</v>
      </c>
      <c r="U8" s="280">
        <f>SUM(U12,U16)</f>
        <v>2337465</v>
      </c>
      <c r="V8" s="280">
        <f>SUM(V12,V16)</f>
        <v>452229</v>
      </c>
      <c r="W8" s="280">
        <f>SUM(W12,W16)</f>
        <v>1092566</v>
      </c>
      <c r="X8" s="280">
        <f>SUM(X12,X16)</f>
        <v>373963</v>
      </c>
      <c r="Y8" s="145"/>
    </row>
    <row r="9" spans="1:25" s="80" customFormat="1" ht="15.75" customHeight="1">
      <c r="A9" s="170">
        <v>3</v>
      </c>
      <c r="B9" s="232">
        <v>230</v>
      </c>
      <c r="C9" s="233">
        <v>774</v>
      </c>
      <c r="D9" s="233">
        <f>SUM(E9:G9)</f>
        <v>59</v>
      </c>
      <c r="E9" s="233">
        <v>1</v>
      </c>
      <c r="F9" s="233">
        <v>58</v>
      </c>
      <c r="G9" s="233" t="s">
        <v>169</v>
      </c>
      <c r="H9" s="233">
        <f>SUM(I9:M9)</f>
        <v>12811</v>
      </c>
      <c r="I9" s="233">
        <v>8</v>
      </c>
      <c r="J9" s="233">
        <v>113</v>
      </c>
      <c r="K9" s="233">
        <v>11925</v>
      </c>
      <c r="L9" s="233">
        <v>109</v>
      </c>
      <c r="M9" s="233">
        <v>656</v>
      </c>
      <c r="N9" s="81"/>
      <c r="O9" s="310"/>
      <c r="P9" s="339"/>
      <c r="Q9" s="340"/>
      <c r="R9" s="340"/>
      <c r="S9" s="340"/>
      <c r="T9" s="280"/>
      <c r="U9" s="280"/>
      <c r="V9" s="280"/>
      <c r="W9" s="280"/>
      <c r="X9" s="280"/>
      <c r="Y9" s="145"/>
    </row>
    <row r="10" spans="1:25" s="80" customFormat="1" ht="15.75" customHeight="1">
      <c r="A10" s="170">
        <v>4</v>
      </c>
      <c r="B10" s="232" t="s">
        <v>169</v>
      </c>
      <c r="C10" s="233" t="s">
        <v>169</v>
      </c>
      <c r="D10" s="233" t="s">
        <v>169</v>
      </c>
      <c r="E10" s="233" t="s">
        <v>169</v>
      </c>
      <c r="F10" s="233" t="s">
        <v>169</v>
      </c>
      <c r="G10" s="233" t="s">
        <v>169</v>
      </c>
      <c r="H10" s="233">
        <f>SUM(I10:M10)</f>
        <v>8</v>
      </c>
      <c r="I10" s="233" t="s">
        <v>169</v>
      </c>
      <c r="J10" s="233" t="s">
        <v>169</v>
      </c>
      <c r="K10" s="233" t="s">
        <v>169</v>
      </c>
      <c r="L10" s="233" t="s">
        <v>169</v>
      </c>
      <c r="M10" s="233">
        <v>8</v>
      </c>
      <c r="N10" s="81"/>
      <c r="O10" s="310"/>
      <c r="P10" s="339"/>
      <c r="Q10" s="329" t="s">
        <v>369</v>
      </c>
      <c r="R10" s="339"/>
      <c r="S10" s="329" t="s">
        <v>373</v>
      </c>
      <c r="T10" s="280">
        <v>639</v>
      </c>
      <c r="U10" s="280">
        <v>544</v>
      </c>
      <c r="V10" s="280">
        <v>216</v>
      </c>
      <c r="W10" s="280">
        <v>161</v>
      </c>
      <c r="X10" s="280">
        <v>82</v>
      </c>
      <c r="Y10" s="145"/>
    </row>
    <row r="11" spans="1:25" s="80" customFormat="1" ht="15.75" customHeight="1">
      <c r="A11" s="170">
        <v>5</v>
      </c>
      <c r="B11" s="232">
        <v>1</v>
      </c>
      <c r="C11" s="233">
        <v>4</v>
      </c>
      <c r="D11" s="233">
        <f>SUM(E11:G11)</f>
        <v>32</v>
      </c>
      <c r="E11" s="233" t="s">
        <v>169</v>
      </c>
      <c r="F11" s="233">
        <v>32</v>
      </c>
      <c r="G11" s="233" t="s">
        <v>169</v>
      </c>
      <c r="H11" s="233">
        <f>SUM(I11:M11)</f>
        <v>100</v>
      </c>
      <c r="I11" s="233">
        <v>2</v>
      </c>
      <c r="J11" s="233">
        <v>20</v>
      </c>
      <c r="K11" s="233">
        <v>13</v>
      </c>
      <c r="L11" s="233" t="s">
        <v>169</v>
      </c>
      <c r="M11" s="233">
        <v>65</v>
      </c>
      <c r="N11" s="81"/>
      <c r="O11" s="310"/>
      <c r="P11" s="339"/>
      <c r="Q11" s="339"/>
      <c r="R11" s="339"/>
      <c r="S11" s="339"/>
      <c r="T11" s="280"/>
      <c r="U11" s="280"/>
      <c r="V11" s="280"/>
      <c r="W11" s="280"/>
      <c r="X11" s="280"/>
      <c r="Y11" s="145"/>
    </row>
    <row r="12" spans="1:25" ht="15.75" customHeight="1">
      <c r="A12" s="171">
        <v>6</v>
      </c>
      <c r="B12" s="172">
        <f>SUM(B14:B21)</f>
        <v>1</v>
      </c>
      <c r="C12" s="172">
        <f aca="true" t="shared" si="0" ref="C12:M12">SUM(C14:C21)</f>
        <v>4</v>
      </c>
      <c r="D12" s="172">
        <f t="shared" si="0"/>
        <v>5</v>
      </c>
      <c r="E12" s="172">
        <f t="shared" si="0"/>
        <v>1</v>
      </c>
      <c r="F12" s="172">
        <f t="shared" si="0"/>
        <v>4</v>
      </c>
      <c r="G12" s="172" t="s">
        <v>169</v>
      </c>
      <c r="H12" s="172">
        <f t="shared" si="0"/>
        <v>72</v>
      </c>
      <c r="I12" s="172">
        <f t="shared" si="0"/>
        <v>1</v>
      </c>
      <c r="J12" s="172">
        <f t="shared" si="0"/>
        <v>2</v>
      </c>
      <c r="K12" s="172">
        <f t="shared" si="0"/>
        <v>2</v>
      </c>
      <c r="L12" s="172">
        <f t="shared" si="0"/>
        <v>3</v>
      </c>
      <c r="M12" s="172">
        <f t="shared" si="0"/>
        <v>64</v>
      </c>
      <c r="N12" s="25"/>
      <c r="O12" s="311"/>
      <c r="P12" s="330"/>
      <c r="Q12" s="330"/>
      <c r="R12" s="330"/>
      <c r="S12" s="329" t="s">
        <v>372</v>
      </c>
      <c r="T12" s="280">
        <v>520414</v>
      </c>
      <c r="U12" s="280">
        <v>458555</v>
      </c>
      <c r="V12" s="280">
        <v>127501</v>
      </c>
      <c r="W12" s="280">
        <v>134316</v>
      </c>
      <c r="X12" s="280">
        <v>71171</v>
      </c>
      <c r="Y12" s="26"/>
    </row>
    <row r="13" spans="1:25" ht="15.75" customHeight="1">
      <c r="A13" s="36"/>
      <c r="B13" s="234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5"/>
      <c r="O13" s="311"/>
      <c r="P13" s="330"/>
      <c r="Q13" s="330"/>
      <c r="R13" s="330"/>
      <c r="S13" s="330"/>
      <c r="T13" s="280"/>
      <c r="U13" s="280"/>
      <c r="V13" s="280"/>
      <c r="W13" s="280"/>
      <c r="X13" s="280"/>
      <c r="Y13" s="26"/>
    </row>
    <row r="14" spans="1:25" ht="15.75" customHeight="1">
      <c r="A14" s="68" t="s">
        <v>7</v>
      </c>
      <c r="B14" s="232" t="s">
        <v>408</v>
      </c>
      <c r="C14" s="233" t="s">
        <v>408</v>
      </c>
      <c r="D14" s="233" t="s">
        <v>408</v>
      </c>
      <c r="E14" s="233" t="s">
        <v>408</v>
      </c>
      <c r="F14" s="233" t="s">
        <v>408</v>
      </c>
      <c r="G14" s="233" t="s">
        <v>408</v>
      </c>
      <c r="H14" s="233" t="s">
        <v>408</v>
      </c>
      <c r="I14" s="233" t="s">
        <v>408</v>
      </c>
      <c r="J14" s="233" t="s">
        <v>408</v>
      </c>
      <c r="K14" s="233" t="s">
        <v>408</v>
      </c>
      <c r="L14" s="233" t="s">
        <v>408</v>
      </c>
      <c r="M14" s="233" t="s">
        <v>408</v>
      </c>
      <c r="N14" s="25"/>
      <c r="O14" s="311"/>
      <c r="P14" s="330"/>
      <c r="Q14" s="338" t="s">
        <v>366</v>
      </c>
      <c r="R14" s="330"/>
      <c r="S14" s="329" t="s">
        <v>374</v>
      </c>
      <c r="T14" s="280">
        <v>555</v>
      </c>
      <c r="U14" s="280">
        <v>1065</v>
      </c>
      <c r="V14" s="280">
        <v>223</v>
      </c>
      <c r="W14" s="280">
        <v>403</v>
      </c>
      <c r="X14" s="280">
        <v>97</v>
      </c>
      <c r="Y14" s="26"/>
    </row>
    <row r="15" spans="1:25" ht="15.75" customHeight="1">
      <c r="A15" s="68" t="s">
        <v>9</v>
      </c>
      <c r="B15" s="232" t="s">
        <v>408</v>
      </c>
      <c r="C15" s="233" t="s">
        <v>408</v>
      </c>
      <c r="D15" s="233" t="s">
        <v>408</v>
      </c>
      <c r="E15" s="233" t="s">
        <v>408</v>
      </c>
      <c r="F15" s="233" t="s">
        <v>408</v>
      </c>
      <c r="G15" s="233" t="s">
        <v>408</v>
      </c>
      <c r="H15" s="233">
        <f>SUM(I15:M15)</f>
        <v>67</v>
      </c>
      <c r="I15" s="233" t="s">
        <v>408</v>
      </c>
      <c r="J15" s="233" t="s">
        <v>408</v>
      </c>
      <c r="K15" s="233" t="s">
        <v>408</v>
      </c>
      <c r="L15" s="233">
        <v>3</v>
      </c>
      <c r="M15" s="233">
        <v>64</v>
      </c>
      <c r="N15" s="25"/>
      <c r="O15" s="311"/>
      <c r="P15" s="330"/>
      <c r="Q15" s="330"/>
      <c r="R15" s="330"/>
      <c r="S15" s="330"/>
      <c r="T15" s="280"/>
      <c r="U15" s="280"/>
      <c r="V15" s="280"/>
      <c r="W15" s="280"/>
      <c r="X15" s="280"/>
      <c r="Y15" s="26"/>
    </row>
    <row r="16" spans="1:25" ht="15.75" customHeight="1">
      <c r="A16" s="68" t="s">
        <v>10</v>
      </c>
      <c r="B16" s="232" t="s">
        <v>408</v>
      </c>
      <c r="C16" s="233" t="s">
        <v>408</v>
      </c>
      <c r="D16" s="233">
        <f>SUM(E16:G16)</f>
        <v>3</v>
      </c>
      <c r="E16" s="233">
        <v>1</v>
      </c>
      <c r="F16" s="233">
        <v>2</v>
      </c>
      <c r="G16" s="233" t="s">
        <v>408</v>
      </c>
      <c r="H16" s="233">
        <f>SUM(I16:M16)</f>
        <v>2</v>
      </c>
      <c r="I16" s="233" t="s">
        <v>408</v>
      </c>
      <c r="J16" s="233">
        <v>2</v>
      </c>
      <c r="K16" s="233" t="s">
        <v>408</v>
      </c>
      <c r="L16" s="233" t="s">
        <v>408</v>
      </c>
      <c r="M16" s="233" t="s">
        <v>408</v>
      </c>
      <c r="N16" s="25"/>
      <c r="O16" s="311"/>
      <c r="P16" s="330"/>
      <c r="Q16" s="330"/>
      <c r="R16" s="330"/>
      <c r="S16" s="330" t="s">
        <v>6</v>
      </c>
      <c r="T16" s="280">
        <v>885293</v>
      </c>
      <c r="U16" s="280">
        <v>1878910</v>
      </c>
      <c r="V16" s="280">
        <v>324728</v>
      </c>
      <c r="W16" s="280">
        <v>958250</v>
      </c>
      <c r="X16" s="280">
        <v>302792</v>
      </c>
      <c r="Y16" s="26"/>
    </row>
    <row r="17" spans="1:25" ht="15.75" customHeight="1">
      <c r="A17" s="68" t="s">
        <v>11</v>
      </c>
      <c r="B17" s="232" t="s">
        <v>408</v>
      </c>
      <c r="C17" s="233" t="s">
        <v>408</v>
      </c>
      <c r="D17" s="233" t="s">
        <v>408</v>
      </c>
      <c r="E17" s="233" t="s">
        <v>408</v>
      </c>
      <c r="F17" s="233" t="s">
        <v>408</v>
      </c>
      <c r="G17" s="233" t="s">
        <v>408</v>
      </c>
      <c r="H17" s="233" t="s">
        <v>408</v>
      </c>
      <c r="I17" s="233" t="s">
        <v>408</v>
      </c>
      <c r="J17" s="233" t="s">
        <v>408</v>
      </c>
      <c r="K17" s="233" t="s">
        <v>408</v>
      </c>
      <c r="L17" s="233" t="s">
        <v>408</v>
      </c>
      <c r="M17" s="233" t="s">
        <v>408</v>
      </c>
      <c r="N17" s="25"/>
      <c r="O17" s="311"/>
      <c r="P17" s="330"/>
      <c r="Q17" s="330"/>
      <c r="R17" s="330"/>
      <c r="S17" s="330"/>
      <c r="T17" s="280"/>
      <c r="U17" s="280"/>
      <c r="V17" s="280"/>
      <c r="W17" s="280"/>
      <c r="X17" s="280"/>
      <c r="Y17" s="26"/>
    </row>
    <row r="18" spans="1:25" ht="15.75" customHeight="1">
      <c r="A18" s="68" t="s">
        <v>12</v>
      </c>
      <c r="B18" s="232" t="s">
        <v>408</v>
      </c>
      <c r="C18" s="233" t="s">
        <v>408</v>
      </c>
      <c r="D18" s="233" t="s">
        <v>408</v>
      </c>
      <c r="E18" s="233" t="s">
        <v>408</v>
      </c>
      <c r="F18" s="233" t="s">
        <v>408</v>
      </c>
      <c r="G18" s="233" t="s">
        <v>408</v>
      </c>
      <c r="H18" s="233" t="s">
        <v>408</v>
      </c>
      <c r="I18" s="233" t="s">
        <v>408</v>
      </c>
      <c r="J18" s="233" t="s">
        <v>408</v>
      </c>
      <c r="K18" s="233" t="s">
        <v>408</v>
      </c>
      <c r="L18" s="233" t="s">
        <v>408</v>
      </c>
      <c r="M18" s="233" t="s">
        <v>408</v>
      </c>
      <c r="N18" s="25"/>
      <c r="O18" s="309" t="s">
        <v>364</v>
      </c>
      <c r="P18" s="329" t="s">
        <v>371</v>
      </c>
      <c r="Q18" s="330"/>
      <c r="R18" s="330"/>
      <c r="S18" s="330"/>
      <c r="T18" s="280">
        <f>SUM(T22,T24)</f>
        <v>459202</v>
      </c>
      <c r="U18" s="280">
        <f>SUM(U22,U24)</f>
        <v>669971</v>
      </c>
      <c r="V18" s="280">
        <f>SUM(V22,V24)</f>
        <v>447531</v>
      </c>
      <c r="W18" s="280">
        <f>SUM(W22,W24)</f>
        <v>695482</v>
      </c>
      <c r="X18" s="280">
        <f>SUM(X22,X24)</f>
        <v>389593</v>
      </c>
      <c r="Y18" s="26"/>
    </row>
    <row r="19" spans="1:25" ht="15.75" customHeight="1">
      <c r="A19" s="68" t="s">
        <v>13</v>
      </c>
      <c r="B19" s="232">
        <v>1</v>
      </c>
      <c r="C19" s="233">
        <v>4</v>
      </c>
      <c r="D19" s="233">
        <f>SUM(E19:G19)</f>
        <v>2</v>
      </c>
      <c r="E19" s="233" t="s">
        <v>408</v>
      </c>
      <c r="F19" s="233">
        <v>2</v>
      </c>
      <c r="G19" s="233" t="s">
        <v>408</v>
      </c>
      <c r="H19" s="233">
        <f>SUM(I19:M19)</f>
        <v>1</v>
      </c>
      <c r="I19" s="233">
        <v>1</v>
      </c>
      <c r="J19" s="233" t="s">
        <v>408</v>
      </c>
      <c r="K19" s="233" t="s">
        <v>408</v>
      </c>
      <c r="L19" s="233" t="s">
        <v>408</v>
      </c>
      <c r="M19" s="233" t="s">
        <v>408</v>
      </c>
      <c r="N19" s="25"/>
      <c r="O19" s="311"/>
      <c r="P19" s="330"/>
      <c r="Q19" s="330"/>
      <c r="R19" s="330"/>
      <c r="S19" s="330"/>
      <c r="T19" s="280"/>
      <c r="U19" s="280"/>
      <c r="V19" s="280"/>
      <c r="W19" s="280"/>
      <c r="X19" s="280"/>
      <c r="Y19" s="26"/>
    </row>
    <row r="20" spans="1:25" ht="15.75" customHeight="1">
      <c r="A20" s="68" t="s">
        <v>14</v>
      </c>
      <c r="B20" s="232" t="s">
        <v>408</v>
      </c>
      <c r="C20" s="233" t="s">
        <v>408</v>
      </c>
      <c r="D20" s="233" t="s">
        <v>408</v>
      </c>
      <c r="E20" s="233" t="s">
        <v>408</v>
      </c>
      <c r="F20" s="233" t="s">
        <v>408</v>
      </c>
      <c r="G20" s="233" t="s">
        <v>408</v>
      </c>
      <c r="H20" s="233" t="s">
        <v>408</v>
      </c>
      <c r="I20" s="233" t="s">
        <v>408</v>
      </c>
      <c r="J20" s="233" t="s">
        <v>408</v>
      </c>
      <c r="K20" s="233" t="s">
        <v>408</v>
      </c>
      <c r="L20" s="233" t="s">
        <v>408</v>
      </c>
      <c r="M20" s="233" t="s">
        <v>408</v>
      </c>
      <c r="N20" s="25"/>
      <c r="O20" s="311"/>
      <c r="P20" s="330" t="s">
        <v>202</v>
      </c>
      <c r="Q20" s="341" t="s">
        <v>376</v>
      </c>
      <c r="R20" s="342"/>
      <c r="S20" s="329" t="s">
        <v>374</v>
      </c>
      <c r="T20" s="281">
        <v>4</v>
      </c>
      <c r="U20" s="281">
        <v>1</v>
      </c>
      <c r="V20" s="281">
        <v>1</v>
      </c>
      <c r="W20" s="281">
        <v>3</v>
      </c>
      <c r="X20" s="281">
        <v>5</v>
      </c>
      <c r="Y20" s="26"/>
    </row>
    <row r="21" spans="1:25" ht="15.75" customHeight="1">
      <c r="A21" s="84" t="s">
        <v>15</v>
      </c>
      <c r="B21" s="236" t="s">
        <v>408</v>
      </c>
      <c r="C21" s="237" t="s">
        <v>408</v>
      </c>
      <c r="D21" s="238" t="s">
        <v>408</v>
      </c>
      <c r="E21" s="237" t="s">
        <v>408</v>
      </c>
      <c r="F21" s="237" t="s">
        <v>408</v>
      </c>
      <c r="G21" s="237" t="s">
        <v>408</v>
      </c>
      <c r="H21" s="238">
        <f>SUM(I21:M21)</f>
        <v>2</v>
      </c>
      <c r="I21" s="237" t="s">
        <v>408</v>
      </c>
      <c r="J21" s="237" t="s">
        <v>408</v>
      </c>
      <c r="K21" s="237">
        <v>2</v>
      </c>
      <c r="L21" s="237" t="s">
        <v>408</v>
      </c>
      <c r="M21" s="237" t="s">
        <v>408</v>
      </c>
      <c r="N21" s="25"/>
      <c r="O21" s="311"/>
      <c r="P21" s="330"/>
      <c r="Q21" s="343"/>
      <c r="R21" s="344"/>
      <c r="S21" s="330"/>
      <c r="T21" s="281"/>
      <c r="U21" s="281"/>
      <c r="V21" s="281"/>
      <c r="W21" s="281"/>
      <c r="X21" s="281"/>
      <c r="Y21" s="26"/>
    </row>
    <row r="22" spans="14:25" ht="15.75" customHeight="1">
      <c r="N22" s="25"/>
      <c r="O22" s="311"/>
      <c r="P22" s="330"/>
      <c r="Q22" s="343"/>
      <c r="R22" s="344"/>
      <c r="S22" s="347" t="s">
        <v>8</v>
      </c>
      <c r="T22" s="281">
        <v>222177</v>
      </c>
      <c r="U22" s="281">
        <v>42397</v>
      </c>
      <c r="V22" s="281">
        <v>164800</v>
      </c>
      <c r="W22" s="281">
        <v>379440</v>
      </c>
      <c r="X22" s="281">
        <v>315332</v>
      </c>
      <c r="Y22" s="26"/>
    </row>
    <row r="23" spans="14:25" ht="15.75" customHeight="1">
      <c r="N23" s="25"/>
      <c r="O23" s="311"/>
      <c r="P23" s="330"/>
      <c r="Q23" s="345"/>
      <c r="R23" s="346"/>
      <c r="S23" s="348"/>
      <c r="T23" s="281"/>
      <c r="U23" s="281"/>
      <c r="V23" s="281"/>
      <c r="W23" s="281"/>
      <c r="X23" s="281"/>
      <c r="Y23" s="26"/>
    </row>
    <row r="24" spans="1:25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25"/>
      <c r="O24" s="311"/>
      <c r="P24" s="330"/>
      <c r="Q24" s="329" t="s">
        <v>367</v>
      </c>
      <c r="R24" s="330"/>
      <c r="S24" s="330" t="s">
        <v>6</v>
      </c>
      <c r="T24" s="281">
        <v>237025</v>
      </c>
      <c r="U24" s="281">
        <v>627574</v>
      </c>
      <c r="V24" s="281">
        <v>282731</v>
      </c>
      <c r="W24" s="281">
        <v>316042</v>
      </c>
      <c r="X24" s="281">
        <v>74261</v>
      </c>
      <c r="Y24" s="26"/>
    </row>
    <row r="25" spans="1:25" ht="15.75" customHeight="1" thickBo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25"/>
      <c r="M25" s="86"/>
      <c r="N25" s="25"/>
      <c r="O25" s="311"/>
      <c r="P25" s="330"/>
      <c r="Q25" s="330"/>
      <c r="R25" s="330"/>
      <c r="S25" s="330"/>
      <c r="T25" s="281"/>
      <c r="U25" s="281"/>
      <c r="V25" s="281"/>
      <c r="W25" s="281"/>
      <c r="X25" s="281"/>
      <c r="Y25" s="26"/>
    </row>
    <row r="26" spans="1:25" ht="15.75" customHeight="1">
      <c r="A26" s="301" t="s">
        <v>174</v>
      </c>
      <c r="B26" s="302"/>
      <c r="C26" s="87"/>
      <c r="D26" s="317" t="s">
        <v>358</v>
      </c>
      <c r="E26" s="318"/>
      <c r="F26" s="318"/>
      <c r="G26" s="318"/>
      <c r="H26" s="318"/>
      <c r="I26" s="319"/>
      <c r="J26" s="87"/>
      <c r="K26" s="87"/>
      <c r="L26" s="88"/>
      <c r="M26" s="89"/>
      <c r="N26" s="25"/>
      <c r="O26" s="311"/>
      <c r="P26" s="330" t="s">
        <v>16</v>
      </c>
      <c r="Q26" s="330" t="s">
        <v>6</v>
      </c>
      <c r="R26" s="330"/>
      <c r="S26" s="330" t="s">
        <v>17</v>
      </c>
      <c r="T26" s="281" t="s">
        <v>169</v>
      </c>
      <c r="U26" s="281" t="s">
        <v>169</v>
      </c>
      <c r="V26" s="281" t="s">
        <v>169</v>
      </c>
      <c r="W26" s="281" t="s">
        <v>169</v>
      </c>
      <c r="X26" s="281" t="s">
        <v>169</v>
      </c>
      <c r="Y26" s="26"/>
    </row>
    <row r="27" spans="1:25" ht="15.75" customHeight="1">
      <c r="A27" s="303"/>
      <c r="B27" s="304"/>
      <c r="C27" s="74" t="s">
        <v>19</v>
      </c>
      <c r="D27" s="321" t="s">
        <v>0</v>
      </c>
      <c r="E27" s="322"/>
      <c r="F27" s="372" t="s">
        <v>20</v>
      </c>
      <c r="G27" s="373"/>
      <c r="H27" s="372" t="s">
        <v>21</v>
      </c>
      <c r="I27" s="373"/>
      <c r="J27" s="91" t="s">
        <v>22</v>
      </c>
      <c r="K27" s="74" t="s">
        <v>23</v>
      </c>
      <c r="L27" s="28" t="s">
        <v>24</v>
      </c>
      <c r="M27" s="73" t="s">
        <v>25</v>
      </c>
      <c r="N27" s="92"/>
      <c r="O27" s="311"/>
      <c r="P27" s="330"/>
      <c r="Q27" s="330"/>
      <c r="R27" s="330"/>
      <c r="S27" s="330"/>
      <c r="T27" s="281"/>
      <c r="U27" s="281"/>
      <c r="V27" s="281"/>
      <c r="W27" s="281"/>
      <c r="X27" s="281"/>
      <c r="Y27" s="26"/>
    </row>
    <row r="28" spans="1:25" ht="15.75" customHeight="1">
      <c r="A28" s="303"/>
      <c r="B28" s="304"/>
      <c r="C28" s="74"/>
      <c r="D28" s="323"/>
      <c r="E28" s="324"/>
      <c r="F28" s="314" t="s">
        <v>43</v>
      </c>
      <c r="G28" s="370" t="s">
        <v>26</v>
      </c>
      <c r="H28" s="314" t="s">
        <v>43</v>
      </c>
      <c r="I28" s="370" t="s">
        <v>26</v>
      </c>
      <c r="J28" s="74"/>
      <c r="K28" s="74"/>
      <c r="L28" s="28"/>
      <c r="M28" s="93"/>
      <c r="N28" s="26"/>
      <c r="O28" s="311"/>
      <c r="P28" s="330"/>
      <c r="Q28" s="330"/>
      <c r="R28" s="330"/>
      <c r="S28" s="330" t="s">
        <v>18</v>
      </c>
      <c r="T28" s="281" t="s">
        <v>169</v>
      </c>
      <c r="U28" s="281" t="s">
        <v>169</v>
      </c>
      <c r="V28" s="281" t="s">
        <v>169</v>
      </c>
      <c r="W28" s="281" t="s">
        <v>169</v>
      </c>
      <c r="X28" s="281" t="s">
        <v>169</v>
      </c>
      <c r="Y28" s="26"/>
    </row>
    <row r="29" spans="1:25" ht="15.75" customHeight="1">
      <c r="A29" s="303"/>
      <c r="B29" s="304"/>
      <c r="C29" s="94" t="s">
        <v>44</v>
      </c>
      <c r="D29" s="325" t="s">
        <v>203</v>
      </c>
      <c r="E29" s="326"/>
      <c r="F29" s="315"/>
      <c r="G29" s="371"/>
      <c r="H29" s="315"/>
      <c r="I29" s="371"/>
      <c r="J29" s="76" t="s">
        <v>27</v>
      </c>
      <c r="K29" s="76" t="s">
        <v>27</v>
      </c>
      <c r="L29" s="76" t="s">
        <v>27</v>
      </c>
      <c r="M29" s="75" t="s">
        <v>27</v>
      </c>
      <c r="N29" s="28"/>
      <c r="O29" s="311"/>
      <c r="P29" s="330"/>
      <c r="Q29" s="330"/>
      <c r="R29" s="330"/>
      <c r="S29" s="330"/>
      <c r="T29" s="281"/>
      <c r="U29" s="281"/>
      <c r="V29" s="281"/>
      <c r="W29" s="281"/>
      <c r="X29" s="281"/>
      <c r="Y29" s="26"/>
    </row>
    <row r="30" spans="1:25" ht="15.75" customHeight="1">
      <c r="A30" s="288" t="s">
        <v>204</v>
      </c>
      <c r="B30" s="289"/>
      <c r="C30" s="143">
        <v>127</v>
      </c>
      <c r="D30" s="327">
        <f>SUM(F30:I30)</f>
        <v>158.4</v>
      </c>
      <c r="E30" s="327"/>
      <c r="F30" s="49" t="s">
        <v>169</v>
      </c>
      <c r="G30" s="49">
        <v>99.5</v>
      </c>
      <c r="H30" s="49" t="s">
        <v>169</v>
      </c>
      <c r="I30" s="49">
        <v>58.9</v>
      </c>
      <c r="J30" s="49" t="s">
        <v>169</v>
      </c>
      <c r="K30" s="49" t="s">
        <v>169</v>
      </c>
      <c r="L30" s="143">
        <v>284</v>
      </c>
      <c r="M30" s="143" t="s">
        <v>169</v>
      </c>
      <c r="N30" s="20"/>
      <c r="O30" s="312" t="s">
        <v>365</v>
      </c>
      <c r="P30" s="330" t="s">
        <v>205</v>
      </c>
      <c r="Q30" s="329" t="s">
        <v>368</v>
      </c>
      <c r="R30" s="330"/>
      <c r="S30" s="329" t="s">
        <v>375</v>
      </c>
      <c r="T30" s="281">
        <v>3</v>
      </c>
      <c r="U30" s="281">
        <v>14</v>
      </c>
      <c r="V30" s="281">
        <v>1</v>
      </c>
      <c r="W30" s="281">
        <v>10</v>
      </c>
      <c r="X30" s="281">
        <v>1</v>
      </c>
      <c r="Y30" s="26"/>
    </row>
    <row r="31" spans="1:25" ht="15.75" customHeight="1">
      <c r="A31" s="290">
        <v>3</v>
      </c>
      <c r="B31" s="291"/>
      <c r="C31" s="143">
        <v>861</v>
      </c>
      <c r="D31" s="327">
        <f>SUM(F31:I31)</f>
        <v>960</v>
      </c>
      <c r="E31" s="327"/>
      <c r="F31" s="49" t="s">
        <v>169</v>
      </c>
      <c r="G31" s="143">
        <v>950</v>
      </c>
      <c r="H31" s="49" t="s">
        <v>169</v>
      </c>
      <c r="I31" s="143">
        <v>10</v>
      </c>
      <c r="J31" s="143">
        <v>236</v>
      </c>
      <c r="K31" s="49" t="s">
        <v>169</v>
      </c>
      <c r="L31" s="143">
        <v>653</v>
      </c>
      <c r="M31" s="143">
        <v>1</v>
      </c>
      <c r="N31" s="20"/>
      <c r="O31" s="313"/>
      <c r="P31" s="330"/>
      <c r="Q31" s="330"/>
      <c r="R31" s="330"/>
      <c r="S31" s="330"/>
      <c r="T31" s="281"/>
      <c r="U31" s="281"/>
      <c r="V31" s="281"/>
      <c r="W31" s="281"/>
      <c r="X31" s="281"/>
      <c r="Y31" s="26"/>
    </row>
    <row r="32" spans="1:25" ht="15.75" customHeight="1">
      <c r="A32" s="290">
        <v>4</v>
      </c>
      <c r="B32" s="291"/>
      <c r="C32" s="143" t="s">
        <v>169</v>
      </c>
      <c r="D32" s="327">
        <f>SUM(F32:I32)</f>
        <v>0.6</v>
      </c>
      <c r="E32" s="327"/>
      <c r="F32" s="49" t="s">
        <v>169</v>
      </c>
      <c r="G32" s="49" t="s">
        <v>169</v>
      </c>
      <c r="H32" s="49">
        <v>0.6</v>
      </c>
      <c r="I32" s="49" t="s">
        <v>169</v>
      </c>
      <c r="J32" s="143" t="s">
        <v>169</v>
      </c>
      <c r="K32" s="49" t="s">
        <v>169</v>
      </c>
      <c r="L32" s="143">
        <v>200</v>
      </c>
      <c r="M32" s="143" t="s">
        <v>169</v>
      </c>
      <c r="N32" s="20"/>
      <c r="O32" s="313"/>
      <c r="P32" s="330"/>
      <c r="Q32" s="330"/>
      <c r="R32" s="330"/>
      <c r="S32" s="330" t="s">
        <v>6</v>
      </c>
      <c r="T32" s="281">
        <v>87023</v>
      </c>
      <c r="U32" s="281">
        <v>759043</v>
      </c>
      <c r="V32" s="281">
        <v>111737</v>
      </c>
      <c r="W32" s="281">
        <v>396607</v>
      </c>
      <c r="X32" s="281">
        <v>150100</v>
      </c>
      <c r="Y32" s="26"/>
    </row>
    <row r="33" spans="1:25" ht="15.75" customHeight="1">
      <c r="A33" s="290">
        <v>5</v>
      </c>
      <c r="B33" s="291"/>
      <c r="C33" s="143">
        <v>43</v>
      </c>
      <c r="D33" s="327">
        <f>SUM(F33:I33)</f>
        <v>2339.9</v>
      </c>
      <c r="E33" s="327"/>
      <c r="F33" s="49">
        <v>2</v>
      </c>
      <c r="G33" s="49">
        <v>2337.3</v>
      </c>
      <c r="H33" s="49" t="s">
        <v>169</v>
      </c>
      <c r="I33" s="49">
        <v>0.6</v>
      </c>
      <c r="J33" s="143">
        <v>57</v>
      </c>
      <c r="K33" s="143">
        <v>1</v>
      </c>
      <c r="L33" s="143">
        <v>465</v>
      </c>
      <c r="M33" s="143">
        <v>1</v>
      </c>
      <c r="N33" s="20"/>
      <c r="O33" s="313"/>
      <c r="P33" s="330"/>
      <c r="Q33" s="330"/>
      <c r="R33" s="330"/>
      <c r="S33" s="330"/>
      <c r="T33" s="282"/>
      <c r="U33" s="282"/>
      <c r="V33" s="282"/>
      <c r="W33" s="282"/>
      <c r="X33" s="282"/>
      <c r="Y33" s="26"/>
    </row>
    <row r="34" spans="1:25" ht="15.75" customHeight="1">
      <c r="A34" s="331">
        <v>6</v>
      </c>
      <c r="B34" s="332"/>
      <c r="C34" s="239">
        <f>SUM(C36:C43)</f>
        <v>15</v>
      </c>
      <c r="D34" s="316" t="s">
        <v>409</v>
      </c>
      <c r="E34" s="316"/>
      <c r="F34" s="240" t="s">
        <v>409</v>
      </c>
      <c r="G34" s="240" t="s">
        <v>409</v>
      </c>
      <c r="H34" s="240" t="s">
        <v>409</v>
      </c>
      <c r="I34" s="240" t="s">
        <v>409</v>
      </c>
      <c r="J34" s="239">
        <f>SUM(J36:J43)</f>
        <v>7</v>
      </c>
      <c r="K34" s="240" t="s">
        <v>409</v>
      </c>
      <c r="L34" s="239">
        <f>SUM(L36:L43)</f>
        <v>94</v>
      </c>
      <c r="M34" s="239" t="s">
        <v>409</v>
      </c>
      <c r="N34" s="95"/>
      <c r="O34" s="320" t="s">
        <v>206</v>
      </c>
      <c r="P34" s="320"/>
      <c r="Q34" s="320"/>
      <c r="R34" s="320"/>
      <c r="S34" s="320"/>
      <c r="T34" s="320"/>
      <c r="U34" s="320"/>
      <c r="V34" s="320"/>
      <c r="W34" s="320"/>
      <c r="X34" s="320"/>
      <c r="Y34" s="26"/>
    </row>
    <row r="35" spans="1:25" ht="15.75" customHeight="1">
      <c r="A35" s="307"/>
      <c r="B35" s="308"/>
      <c r="C35" s="78"/>
      <c r="D35" s="334"/>
      <c r="E35" s="334"/>
      <c r="F35" s="96"/>
      <c r="G35" s="96"/>
      <c r="H35" s="96"/>
      <c r="I35" s="96"/>
      <c r="J35" s="78"/>
      <c r="K35" s="78"/>
      <c r="L35" s="78"/>
      <c r="M35" s="78"/>
      <c r="N35" s="28"/>
      <c r="O35" s="60" t="s">
        <v>180</v>
      </c>
      <c r="P35" s="12"/>
      <c r="Q35" s="12"/>
      <c r="R35" s="12"/>
      <c r="S35" s="29"/>
      <c r="T35" s="97"/>
      <c r="U35" s="97"/>
      <c r="V35" s="97"/>
      <c r="W35" s="97"/>
      <c r="X35" s="97"/>
      <c r="Y35" s="26"/>
    </row>
    <row r="36" spans="1:26" ht="15.75" customHeight="1">
      <c r="A36" s="284" t="s">
        <v>7</v>
      </c>
      <c r="B36" s="285"/>
      <c r="C36" s="67" t="s">
        <v>207</v>
      </c>
      <c r="D36" s="333" t="s">
        <v>207</v>
      </c>
      <c r="E36" s="333"/>
      <c r="F36" s="49" t="s">
        <v>207</v>
      </c>
      <c r="G36" s="49" t="s">
        <v>207</v>
      </c>
      <c r="H36" s="49" t="s">
        <v>207</v>
      </c>
      <c r="I36" s="49" t="s">
        <v>207</v>
      </c>
      <c r="J36" s="67" t="s">
        <v>207</v>
      </c>
      <c r="K36" s="67" t="s">
        <v>207</v>
      </c>
      <c r="L36" s="67" t="s">
        <v>207</v>
      </c>
      <c r="M36" s="67" t="s">
        <v>207</v>
      </c>
      <c r="N36" s="21"/>
      <c r="O36" s="98"/>
      <c r="P36" s="26"/>
      <c r="Q36" s="26"/>
      <c r="R36" s="35"/>
      <c r="S36" s="26"/>
      <c r="T36" s="22"/>
      <c r="U36" s="22"/>
      <c r="V36" s="22"/>
      <c r="W36" s="22"/>
      <c r="X36" s="22"/>
      <c r="Y36" s="99"/>
      <c r="Z36" s="99"/>
    </row>
    <row r="37" spans="1:37" s="4" customFormat="1" ht="18" customHeight="1">
      <c r="A37" s="284" t="s">
        <v>9</v>
      </c>
      <c r="B37" s="285"/>
      <c r="C37" s="67">
        <v>11</v>
      </c>
      <c r="D37" s="333" t="s">
        <v>207</v>
      </c>
      <c r="E37" s="333"/>
      <c r="F37" s="49" t="s">
        <v>207</v>
      </c>
      <c r="G37" s="49" t="s">
        <v>207</v>
      </c>
      <c r="H37" s="49" t="s">
        <v>207</v>
      </c>
      <c r="I37" s="49" t="s">
        <v>207</v>
      </c>
      <c r="J37" s="67" t="s">
        <v>207</v>
      </c>
      <c r="K37" s="67" t="s">
        <v>207</v>
      </c>
      <c r="L37" s="67">
        <v>91</v>
      </c>
      <c r="M37" s="67" t="s">
        <v>207</v>
      </c>
      <c r="N37" s="21"/>
      <c r="O37" s="328" t="s">
        <v>407</v>
      </c>
      <c r="P37" s="328"/>
      <c r="Q37" s="328"/>
      <c r="R37" s="328"/>
      <c r="S37" s="328"/>
      <c r="T37" s="328"/>
      <c r="U37" s="328"/>
      <c r="V37" s="328"/>
      <c r="W37" s="328"/>
      <c r="X37" s="328"/>
      <c r="Y37" s="144"/>
      <c r="AB37" s="79"/>
      <c r="AC37" s="79"/>
      <c r="AD37" s="79"/>
      <c r="AE37" s="79"/>
      <c r="AF37" s="79"/>
      <c r="AG37" s="79"/>
      <c r="AH37" s="79"/>
      <c r="AI37" s="79"/>
      <c r="AJ37" s="79"/>
      <c r="AK37" s="79"/>
    </row>
    <row r="38" spans="1:37" ht="15.75" customHeight="1">
      <c r="A38" s="336" t="s">
        <v>10</v>
      </c>
      <c r="B38" s="337"/>
      <c r="C38" s="18">
        <v>2</v>
      </c>
      <c r="D38" s="335" t="s">
        <v>207</v>
      </c>
      <c r="E38" s="335"/>
      <c r="F38" s="167" t="s">
        <v>207</v>
      </c>
      <c r="G38" s="167" t="s">
        <v>207</v>
      </c>
      <c r="H38" s="167" t="s">
        <v>207</v>
      </c>
      <c r="I38" s="167" t="s">
        <v>207</v>
      </c>
      <c r="J38" s="18">
        <v>3</v>
      </c>
      <c r="K38" s="18" t="s">
        <v>207</v>
      </c>
      <c r="L38" s="18" t="s">
        <v>207</v>
      </c>
      <c r="M38" s="18" t="s">
        <v>207</v>
      </c>
      <c r="N38" s="21"/>
      <c r="Y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ht="15.75" customHeight="1" thickBot="1">
      <c r="A39" s="284" t="s">
        <v>11</v>
      </c>
      <c r="B39" s="285"/>
      <c r="C39" s="67" t="s">
        <v>207</v>
      </c>
      <c r="D39" s="283" t="s">
        <v>207</v>
      </c>
      <c r="E39" s="283"/>
      <c r="F39" s="49" t="s">
        <v>207</v>
      </c>
      <c r="G39" s="49" t="s">
        <v>207</v>
      </c>
      <c r="H39" s="49" t="s">
        <v>207</v>
      </c>
      <c r="I39" s="49" t="s">
        <v>207</v>
      </c>
      <c r="J39" s="67">
        <v>4</v>
      </c>
      <c r="K39" s="67" t="s">
        <v>207</v>
      </c>
      <c r="L39" s="67" t="s">
        <v>207</v>
      </c>
      <c r="M39" s="67" t="s">
        <v>207</v>
      </c>
      <c r="N39" s="21"/>
      <c r="O39" s="100"/>
      <c r="R39" s="99"/>
      <c r="S39" s="99"/>
      <c r="T39" s="99"/>
      <c r="U39" s="99"/>
      <c r="V39" s="99"/>
      <c r="W39" s="99"/>
      <c r="X39" s="101" t="s">
        <v>181</v>
      </c>
      <c r="Y39" s="99"/>
      <c r="AB39" s="26"/>
      <c r="AC39" s="99"/>
      <c r="AD39" s="99"/>
      <c r="AE39" s="99"/>
      <c r="AF39" s="99"/>
      <c r="AG39" s="99"/>
      <c r="AH39" s="99"/>
      <c r="AI39" s="99"/>
      <c r="AJ39" s="99"/>
      <c r="AK39" s="101"/>
    </row>
    <row r="40" spans="1:35" ht="15.75" customHeight="1">
      <c r="A40" s="284" t="s">
        <v>12</v>
      </c>
      <c r="B40" s="285"/>
      <c r="C40" s="67" t="s">
        <v>208</v>
      </c>
      <c r="D40" s="283" t="s">
        <v>208</v>
      </c>
      <c r="E40" s="283"/>
      <c r="F40" s="49" t="s">
        <v>208</v>
      </c>
      <c r="G40" s="49" t="s">
        <v>208</v>
      </c>
      <c r="H40" s="49" t="s">
        <v>208</v>
      </c>
      <c r="I40" s="49" t="s">
        <v>208</v>
      </c>
      <c r="J40" s="67" t="s">
        <v>208</v>
      </c>
      <c r="K40" s="67" t="s">
        <v>208</v>
      </c>
      <c r="L40" s="67" t="s">
        <v>208</v>
      </c>
      <c r="M40" s="67" t="s">
        <v>208</v>
      </c>
      <c r="N40" s="58"/>
      <c r="O40" s="318" t="s">
        <v>226</v>
      </c>
      <c r="P40" s="318"/>
      <c r="Q40" s="318"/>
      <c r="R40" s="318"/>
      <c r="S40" s="319"/>
      <c r="T40" s="164" t="s">
        <v>179</v>
      </c>
      <c r="U40" s="164" t="s">
        <v>219</v>
      </c>
      <c r="V40" s="164" t="s">
        <v>220</v>
      </c>
      <c r="W40" s="164" t="s">
        <v>221</v>
      </c>
      <c r="X40" s="163" t="s">
        <v>222</v>
      </c>
      <c r="Y40" s="26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ht="15.75" customHeight="1">
      <c r="A41" s="284" t="s">
        <v>13</v>
      </c>
      <c r="B41" s="285"/>
      <c r="C41" s="67">
        <v>2</v>
      </c>
      <c r="D41" s="283" t="s">
        <v>209</v>
      </c>
      <c r="E41" s="283"/>
      <c r="F41" s="49" t="s">
        <v>209</v>
      </c>
      <c r="G41" s="49" t="s">
        <v>209</v>
      </c>
      <c r="H41" s="49" t="s">
        <v>209</v>
      </c>
      <c r="I41" s="49" t="s">
        <v>209</v>
      </c>
      <c r="J41" s="67" t="s">
        <v>209</v>
      </c>
      <c r="K41" s="67" t="s">
        <v>209</v>
      </c>
      <c r="L41" s="67" t="s">
        <v>209</v>
      </c>
      <c r="M41" s="67" t="s">
        <v>209</v>
      </c>
      <c r="N41" s="58"/>
      <c r="O41" s="102"/>
      <c r="P41" s="103"/>
      <c r="Q41" s="103"/>
      <c r="R41" s="103"/>
      <c r="S41" s="176" t="s">
        <v>223</v>
      </c>
      <c r="T41" s="104">
        <v>11013</v>
      </c>
      <c r="U41" s="104">
        <v>11060</v>
      </c>
      <c r="V41" s="104">
        <v>10678</v>
      </c>
      <c r="W41" s="104">
        <v>8379</v>
      </c>
      <c r="X41" s="104">
        <v>9756</v>
      </c>
      <c r="Y41" s="26"/>
      <c r="Z41" s="25"/>
      <c r="AA41" s="105"/>
      <c r="AB41" s="105"/>
      <c r="AC41" s="105"/>
      <c r="AD41" s="28"/>
      <c r="AE41" s="22"/>
      <c r="AF41" s="22"/>
      <c r="AG41" s="22"/>
      <c r="AH41" s="22"/>
      <c r="AI41" s="22"/>
    </row>
    <row r="42" spans="1:35" ht="15.75" customHeight="1">
      <c r="A42" s="284" t="s">
        <v>14</v>
      </c>
      <c r="B42" s="285"/>
      <c r="C42" s="67" t="s">
        <v>209</v>
      </c>
      <c r="D42" s="283" t="s">
        <v>209</v>
      </c>
      <c r="E42" s="283"/>
      <c r="F42" s="49" t="s">
        <v>209</v>
      </c>
      <c r="G42" s="49" t="s">
        <v>209</v>
      </c>
      <c r="H42" s="49" t="s">
        <v>209</v>
      </c>
      <c r="I42" s="49" t="s">
        <v>209</v>
      </c>
      <c r="J42" s="67" t="s">
        <v>209</v>
      </c>
      <c r="K42" s="67" t="s">
        <v>209</v>
      </c>
      <c r="L42" s="67" t="s">
        <v>209</v>
      </c>
      <c r="M42" s="67" t="s">
        <v>209</v>
      </c>
      <c r="N42" s="58"/>
      <c r="O42" s="375" t="s">
        <v>210</v>
      </c>
      <c r="P42" s="375"/>
      <c r="Q42" s="375"/>
      <c r="R42" s="29"/>
      <c r="S42" s="177" t="s">
        <v>224</v>
      </c>
      <c r="T42" s="32" t="s">
        <v>169</v>
      </c>
      <c r="U42" s="32" t="s">
        <v>169</v>
      </c>
      <c r="V42" s="32" t="s">
        <v>169</v>
      </c>
      <c r="W42" s="32" t="s">
        <v>169</v>
      </c>
      <c r="X42" s="32" t="s">
        <v>169</v>
      </c>
      <c r="Y42" s="26"/>
      <c r="Z42" s="29"/>
      <c r="AA42" s="29"/>
      <c r="AB42" s="29"/>
      <c r="AC42" s="29"/>
      <c r="AD42" s="28"/>
      <c r="AE42" s="22"/>
      <c r="AF42" s="22"/>
      <c r="AG42" s="22"/>
      <c r="AH42" s="22"/>
      <c r="AI42" s="22"/>
    </row>
    <row r="43" spans="1:35" ht="15.75" customHeight="1">
      <c r="A43" s="293" t="s">
        <v>15</v>
      </c>
      <c r="B43" s="294"/>
      <c r="C43" s="85" t="s">
        <v>209</v>
      </c>
      <c r="D43" s="292" t="s">
        <v>209</v>
      </c>
      <c r="E43" s="292"/>
      <c r="F43" s="85" t="s">
        <v>209</v>
      </c>
      <c r="G43" s="85" t="s">
        <v>209</v>
      </c>
      <c r="H43" s="85" t="s">
        <v>209</v>
      </c>
      <c r="I43" s="85" t="s">
        <v>209</v>
      </c>
      <c r="J43" s="85" t="s">
        <v>209</v>
      </c>
      <c r="K43" s="85" t="s">
        <v>209</v>
      </c>
      <c r="L43" s="85">
        <v>3</v>
      </c>
      <c r="M43" s="85" t="s">
        <v>209</v>
      </c>
      <c r="N43" s="58"/>
      <c r="O43" s="105"/>
      <c r="P43" s="105"/>
      <c r="Q43" s="105"/>
      <c r="R43" s="105"/>
      <c r="S43" s="177" t="s">
        <v>225</v>
      </c>
      <c r="T43" s="32">
        <v>30033</v>
      </c>
      <c r="U43" s="32">
        <v>25646</v>
      </c>
      <c r="V43" s="32">
        <v>28865</v>
      </c>
      <c r="W43" s="32">
        <v>23019</v>
      </c>
      <c r="X43" s="32">
        <v>29213</v>
      </c>
      <c r="Y43" s="26"/>
      <c r="Z43" s="105"/>
      <c r="AA43" s="105"/>
      <c r="AB43" s="105"/>
      <c r="AC43" s="105"/>
      <c r="AD43" s="28"/>
      <c r="AE43" s="22"/>
      <c r="AF43" s="22"/>
      <c r="AG43" s="22"/>
      <c r="AH43" s="22"/>
      <c r="AI43" s="22"/>
    </row>
    <row r="44" spans="12:35" ht="15.75" customHeight="1">
      <c r="L44" s="58"/>
      <c r="M44" s="58"/>
      <c r="N44" s="58"/>
      <c r="O44" s="105"/>
      <c r="P44" s="105"/>
      <c r="Q44" s="105"/>
      <c r="R44" s="105"/>
      <c r="S44" s="177" t="s">
        <v>223</v>
      </c>
      <c r="T44" s="32">
        <v>256</v>
      </c>
      <c r="U44" s="32">
        <v>172</v>
      </c>
      <c r="V44" s="32">
        <v>59</v>
      </c>
      <c r="W44" s="32" t="s">
        <v>169</v>
      </c>
      <c r="X44" s="146">
        <v>0.4</v>
      </c>
      <c r="Y44" s="26"/>
      <c r="Z44" s="105"/>
      <c r="AA44" s="105"/>
      <c r="AB44" s="105"/>
      <c r="AC44" s="105"/>
      <c r="AD44" s="28"/>
      <c r="AE44" s="22"/>
      <c r="AF44" s="22"/>
      <c r="AG44" s="22"/>
      <c r="AH44" s="22"/>
      <c r="AI44" s="22"/>
    </row>
    <row r="45" spans="3:35" ht="15.75" customHeight="1">
      <c r="C45" s="70"/>
      <c r="L45" s="58"/>
      <c r="M45" s="58"/>
      <c r="N45" s="58"/>
      <c r="O45" s="375" t="s">
        <v>29</v>
      </c>
      <c r="P45" s="375"/>
      <c r="Q45" s="375"/>
      <c r="R45" s="29"/>
      <c r="S45" s="177" t="s">
        <v>224</v>
      </c>
      <c r="T45" s="32" t="s">
        <v>169</v>
      </c>
      <c r="U45" s="32" t="s">
        <v>169</v>
      </c>
      <c r="V45" s="32" t="s">
        <v>169</v>
      </c>
      <c r="W45" s="32" t="s">
        <v>169</v>
      </c>
      <c r="X45" s="32" t="s">
        <v>169</v>
      </c>
      <c r="Z45" s="29"/>
      <c r="AA45" s="29"/>
      <c r="AB45" s="29"/>
      <c r="AC45" s="29"/>
      <c r="AD45" s="28"/>
      <c r="AE45" s="22"/>
      <c r="AF45" s="22"/>
      <c r="AG45" s="22"/>
      <c r="AH45" s="22"/>
      <c r="AI45" s="22"/>
    </row>
    <row r="46" spans="1:35" ht="15.75" customHeight="1">
      <c r="A46" s="58"/>
      <c r="B46" s="58"/>
      <c r="C46" s="10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105"/>
      <c r="P46" s="105"/>
      <c r="Q46" s="105"/>
      <c r="R46" s="105"/>
      <c r="S46" s="177" t="s">
        <v>225</v>
      </c>
      <c r="T46" s="107">
        <v>15480</v>
      </c>
      <c r="U46" s="107">
        <v>8250</v>
      </c>
      <c r="V46" s="107">
        <v>80</v>
      </c>
      <c r="W46" s="107" t="s">
        <v>169</v>
      </c>
      <c r="X46" s="107">
        <v>328</v>
      </c>
      <c r="Z46" s="105"/>
      <c r="AA46" s="105"/>
      <c r="AB46" s="105"/>
      <c r="AC46" s="105"/>
      <c r="AD46" s="28"/>
      <c r="AE46" s="34"/>
      <c r="AF46" s="34"/>
      <c r="AG46" s="34"/>
      <c r="AH46" s="34"/>
      <c r="AI46" s="34"/>
    </row>
    <row r="47" spans="1:35" ht="15.75" customHeight="1" thickBot="1">
      <c r="A47" s="58"/>
      <c r="B47" s="58"/>
      <c r="C47" s="10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105"/>
      <c r="P47" s="105"/>
      <c r="Q47" s="105"/>
      <c r="R47" s="105"/>
      <c r="S47" s="177" t="s">
        <v>223</v>
      </c>
      <c r="T47" s="107" t="s">
        <v>169</v>
      </c>
      <c r="U47" s="107" t="s">
        <v>169</v>
      </c>
      <c r="V47" s="107" t="s">
        <v>169</v>
      </c>
      <c r="W47" s="107" t="s">
        <v>169</v>
      </c>
      <c r="X47" s="107" t="s">
        <v>169</v>
      </c>
      <c r="Z47" s="105"/>
      <c r="AA47" s="105"/>
      <c r="AB47" s="105"/>
      <c r="AC47" s="105"/>
      <c r="AD47" s="28"/>
      <c r="AE47" s="34"/>
      <c r="AF47" s="34"/>
      <c r="AG47" s="34"/>
      <c r="AH47" s="34"/>
      <c r="AI47" s="34"/>
    </row>
    <row r="48" spans="1:35" ht="15.75" customHeight="1">
      <c r="A48" s="301" t="s">
        <v>174</v>
      </c>
      <c r="B48" s="302"/>
      <c r="C48" s="295" t="s">
        <v>359</v>
      </c>
      <c r="D48" s="297" t="s">
        <v>360</v>
      </c>
      <c r="E48" s="298" t="s">
        <v>211</v>
      </c>
      <c r="F48" s="297" t="s">
        <v>361</v>
      </c>
      <c r="G48" s="298" t="s">
        <v>150</v>
      </c>
      <c r="H48" s="369" t="s">
        <v>151</v>
      </c>
      <c r="I48" s="369" t="s">
        <v>152</v>
      </c>
      <c r="J48" s="377" t="s">
        <v>153</v>
      </c>
      <c r="K48" s="369" t="s">
        <v>154</v>
      </c>
      <c r="L48" s="380" t="s">
        <v>212</v>
      </c>
      <c r="M48" s="381"/>
      <c r="N48" s="58"/>
      <c r="O48" s="375" t="s">
        <v>30</v>
      </c>
      <c r="P48" s="375"/>
      <c r="Q48" s="375"/>
      <c r="R48" s="29"/>
      <c r="S48" s="177" t="s">
        <v>224</v>
      </c>
      <c r="T48" s="107" t="s">
        <v>169</v>
      </c>
      <c r="U48" s="107" t="s">
        <v>169</v>
      </c>
      <c r="V48" s="107" t="s">
        <v>169</v>
      </c>
      <c r="W48" s="107" t="s">
        <v>169</v>
      </c>
      <c r="X48" s="107" t="s">
        <v>169</v>
      </c>
      <c r="Z48" s="29"/>
      <c r="AA48" s="29"/>
      <c r="AB48" s="29"/>
      <c r="AC48" s="29"/>
      <c r="AD48" s="28"/>
      <c r="AE48" s="34"/>
      <c r="AF48" s="34"/>
      <c r="AG48" s="34"/>
      <c r="AH48" s="34"/>
      <c r="AI48" s="34"/>
    </row>
    <row r="49" spans="1:35" ht="15.75" customHeight="1">
      <c r="A49" s="303"/>
      <c r="B49" s="304"/>
      <c r="C49" s="296"/>
      <c r="D49" s="296"/>
      <c r="E49" s="296"/>
      <c r="F49" s="296"/>
      <c r="G49" s="296"/>
      <c r="H49" s="296"/>
      <c r="I49" s="296"/>
      <c r="J49" s="378"/>
      <c r="K49" s="379"/>
      <c r="L49" s="382"/>
      <c r="M49" s="383"/>
      <c r="N49" s="58"/>
      <c r="O49" s="105"/>
      <c r="P49" s="105"/>
      <c r="Q49" s="105"/>
      <c r="R49" s="105"/>
      <c r="S49" s="177" t="s">
        <v>225</v>
      </c>
      <c r="T49" s="107" t="s">
        <v>169</v>
      </c>
      <c r="U49" s="107" t="s">
        <v>169</v>
      </c>
      <c r="V49" s="107" t="s">
        <v>169</v>
      </c>
      <c r="W49" s="107" t="s">
        <v>169</v>
      </c>
      <c r="X49" s="107" t="s">
        <v>169</v>
      </c>
      <c r="Z49" s="105"/>
      <c r="AA49" s="105"/>
      <c r="AB49" s="105"/>
      <c r="AC49" s="105"/>
      <c r="AD49" s="28"/>
      <c r="AE49" s="34"/>
      <c r="AF49" s="34"/>
      <c r="AG49" s="34"/>
      <c r="AH49" s="34"/>
      <c r="AI49" s="34"/>
    </row>
    <row r="50" spans="1:35" ht="15.75" customHeight="1">
      <c r="A50" s="303"/>
      <c r="B50" s="304"/>
      <c r="C50" s="76" t="s">
        <v>27</v>
      </c>
      <c r="D50" s="76" t="s">
        <v>27</v>
      </c>
      <c r="E50" s="76" t="s">
        <v>27</v>
      </c>
      <c r="F50" s="76" t="s">
        <v>177</v>
      </c>
      <c r="G50" s="76" t="s">
        <v>27</v>
      </c>
      <c r="H50" s="76" t="s">
        <v>27</v>
      </c>
      <c r="I50" s="76" t="s">
        <v>27</v>
      </c>
      <c r="J50" s="76" t="s">
        <v>176</v>
      </c>
      <c r="K50" s="76" t="s">
        <v>175</v>
      </c>
      <c r="L50" s="325" t="s">
        <v>31</v>
      </c>
      <c r="M50" s="374"/>
      <c r="N50" s="58"/>
      <c r="O50" s="105"/>
      <c r="P50" s="105"/>
      <c r="Q50" s="105"/>
      <c r="R50" s="105"/>
      <c r="S50" s="177" t="s">
        <v>223</v>
      </c>
      <c r="T50" s="107" t="s">
        <v>169</v>
      </c>
      <c r="U50" s="107" t="s">
        <v>169</v>
      </c>
      <c r="V50" s="107" t="s">
        <v>169</v>
      </c>
      <c r="W50" s="107" t="s">
        <v>169</v>
      </c>
      <c r="X50" s="107" t="s">
        <v>169</v>
      </c>
      <c r="Z50" s="105"/>
      <c r="AA50" s="105"/>
      <c r="AB50" s="105"/>
      <c r="AC50" s="105"/>
      <c r="AD50" s="28"/>
      <c r="AE50" s="34"/>
      <c r="AF50" s="34"/>
      <c r="AG50" s="34"/>
      <c r="AH50" s="34"/>
      <c r="AI50" s="34"/>
    </row>
    <row r="51" spans="1:35" ht="15.75" customHeight="1">
      <c r="A51" s="288" t="s">
        <v>213</v>
      </c>
      <c r="B51" s="289"/>
      <c r="C51" s="107">
        <v>429</v>
      </c>
      <c r="D51" s="107" t="s">
        <v>169</v>
      </c>
      <c r="E51" s="107">
        <v>7</v>
      </c>
      <c r="F51" s="107" t="s">
        <v>169</v>
      </c>
      <c r="G51" s="107" t="s">
        <v>169</v>
      </c>
      <c r="H51" s="107" t="s">
        <v>169</v>
      </c>
      <c r="I51" s="107" t="s">
        <v>169</v>
      </c>
      <c r="J51" s="107" t="s">
        <v>169</v>
      </c>
      <c r="K51" s="107" t="s">
        <v>169</v>
      </c>
      <c r="L51" s="283">
        <v>9624731</v>
      </c>
      <c r="M51" s="376"/>
      <c r="N51" s="58"/>
      <c r="O51" s="375" t="s">
        <v>214</v>
      </c>
      <c r="P51" s="375"/>
      <c r="Q51" s="375"/>
      <c r="R51" s="29"/>
      <c r="S51" s="177" t="s">
        <v>224</v>
      </c>
      <c r="T51" s="107" t="s">
        <v>169</v>
      </c>
      <c r="U51" s="107" t="s">
        <v>169</v>
      </c>
      <c r="V51" s="107" t="s">
        <v>169</v>
      </c>
      <c r="W51" s="107" t="s">
        <v>169</v>
      </c>
      <c r="X51" s="107" t="s">
        <v>169</v>
      </c>
      <c r="Z51" s="29"/>
      <c r="AA51" s="29"/>
      <c r="AB51" s="29"/>
      <c r="AC51" s="29"/>
      <c r="AD51" s="28"/>
      <c r="AE51" s="34"/>
      <c r="AF51" s="34"/>
      <c r="AG51" s="34"/>
      <c r="AH51" s="34"/>
      <c r="AI51" s="34"/>
    </row>
    <row r="52" spans="1:35" ht="15.75" customHeight="1">
      <c r="A52" s="290">
        <v>3</v>
      </c>
      <c r="B52" s="291"/>
      <c r="C52" s="107">
        <v>525</v>
      </c>
      <c r="D52" s="107" t="s">
        <v>169</v>
      </c>
      <c r="E52" s="107">
        <v>6</v>
      </c>
      <c r="F52" s="107" t="s">
        <v>169</v>
      </c>
      <c r="G52" s="107" t="s">
        <v>169</v>
      </c>
      <c r="H52" s="107" t="s">
        <v>169</v>
      </c>
      <c r="I52" s="107" t="s">
        <v>169</v>
      </c>
      <c r="J52" s="107" t="s">
        <v>169</v>
      </c>
      <c r="K52" s="107" t="s">
        <v>169</v>
      </c>
      <c r="L52" s="283">
        <v>41063717</v>
      </c>
      <c r="M52" s="376"/>
      <c r="N52" s="58"/>
      <c r="O52" s="105"/>
      <c r="P52" s="105"/>
      <c r="Q52" s="105"/>
      <c r="R52" s="105"/>
      <c r="S52" s="177" t="s">
        <v>225</v>
      </c>
      <c r="T52" s="107" t="s">
        <v>169</v>
      </c>
      <c r="U52" s="107" t="s">
        <v>169</v>
      </c>
      <c r="V52" s="107" t="s">
        <v>169</v>
      </c>
      <c r="W52" s="107" t="s">
        <v>169</v>
      </c>
      <c r="X52" s="107" t="s">
        <v>169</v>
      </c>
      <c r="Z52" s="105"/>
      <c r="AA52" s="105"/>
      <c r="AB52" s="105"/>
      <c r="AC52" s="105"/>
      <c r="AD52" s="28"/>
      <c r="AE52" s="34"/>
      <c r="AF52" s="34"/>
      <c r="AG52" s="34"/>
      <c r="AH52" s="34"/>
      <c r="AI52" s="34"/>
    </row>
    <row r="53" spans="1:35" ht="15.75" customHeight="1">
      <c r="A53" s="290">
        <v>4</v>
      </c>
      <c r="B53" s="291"/>
      <c r="C53" s="107">
        <v>156</v>
      </c>
      <c r="D53" s="107" t="s">
        <v>169</v>
      </c>
      <c r="E53" s="107">
        <v>1</v>
      </c>
      <c r="F53" s="107" t="s">
        <v>169</v>
      </c>
      <c r="G53" s="107" t="s">
        <v>169</v>
      </c>
      <c r="H53" s="107" t="s">
        <v>169</v>
      </c>
      <c r="I53" s="107" t="s">
        <v>169</v>
      </c>
      <c r="J53" s="107" t="s">
        <v>169</v>
      </c>
      <c r="K53" s="107" t="s">
        <v>169</v>
      </c>
      <c r="L53" s="385">
        <v>6388362</v>
      </c>
      <c r="M53" s="384"/>
      <c r="N53" s="58"/>
      <c r="O53" s="105"/>
      <c r="P53" s="105"/>
      <c r="Q53" s="105"/>
      <c r="R53" s="105"/>
      <c r="S53" s="177" t="s">
        <v>223</v>
      </c>
      <c r="T53" s="107">
        <v>331</v>
      </c>
      <c r="U53" s="107">
        <v>26</v>
      </c>
      <c r="V53" s="107">
        <v>205</v>
      </c>
      <c r="W53" s="107" t="s">
        <v>169</v>
      </c>
      <c r="X53" s="107">
        <v>30</v>
      </c>
      <c r="Z53" s="105"/>
      <c r="AA53" s="105"/>
      <c r="AB53" s="105"/>
      <c r="AC53" s="105"/>
      <c r="AD53" s="28"/>
      <c r="AE53" s="34"/>
      <c r="AF53" s="34"/>
      <c r="AG53" s="34"/>
      <c r="AH53" s="34"/>
      <c r="AI53" s="34"/>
    </row>
    <row r="54" spans="1:35" ht="15.75" customHeight="1">
      <c r="A54" s="290">
        <v>5</v>
      </c>
      <c r="B54" s="291"/>
      <c r="C54" s="107">
        <v>354</v>
      </c>
      <c r="D54" s="107">
        <v>10</v>
      </c>
      <c r="E54" s="107">
        <v>8</v>
      </c>
      <c r="F54" s="107">
        <v>2355</v>
      </c>
      <c r="G54" s="107" t="s">
        <v>169</v>
      </c>
      <c r="H54" s="107">
        <v>2</v>
      </c>
      <c r="I54" s="107">
        <v>1</v>
      </c>
      <c r="J54" s="107">
        <v>28</v>
      </c>
      <c r="K54" s="107">
        <v>38</v>
      </c>
      <c r="L54" s="385">
        <v>23123149</v>
      </c>
      <c r="M54" s="384"/>
      <c r="N54" s="58"/>
      <c r="O54" s="375" t="s">
        <v>32</v>
      </c>
      <c r="P54" s="375"/>
      <c r="Q54" s="375"/>
      <c r="R54" s="29"/>
      <c r="S54" s="177" t="s">
        <v>224</v>
      </c>
      <c r="T54" s="107" t="s">
        <v>169</v>
      </c>
      <c r="U54" s="107" t="s">
        <v>169</v>
      </c>
      <c r="V54" s="107" t="s">
        <v>169</v>
      </c>
      <c r="W54" s="107" t="s">
        <v>169</v>
      </c>
      <c r="X54" s="107" t="s">
        <v>169</v>
      </c>
      <c r="Z54" s="29"/>
      <c r="AA54" s="29"/>
      <c r="AB54" s="29"/>
      <c r="AC54" s="29"/>
      <c r="AD54" s="28"/>
      <c r="AE54" s="34"/>
      <c r="AF54" s="34"/>
      <c r="AG54" s="34"/>
      <c r="AH54" s="34"/>
      <c r="AI54" s="34"/>
    </row>
    <row r="55" spans="1:35" ht="15.75" customHeight="1">
      <c r="A55" s="305">
        <v>6</v>
      </c>
      <c r="B55" s="306"/>
      <c r="C55" s="175">
        <f>SUM(C57:C64)</f>
        <v>5</v>
      </c>
      <c r="D55" s="175" t="s">
        <v>408</v>
      </c>
      <c r="E55" s="175" t="s">
        <v>408</v>
      </c>
      <c r="F55" s="175" t="s">
        <v>408</v>
      </c>
      <c r="G55" s="175" t="s">
        <v>408</v>
      </c>
      <c r="H55" s="175">
        <f>SUM(H57:H64)</f>
        <v>1</v>
      </c>
      <c r="I55" s="175" t="s">
        <v>408</v>
      </c>
      <c r="J55" s="175">
        <f>SUM(J57:J64)</f>
        <v>1</v>
      </c>
      <c r="K55" s="175">
        <f>SUM(K57:K64)</f>
        <v>10500</v>
      </c>
      <c r="L55" s="386">
        <f>SUM(L57:M64)</f>
        <v>4144401</v>
      </c>
      <c r="M55" s="387"/>
      <c r="N55" s="58"/>
      <c r="O55" s="105"/>
      <c r="P55" s="105"/>
      <c r="Q55" s="105"/>
      <c r="R55" s="105"/>
      <c r="S55" s="177" t="s">
        <v>225</v>
      </c>
      <c r="T55" s="107">
        <v>6773</v>
      </c>
      <c r="U55" s="107">
        <v>5260</v>
      </c>
      <c r="V55" s="107">
        <v>1950</v>
      </c>
      <c r="W55" s="107" t="s">
        <v>169</v>
      </c>
      <c r="X55" s="107" t="s">
        <v>169</v>
      </c>
      <c r="Z55" s="105"/>
      <c r="AA55" s="105"/>
      <c r="AB55" s="105"/>
      <c r="AC55" s="105"/>
      <c r="AD55" s="28"/>
      <c r="AE55" s="34"/>
      <c r="AF55" s="34"/>
      <c r="AG55" s="34"/>
      <c r="AH55" s="34"/>
      <c r="AI55" s="34"/>
    </row>
    <row r="56" spans="1:35" ht="15.75" customHeight="1">
      <c r="A56" s="307"/>
      <c r="B56" s="308"/>
      <c r="C56" s="82"/>
      <c r="D56" s="28"/>
      <c r="E56" s="28"/>
      <c r="F56" s="28"/>
      <c r="G56" s="28"/>
      <c r="I56" s="78"/>
      <c r="J56" s="26"/>
      <c r="L56" s="107"/>
      <c r="M56" s="107"/>
      <c r="N56" s="58"/>
      <c r="O56" s="105"/>
      <c r="P56" s="105"/>
      <c r="Q56" s="105"/>
      <c r="R56" s="105"/>
      <c r="S56" s="177" t="s">
        <v>223</v>
      </c>
      <c r="T56" s="107" t="s">
        <v>169</v>
      </c>
      <c r="U56" s="107">
        <v>380</v>
      </c>
      <c r="V56" s="107">
        <v>380</v>
      </c>
      <c r="W56" s="107" t="s">
        <v>169</v>
      </c>
      <c r="X56" s="107">
        <v>10</v>
      </c>
      <c r="Z56" s="105"/>
      <c r="AA56" s="105"/>
      <c r="AB56" s="105"/>
      <c r="AC56" s="105"/>
      <c r="AD56" s="28"/>
      <c r="AE56" s="34"/>
      <c r="AF56" s="34"/>
      <c r="AG56" s="34"/>
      <c r="AH56" s="34"/>
      <c r="AI56" s="34"/>
    </row>
    <row r="57" spans="1:35" ht="15.75" customHeight="1">
      <c r="A57" s="286" t="s">
        <v>7</v>
      </c>
      <c r="B57" s="287"/>
      <c r="C57" s="83" t="s">
        <v>201</v>
      </c>
      <c r="D57" s="67" t="s">
        <v>201</v>
      </c>
      <c r="E57" s="67" t="s">
        <v>201</v>
      </c>
      <c r="F57" s="67" t="s">
        <v>201</v>
      </c>
      <c r="G57" s="67" t="s">
        <v>201</v>
      </c>
      <c r="H57" s="67" t="s">
        <v>201</v>
      </c>
      <c r="I57" s="67" t="s">
        <v>201</v>
      </c>
      <c r="J57" s="67" t="s">
        <v>201</v>
      </c>
      <c r="K57" s="67" t="s">
        <v>201</v>
      </c>
      <c r="L57" s="283" t="s">
        <v>201</v>
      </c>
      <c r="M57" s="384"/>
      <c r="N57" s="58"/>
      <c r="O57" s="375" t="s">
        <v>33</v>
      </c>
      <c r="P57" s="375"/>
      <c r="Q57" s="375"/>
      <c r="R57" s="29"/>
      <c r="S57" s="177" t="s">
        <v>224</v>
      </c>
      <c r="T57" s="107" t="s">
        <v>169</v>
      </c>
      <c r="U57" s="107" t="s">
        <v>169</v>
      </c>
      <c r="V57" s="107" t="s">
        <v>169</v>
      </c>
      <c r="W57" s="107" t="s">
        <v>169</v>
      </c>
      <c r="X57" s="107" t="s">
        <v>169</v>
      </c>
      <c r="Z57" s="29"/>
      <c r="AA57" s="29"/>
      <c r="AB57" s="29"/>
      <c r="AC57" s="29"/>
      <c r="AD57" s="28"/>
      <c r="AE57" s="34"/>
      <c r="AF57" s="34"/>
      <c r="AG57" s="34"/>
      <c r="AH57" s="34"/>
      <c r="AI57" s="34"/>
    </row>
    <row r="58" spans="1:35" ht="15.75" customHeight="1">
      <c r="A58" s="286" t="s">
        <v>9</v>
      </c>
      <c r="B58" s="287"/>
      <c r="C58" s="67">
        <v>5</v>
      </c>
      <c r="D58" s="67" t="s">
        <v>201</v>
      </c>
      <c r="E58" s="67" t="s">
        <v>201</v>
      </c>
      <c r="F58" s="67" t="s">
        <v>201</v>
      </c>
      <c r="G58" s="67" t="s">
        <v>201</v>
      </c>
      <c r="H58" s="67" t="s">
        <v>201</v>
      </c>
      <c r="I58" s="67" t="s">
        <v>201</v>
      </c>
      <c r="J58" s="67" t="s">
        <v>201</v>
      </c>
      <c r="K58" s="67" t="s">
        <v>201</v>
      </c>
      <c r="L58" s="283">
        <v>895380</v>
      </c>
      <c r="M58" s="384"/>
      <c r="N58" s="58"/>
      <c r="O58" s="105"/>
      <c r="P58" s="105"/>
      <c r="Q58" s="105"/>
      <c r="R58" s="105"/>
      <c r="S58" s="177" t="s">
        <v>225</v>
      </c>
      <c r="T58" s="107" t="s">
        <v>169</v>
      </c>
      <c r="U58" s="107">
        <v>7660</v>
      </c>
      <c r="V58" s="107">
        <v>2500</v>
      </c>
      <c r="W58" s="107" t="s">
        <v>169</v>
      </c>
      <c r="X58" s="107">
        <v>2500</v>
      </c>
      <c r="Z58" s="105"/>
      <c r="AA58" s="105"/>
      <c r="AB58" s="105"/>
      <c r="AC58" s="105"/>
      <c r="AD58" s="28"/>
      <c r="AE58" s="34"/>
      <c r="AF58" s="34"/>
      <c r="AG58" s="34"/>
      <c r="AH58" s="34"/>
      <c r="AI58" s="34"/>
    </row>
    <row r="59" spans="1:35" ht="15.75" customHeight="1">
      <c r="A59" s="286" t="s">
        <v>10</v>
      </c>
      <c r="B59" s="287"/>
      <c r="C59" s="67" t="s">
        <v>201</v>
      </c>
      <c r="D59" s="67" t="s">
        <v>201</v>
      </c>
      <c r="E59" s="67" t="s">
        <v>201</v>
      </c>
      <c r="F59" s="67" t="s">
        <v>201</v>
      </c>
      <c r="G59" s="67" t="s">
        <v>201</v>
      </c>
      <c r="H59" s="67" t="s">
        <v>201</v>
      </c>
      <c r="I59" s="67" t="s">
        <v>201</v>
      </c>
      <c r="J59" s="67" t="s">
        <v>201</v>
      </c>
      <c r="K59" s="67" t="s">
        <v>201</v>
      </c>
      <c r="L59" s="283">
        <v>33584</v>
      </c>
      <c r="M59" s="384"/>
      <c r="N59" s="58"/>
      <c r="O59" s="105"/>
      <c r="P59" s="105"/>
      <c r="Q59" s="105"/>
      <c r="R59" s="105"/>
      <c r="S59" s="177" t="s">
        <v>223</v>
      </c>
      <c r="T59" s="107" t="s">
        <v>169</v>
      </c>
      <c r="U59" s="107" t="s">
        <v>169</v>
      </c>
      <c r="V59" s="107" t="s">
        <v>169</v>
      </c>
      <c r="W59" s="107" t="s">
        <v>169</v>
      </c>
      <c r="X59" s="107" t="s">
        <v>169</v>
      </c>
      <c r="Z59" s="105"/>
      <c r="AA59" s="105"/>
      <c r="AB59" s="105"/>
      <c r="AC59" s="105"/>
      <c r="AD59" s="28"/>
      <c r="AE59" s="34"/>
      <c r="AF59" s="34"/>
      <c r="AG59" s="34"/>
      <c r="AH59" s="34"/>
      <c r="AI59" s="34"/>
    </row>
    <row r="60" spans="1:35" ht="15.75" customHeight="1">
      <c r="A60" s="286" t="s">
        <v>11</v>
      </c>
      <c r="B60" s="287"/>
      <c r="C60" s="67" t="s">
        <v>201</v>
      </c>
      <c r="D60" s="67" t="s">
        <v>201</v>
      </c>
      <c r="E60" s="67" t="s">
        <v>201</v>
      </c>
      <c r="F60" s="67" t="s">
        <v>201</v>
      </c>
      <c r="G60" s="67" t="s">
        <v>201</v>
      </c>
      <c r="H60" s="67" t="s">
        <v>201</v>
      </c>
      <c r="I60" s="67" t="s">
        <v>201</v>
      </c>
      <c r="J60" s="67">
        <v>1</v>
      </c>
      <c r="K60" s="67" t="s">
        <v>201</v>
      </c>
      <c r="L60" s="283">
        <v>6330</v>
      </c>
      <c r="M60" s="384"/>
      <c r="N60" s="58"/>
      <c r="O60" s="375" t="s">
        <v>34</v>
      </c>
      <c r="P60" s="375"/>
      <c r="Q60" s="375"/>
      <c r="R60" s="29"/>
      <c r="S60" s="177" t="s">
        <v>224</v>
      </c>
      <c r="T60" s="107" t="s">
        <v>169</v>
      </c>
      <c r="U60" s="107" t="s">
        <v>169</v>
      </c>
      <c r="V60" s="107" t="s">
        <v>169</v>
      </c>
      <c r="W60" s="107" t="s">
        <v>169</v>
      </c>
      <c r="X60" s="107" t="s">
        <v>169</v>
      </c>
      <c r="Z60" s="29"/>
      <c r="AA60" s="29"/>
      <c r="AB60" s="29"/>
      <c r="AC60" s="29"/>
      <c r="AD60" s="28"/>
      <c r="AE60" s="34"/>
      <c r="AF60" s="34"/>
      <c r="AG60" s="34"/>
      <c r="AH60" s="34"/>
      <c r="AI60" s="34"/>
    </row>
    <row r="61" spans="1:35" ht="15.75" customHeight="1">
      <c r="A61" s="286" t="s">
        <v>12</v>
      </c>
      <c r="B61" s="287"/>
      <c r="C61" s="67" t="s">
        <v>201</v>
      </c>
      <c r="D61" s="67" t="s">
        <v>201</v>
      </c>
      <c r="E61" s="67" t="s">
        <v>201</v>
      </c>
      <c r="F61" s="67" t="s">
        <v>201</v>
      </c>
      <c r="G61" s="67" t="s">
        <v>201</v>
      </c>
      <c r="H61" s="67" t="s">
        <v>201</v>
      </c>
      <c r="I61" s="67" t="s">
        <v>201</v>
      </c>
      <c r="J61" s="67" t="s">
        <v>201</v>
      </c>
      <c r="K61" s="67" t="s">
        <v>201</v>
      </c>
      <c r="L61" s="283" t="s">
        <v>201</v>
      </c>
      <c r="M61" s="384"/>
      <c r="N61" s="58"/>
      <c r="O61" s="105"/>
      <c r="P61" s="105"/>
      <c r="Q61" s="105"/>
      <c r="R61" s="105"/>
      <c r="S61" s="177" t="s">
        <v>225</v>
      </c>
      <c r="T61" s="107" t="s">
        <v>169</v>
      </c>
      <c r="U61" s="107" t="s">
        <v>169</v>
      </c>
      <c r="V61" s="107" t="s">
        <v>169</v>
      </c>
      <c r="W61" s="107" t="s">
        <v>169</v>
      </c>
      <c r="X61" s="107" t="s">
        <v>169</v>
      </c>
      <c r="Z61" s="105"/>
      <c r="AA61" s="105"/>
      <c r="AB61" s="105"/>
      <c r="AC61" s="105"/>
      <c r="AD61" s="28"/>
      <c r="AE61" s="34"/>
      <c r="AF61" s="34"/>
      <c r="AG61" s="34"/>
      <c r="AH61" s="34"/>
      <c r="AI61" s="34"/>
    </row>
    <row r="62" spans="1:35" ht="15.75" customHeight="1">
      <c r="A62" s="286" t="s">
        <v>13</v>
      </c>
      <c r="B62" s="287"/>
      <c r="C62" s="67" t="s">
        <v>201</v>
      </c>
      <c r="D62" s="67" t="s">
        <v>201</v>
      </c>
      <c r="E62" s="67" t="s">
        <v>201</v>
      </c>
      <c r="F62" s="67" t="s">
        <v>201</v>
      </c>
      <c r="G62" s="67" t="s">
        <v>201</v>
      </c>
      <c r="H62" s="67" t="s">
        <v>201</v>
      </c>
      <c r="I62" s="67" t="s">
        <v>201</v>
      </c>
      <c r="J62" s="67" t="s">
        <v>201</v>
      </c>
      <c r="K62" s="67" t="s">
        <v>201</v>
      </c>
      <c r="L62" s="283" t="s">
        <v>201</v>
      </c>
      <c r="M62" s="384"/>
      <c r="N62" s="58"/>
      <c r="O62" s="105"/>
      <c r="P62" s="105"/>
      <c r="Q62" s="105"/>
      <c r="R62" s="105"/>
      <c r="S62" s="177" t="s">
        <v>223</v>
      </c>
      <c r="T62" s="107">
        <v>220</v>
      </c>
      <c r="U62" s="107">
        <v>221</v>
      </c>
      <c r="V62" s="107">
        <v>238</v>
      </c>
      <c r="W62" s="107">
        <v>2</v>
      </c>
      <c r="X62" s="107">
        <v>51</v>
      </c>
      <c r="Z62" s="105"/>
      <c r="AA62" s="105"/>
      <c r="AB62" s="105"/>
      <c r="AC62" s="105"/>
      <c r="AD62" s="28"/>
      <c r="AE62" s="34"/>
      <c r="AF62" s="34"/>
      <c r="AG62" s="34"/>
      <c r="AH62" s="34"/>
      <c r="AI62" s="34"/>
    </row>
    <row r="63" spans="1:35" ht="15.75" customHeight="1">
      <c r="A63" s="286" t="s">
        <v>14</v>
      </c>
      <c r="B63" s="287"/>
      <c r="C63" s="67" t="s">
        <v>201</v>
      </c>
      <c r="D63" s="67" t="s">
        <v>201</v>
      </c>
      <c r="E63" s="67" t="s">
        <v>201</v>
      </c>
      <c r="F63" s="67" t="s">
        <v>201</v>
      </c>
      <c r="G63" s="67" t="s">
        <v>201</v>
      </c>
      <c r="H63" s="67" t="s">
        <v>201</v>
      </c>
      <c r="I63" s="67" t="s">
        <v>201</v>
      </c>
      <c r="J63" s="67" t="s">
        <v>201</v>
      </c>
      <c r="K63" s="67" t="s">
        <v>201</v>
      </c>
      <c r="L63" s="283" t="s">
        <v>201</v>
      </c>
      <c r="M63" s="384"/>
      <c r="N63" s="58"/>
      <c r="O63" s="375" t="s">
        <v>35</v>
      </c>
      <c r="P63" s="375"/>
      <c r="Q63" s="375"/>
      <c r="R63" s="29"/>
      <c r="S63" s="177" t="s">
        <v>224</v>
      </c>
      <c r="T63" s="107" t="s">
        <v>169</v>
      </c>
      <c r="U63" s="107" t="s">
        <v>169</v>
      </c>
      <c r="V63" s="107" t="s">
        <v>169</v>
      </c>
      <c r="W63" s="107" t="s">
        <v>169</v>
      </c>
      <c r="X63" s="107" t="s">
        <v>169</v>
      </c>
      <c r="Y63" s="26"/>
      <c r="Z63" s="29"/>
      <c r="AA63" s="29"/>
      <c r="AB63" s="29"/>
      <c r="AC63" s="29"/>
      <c r="AD63" s="28"/>
      <c r="AE63" s="34"/>
      <c r="AF63" s="34"/>
      <c r="AG63" s="34"/>
      <c r="AH63" s="34"/>
      <c r="AI63" s="34"/>
    </row>
    <row r="64" spans="1:35" ht="15.75" customHeight="1">
      <c r="A64" s="299" t="s">
        <v>15</v>
      </c>
      <c r="B64" s="300"/>
      <c r="C64" s="85" t="s">
        <v>201</v>
      </c>
      <c r="D64" s="85" t="s">
        <v>201</v>
      </c>
      <c r="E64" s="85" t="s">
        <v>201</v>
      </c>
      <c r="F64" s="85" t="s">
        <v>201</v>
      </c>
      <c r="G64" s="85" t="s">
        <v>201</v>
      </c>
      <c r="H64" s="85">
        <v>1</v>
      </c>
      <c r="I64" s="85" t="s">
        <v>201</v>
      </c>
      <c r="J64" s="85" t="s">
        <v>201</v>
      </c>
      <c r="K64" s="85">
        <v>10500</v>
      </c>
      <c r="L64" s="292">
        <v>3209107</v>
      </c>
      <c r="M64" s="388"/>
      <c r="N64" s="58"/>
      <c r="O64" s="109"/>
      <c r="P64" s="110"/>
      <c r="Q64" s="110"/>
      <c r="R64" s="110"/>
      <c r="S64" s="178" t="s">
        <v>225</v>
      </c>
      <c r="T64" s="107">
        <v>18</v>
      </c>
      <c r="U64" s="107">
        <v>18</v>
      </c>
      <c r="V64" s="107">
        <v>20</v>
      </c>
      <c r="W64" s="107">
        <v>4</v>
      </c>
      <c r="X64" s="107">
        <v>20</v>
      </c>
      <c r="Y64" s="26"/>
      <c r="Z64" s="25"/>
      <c r="AA64" s="105"/>
      <c r="AB64" s="105"/>
      <c r="AC64" s="105"/>
      <c r="AD64" s="28"/>
      <c r="AE64" s="34"/>
      <c r="AF64" s="34"/>
      <c r="AG64" s="34"/>
      <c r="AH64" s="34"/>
      <c r="AI64" s="34"/>
    </row>
    <row r="65" spans="1:36" ht="15" customHeight="1">
      <c r="A65" s="60" t="s">
        <v>178</v>
      </c>
      <c r="N65" s="58"/>
      <c r="O65" s="60" t="s">
        <v>36</v>
      </c>
      <c r="T65" s="111"/>
      <c r="U65" s="111"/>
      <c r="V65" s="111"/>
      <c r="W65" s="111"/>
      <c r="X65" s="111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3:35" ht="15.75" customHeight="1">
      <c r="M66" s="58"/>
      <c r="N66" s="58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3:35" ht="15.75" customHeight="1">
      <c r="M67" s="58"/>
      <c r="N67" s="58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25:28" ht="15.75" customHeight="1">
      <c r="Y68" s="26"/>
      <c r="Z68" s="26"/>
      <c r="AA68" s="26"/>
      <c r="AB68" s="26"/>
    </row>
    <row r="69" spans="25:28" ht="15.75" customHeight="1">
      <c r="Y69" s="26"/>
      <c r="Z69" s="26"/>
      <c r="AA69" s="26"/>
      <c r="AB69" s="26"/>
    </row>
    <row r="70" spans="25:28" ht="14.25">
      <c r="Y70" s="26"/>
      <c r="Z70" s="26"/>
      <c r="AA70" s="26"/>
      <c r="AB70" s="26"/>
    </row>
  </sheetData>
  <sheetProtection/>
  <mergeCells count="203">
    <mergeCell ref="L55:M55"/>
    <mergeCell ref="L64:M64"/>
    <mergeCell ref="L59:M59"/>
    <mergeCell ref="L60:M60"/>
    <mergeCell ref="O60:Q60"/>
    <mergeCell ref="L61:M61"/>
    <mergeCell ref="L62:M62"/>
    <mergeCell ref="L63:M63"/>
    <mergeCell ref="O63:Q63"/>
    <mergeCell ref="L48:M49"/>
    <mergeCell ref="O48:Q48"/>
    <mergeCell ref="O45:Q45"/>
    <mergeCell ref="L57:M57"/>
    <mergeCell ref="O57:Q57"/>
    <mergeCell ref="L58:M58"/>
    <mergeCell ref="L52:M52"/>
    <mergeCell ref="L53:M53"/>
    <mergeCell ref="O54:Q54"/>
    <mergeCell ref="L54:M54"/>
    <mergeCell ref="F48:F49"/>
    <mergeCell ref="G48:G49"/>
    <mergeCell ref="H48:H49"/>
    <mergeCell ref="D42:E42"/>
    <mergeCell ref="L50:M50"/>
    <mergeCell ref="O51:Q51"/>
    <mergeCell ref="L51:M51"/>
    <mergeCell ref="O42:Q42"/>
    <mergeCell ref="J48:J49"/>
    <mergeCell ref="K48:K49"/>
    <mergeCell ref="I48:I49"/>
    <mergeCell ref="D6:D7"/>
    <mergeCell ref="Q26:R29"/>
    <mergeCell ref="G28:G29"/>
    <mergeCell ref="H28:H29"/>
    <mergeCell ref="I28:I29"/>
    <mergeCell ref="F27:G27"/>
    <mergeCell ref="H27:I27"/>
    <mergeCell ref="H6:H7"/>
    <mergeCell ref="I6:I7"/>
    <mergeCell ref="W6:W7"/>
    <mergeCell ref="T6:T7"/>
    <mergeCell ref="U6:U7"/>
    <mergeCell ref="V6:V7"/>
    <mergeCell ref="L6:L7"/>
    <mergeCell ref="M6:M7"/>
    <mergeCell ref="C5:C6"/>
    <mergeCell ref="D5:G5"/>
    <mergeCell ref="H5:M5"/>
    <mergeCell ref="O5:S5"/>
    <mergeCell ref="O6:S7"/>
    <mergeCell ref="E6:E7"/>
    <mergeCell ref="F6:F7"/>
    <mergeCell ref="K6:K7"/>
    <mergeCell ref="J6:J7"/>
    <mergeCell ref="Q20:R23"/>
    <mergeCell ref="S20:S21"/>
    <mergeCell ref="S22:S23"/>
    <mergeCell ref="P18:S19"/>
    <mergeCell ref="P20:P25"/>
    <mergeCell ref="A2:X2"/>
    <mergeCell ref="A3:M3"/>
    <mergeCell ref="O3:X3"/>
    <mergeCell ref="A5:A7"/>
    <mergeCell ref="B5:B7"/>
    <mergeCell ref="P8:P17"/>
    <mergeCell ref="Q8:S9"/>
    <mergeCell ref="Q10:R13"/>
    <mergeCell ref="Q14:R17"/>
    <mergeCell ref="Q24:R25"/>
    <mergeCell ref="S10:S11"/>
    <mergeCell ref="S12:S13"/>
    <mergeCell ref="S14:S15"/>
    <mergeCell ref="S16:S17"/>
    <mergeCell ref="S24:S25"/>
    <mergeCell ref="A26:B29"/>
    <mergeCell ref="A30:B30"/>
    <mergeCell ref="A39:B39"/>
    <mergeCell ref="A37:B37"/>
    <mergeCell ref="D39:E39"/>
    <mergeCell ref="D37:E37"/>
    <mergeCell ref="D35:E35"/>
    <mergeCell ref="D36:E36"/>
    <mergeCell ref="D38:E38"/>
    <mergeCell ref="A38:B38"/>
    <mergeCell ref="A35:B35"/>
    <mergeCell ref="X32:X33"/>
    <mergeCell ref="A33:B33"/>
    <mergeCell ref="A34:B34"/>
    <mergeCell ref="A36:B36"/>
    <mergeCell ref="A32:B32"/>
    <mergeCell ref="P30:P33"/>
    <mergeCell ref="A31:B31"/>
    <mergeCell ref="O37:X37"/>
    <mergeCell ref="Q30:R33"/>
    <mergeCell ref="S28:S29"/>
    <mergeCell ref="S30:S31"/>
    <mergeCell ref="S32:S33"/>
    <mergeCell ref="O40:S40"/>
    <mergeCell ref="V32:V33"/>
    <mergeCell ref="U32:U33"/>
    <mergeCell ref="P26:P29"/>
    <mergeCell ref="S26:S27"/>
    <mergeCell ref="D27:E28"/>
    <mergeCell ref="D29:E29"/>
    <mergeCell ref="D30:E30"/>
    <mergeCell ref="D31:E31"/>
    <mergeCell ref="D32:E32"/>
    <mergeCell ref="D33:E33"/>
    <mergeCell ref="A42:B42"/>
    <mergeCell ref="O8:O17"/>
    <mergeCell ref="O18:O29"/>
    <mergeCell ref="O30:O33"/>
    <mergeCell ref="D40:E40"/>
    <mergeCell ref="F28:F29"/>
    <mergeCell ref="D34:E34"/>
    <mergeCell ref="D26:I26"/>
    <mergeCell ref="O34:X34"/>
    <mergeCell ref="A40:B40"/>
    <mergeCell ref="A63:B63"/>
    <mergeCell ref="A64:B64"/>
    <mergeCell ref="A48:B50"/>
    <mergeCell ref="A58:B58"/>
    <mergeCell ref="A59:B59"/>
    <mergeCell ref="A60:B60"/>
    <mergeCell ref="A61:B61"/>
    <mergeCell ref="A54:B54"/>
    <mergeCell ref="A55:B55"/>
    <mergeCell ref="A56:B56"/>
    <mergeCell ref="A62:B62"/>
    <mergeCell ref="A57:B57"/>
    <mergeCell ref="A51:B51"/>
    <mergeCell ref="A52:B52"/>
    <mergeCell ref="A53:B53"/>
    <mergeCell ref="D43:E43"/>
    <mergeCell ref="A43:B43"/>
    <mergeCell ref="C48:C49"/>
    <mergeCell ref="D48:D49"/>
    <mergeCell ref="E48:E49"/>
    <mergeCell ref="D41:E41"/>
    <mergeCell ref="A41:B41"/>
    <mergeCell ref="T26:T27"/>
    <mergeCell ref="W28:W29"/>
    <mergeCell ref="T30:T31"/>
    <mergeCell ref="U30:U31"/>
    <mergeCell ref="V30:V31"/>
    <mergeCell ref="W30:W31"/>
    <mergeCell ref="W26:W27"/>
    <mergeCell ref="W32:W33"/>
    <mergeCell ref="V12:V13"/>
    <mergeCell ref="T14:T15"/>
    <mergeCell ref="T16:T17"/>
    <mergeCell ref="T32:T33"/>
    <mergeCell ref="U26:U27"/>
    <mergeCell ref="V26:V27"/>
    <mergeCell ref="V28:V29"/>
    <mergeCell ref="U28:U29"/>
    <mergeCell ref="T28:T29"/>
    <mergeCell ref="U12:U13"/>
    <mergeCell ref="U8:U9"/>
    <mergeCell ref="V8:V9"/>
    <mergeCell ref="W8:W9"/>
    <mergeCell ref="T10:T11"/>
    <mergeCell ref="U10:U11"/>
    <mergeCell ref="V10:V11"/>
    <mergeCell ref="W10:W11"/>
    <mergeCell ref="T8:T9"/>
    <mergeCell ref="T12:T13"/>
    <mergeCell ref="W18:W19"/>
    <mergeCell ref="U14:U15"/>
    <mergeCell ref="V14:V15"/>
    <mergeCell ref="W14:W15"/>
    <mergeCell ref="W16:W17"/>
    <mergeCell ref="V16:V17"/>
    <mergeCell ref="U16:U17"/>
    <mergeCell ref="W12:W13"/>
    <mergeCell ref="T18:T19"/>
    <mergeCell ref="T24:T25"/>
    <mergeCell ref="V22:V23"/>
    <mergeCell ref="W20:W21"/>
    <mergeCell ref="V20:V21"/>
    <mergeCell ref="U20:U21"/>
    <mergeCell ref="T20:T21"/>
    <mergeCell ref="T22:T23"/>
    <mergeCell ref="U22:U23"/>
    <mergeCell ref="U24:U25"/>
    <mergeCell ref="W22:W23"/>
    <mergeCell ref="V24:V25"/>
    <mergeCell ref="X28:X29"/>
    <mergeCell ref="X30:X31"/>
    <mergeCell ref="U18:U19"/>
    <mergeCell ref="V18:V19"/>
    <mergeCell ref="X22:X23"/>
    <mergeCell ref="X24:X25"/>
    <mergeCell ref="X26:X27"/>
    <mergeCell ref="W24:W25"/>
    <mergeCell ref="X18:X19"/>
    <mergeCell ref="X6:X7"/>
    <mergeCell ref="X8:X9"/>
    <mergeCell ref="X10:X11"/>
    <mergeCell ref="X12:X13"/>
    <mergeCell ref="X14:X15"/>
    <mergeCell ref="X20:X21"/>
    <mergeCell ref="X16:X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PageLayoutView="0" workbookViewId="0" topLeftCell="A1">
      <selection activeCell="A2" sqref="A2:J2"/>
    </sheetView>
  </sheetViews>
  <sheetFormatPr defaultColWidth="10.59765625" defaultRowHeight="15"/>
  <cols>
    <col min="1" max="1" width="4.59765625" style="60" customWidth="1"/>
    <col min="2" max="2" width="2.09765625" style="60" customWidth="1"/>
    <col min="3" max="3" width="10.59765625" style="60" customWidth="1"/>
    <col min="4" max="4" width="2.09765625" style="60" customWidth="1"/>
    <col min="5" max="5" width="10.59765625" style="60" customWidth="1"/>
    <col min="6" max="10" width="13.59765625" style="60" customWidth="1"/>
    <col min="11" max="11" width="8.19921875" style="60" customWidth="1"/>
    <col min="12" max="12" width="13.59765625" style="60" customWidth="1"/>
    <col min="13" max="13" width="2.09765625" style="60" customWidth="1"/>
    <col min="14" max="14" width="3.59765625" style="60" customWidth="1"/>
    <col min="15" max="15" width="2.09765625" style="60" customWidth="1"/>
    <col min="16" max="16" width="13.09765625" style="60" customWidth="1"/>
    <col min="17" max="17" width="2.09765625" style="60" customWidth="1"/>
    <col min="18" max="18" width="7.59765625" style="60" customWidth="1"/>
    <col min="19" max="23" width="12.59765625" style="60" customWidth="1"/>
    <col min="24" max="16384" width="10.59765625" style="60" customWidth="1"/>
  </cols>
  <sheetData>
    <row r="1" spans="1:23" s="2" customFormat="1" ht="14.25">
      <c r="A1" s="1" t="s">
        <v>184</v>
      </c>
      <c r="B1" s="1"/>
      <c r="W1" s="3" t="s">
        <v>183</v>
      </c>
    </row>
    <row r="2" spans="1:23" s="4" customFormat="1" ht="17.25">
      <c r="A2" s="328" t="s">
        <v>410</v>
      </c>
      <c r="B2" s="328"/>
      <c r="C2" s="328"/>
      <c r="D2" s="328"/>
      <c r="E2" s="328"/>
      <c r="F2" s="328"/>
      <c r="G2" s="328"/>
      <c r="H2" s="328"/>
      <c r="I2" s="328"/>
      <c r="J2" s="328"/>
      <c r="K2" s="6"/>
      <c r="L2" s="328" t="s">
        <v>411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3:23" s="4" customFormat="1" ht="15" thickBot="1">
      <c r="C3" s="9"/>
      <c r="D3" s="9"/>
      <c r="E3" s="9"/>
      <c r="F3" s="9"/>
      <c r="G3" s="9"/>
      <c r="H3" s="9"/>
      <c r="I3" s="9"/>
      <c r="J3" s="8" t="s">
        <v>157</v>
      </c>
      <c r="K3" s="6"/>
      <c r="N3" s="9"/>
      <c r="O3" s="9"/>
      <c r="P3" s="9"/>
      <c r="Q3" s="9"/>
      <c r="R3" s="9"/>
      <c r="S3" s="9"/>
      <c r="T3" s="9"/>
      <c r="U3" s="9"/>
      <c r="V3" s="9"/>
      <c r="W3" s="8" t="s">
        <v>227</v>
      </c>
    </row>
    <row r="4" spans="1:23" s="4" customFormat="1" ht="22.5" customHeight="1">
      <c r="A4" s="357" t="s">
        <v>243</v>
      </c>
      <c r="B4" s="357"/>
      <c r="C4" s="357"/>
      <c r="D4" s="357"/>
      <c r="E4" s="358"/>
      <c r="F4" s="48" t="s">
        <v>179</v>
      </c>
      <c r="G4" s="48" t="s">
        <v>219</v>
      </c>
      <c r="H4" s="48" t="s">
        <v>220</v>
      </c>
      <c r="I4" s="48" t="s">
        <v>221</v>
      </c>
      <c r="J4" s="47" t="s">
        <v>222</v>
      </c>
      <c r="K4" s="6"/>
      <c r="L4" s="357" t="s">
        <v>28</v>
      </c>
      <c r="M4" s="357"/>
      <c r="N4" s="357"/>
      <c r="O4" s="357"/>
      <c r="P4" s="357"/>
      <c r="Q4" s="357"/>
      <c r="R4" s="358"/>
      <c r="S4" s="48" t="s">
        <v>179</v>
      </c>
      <c r="T4" s="48" t="s">
        <v>219</v>
      </c>
      <c r="U4" s="48" t="s">
        <v>220</v>
      </c>
      <c r="V4" s="48" t="s">
        <v>221</v>
      </c>
      <c r="W4" s="47" t="s">
        <v>222</v>
      </c>
    </row>
    <row r="5" spans="1:23" ht="15" customHeight="1">
      <c r="A5" s="425" t="s">
        <v>244</v>
      </c>
      <c r="B5" s="57"/>
      <c r="C5" s="409" t="s">
        <v>228</v>
      </c>
      <c r="D5" s="409"/>
      <c r="E5" s="410"/>
      <c r="F5" s="242">
        <v>34100</v>
      </c>
      <c r="G5" s="243">
        <v>58500</v>
      </c>
      <c r="H5" s="243">
        <v>17400</v>
      </c>
      <c r="I5" s="243">
        <v>66800</v>
      </c>
      <c r="J5" s="243">
        <v>15800</v>
      </c>
      <c r="K5" s="25"/>
      <c r="L5" s="411" t="s">
        <v>229</v>
      </c>
      <c r="M5" s="412"/>
      <c r="N5" s="413"/>
      <c r="O5" s="413"/>
      <c r="P5" s="413"/>
      <c r="Q5" s="413"/>
      <c r="R5" s="414"/>
      <c r="S5" s="59">
        <v>5902387</v>
      </c>
      <c r="T5" s="32">
        <v>7950303</v>
      </c>
      <c r="U5" s="32">
        <v>3270291</v>
      </c>
      <c r="V5" s="32">
        <v>7829737</v>
      </c>
      <c r="W5" s="32">
        <v>1089289</v>
      </c>
    </row>
    <row r="6" spans="1:23" ht="15" customHeight="1">
      <c r="A6" s="426"/>
      <c r="B6" s="13"/>
      <c r="C6" s="375"/>
      <c r="D6" s="375"/>
      <c r="E6" s="406"/>
      <c r="F6" s="244"/>
      <c r="G6" s="245"/>
      <c r="H6" s="245"/>
      <c r="I6" s="245"/>
      <c r="J6" s="245"/>
      <c r="K6" s="52"/>
      <c r="L6" s="423" t="s">
        <v>60</v>
      </c>
      <c r="M6" s="397" t="s">
        <v>230</v>
      </c>
      <c r="N6" s="398"/>
      <c r="O6" s="398"/>
      <c r="P6" s="398"/>
      <c r="Q6" s="398"/>
      <c r="R6" s="399"/>
      <c r="S6" s="59">
        <v>7</v>
      </c>
      <c r="T6" s="32">
        <v>7</v>
      </c>
      <c r="U6" s="32" t="s">
        <v>169</v>
      </c>
      <c r="V6" s="32">
        <v>5</v>
      </c>
      <c r="W6" s="32">
        <v>0</v>
      </c>
    </row>
    <row r="7" spans="1:23" ht="15" customHeight="1">
      <c r="A7" s="426"/>
      <c r="B7" s="13"/>
      <c r="C7" s="375" t="s">
        <v>231</v>
      </c>
      <c r="D7" s="375"/>
      <c r="E7" s="406"/>
      <c r="F7" s="244">
        <v>25400</v>
      </c>
      <c r="G7" s="245">
        <v>33300</v>
      </c>
      <c r="H7" s="245">
        <v>12400</v>
      </c>
      <c r="I7" s="245">
        <v>34300</v>
      </c>
      <c r="J7" s="245">
        <v>11300</v>
      </c>
      <c r="K7" s="25"/>
      <c r="L7" s="424"/>
      <c r="M7" s="415" t="s">
        <v>232</v>
      </c>
      <c r="N7" s="416"/>
      <c r="O7" s="416"/>
      <c r="P7" s="416"/>
      <c r="Q7" s="416"/>
      <c r="R7" s="417"/>
      <c r="S7" s="59">
        <v>1238620</v>
      </c>
      <c r="T7" s="32">
        <v>894291</v>
      </c>
      <c r="U7" s="32" t="s">
        <v>169</v>
      </c>
      <c r="V7" s="32">
        <v>1038374</v>
      </c>
      <c r="W7" s="32">
        <v>0</v>
      </c>
    </row>
    <row r="8" spans="1:23" ht="15" customHeight="1">
      <c r="A8" s="426"/>
      <c r="B8" s="13"/>
      <c r="C8" s="375"/>
      <c r="D8" s="375"/>
      <c r="E8" s="406"/>
      <c r="F8" s="244"/>
      <c r="G8" s="245"/>
      <c r="H8" s="245"/>
      <c r="I8" s="245"/>
      <c r="J8" s="245"/>
      <c r="K8" s="25"/>
      <c r="L8" s="389" t="s">
        <v>380</v>
      </c>
      <c r="M8" s="397" t="s">
        <v>233</v>
      </c>
      <c r="N8" s="398"/>
      <c r="O8" s="398"/>
      <c r="P8" s="398"/>
      <c r="Q8" s="398"/>
      <c r="R8" s="399"/>
      <c r="S8" s="248">
        <f>SUM(S10,S12,S16,S18,S20,S22)</f>
        <v>32901</v>
      </c>
      <c r="T8" s="241">
        <f>SUM(T10,T12,T16,T18,T20,T22)</f>
        <v>175513</v>
      </c>
      <c r="U8" s="241">
        <f>SUM(U10,U12,U16,U18,U20,U22)</f>
        <v>38506</v>
      </c>
      <c r="V8" s="241">
        <f>SUM(V10,V12,V16,V18,V20,V22)</f>
        <v>38500</v>
      </c>
      <c r="W8" s="241">
        <f>SUM(W10,W12,W16,W18,W20,W22)</f>
        <v>38500</v>
      </c>
    </row>
    <row r="9" spans="1:23" ht="15" customHeight="1">
      <c r="A9" s="426"/>
      <c r="B9" s="25"/>
      <c r="C9" s="375" t="s">
        <v>245</v>
      </c>
      <c r="D9" s="375"/>
      <c r="E9" s="406"/>
      <c r="F9" s="244">
        <v>2190</v>
      </c>
      <c r="G9" s="245">
        <v>12600</v>
      </c>
      <c r="H9" s="245">
        <v>2430</v>
      </c>
      <c r="I9" s="245">
        <v>28100</v>
      </c>
      <c r="J9" s="245">
        <v>4320</v>
      </c>
      <c r="K9" s="25"/>
      <c r="L9" s="390"/>
      <c r="M9" s="400" t="s">
        <v>234</v>
      </c>
      <c r="N9" s="288"/>
      <c r="O9" s="288"/>
      <c r="P9" s="289"/>
      <c r="Q9" s="435" t="s">
        <v>45</v>
      </c>
      <c r="R9" s="396"/>
      <c r="S9" s="248">
        <v>6</v>
      </c>
      <c r="T9" s="241">
        <v>13</v>
      </c>
      <c r="U9" s="241">
        <v>7</v>
      </c>
      <c r="V9" s="241">
        <v>5</v>
      </c>
      <c r="W9" s="241">
        <v>1</v>
      </c>
    </row>
    <row r="10" spans="1:23" ht="15" customHeight="1">
      <c r="A10" s="426"/>
      <c r="B10" s="25"/>
      <c r="C10" s="25"/>
      <c r="D10" s="25"/>
      <c r="E10" s="36"/>
      <c r="F10" s="244"/>
      <c r="G10" s="245"/>
      <c r="H10" s="245"/>
      <c r="I10" s="245"/>
      <c r="J10" s="245"/>
      <c r="K10" s="25"/>
      <c r="L10" s="390"/>
      <c r="M10" s="401"/>
      <c r="N10" s="293"/>
      <c r="O10" s="293"/>
      <c r="P10" s="294"/>
      <c r="Q10" s="436" t="s">
        <v>247</v>
      </c>
      <c r="R10" s="408"/>
      <c r="S10" s="248">
        <v>18380</v>
      </c>
      <c r="T10" s="241">
        <v>104655</v>
      </c>
      <c r="U10" s="241">
        <v>25465</v>
      </c>
      <c r="V10" s="241">
        <v>23540</v>
      </c>
      <c r="W10" s="241">
        <v>11124</v>
      </c>
    </row>
    <row r="11" spans="1:23" ht="15" customHeight="1">
      <c r="A11" s="427"/>
      <c r="B11" s="43"/>
      <c r="C11" s="418" t="s">
        <v>246</v>
      </c>
      <c r="D11" s="418"/>
      <c r="E11" s="419"/>
      <c r="F11" s="246">
        <v>1.3</v>
      </c>
      <c r="G11" s="247">
        <v>7.6</v>
      </c>
      <c r="H11" s="247">
        <v>1.4</v>
      </c>
      <c r="I11" s="247">
        <v>16.4</v>
      </c>
      <c r="J11" s="247">
        <v>2.4</v>
      </c>
      <c r="K11" s="58"/>
      <c r="L11" s="390"/>
      <c r="M11" s="402" t="s">
        <v>235</v>
      </c>
      <c r="N11" s="284"/>
      <c r="O11" s="284"/>
      <c r="P11" s="285"/>
      <c r="Q11" s="307" t="s">
        <v>45</v>
      </c>
      <c r="R11" s="324"/>
      <c r="S11" s="248" t="s">
        <v>169</v>
      </c>
      <c r="T11" s="241" t="s">
        <v>169</v>
      </c>
      <c r="U11" s="241">
        <v>2</v>
      </c>
      <c r="V11" s="241" t="s">
        <v>169</v>
      </c>
      <c r="W11" s="241">
        <v>1</v>
      </c>
    </row>
    <row r="12" spans="1:23" ht="15" customHeight="1">
      <c r="A12" s="62"/>
      <c r="B12" s="26"/>
      <c r="C12" s="62"/>
      <c r="D12" s="26"/>
      <c r="E12" s="37"/>
      <c r="F12" s="224"/>
      <c r="G12" s="224"/>
      <c r="H12" s="224"/>
      <c r="I12" s="223"/>
      <c r="J12" s="223"/>
      <c r="K12" s="58"/>
      <c r="L12" s="390"/>
      <c r="M12" s="402"/>
      <c r="N12" s="284"/>
      <c r="O12" s="284"/>
      <c r="P12" s="285"/>
      <c r="Q12" s="307" t="s">
        <v>247</v>
      </c>
      <c r="R12" s="324"/>
      <c r="S12" s="248" t="s">
        <v>169</v>
      </c>
      <c r="T12" s="241" t="s">
        <v>169</v>
      </c>
      <c r="U12" s="241">
        <v>3333</v>
      </c>
      <c r="V12" s="241" t="s">
        <v>169</v>
      </c>
      <c r="W12" s="241">
        <v>4699</v>
      </c>
    </row>
    <row r="13" spans="1:23" ht="15" customHeight="1">
      <c r="A13" s="405" t="s">
        <v>377</v>
      </c>
      <c r="B13" s="428" t="s">
        <v>0</v>
      </c>
      <c r="C13" s="429"/>
      <c r="D13" s="428" t="s">
        <v>48</v>
      </c>
      <c r="E13" s="406"/>
      <c r="F13" s="244">
        <v>25200</v>
      </c>
      <c r="G13" s="245">
        <v>38300</v>
      </c>
      <c r="H13" s="245">
        <v>4720</v>
      </c>
      <c r="I13" s="245">
        <f>SUM(I15,I17,I21)</f>
        <v>46300</v>
      </c>
      <c r="J13" s="245">
        <v>6300</v>
      </c>
      <c r="K13" s="61"/>
      <c r="L13" s="390"/>
      <c r="M13" s="400" t="s">
        <v>236</v>
      </c>
      <c r="N13" s="288"/>
      <c r="O13" s="288"/>
      <c r="P13" s="289"/>
      <c r="Q13" s="435" t="s">
        <v>45</v>
      </c>
      <c r="R13" s="396"/>
      <c r="S13" s="248" t="s">
        <v>169</v>
      </c>
      <c r="T13" s="241" t="s">
        <v>169</v>
      </c>
      <c r="U13" s="241" t="s">
        <v>169</v>
      </c>
      <c r="V13" s="241" t="s">
        <v>169</v>
      </c>
      <c r="W13" s="241" t="s">
        <v>169</v>
      </c>
    </row>
    <row r="14" spans="1:23" ht="15" customHeight="1">
      <c r="A14" s="390"/>
      <c r="B14" s="428"/>
      <c r="C14" s="429"/>
      <c r="D14" s="428" t="s">
        <v>47</v>
      </c>
      <c r="E14" s="406"/>
      <c r="F14" s="244">
        <v>1310</v>
      </c>
      <c r="G14" s="245">
        <v>9120</v>
      </c>
      <c r="H14" s="245">
        <f>SUM(H16,H18,H22)</f>
        <v>970</v>
      </c>
      <c r="I14" s="245">
        <v>22600</v>
      </c>
      <c r="J14" s="245">
        <v>3510</v>
      </c>
      <c r="K14" s="61"/>
      <c r="L14" s="390"/>
      <c r="M14" s="401"/>
      <c r="N14" s="293"/>
      <c r="O14" s="293"/>
      <c r="P14" s="294"/>
      <c r="Q14" s="436" t="s">
        <v>247</v>
      </c>
      <c r="R14" s="408"/>
      <c r="S14" s="248" t="s">
        <v>169</v>
      </c>
      <c r="T14" s="241" t="s">
        <v>169</v>
      </c>
      <c r="U14" s="241" t="s">
        <v>169</v>
      </c>
      <c r="V14" s="241" t="s">
        <v>169</v>
      </c>
      <c r="W14" s="241" t="s">
        <v>169</v>
      </c>
    </row>
    <row r="15" spans="1:23" ht="15" customHeight="1">
      <c r="A15" s="390"/>
      <c r="B15" s="428" t="s">
        <v>59</v>
      </c>
      <c r="C15" s="429"/>
      <c r="D15" s="428" t="s">
        <v>48</v>
      </c>
      <c r="E15" s="406"/>
      <c r="F15" s="248">
        <v>4790</v>
      </c>
      <c r="G15" s="241">
        <v>4880</v>
      </c>
      <c r="H15" s="241">
        <v>4660</v>
      </c>
      <c r="I15" s="241">
        <v>12000</v>
      </c>
      <c r="J15" s="241">
        <v>3430</v>
      </c>
      <c r="K15" s="58"/>
      <c r="L15" s="390"/>
      <c r="M15" s="431" t="s">
        <v>58</v>
      </c>
      <c r="N15" s="432"/>
      <c r="O15" s="432"/>
      <c r="P15" s="433"/>
      <c r="Q15" s="307" t="s">
        <v>45</v>
      </c>
      <c r="R15" s="324"/>
      <c r="S15" s="248" t="s">
        <v>169</v>
      </c>
      <c r="T15" s="241">
        <v>3</v>
      </c>
      <c r="U15" s="241" t="s">
        <v>169</v>
      </c>
      <c r="V15" s="241" t="s">
        <v>169</v>
      </c>
      <c r="W15" s="241" t="s">
        <v>169</v>
      </c>
    </row>
    <row r="16" spans="1:23" ht="15" customHeight="1">
      <c r="A16" s="390"/>
      <c r="B16" s="428"/>
      <c r="C16" s="429"/>
      <c r="D16" s="428" t="s">
        <v>47</v>
      </c>
      <c r="E16" s="406"/>
      <c r="F16" s="248">
        <v>429</v>
      </c>
      <c r="G16" s="241">
        <v>1340</v>
      </c>
      <c r="H16" s="241">
        <v>923</v>
      </c>
      <c r="I16" s="241">
        <v>6010</v>
      </c>
      <c r="J16" s="241">
        <v>278</v>
      </c>
      <c r="K16" s="58"/>
      <c r="L16" s="390"/>
      <c r="M16" s="431"/>
      <c r="N16" s="432"/>
      <c r="O16" s="432"/>
      <c r="P16" s="433"/>
      <c r="Q16" s="307" t="s">
        <v>247</v>
      </c>
      <c r="R16" s="324"/>
      <c r="S16" s="248" t="s">
        <v>169</v>
      </c>
      <c r="T16" s="241">
        <v>1705</v>
      </c>
      <c r="U16" s="241" t="s">
        <v>169</v>
      </c>
      <c r="V16" s="241" t="s">
        <v>169</v>
      </c>
      <c r="W16" s="241" t="s">
        <v>169</v>
      </c>
    </row>
    <row r="17" spans="1:23" ht="15" customHeight="1">
      <c r="A17" s="390"/>
      <c r="B17" s="428" t="s">
        <v>57</v>
      </c>
      <c r="C17" s="429"/>
      <c r="D17" s="428" t="s">
        <v>48</v>
      </c>
      <c r="E17" s="406"/>
      <c r="F17" s="248">
        <v>109</v>
      </c>
      <c r="G17" s="241">
        <v>48</v>
      </c>
      <c r="H17" s="241">
        <v>60</v>
      </c>
      <c r="I17" s="241" t="s">
        <v>169</v>
      </c>
      <c r="J17" s="241">
        <v>2860</v>
      </c>
      <c r="K17" s="58"/>
      <c r="L17" s="390"/>
      <c r="M17" s="400" t="s">
        <v>237</v>
      </c>
      <c r="N17" s="288"/>
      <c r="O17" s="288"/>
      <c r="P17" s="289"/>
      <c r="Q17" s="435" t="s">
        <v>45</v>
      </c>
      <c r="R17" s="396"/>
      <c r="S17" s="248">
        <v>9</v>
      </c>
      <c r="T17" s="241">
        <v>22</v>
      </c>
      <c r="U17" s="241">
        <v>6</v>
      </c>
      <c r="V17" s="241">
        <v>9</v>
      </c>
      <c r="W17" s="241">
        <v>6</v>
      </c>
    </row>
    <row r="18" spans="1:23" ht="15" customHeight="1">
      <c r="A18" s="390"/>
      <c r="B18" s="428"/>
      <c r="C18" s="429"/>
      <c r="D18" s="428" t="s">
        <v>47</v>
      </c>
      <c r="E18" s="406"/>
      <c r="F18" s="248">
        <v>36</v>
      </c>
      <c r="G18" s="241">
        <v>8</v>
      </c>
      <c r="H18" s="241">
        <v>46</v>
      </c>
      <c r="I18" s="241" t="s">
        <v>169</v>
      </c>
      <c r="J18" s="241">
        <v>3220</v>
      </c>
      <c r="K18" s="58"/>
      <c r="L18" s="390"/>
      <c r="M18" s="401"/>
      <c r="N18" s="293"/>
      <c r="O18" s="293"/>
      <c r="P18" s="294"/>
      <c r="Q18" s="436" t="s">
        <v>247</v>
      </c>
      <c r="R18" s="408"/>
      <c r="S18" s="248">
        <v>14521</v>
      </c>
      <c r="T18" s="241">
        <v>67727</v>
      </c>
      <c r="U18" s="241">
        <v>4455</v>
      </c>
      <c r="V18" s="241">
        <v>11620</v>
      </c>
      <c r="W18" s="241">
        <v>22677</v>
      </c>
    </row>
    <row r="19" spans="1:23" ht="15" customHeight="1">
      <c r="A19" s="390"/>
      <c r="B19" s="428" t="s">
        <v>56</v>
      </c>
      <c r="C19" s="429"/>
      <c r="D19" s="428" t="s">
        <v>48</v>
      </c>
      <c r="E19" s="406"/>
      <c r="F19" s="248" t="s">
        <v>169</v>
      </c>
      <c r="G19" s="241" t="s">
        <v>169</v>
      </c>
      <c r="H19" s="241" t="s">
        <v>169</v>
      </c>
      <c r="I19" s="241" t="s">
        <v>169</v>
      </c>
      <c r="J19" s="241" t="s">
        <v>169</v>
      </c>
      <c r="K19" s="58"/>
      <c r="L19" s="390"/>
      <c r="M19" s="402" t="s">
        <v>238</v>
      </c>
      <c r="N19" s="284"/>
      <c r="O19" s="284"/>
      <c r="P19" s="285"/>
      <c r="Q19" s="395" t="s">
        <v>45</v>
      </c>
      <c r="R19" s="396"/>
      <c r="S19" s="248" t="s">
        <v>169</v>
      </c>
      <c r="T19" s="241">
        <v>3</v>
      </c>
      <c r="U19" s="241">
        <v>1</v>
      </c>
      <c r="V19" s="241">
        <v>1</v>
      </c>
      <c r="W19" s="241" t="s">
        <v>408</v>
      </c>
    </row>
    <row r="20" spans="1:23" ht="15" customHeight="1">
      <c r="A20" s="390"/>
      <c r="B20" s="428"/>
      <c r="C20" s="429"/>
      <c r="D20" s="428" t="s">
        <v>47</v>
      </c>
      <c r="E20" s="406"/>
      <c r="F20" s="248" t="s">
        <v>169</v>
      </c>
      <c r="G20" s="241" t="s">
        <v>169</v>
      </c>
      <c r="H20" s="241" t="s">
        <v>169</v>
      </c>
      <c r="I20" s="241" t="s">
        <v>169</v>
      </c>
      <c r="J20" s="241" t="s">
        <v>169</v>
      </c>
      <c r="K20" s="58"/>
      <c r="L20" s="390"/>
      <c r="M20" s="401"/>
      <c r="N20" s="293"/>
      <c r="O20" s="293"/>
      <c r="P20" s="294"/>
      <c r="Q20" s="407" t="s">
        <v>247</v>
      </c>
      <c r="R20" s="408"/>
      <c r="S20" s="248" t="s">
        <v>169</v>
      </c>
      <c r="T20" s="241">
        <v>1426</v>
      </c>
      <c r="U20" s="241">
        <v>5253</v>
      </c>
      <c r="V20" s="241">
        <v>1875</v>
      </c>
      <c r="W20" s="241" t="s">
        <v>408</v>
      </c>
    </row>
    <row r="21" spans="1:23" ht="15" customHeight="1">
      <c r="A21" s="390"/>
      <c r="B21" s="428" t="s">
        <v>50</v>
      </c>
      <c r="C21" s="429"/>
      <c r="D21" s="428" t="s">
        <v>48</v>
      </c>
      <c r="E21" s="406"/>
      <c r="F21" s="248">
        <v>20300</v>
      </c>
      <c r="G21" s="241">
        <v>33400</v>
      </c>
      <c r="H21" s="241">
        <v>1</v>
      </c>
      <c r="I21" s="241">
        <v>34300</v>
      </c>
      <c r="J21" s="241">
        <v>7</v>
      </c>
      <c r="K21" s="58"/>
      <c r="L21" s="391"/>
      <c r="M21" s="400" t="s">
        <v>239</v>
      </c>
      <c r="N21" s="288"/>
      <c r="O21" s="288"/>
      <c r="P21" s="289"/>
      <c r="Q21" s="307" t="s">
        <v>45</v>
      </c>
      <c r="R21" s="324"/>
      <c r="S21" s="248" t="s">
        <v>169</v>
      </c>
      <c r="T21" s="241" t="s">
        <v>169</v>
      </c>
      <c r="U21" s="241" t="s">
        <v>169</v>
      </c>
      <c r="V21" s="241">
        <v>2</v>
      </c>
      <c r="W21" s="241" t="s">
        <v>408</v>
      </c>
    </row>
    <row r="22" spans="1:23" ht="15" customHeight="1">
      <c r="A22" s="390"/>
      <c r="B22" s="428"/>
      <c r="C22" s="429"/>
      <c r="D22" s="428" t="s">
        <v>47</v>
      </c>
      <c r="E22" s="406"/>
      <c r="F22" s="248">
        <v>849</v>
      </c>
      <c r="G22" s="241">
        <v>7780</v>
      </c>
      <c r="H22" s="241">
        <v>1</v>
      </c>
      <c r="I22" s="241">
        <v>16600</v>
      </c>
      <c r="J22" s="241">
        <v>14</v>
      </c>
      <c r="K22" s="58"/>
      <c r="L22" s="392"/>
      <c r="M22" s="401"/>
      <c r="N22" s="293"/>
      <c r="O22" s="293"/>
      <c r="P22" s="294"/>
      <c r="Q22" s="307" t="s">
        <v>247</v>
      </c>
      <c r="R22" s="324"/>
      <c r="S22" s="248" t="s">
        <v>169</v>
      </c>
      <c r="T22" s="241" t="s">
        <v>169</v>
      </c>
      <c r="U22" s="241" t="s">
        <v>169</v>
      </c>
      <c r="V22" s="241">
        <v>1465</v>
      </c>
      <c r="W22" s="241" t="s">
        <v>408</v>
      </c>
    </row>
    <row r="23" spans="1:23" ht="15" customHeight="1">
      <c r="A23" s="390"/>
      <c r="B23" s="25"/>
      <c r="C23" s="38"/>
      <c r="D23" s="25"/>
      <c r="E23" s="36"/>
      <c r="F23" s="249"/>
      <c r="G23" s="222"/>
      <c r="H23" s="250"/>
      <c r="I23" s="250"/>
      <c r="J23" s="250"/>
      <c r="K23" s="58"/>
      <c r="L23" s="420" t="s">
        <v>259</v>
      </c>
      <c r="M23" s="437" t="s">
        <v>158</v>
      </c>
      <c r="N23" s="438"/>
      <c r="O23" s="438"/>
      <c r="P23" s="438"/>
      <c r="Q23" s="438"/>
      <c r="R23" s="439"/>
      <c r="S23" s="248">
        <f>SUM(S24,S39)</f>
        <v>4630866</v>
      </c>
      <c r="T23" s="241">
        <f>SUM(T24,T39)</f>
        <v>6880499</v>
      </c>
      <c r="U23" s="241">
        <f>SUM(U24,U39)</f>
        <v>3231785</v>
      </c>
      <c r="V23" s="241">
        <f>SUM(V24,V39)</f>
        <v>6752863</v>
      </c>
      <c r="W23" s="241">
        <f>SUM(W24,W39)</f>
        <v>1050789</v>
      </c>
    </row>
    <row r="24" spans="1:23" ht="15" customHeight="1">
      <c r="A24" s="404"/>
      <c r="B24" s="40"/>
      <c r="C24" s="41"/>
      <c r="D24" s="40"/>
      <c r="E24" s="42"/>
      <c r="F24" s="249"/>
      <c r="G24" s="222"/>
      <c r="H24" s="250"/>
      <c r="I24" s="250"/>
      <c r="J24" s="250"/>
      <c r="K24" s="58"/>
      <c r="L24" s="421"/>
      <c r="M24" s="440" t="s">
        <v>257</v>
      </c>
      <c r="N24" s="440"/>
      <c r="O24" s="432" t="s">
        <v>159</v>
      </c>
      <c r="P24" s="432"/>
      <c r="Q24" s="432"/>
      <c r="R24" s="443"/>
      <c r="S24" s="248">
        <f>SUM(S26,S28,S30,S32,S34,S36)</f>
        <v>3087603</v>
      </c>
      <c r="T24" s="241">
        <f>SUM(T26,T28,T30,T32,T34,T36)</f>
        <v>3625952</v>
      </c>
      <c r="U24" s="241">
        <f>SUM(U26,U28,U30,U32,U34,U36)</f>
        <v>2100093</v>
      </c>
      <c r="V24" s="241">
        <f>SUM(V26,V28,V30,V32,V34,V36)</f>
        <v>4241800</v>
      </c>
      <c r="W24" s="241">
        <f>SUM(W26,W28,W30,W32,W34,W36)</f>
        <v>787356</v>
      </c>
    </row>
    <row r="25" spans="1:23" ht="15" customHeight="1">
      <c r="A25" s="403" t="s">
        <v>378</v>
      </c>
      <c r="B25" s="26"/>
      <c r="C25" s="39"/>
      <c r="D25" s="26"/>
      <c r="E25" s="37"/>
      <c r="F25" s="251"/>
      <c r="G25" s="223"/>
      <c r="H25" s="223"/>
      <c r="I25" s="223"/>
      <c r="J25" s="223"/>
      <c r="K25" s="58"/>
      <c r="L25" s="421"/>
      <c r="M25" s="441"/>
      <c r="N25" s="441"/>
      <c r="O25" s="434" t="s">
        <v>248</v>
      </c>
      <c r="P25" s="434"/>
      <c r="Q25" s="395" t="s">
        <v>45</v>
      </c>
      <c r="R25" s="396"/>
      <c r="S25" s="59">
        <v>215</v>
      </c>
      <c r="T25" s="32">
        <v>264</v>
      </c>
      <c r="U25" s="32">
        <v>64</v>
      </c>
      <c r="V25" s="32">
        <v>194</v>
      </c>
      <c r="W25" s="32">
        <v>4</v>
      </c>
    </row>
    <row r="26" spans="1:23" ht="15" customHeight="1">
      <c r="A26" s="390"/>
      <c r="B26" s="26"/>
      <c r="C26" s="39"/>
      <c r="D26" s="26"/>
      <c r="E26" s="37"/>
      <c r="F26" s="251"/>
      <c r="G26" s="223"/>
      <c r="H26" s="223"/>
      <c r="I26" s="223"/>
      <c r="J26" s="223"/>
      <c r="K26" s="58"/>
      <c r="L26" s="421"/>
      <c r="M26" s="441"/>
      <c r="N26" s="441"/>
      <c r="O26" s="434"/>
      <c r="P26" s="434"/>
      <c r="Q26" s="407" t="s">
        <v>247</v>
      </c>
      <c r="R26" s="408"/>
      <c r="S26" s="59">
        <v>2115370</v>
      </c>
      <c r="T26" s="32">
        <v>2396192</v>
      </c>
      <c r="U26" s="32">
        <v>799667</v>
      </c>
      <c r="V26" s="32">
        <v>1872752</v>
      </c>
      <c r="W26" s="32">
        <v>49448</v>
      </c>
    </row>
    <row r="27" spans="1:23" ht="15" customHeight="1">
      <c r="A27" s="390"/>
      <c r="B27" s="428" t="s">
        <v>0</v>
      </c>
      <c r="C27" s="429"/>
      <c r="D27" s="428" t="s">
        <v>48</v>
      </c>
      <c r="E27" s="406"/>
      <c r="F27" s="244">
        <v>3390</v>
      </c>
      <c r="G27" s="245">
        <v>12700</v>
      </c>
      <c r="H27" s="245">
        <v>8440</v>
      </c>
      <c r="I27" s="245">
        <v>16600</v>
      </c>
      <c r="J27" s="245">
        <v>4540</v>
      </c>
      <c r="K27" s="61"/>
      <c r="L27" s="421"/>
      <c r="M27" s="441"/>
      <c r="N27" s="441"/>
      <c r="O27" s="434" t="s">
        <v>249</v>
      </c>
      <c r="P27" s="434"/>
      <c r="Q27" s="395" t="s">
        <v>45</v>
      </c>
      <c r="R27" s="396"/>
      <c r="S27" s="59">
        <v>6</v>
      </c>
      <c r="T27" s="32">
        <v>5</v>
      </c>
      <c r="U27" s="32">
        <v>12</v>
      </c>
      <c r="V27" s="32">
        <v>15</v>
      </c>
      <c r="W27" s="32">
        <v>8</v>
      </c>
    </row>
    <row r="28" spans="1:23" ht="15" customHeight="1">
      <c r="A28" s="390"/>
      <c r="B28" s="428"/>
      <c r="C28" s="429"/>
      <c r="D28" s="428" t="s">
        <v>47</v>
      </c>
      <c r="E28" s="406"/>
      <c r="F28" s="244">
        <f>SUM(F30,F32,F34)</f>
        <v>530</v>
      </c>
      <c r="G28" s="245">
        <v>3060</v>
      </c>
      <c r="H28" s="245">
        <f>SUM(H30,H32,H34)</f>
        <v>1290</v>
      </c>
      <c r="I28" s="245">
        <v>5280</v>
      </c>
      <c r="J28" s="245">
        <f>SUM(J30,J32,J34)</f>
        <v>627</v>
      </c>
      <c r="K28" s="61"/>
      <c r="L28" s="421"/>
      <c r="M28" s="441"/>
      <c r="N28" s="441"/>
      <c r="O28" s="434"/>
      <c r="P28" s="434"/>
      <c r="Q28" s="407" t="s">
        <v>247</v>
      </c>
      <c r="R28" s="408"/>
      <c r="S28" s="59">
        <v>343671</v>
      </c>
      <c r="T28" s="32">
        <v>82114</v>
      </c>
      <c r="U28" s="32">
        <v>848137</v>
      </c>
      <c r="V28" s="32">
        <v>638651</v>
      </c>
      <c r="W28" s="32">
        <v>566082</v>
      </c>
    </row>
    <row r="29" spans="1:23" ht="15" customHeight="1">
      <c r="A29" s="390"/>
      <c r="B29" s="428" t="s">
        <v>55</v>
      </c>
      <c r="C29" s="429"/>
      <c r="D29" s="428" t="s">
        <v>48</v>
      </c>
      <c r="E29" s="406"/>
      <c r="F29" s="248">
        <v>1310</v>
      </c>
      <c r="G29" s="241">
        <v>4420</v>
      </c>
      <c r="H29" s="241">
        <v>2140</v>
      </c>
      <c r="I29" s="241">
        <v>11800</v>
      </c>
      <c r="J29" s="241">
        <v>1330</v>
      </c>
      <c r="K29" s="58"/>
      <c r="L29" s="421"/>
      <c r="M29" s="441"/>
      <c r="N29" s="441"/>
      <c r="O29" s="434" t="s">
        <v>250</v>
      </c>
      <c r="P29" s="434"/>
      <c r="Q29" s="395" t="s">
        <v>45</v>
      </c>
      <c r="R29" s="396"/>
      <c r="S29" s="59">
        <v>7</v>
      </c>
      <c r="T29" s="32">
        <v>6</v>
      </c>
      <c r="U29" s="32">
        <v>1</v>
      </c>
      <c r="V29" s="32">
        <v>8</v>
      </c>
      <c r="W29" s="32" t="s">
        <v>240</v>
      </c>
    </row>
    <row r="30" spans="1:23" ht="15" customHeight="1">
      <c r="A30" s="390"/>
      <c r="B30" s="428"/>
      <c r="C30" s="429"/>
      <c r="D30" s="428" t="s">
        <v>47</v>
      </c>
      <c r="E30" s="406"/>
      <c r="F30" s="248">
        <v>264</v>
      </c>
      <c r="G30" s="241">
        <v>945</v>
      </c>
      <c r="H30" s="241">
        <v>461</v>
      </c>
      <c r="I30" s="241">
        <v>4650</v>
      </c>
      <c r="J30" s="241">
        <v>184</v>
      </c>
      <c r="K30" s="58"/>
      <c r="L30" s="421"/>
      <c r="M30" s="441"/>
      <c r="N30" s="441"/>
      <c r="O30" s="434"/>
      <c r="P30" s="434"/>
      <c r="Q30" s="407" t="s">
        <v>247</v>
      </c>
      <c r="R30" s="408"/>
      <c r="S30" s="59">
        <v>77262</v>
      </c>
      <c r="T30" s="32">
        <v>53952</v>
      </c>
      <c r="U30" s="32">
        <v>94465</v>
      </c>
      <c r="V30" s="32">
        <v>83735</v>
      </c>
      <c r="W30" s="32" t="s">
        <v>240</v>
      </c>
    </row>
    <row r="31" spans="1:23" ht="15" customHeight="1">
      <c r="A31" s="390"/>
      <c r="B31" s="428" t="s">
        <v>54</v>
      </c>
      <c r="C31" s="429"/>
      <c r="D31" s="428" t="s">
        <v>48</v>
      </c>
      <c r="E31" s="406"/>
      <c r="F31" s="248">
        <v>2070</v>
      </c>
      <c r="G31" s="241">
        <v>7440</v>
      </c>
      <c r="H31" s="241">
        <v>6150</v>
      </c>
      <c r="I31" s="241">
        <v>2850</v>
      </c>
      <c r="J31" s="241">
        <v>3020</v>
      </c>
      <c r="K31" s="58"/>
      <c r="L31" s="421"/>
      <c r="M31" s="441"/>
      <c r="N31" s="441"/>
      <c r="O31" s="442" t="s">
        <v>251</v>
      </c>
      <c r="P31" s="442"/>
      <c r="Q31" s="395" t="s">
        <v>45</v>
      </c>
      <c r="R31" s="396"/>
      <c r="S31" s="59">
        <v>1</v>
      </c>
      <c r="T31" s="32" t="s">
        <v>169</v>
      </c>
      <c r="U31" s="32" t="s">
        <v>169</v>
      </c>
      <c r="V31" s="32">
        <v>1</v>
      </c>
      <c r="W31" s="32" t="s">
        <v>241</v>
      </c>
    </row>
    <row r="32" spans="1:23" ht="15" customHeight="1">
      <c r="A32" s="390"/>
      <c r="B32" s="428"/>
      <c r="C32" s="429"/>
      <c r="D32" s="428" t="s">
        <v>47</v>
      </c>
      <c r="E32" s="406"/>
      <c r="F32" s="248">
        <v>266</v>
      </c>
      <c r="G32" s="241">
        <v>1760</v>
      </c>
      <c r="H32" s="241">
        <v>816</v>
      </c>
      <c r="I32" s="241">
        <v>372</v>
      </c>
      <c r="J32" s="241">
        <v>440</v>
      </c>
      <c r="K32" s="58"/>
      <c r="L32" s="421"/>
      <c r="M32" s="441"/>
      <c r="N32" s="441"/>
      <c r="O32" s="442"/>
      <c r="P32" s="442"/>
      <c r="Q32" s="407" t="s">
        <v>247</v>
      </c>
      <c r="R32" s="408"/>
      <c r="S32" s="59">
        <v>1506</v>
      </c>
      <c r="T32" s="32" t="s">
        <v>169</v>
      </c>
      <c r="U32" s="32" t="s">
        <v>169</v>
      </c>
      <c r="V32" s="32">
        <v>2549</v>
      </c>
      <c r="W32" s="32" t="s">
        <v>241</v>
      </c>
    </row>
    <row r="33" spans="1:23" ht="15" customHeight="1">
      <c r="A33" s="390"/>
      <c r="B33" s="428" t="s">
        <v>50</v>
      </c>
      <c r="C33" s="429"/>
      <c r="D33" s="428" t="s">
        <v>48</v>
      </c>
      <c r="E33" s="406"/>
      <c r="F33" s="248">
        <v>12</v>
      </c>
      <c r="G33" s="241">
        <v>835</v>
      </c>
      <c r="H33" s="241">
        <v>147</v>
      </c>
      <c r="I33" s="241">
        <v>1930</v>
      </c>
      <c r="J33" s="241">
        <v>193</v>
      </c>
      <c r="K33" s="58"/>
      <c r="L33" s="421"/>
      <c r="M33" s="441"/>
      <c r="N33" s="441"/>
      <c r="O33" s="442" t="s">
        <v>53</v>
      </c>
      <c r="P33" s="442"/>
      <c r="Q33" s="395" t="s">
        <v>45</v>
      </c>
      <c r="R33" s="396"/>
      <c r="S33" s="59" t="s">
        <v>169</v>
      </c>
      <c r="T33" s="32">
        <v>2</v>
      </c>
      <c r="U33" s="32" t="s">
        <v>169</v>
      </c>
      <c r="V33" s="32">
        <v>1</v>
      </c>
      <c r="W33" s="32" t="s">
        <v>242</v>
      </c>
    </row>
    <row r="34" spans="1:23" ht="15" customHeight="1">
      <c r="A34" s="390"/>
      <c r="B34" s="428"/>
      <c r="C34" s="429"/>
      <c r="D34" s="428" t="s">
        <v>47</v>
      </c>
      <c r="E34" s="406"/>
      <c r="F34" s="248">
        <v>0</v>
      </c>
      <c r="G34" s="241">
        <v>359</v>
      </c>
      <c r="H34" s="241">
        <v>13</v>
      </c>
      <c r="I34" s="241">
        <v>261</v>
      </c>
      <c r="J34" s="241">
        <v>3</v>
      </c>
      <c r="K34" s="58"/>
      <c r="L34" s="421"/>
      <c r="M34" s="441"/>
      <c r="N34" s="441"/>
      <c r="O34" s="442"/>
      <c r="P34" s="442"/>
      <c r="Q34" s="407" t="s">
        <v>247</v>
      </c>
      <c r="R34" s="408"/>
      <c r="S34" s="59" t="s">
        <v>169</v>
      </c>
      <c r="T34" s="32">
        <v>20907</v>
      </c>
      <c r="U34" s="32" t="s">
        <v>169</v>
      </c>
      <c r="V34" s="32">
        <v>18909</v>
      </c>
      <c r="W34" s="32" t="s">
        <v>242</v>
      </c>
    </row>
    <row r="35" spans="1:23" ht="15" customHeight="1">
      <c r="A35" s="390"/>
      <c r="B35" s="25"/>
      <c r="C35" s="38"/>
      <c r="D35" s="25"/>
      <c r="E35" s="36"/>
      <c r="F35" s="249"/>
      <c r="G35" s="222"/>
      <c r="H35" s="250"/>
      <c r="I35" s="250"/>
      <c r="J35" s="250"/>
      <c r="K35" s="58"/>
      <c r="L35" s="421"/>
      <c r="M35" s="441"/>
      <c r="N35" s="441"/>
      <c r="O35" s="434" t="s">
        <v>252</v>
      </c>
      <c r="P35" s="434"/>
      <c r="Q35" s="395" t="s">
        <v>45</v>
      </c>
      <c r="R35" s="396"/>
      <c r="S35" s="59">
        <v>132</v>
      </c>
      <c r="T35" s="32">
        <v>215</v>
      </c>
      <c r="U35" s="32">
        <v>71</v>
      </c>
      <c r="V35" s="32">
        <v>183</v>
      </c>
      <c r="W35" s="32">
        <v>26</v>
      </c>
    </row>
    <row r="36" spans="1:23" ht="15" customHeight="1">
      <c r="A36" s="404"/>
      <c r="B36" s="40"/>
      <c r="C36" s="41"/>
      <c r="D36" s="40"/>
      <c r="E36" s="42"/>
      <c r="F36" s="249"/>
      <c r="G36" s="222"/>
      <c r="H36" s="250"/>
      <c r="I36" s="250"/>
      <c r="J36" s="250"/>
      <c r="K36" s="58"/>
      <c r="L36" s="421"/>
      <c r="M36" s="441"/>
      <c r="N36" s="441"/>
      <c r="O36" s="434"/>
      <c r="P36" s="434"/>
      <c r="Q36" s="407" t="s">
        <v>247</v>
      </c>
      <c r="R36" s="408"/>
      <c r="S36" s="59">
        <v>549794</v>
      </c>
      <c r="T36" s="32">
        <v>1072787</v>
      </c>
      <c r="U36" s="32">
        <v>357824</v>
      </c>
      <c r="V36" s="32">
        <v>1625204</v>
      </c>
      <c r="W36" s="32">
        <v>171826</v>
      </c>
    </row>
    <row r="37" spans="1:23" ht="15" customHeight="1">
      <c r="A37" s="403" t="s">
        <v>379</v>
      </c>
      <c r="B37" s="26"/>
      <c r="C37" s="39"/>
      <c r="D37" s="26"/>
      <c r="E37" s="37"/>
      <c r="F37" s="251"/>
      <c r="G37" s="223"/>
      <c r="H37" s="223"/>
      <c r="I37" s="223"/>
      <c r="J37" s="223"/>
      <c r="K37" s="58"/>
      <c r="L37" s="421"/>
      <c r="M37" s="441"/>
      <c r="N37" s="441"/>
      <c r="O37" s="434" t="s">
        <v>253</v>
      </c>
      <c r="P37" s="434"/>
      <c r="Q37" s="395" t="s">
        <v>45</v>
      </c>
      <c r="R37" s="396"/>
      <c r="S37" s="59" t="s">
        <v>169</v>
      </c>
      <c r="T37" s="32" t="s">
        <v>169</v>
      </c>
      <c r="U37" s="32" t="s">
        <v>169</v>
      </c>
      <c r="V37" s="32" t="s">
        <v>169</v>
      </c>
      <c r="W37" s="32" t="s">
        <v>169</v>
      </c>
    </row>
    <row r="38" spans="1:23" ht="15" customHeight="1">
      <c r="A38" s="390"/>
      <c r="B38" s="26"/>
      <c r="C38" s="39"/>
      <c r="D38" s="26"/>
      <c r="E38" s="37"/>
      <c r="F38" s="251"/>
      <c r="G38" s="223"/>
      <c r="H38" s="223"/>
      <c r="I38" s="223"/>
      <c r="J38" s="223"/>
      <c r="K38" s="58"/>
      <c r="L38" s="421"/>
      <c r="M38" s="441"/>
      <c r="N38" s="441"/>
      <c r="O38" s="434"/>
      <c r="P38" s="434"/>
      <c r="Q38" s="407" t="s">
        <v>247</v>
      </c>
      <c r="R38" s="408"/>
      <c r="S38" s="59" t="s">
        <v>169</v>
      </c>
      <c r="T38" s="32" t="s">
        <v>169</v>
      </c>
      <c r="U38" s="32" t="s">
        <v>169</v>
      </c>
      <c r="V38" s="32" t="s">
        <v>169</v>
      </c>
      <c r="W38" s="32" t="s">
        <v>169</v>
      </c>
    </row>
    <row r="39" spans="1:23" ht="15" customHeight="1">
      <c r="A39" s="390"/>
      <c r="B39" s="428" t="s">
        <v>0</v>
      </c>
      <c r="C39" s="429"/>
      <c r="D39" s="428" t="s">
        <v>48</v>
      </c>
      <c r="E39" s="406"/>
      <c r="F39" s="244">
        <v>5110</v>
      </c>
      <c r="G39" s="245">
        <v>7100</v>
      </c>
      <c r="H39" s="245">
        <v>3940</v>
      </c>
      <c r="I39" s="245">
        <v>3610</v>
      </c>
      <c r="J39" s="245">
        <v>4600</v>
      </c>
      <c r="K39" s="61"/>
      <c r="L39" s="421"/>
      <c r="M39" s="447" t="s">
        <v>258</v>
      </c>
      <c r="N39" s="448"/>
      <c r="O39" s="444" t="s">
        <v>159</v>
      </c>
      <c r="P39" s="445"/>
      <c r="Q39" s="445"/>
      <c r="R39" s="446"/>
      <c r="S39" s="248">
        <f>SUM(S41,S43,S47,S49)</f>
        <v>1543263</v>
      </c>
      <c r="T39" s="241">
        <f>SUM(T41,T43,T47,T49)</f>
        <v>3254547</v>
      </c>
      <c r="U39" s="241">
        <f>SUM(U41,U43,U47,U49)</f>
        <v>1131692</v>
      </c>
      <c r="V39" s="241">
        <f>SUM(V41,V43,V47,V49)</f>
        <v>2511063</v>
      </c>
      <c r="W39" s="241">
        <f>SUM(W41,W43,W47,W49)</f>
        <v>263433</v>
      </c>
    </row>
    <row r="40" spans="1:23" ht="15" customHeight="1">
      <c r="A40" s="390"/>
      <c r="B40" s="428"/>
      <c r="C40" s="429"/>
      <c r="D40" s="428" t="s">
        <v>47</v>
      </c>
      <c r="E40" s="406"/>
      <c r="F40" s="244">
        <f>SUM(F42,F44,F46)</f>
        <v>341</v>
      </c>
      <c r="G40" s="245">
        <f>SUM(G42,G44,G46)</f>
        <v>422</v>
      </c>
      <c r="H40" s="245">
        <f>SUM(H42,H44,H46)</f>
        <v>148</v>
      </c>
      <c r="I40" s="245">
        <f>SUM(I42,I44,I46)</f>
        <v>198</v>
      </c>
      <c r="J40" s="245">
        <f>SUM(J42,J44,J46)</f>
        <v>165</v>
      </c>
      <c r="K40" s="61"/>
      <c r="L40" s="421"/>
      <c r="M40" s="449"/>
      <c r="N40" s="450"/>
      <c r="O40" s="453" t="s">
        <v>254</v>
      </c>
      <c r="P40" s="453"/>
      <c r="Q40" s="395" t="s">
        <v>45</v>
      </c>
      <c r="R40" s="396"/>
      <c r="S40" s="59">
        <v>214</v>
      </c>
      <c r="T40" s="32">
        <v>261</v>
      </c>
      <c r="U40" s="32">
        <v>91</v>
      </c>
      <c r="V40" s="32">
        <v>157</v>
      </c>
      <c r="W40" s="32">
        <v>1</v>
      </c>
    </row>
    <row r="41" spans="1:23" ht="15" customHeight="1">
      <c r="A41" s="390"/>
      <c r="B41" s="428" t="s">
        <v>52</v>
      </c>
      <c r="C41" s="429"/>
      <c r="D41" s="428" t="s">
        <v>48</v>
      </c>
      <c r="E41" s="406"/>
      <c r="F41" s="59">
        <v>299</v>
      </c>
      <c r="G41" s="32">
        <v>639</v>
      </c>
      <c r="H41" s="32">
        <v>311</v>
      </c>
      <c r="I41" s="32">
        <v>390</v>
      </c>
      <c r="J41" s="32">
        <v>239</v>
      </c>
      <c r="K41" s="58"/>
      <c r="L41" s="421"/>
      <c r="M41" s="449"/>
      <c r="N41" s="450"/>
      <c r="O41" s="434"/>
      <c r="P41" s="434"/>
      <c r="Q41" s="407" t="s">
        <v>247</v>
      </c>
      <c r="R41" s="408"/>
      <c r="S41" s="59">
        <v>1078964</v>
      </c>
      <c r="T41" s="32">
        <v>1495869</v>
      </c>
      <c r="U41" s="32">
        <v>595510</v>
      </c>
      <c r="V41" s="32">
        <v>894263</v>
      </c>
      <c r="W41" s="32">
        <v>6317</v>
      </c>
    </row>
    <row r="42" spans="1:23" ht="15" customHeight="1">
      <c r="A42" s="390"/>
      <c r="B42" s="428"/>
      <c r="C42" s="429"/>
      <c r="D42" s="428" t="s">
        <v>47</v>
      </c>
      <c r="E42" s="406"/>
      <c r="F42" s="59">
        <v>19</v>
      </c>
      <c r="G42" s="32">
        <v>48</v>
      </c>
      <c r="H42" s="32">
        <v>23</v>
      </c>
      <c r="I42" s="32">
        <v>21</v>
      </c>
      <c r="J42" s="32">
        <v>16</v>
      </c>
      <c r="K42" s="58"/>
      <c r="L42" s="421"/>
      <c r="M42" s="449"/>
      <c r="N42" s="450"/>
      <c r="O42" s="434" t="s">
        <v>255</v>
      </c>
      <c r="P42" s="434"/>
      <c r="Q42" s="395" t="s">
        <v>45</v>
      </c>
      <c r="R42" s="396"/>
      <c r="S42" s="59" t="s">
        <v>169</v>
      </c>
      <c r="T42" s="32">
        <v>2</v>
      </c>
      <c r="U42" s="32" t="s">
        <v>169</v>
      </c>
      <c r="V42" s="32" t="s">
        <v>169</v>
      </c>
      <c r="W42" s="32" t="s">
        <v>169</v>
      </c>
    </row>
    <row r="43" spans="1:23" ht="15" customHeight="1">
      <c r="A43" s="390"/>
      <c r="B43" s="428" t="s">
        <v>51</v>
      </c>
      <c r="C43" s="429"/>
      <c r="D43" s="428" t="s">
        <v>48</v>
      </c>
      <c r="E43" s="406"/>
      <c r="F43" s="59">
        <v>762</v>
      </c>
      <c r="G43" s="32">
        <v>1840</v>
      </c>
      <c r="H43" s="32">
        <v>1040</v>
      </c>
      <c r="I43" s="32">
        <v>661</v>
      </c>
      <c r="J43" s="32">
        <v>653</v>
      </c>
      <c r="K43" s="58"/>
      <c r="L43" s="421"/>
      <c r="M43" s="449"/>
      <c r="N43" s="450"/>
      <c r="O43" s="434"/>
      <c r="P43" s="434"/>
      <c r="Q43" s="407" t="s">
        <v>247</v>
      </c>
      <c r="R43" s="408"/>
      <c r="S43" s="59" t="s">
        <v>169</v>
      </c>
      <c r="T43" s="32">
        <v>6947</v>
      </c>
      <c r="U43" s="32" t="s">
        <v>169</v>
      </c>
      <c r="V43" s="32" t="s">
        <v>169</v>
      </c>
      <c r="W43" s="32" t="s">
        <v>169</v>
      </c>
    </row>
    <row r="44" spans="1:23" ht="15" customHeight="1">
      <c r="A44" s="390"/>
      <c r="B44" s="428"/>
      <c r="C44" s="429"/>
      <c r="D44" s="428" t="s">
        <v>47</v>
      </c>
      <c r="E44" s="406"/>
      <c r="F44" s="59">
        <v>125</v>
      </c>
      <c r="G44" s="32">
        <v>186</v>
      </c>
      <c r="H44" s="32">
        <v>77</v>
      </c>
      <c r="I44" s="32">
        <v>96</v>
      </c>
      <c r="J44" s="32">
        <v>28</v>
      </c>
      <c r="K44" s="58"/>
      <c r="L44" s="421"/>
      <c r="M44" s="449"/>
      <c r="N44" s="450"/>
      <c r="O44" s="442" t="s">
        <v>256</v>
      </c>
      <c r="P44" s="442"/>
      <c r="Q44" s="395" t="s">
        <v>45</v>
      </c>
      <c r="R44" s="396"/>
      <c r="S44" s="59" t="s">
        <v>169</v>
      </c>
      <c r="T44" s="32" t="s">
        <v>169</v>
      </c>
      <c r="U44" s="32" t="s">
        <v>169</v>
      </c>
      <c r="V44" s="32" t="s">
        <v>169</v>
      </c>
      <c r="W44" s="32" t="s">
        <v>169</v>
      </c>
    </row>
    <row r="45" spans="1:23" ht="15" customHeight="1">
      <c r="A45" s="390"/>
      <c r="B45" s="428" t="s">
        <v>50</v>
      </c>
      <c r="C45" s="429"/>
      <c r="D45" s="428" t="s">
        <v>48</v>
      </c>
      <c r="E45" s="406"/>
      <c r="F45" s="59">
        <v>4050</v>
      </c>
      <c r="G45" s="32">
        <v>4610</v>
      </c>
      <c r="H45" s="32">
        <v>2590</v>
      </c>
      <c r="I45" s="32">
        <v>2560</v>
      </c>
      <c r="J45" s="32">
        <v>3710</v>
      </c>
      <c r="K45" s="58"/>
      <c r="L45" s="421"/>
      <c r="M45" s="449"/>
      <c r="N45" s="450"/>
      <c r="O45" s="442"/>
      <c r="P45" s="442"/>
      <c r="Q45" s="407" t="s">
        <v>247</v>
      </c>
      <c r="R45" s="408"/>
      <c r="S45" s="59" t="s">
        <v>169</v>
      </c>
      <c r="T45" s="32" t="s">
        <v>169</v>
      </c>
      <c r="U45" s="32" t="s">
        <v>169</v>
      </c>
      <c r="V45" s="32" t="s">
        <v>169</v>
      </c>
      <c r="W45" s="32" t="s">
        <v>169</v>
      </c>
    </row>
    <row r="46" spans="1:23" ht="15" customHeight="1">
      <c r="A46" s="390"/>
      <c r="B46" s="428"/>
      <c r="C46" s="429"/>
      <c r="D46" s="428" t="s">
        <v>47</v>
      </c>
      <c r="E46" s="406"/>
      <c r="F46" s="59">
        <v>197</v>
      </c>
      <c r="G46" s="32">
        <v>188</v>
      </c>
      <c r="H46" s="32">
        <v>48</v>
      </c>
      <c r="I46" s="32">
        <v>81</v>
      </c>
      <c r="J46" s="32">
        <v>121</v>
      </c>
      <c r="K46" s="58"/>
      <c r="L46" s="421"/>
      <c r="M46" s="449"/>
      <c r="N46" s="450"/>
      <c r="O46" s="434" t="s">
        <v>252</v>
      </c>
      <c r="P46" s="434"/>
      <c r="Q46" s="395" t="s">
        <v>45</v>
      </c>
      <c r="R46" s="396"/>
      <c r="S46" s="59">
        <v>151</v>
      </c>
      <c r="T46" s="32">
        <v>436</v>
      </c>
      <c r="U46" s="32">
        <v>129</v>
      </c>
      <c r="V46" s="32">
        <v>282</v>
      </c>
      <c r="W46" s="32">
        <v>68</v>
      </c>
    </row>
    <row r="47" spans="1:23" ht="15" customHeight="1">
      <c r="A47" s="404"/>
      <c r="B47" s="40"/>
      <c r="C47" s="45"/>
      <c r="D47" s="43"/>
      <c r="E47" s="44"/>
      <c r="F47" s="51"/>
      <c r="G47" s="26"/>
      <c r="H47" s="26"/>
      <c r="I47" s="26"/>
      <c r="J47" s="52"/>
      <c r="K47" s="58"/>
      <c r="L47" s="421"/>
      <c r="M47" s="449"/>
      <c r="N47" s="450"/>
      <c r="O47" s="434"/>
      <c r="P47" s="434"/>
      <c r="Q47" s="407" t="s">
        <v>247</v>
      </c>
      <c r="R47" s="408"/>
      <c r="S47" s="59">
        <v>464299</v>
      </c>
      <c r="T47" s="32">
        <v>1742720</v>
      </c>
      <c r="U47" s="32">
        <v>536182</v>
      </c>
      <c r="V47" s="32">
        <v>1543116</v>
      </c>
      <c r="W47" s="32">
        <v>257116</v>
      </c>
    </row>
    <row r="48" spans="1:23" ht="15" customHeight="1">
      <c r="A48" s="375" t="s">
        <v>49</v>
      </c>
      <c r="B48" s="393"/>
      <c r="C48" s="393"/>
      <c r="D48" s="428" t="s">
        <v>48</v>
      </c>
      <c r="E48" s="406"/>
      <c r="F48" s="56">
        <v>365</v>
      </c>
      <c r="G48" s="52">
        <v>413</v>
      </c>
      <c r="H48" s="52">
        <v>258</v>
      </c>
      <c r="I48" s="52">
        <v>264</v>
      </c>
      <c r="J48" s="52">
        <v>311</v>
      </c>
      <c r="K48" s="58"/>
      <c r="L48" s="421"/>
      <c r="M48" s="449"/>
      <c r="N48" s="450"/>
      <c r="O48" s="434" t="s">
        <v>253</v>
      </c>
      <c r="P48" s="434"/>
      <c r="Q48" s="395" t="s">
        <v>45</v>
      </c>
      <c r="R48" s="396"/>
      <c r="S48" s="59" t="s">
        <v>169</v>
      </c>
      <c r="T48" s="32">
        <v>1</v>
      </c>
      <c r="U48" s="32" t="s">
        <v>169</v>
      </c>
      <c r="V48" s="32">
        <v>1</v>
      </c>
      <c r="W48" s="32" t="s">
        <v>242</v>
      </c>
    </row>
    <row r="49" spans="1:23" ht="15" customHeight="1">
      <c r="A49" s="394"/>
      <c r="B49" s="394"/>
      <c r="C49" s="394"/>
      <c r="D49" s="430" t="s">
        <v>47</v>
      </c>
      <c r="E49" s="419"/>
      <c r="F49" s="71">
        <v>7</v>
      </c>
      <c r="G49" s="72">
        <v>16</v>
      </c>
      <c r="H49" s="72">
        <v>23</v>
      </c>
      <c r="I49" s="72">
        <v>24</v>
      </c>
      <c r="J49" s="72">
        <v>15</v>
      </c>
      <c r="K49" s="58"/>
      <c r="L49" s="422"/>
      <c r="M49" s="451"/>
      <c r="N49" s="452"/>
      <c r="O49" s="434"/>
      <c r="P49" s="434"/>
      <c r="Q49" s="407" t="s">
        <v>247</v>
      </c>
      <c r="R49" s="408"/>
      <c r="S49" s="64" t="s">
        <v>169</v>
      </c>
      <c r="T49" s="33">
        <v>9011</v>
      </c>
      <c r="U49" s="33" t="s">
        <v>169</v>
      </c>
      <c r="V49" s="33">
        <v>73684</v>
      </c>
      <c r="W49" s="33" t="s">
        <v>242</v>
      </c>
    </row>
    <row r="50" spans="1:23" ht="14.25">
      <c r="A50" s="66" t="s">
        <v>46</v>
      </c>
      <c r="B50" s="66"/>
      <c r="C50" s="66"/>
      <c r="D50" s="25"/>
      <c r="E50" s="25"/>
      <c r="F50" s="28"/>
      <c r="G50" s="28"/>
      <c r="H50" s="28"/>
      <c r="I50" s="28"/>
      <c r="J50" s="28"/>
      <c r="K50" s="58"/>
      <c r="L50" s="26" t="s">
        <v>182</v>
      </c>
      <c r="M50" s="25"/>
      <c r="N50" s="63"/>
      <c r="O50" s="25"/>
      <c r="P50" s="30"/>
      <c r="Q50" s="35"/>
      <c r="R50" s="29"/>
      <c r="S50" s="22"/>
      <c r="T50" s="22"/>
      <c r="U50" s="22"/>
      <c r="V50" s="22"/>
      <c r="W50" s="22"/>
    </row>
    <row r="51" spans="1:23" ht="14.25">
      <c r="A51" s="58" t="s">
        <v>156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25"/>
      <c r="M51" s="25"/>
      <c r="N51" s="63"/>
      <c r="O51" s="28"/>
      <c r="P51" s="30"/>
      <c r="Q51" s="35"/>
      <c r="R51" s="29"/>
      <c r="S51" s="22"/>
      <c r="T51" s="22"/>
      <c r="U51" s="22"/>
      <c r="V51" s="22"/>
      <c r="W51" s="22"/>
    </row>
    <row r="52" spans="1:23" ht="14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25"/>
      <c r="M52" s="25"/>
      <c r="N52" s="63"/>
      <c r="O52" s="28"/>
      <c r="P52" s="29"/>
      <c r="Q52" s="29"/>
      <c r="R52" s="29"/>
      <c r="S52" s="22"/>
      <c r="T52" s="22"/>
      <c r="U52" s="22"/>
      <c r="V52" s="22"/>
      <c r="W52" s="22"/>
    </row>
    <row r="53" spans="1:23" ht="14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25"/>
      <c r="M53" s="25"/>
      <c r="N53" s="25"/>
      <c r="O53" s="25"/>
      <c r="P53" s="35"/>
      <c r="Q53" s="35"/>
      <c r="R53" s="29"/>
      <c r="S53" s="22"/>
      <c r="T53" s="22"/>
      <c r="U53" s="22"/>
      <c r="V53" s="22"/>
      <c r="W53" s="22"/>
    </row>
    <row r="54" spans="11:23" ht="14.25">
      <c r="K54" s="58"/>
      <c r="L54" s="25"/>
      <c r="M54" s="25"/>
      <c r="N54" s="25"/>
      <c r="O54" s="25"/>
      <c r="P54" s="35"/>
      <c r="Q54" s="35"/>
      <c r="R54" s="29"/>
      <c r="S54" s="22"/>
      <c r="T54" s="22"/>
      <c r="U54" s="22"/>
      <c r="V54" s="22"/>
      <c r="W54" s="22"/>
    </row>
    <row r="55" spans="11:23" ht="14.25">
      <c r="K55" s="58"/>
      <c r="L55" s="25"/>
      <c r="M55" s="25"/>
      <c r="N55" s="25"/>
      <c r="O55" s="25"/>
      <c r="P55" s="65"/>
      <c r="Q55" s="35"/>
      <c r="R55" s="29"/>
      <c r="S55" s="22"/>
      <c r="T55" s="22"/>
      <c r="U55" s="22"/>
      <c r="V55" s="22"/>
      <c r="W55" s="22"/>
    </row>
    <row r="56" ht="14.25">
      <c r="K56" s="58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25">
    <mergeCell ref="Q49:R49"/>
    <mergeCell ref="Q35:R35"/>
    <mergeCell ref="M39:N49"/>
    <mergeCell ref="O44:P45"/>
    <mergeCell ref="O46:P47"/>
    <mergeCell ref="O48:P49"/>
    <mergeCell ref="O37:P38"/>
    <mergeCell ref="O40:P41"/>
    <mergeCell ref="Q48:R48"/>
    <mergeCell ref="Q46:R46"/>
    <mergeCell ref="Q47:R47"/>
    <mergeCell ref="Q25:R25"/>
    <mergeCell ref="Q26:R26"/>
    <mergeCell ref="Q27:R27"/>
    <mergeCell ref="Q32:R32"/>
    <mergeCell ref="Q33:R33"/>
    <mergeCell ref="Q34:R34"/>
    <mergeCell ref="O39:R39"/>
    <mergeCell ref="Q41:R41"/>
    <mergeCell ref="O33:P34"/>
    <mergeCell ref="Q37:R37"/>
    <mergeCell ref="Q38:R38"/>
    <mergeCell ref="O25:P26"/>
    <mergeCell ref="O24:R24"/>
    <mergeCell ref="Q45:R45"/>
    <mergeCell ref="Q42:R42"/>
    <mergeCell ref="Q43:R43"/>
    <mergeCell ref="Q44:R44"/>
    <mergeCell ref="Q40:R40"/>
    <mergeCell ref="Q21:R21"/>
    <mergeCell ref="Q22:R22"/>
    <mergeCell ref="Q19:R19"/>
    <mergeCell ref="Q20:R20"/>
    <mergeCell ref="M24:N38"/>
    <mergeCell ref="O35:P36"/>
    <mergeCell ref="Q36:R36"/>
    <mergeCell ref="O27:P28"/>
    <mergeCell ref="O29:P30"/>
    <mergeCell ref="O31:P32"/>
    <mergeCell ref="Q9:R9"/>
    <mergeCell ref="Q10:R10"/>
    <mergeCell ref="Q11:R11"/>
    <mergeCell ref="Q12:R12"/>
    <mergeCell ref="Q17:R17"/>
    <mergeCell ref="Q18:R18"/>
    <mergeCell ref="D44:E44"/>
    <mergeCell ref="D45:E45"/>
    <mergeCell ref="D46:E46"/>
    <mergeCell ref="D48:E48"/>
    <mergeCell ref="Q13:R13"/>
    <mergeCell ref="Q14:R14"/>
    <mergeCell ref="Q15:R15"/>
    <mergeCell ref="Q16:R16"/>
    <mergeCell ref="M23:R23"/>
    <mergeCell ref="M21:P22"/>
    <mergeCell ref="D49:E49"/>
    <mergeCell ref="M15:P16"/>
    <mergeCell ref="M17:P18"/>
    <mergeCell ref="M19:P20"/>
    <mergeCell ref="O42:P43"/>
    <mergeCell ref="D34:E34"/>
    <mergeCell ref="D39:E39"/>
    <mergeCell ref="D40:E40"/>
    <mergeCell ref="D41:E41"/>
    <mergeCell ref="D42:E42"/>
    <mergeCell ref="D18:E18"/>
    <mergeCell ref="D19:E19"/>
    <mergeCell ref="D20:E20"/>
    <mergeCell ref="D21:E21"/>
    <mergeCell ref="D43:E43"/>
    <mergeCell ref="D28:E28"/>
    <mergeCell ref="D29:E29"/>
    <mergeCell ref="D30:E30"/>
    <mergeCell ref="D31:E31"/>
    <mergeCell ref="D32:E32"/>
    <mergeCell ref="D22:E22"/>
    <mergeCell ref="D27:E27"/>
    <mergeCell ref="B33:C34"/>
    <mergeCell ref="B41:C42"/>
    <mergeCell ref="B39:C40"/>
    <mergeCell ref="B21:C22"/>
    <mergeCell ref="B27:C28"/>
    <mergeCell ref="B31:C32"/>
    <mergeCell ref="B29:C30"/>
    <mergeCell ref="D33:E33"/>
    <mergeCell ref="B43:C44"/>
    <mergeCell ref="B45:C46"/>
    <mergeCell ref="D13:E13"/>
    <mergeCell ref="D14:E14"/>
    <mergeCell ref="D15:E15"/>
    <mergeCell ref="D16:E16"/>
    <mergeCell ref="D17:E17"/>
    <mergeCell ref="B15:C16"/>
    <mergeCell ref="B17:C18"/>
    <mergeCell ref="B19:C20"/>
    <mergeCell ref="C11:E11"/>
    <mergeCell ref="L23:L49"/>
    <mergeCell ref="C8:E8"/>
    <mergeCell ref="L4:R4"/>
    <mergeCell ref="A4:E4"/>
    <mergeCell ref="L6:L7"/>
    <mergeCell ref="A5:A11"/>
    <mergeCell ref="B13:C14"/>
    <mergeCell ref="Q28:R28"/>
    <mergeCell ref="Q29:R29"/>
    <mergeCell ref="C9:E9"/>
    <mergeCell ref="Q30:R30"/>
    <mergeCell ref="L2:W2"/>
    <mergeCell ref="A2:J2"/>
    <mergeCell ref="C6:E6"/>
    <mergeCell ref="C7:E7"/>
    <mergeCell ref="C5:E5"/>
    <mergeCell ref="L5:R5"/>
    <mergeCell ref="M6:R6"/>
    <mergeCell ref="M7:R7"/>
    <mergeCell ref="L8:L22"/>
    <mergeCell ref="A48:C49"/>
    <mergeCell ref="Q31:R31"/>
    <mergeCell ref="M8:R8"/>
    <mergeCell ref="M9:P10"/>
    <mergeCell ref="M11:P12"/>
    <mergeCell ref="M13:P14"/>
    <mergeCell ref="A37:A47"/>
    <mergeCell ref="A25:A36"/>
    <mergeCell ref="A13:A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2" width="2.59765625" style="130" customWidth="1"/>
    <col min="3" max="3" width="27.59765625" style="130" customWidth="1"/>
    <col min="4" max="4" width="5.5" style="130" customWidth="1"/>
    <col min="5" max="6" width="9.59765625" style="130" customWidth="1"/>
    <col min="7" max="8" width="5.59765625" style="130" customWidth="1"/>
    <col min="9" max="10" width="6.69921875" style="130" customWidth="1"/>
    <col min="11" max="45" width="5.59765625" style="130" customWidth="1"/>
    <col min="46" max="46" width="10.59765625" style="60" customWidth="1"/>
    <col min="47" max="47" width="11.59765625" style="60" customWidth="1"/>
    <col min="48" max="48" width="10.59765625" style="60" customWidth="1"/>
    <col min="49" max="53" width="10.09765625" style="60" customWidth="1"/>
    <col min="54" max="54" width="14.69921875" style="60" customWidth="1"/>
    <col min="55" max="55" width="12.59765625" style="60" customWidth="1"/>
    <col min="56" max="56" width="11.5" style="60" customWidth="1"/>
    <col min="57" max="57" width="12" style="60" customWidth="1"/>
    <col min="58" max="61" width="10.09765625" style="60" customWidth="1"/>
    <col min="62" max="62" width="9.09765625" style="60" customWidth="1"/>
    <col min="63" max="16384" width="10.59765625" style="60" customWidth="1"/>
  </cols>
  <sheetData>
    <row r="1" spans="1:61" s="2" customFormat="1" ht="19.5" customHeight="1">
      <c r="A1" s="162" t="s">
        <v>260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BI1" s="3" t="s">
        <v>261</v>
      </c>
    </row>
    <row r="2" spans="1:61" s="4" customFormat="1" ht="19.5" customHeight="1">
      <c r="A2" s="328" t="s">
        <v>185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U2" s="328" t="s">
        <v>412</v>
      </c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</row>
    <row r="3" spans="1:61" s="4" customFormat="1" ht="19.5" customHeight="1">
      <c r="A3" s="79"/>
      <c r="B3" s="79"/>
      <c r="C3" s="79"/>
      <c r="D3" s="148"/>
      <c r="E3" s="148"/>
      <c r="F3" s="14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U3" s="483" t="s">
        <v>326</v>
      </c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</row>
    <row r="4" spans="1:61" ht="18" customHeight="1" thickBot="1">
      <c r="A4" s="1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U4" s="112"/>
      <c r="AV4" s="112"/>
      <c r="BI4" s="101" t="s">
        <v>262</v>
      </c>
    </row>
    <row r="5" spans="1:62" ht="18" customHeight="1">
      <c r="A5" s="154"/>
      <c r="B5" s="141"/>
      <c r="C5" s="140"/>
      <c r="D5" s="456" t="s">
        <v>61</v>
      </c>
      <c r="E5" s="462"/>
      <c r="F5" s="456" t="s">
        <v>263</v>
      </c>
      <c r="G5" s="462"/>
      <c r="H5" s="456" t="s">
        <v>62</v>
      </c>
      <c r="I5" s="462"/>
      <c r="J5" s="456" t="s">
        <v>186</v>
      </c>
      <c r="K5" s="457"/>
      <c r="L5" s="456" t="s">
        <v>264</v>
      </c>
      <c r="M5" s="457"/>
      <c r="N5" s="456" t="s">
        <v>63</v>
      </c>
      <c r="O5" s="457"/>
      <c r="P5" s="456" t="s">
        <v>64</v>
      </c>
      <c r="Q5" s="457"/>
      <c r="R5" s="456" t="s">
        <v>65</v>
      </c>
      <c r="S5" s="457"/>
      <c r="T5" s="456" t="s">
        <v>187</v>
      </c>
      <c r="U5" s="457"/>
      <c r="V5" s="456" t="s">
        <v>265</v>
      </c>
      <c r="W5" s="457"/>
      <c r="X5" s="456" t="s">
        <v>266</v>
      </c>
      <c r="Y5" s="457"/>
      <c r="Z5" s="456" t="s">
        <v>188</v>
      </c>
      <c r="AA5" s="457"/>
      <c r="AB5" s="456" t="s">
        <v>267</v>
      </c>
      <c r="AC5" s="457"/>
      <c r="AD5" s="456" t="s">
        <v>66</v>
      </c>
      <c r="AE5" s="457"/>
      <c r="AF5" s="456" t="s">
        <v>268</v>
      </c>
      <c r="AG5" s="457"/>
      <c r="AH5" s="456" t="s">
        <v>189</v>
      </c>
      <c r="AI5" s="457"/>
      <c r="AJ5" s="456" t="s">
        <v>190</v>
      </c>
      <c r="AK5" s="457"/>
      <c r="AL5" s="456" t="s">
        <v>67</v>
      </c>
      <c r="AM5" s="457"/>
      <c r="AN5" s="456" t="s">
        <v>68</v>
      </c>
      <c r="AO5" s="457"/>
      <c r="AP5" s="456" t="s">
        <v>191</v>
      </c>
      <c r="AQ5" s="457"/>
      <c r="AR5" s="456" t="s">
        <v>69</v>
      </c>
      <c r="AS5" s="472"/>
      <c r="AT5" s="63"/>
      <c r="AU5" s="307" t="s">
        <v>325</v>
      </c>
      <c r="AV5" s="324"/>
      <c r="AW5" s="318" t="s">
        <v>270</v>
      </c>
      <c r="AX5" s="318"/>
      <c r="AY5" s="318"/>
      <c r="AZ5" s="318"/>
      <c r="BA5" s="318"/>
      <c r="BB5" s="319"/>
      <c r="BC5" s="485" t="s">
        <v>271</v>
      </c>
      <c r="BD5" s="486"/>
      <c r="BE5" s="486"/>
      <c r="BF5" s="487" t="s">
        <v>272</v>
      </c>
      <c r="BG5" s="318"/>
      <c r="BH5" s="488"/>
      <c r="BI5" s="489" t="s">
        <v>70</v>
      </c>
      <c r="BJ5" s="70"/>
    </row>
    <row r="6" spans="1:62" ht="18" customHeight="1">
      <c r="A6" s="28"/>
      <c r="B6" s="28"/>
      <c r="C6" s="179" t="s">
        <v>323</v>
      </c>
      <c r="D6" s="463"/>
      <c r="E6" s="464"/>
      <c r="F6" s="463"/>
      <c r="G6" s="464"/>
      <c r="H6" s="463"/>
      <c r="I6" s="464"/>
      <c r="J6" s="458"/>
      <c r="K6" s="459"/>
      <c r="L6" s="458"/>
      <c r="M6" s="459"/>
      <c r="N6" s="458"/>
      <c r="O6" s="459"/>
      <c r="P6" s="458"/>
      <c r="Q6" s="459"/>
      <c r="R6" s="458"/>
      <c r="S6" s="459"/>
      <c r="T6" s="458"/>
      <c r="U6" s="459"/>
      <c r="V6" s="458"/>
      <c r="W6" s="459"/>
      <c r="X6" s="458"/>
      <c r="Y6" s="459"/>
      <c r="Z6" s="458"/>
      <c r="AA6" s="459"/>
      <c r="AB6" s="458"/>
      <c r="AC6" s="459"/>
      <c r="AD6" s="458"/>
      <c r="AE6" s="459"/>
      <c r="AF6" s="458"/>
      <c r="AG6" s="459"/>
      <c r="AH6" s="458"/>
      <c r="AI6" s="459"/>
      <c r="AJ6" s="458"/>
      <c r="AK6" s="459"/>
      <c r="AL6" s="458"/>
      <c r="AM6" s="459"/>
      <c r="AN6" s="458"/>
      <c r="AO6" s="459"/>
      <c r="AP6" s="458"/>
      <c r="AQ6" s="459"/>
      <c r="AR6" s="458"/>
      <c r="AS6" s="473"/>
      <c r="AT6" s="113"/>
      <c r="AU6" s="436"/>
      <c r="AV6" s="408"/>
      <c r="AW6" s="76" t="s">
        <v>273</v>
      </c>
      <c r="AX6" s="76" t="s">
        <v>274</v>
      </c>
      <c r="AY6" s="76" t="s">
        <v>275</v>
      </c>
      <c r="AZ6" s="76" t="s">
        <v>276</v>
      </c>
      <c r="BA6" s="76" t="s">
        <v>277</v>
      </c>
      <c r="BB6" s="76" t="s">
        <v>50</v>
      </c>
      <c r="BC6" s="114" t="s">
        <v>71</v>
      </c>
      <c r="BD6" s="115" t="s">
        <v>278</v>
      </c>
      <c r="BE6" s="115" t="s">
        <v>279</v>
      </c>
      <c r="BF6" s="115" t="s">
        <v>280</v>
      </c>
      <c r="BG6" s="115" t="s">
        <v>281</v>
      </c>
      <c r="BH6" s="115" t="s">
        <v>282</v>
      </c>
      <c r="BI6" s="490"/>
      <c r="BJ6" s="106"/>
    </row>
    <row r="7" spans="1:62" ht="18" customHeight="1">
      <c r="A7" s="28"/>
      <c r="B7" s="28"/>
      <c r="C7" s="74"/>
      <c r="D7" s="463"/>
      <c r="E7" s="464"/>
      <c r="F7" s="463"/>
      <c r="G7" s="464"/>
      <c r="H7" s="463"/>
      <c r="I7" s="464"/>
      <c r="J7" s="458"/>
      <c r="K7" s="459"/>
      <c r="L7" s="458"/>
      <c r="M7" s="459"/>
      <c r="N7" s="458"/>
      <c r="O7" s="459"/>
      <c r="P7" s="458"/>
      <c r="Q7" s="459"/>
      <c r="R7" s="458"/>
      <c r="S7" s="459"/>
      <c r="T7" s="458"/>
      <c r="U7" s="459"/>
      <c r="V7" s="458"/>
      <c r="W7" s="459"/>
      <c r="X7" s="458"/>
      <c r="Y7" s="459"/>
      <c r="Z7" s="458"/>
      <c r="AA7" s="459"/>
      <c r="AB7" s="458"/>
      <c r="AC7" s="459"/>
      <c r="AD7" s="458"/>
      <c r="AE7" s="459"/>
      <c r="AF7" s="458"/>
      <c r="AG7" s="459"/>
      <c r="AH7" s="458"/>
      <c r="AI7" s="459"/>
      <c r="AJ7" s="458"/>
      <c r="AK7" s="459"/>
      <c r="AL7" s="458"/>
      <c r="AM7" s="459"/>
      <c r="AN7" s="458"/>
      <c r="AO7" s="459"/>
      <c r="AP7" s="458"/>
      <c r="AQ7" s="459"/>
      <c r="AR7" s="458"/>
      <c r="AS7" s="473"/>
      <c r="AT7" s="113"/>
      <c r="AU7" s="435"/>
      <c r="AV7" s="39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26"/>
    </row>
    <row r="8" spans="1:62" ht="18" customHeight="1">
      <c r="A8" s="28"/>
      <c r="B8" s="28"/>
      <c r="C8" s="74"/>
      <c r="D8" s="463"/>
      <c r="E8" s="464"/>
      <c r="F8" s="463"/>
      <c r="G8" s="464"/>
      <c r="H8" s="463"/>
      <c r="I8" s="464"/>
      <c r="J8" s="458"/>
      <c r="K8" s="459"/>
      <c r="L8" s="458"/>
      <c r="M8" s="459"/>
      <c r="N8" s="458"/>
      <c r="O8" s="459"/>
      <c r="P8" s="458"/>
      <c r="Q8" s="459"/>
      <c r="R8" s="458"/>
      <c r="S8" s="459"/>
      <c r="T8" s="458"/>
      <c r="U8" s="459"/>
      <c r="V8" s="458"/>
      <c r="W8" s="459"/>
      <c r="X8" s="458"/>
      <c r="Y8" s="459"/>
      <c r="Z8" s="458"/>
      <c r="AA8" s="459"/>
      <c r="AB8" s="458"/>
      <c r="AC8" s="459"/>
      <c r="AD8" s="458"/>
      <c r="AE8" s="459"/>
      <c r="AF8" s="458"/>
      <c r="AG8" s="459"/>
      <c r="AH8" s="458"/>
      <c r="AI8" s="459"/>
      <c r="AJ8" s="458"/>
      <c r="AK8" s="459"/>
      <c r="AL8" s="458"/>
      <c r="AM8" s="459"/>
      <c r="AN8" s="458"/>
      <c r="AO8" s="459"/>
      <c r="AP8" s="458"/>
      <c r="AQ8" s="459"/>
      <c r="AR8" s="458"/>
      <c r="AS8" s="473"/>
      <c r="AT8" s="113"/>
      <c r="AU8" s="307" t="s">
        <v>283</v>
      </c>
      <c r="AV8" s="324"/>
      <c r="AW8" s="260">
        <f>SUM(AX8:BB8)</f>
        <v>387</v>
      </c>
      <c r="AX8" s="53">
        <v>247</v>
      </c>
      <c r="AY8" s="53">
        <v>40</v>
      </c>
      <c r="AZ8" s="53">
        <v>35</v>
      </c>
      <c r="BA8" s="53">
        <v>1</v>
      </c>
      <c r="BB8" s="53">
        <v>64</v>
      </c>
      <c r="BC8" s="53">
        <v>234</v>
      </c>
      <c r="BD8" s="53">
        <v>30</v>
      </c>
      <c r="BE8" s="53">
        <v>78</v>
      </c>
      <c r="BF8" s="53">
        <v>176</v>
      </c>
      <c r="BG8" s="53">
        <v>25</v>
      </c>
      <c r="BH8" s="53">
        <v>55</v>
      </c>
      <c r="BI8" s="53">
        <v>893</v>
      </c>
      <c r="BJ8" s="23"/>
    </row>
    <row r="9" spans="1:62" ht="18" customHeight="1">
      <c r="A9" s="28"/>
      <c r="B9" s="28"/>
      <c r="C9" s="74"/>
      <c r="D9" s="463"/>
      <c r="E9" s="464"/>
      <c r="F9" s="463"/>
      <c r="G9" s="464"/>
      <c r="H9" s="463"/>
      <c r="I9" s="464"/>
      <c r="J9" s="458"/>
      <c r="K9" s="459"/>
      <c r="L9" s="458"/>
      <c r="M9" s="459"/>
      <c r="N9" s="458"/>
      <c r="O9" s="459"/>
      <c r="P9" s="458"/>
      <c r="Q9" s="459"/>
      <c r="R9" s="458"/>
      <c r="S9" s="459"/>
      <c r="T9" s="458"/>
      <c r="U9" s="459"/>
      <c r="V9" s="458"/>
      <c r="W9" s="459"/>
      <c r="X9" s="458"/>
      <c r="Y9" s="459"/>
      <c r="Z9" s="458"/>
      <c r="AA9" s="459"/>
      <c r="AB9" s="458"/>
      <c r="AC9" s="459"/>
      <c r="AD9" s="458"/>
      <c r="AE9" s="459"/>
      <c r="AF9" s="458"/>
      <c r="AG9" s="459"/>
      <c r="AH9" s="458"/>
      <c r="AI9" s="459"/>
      <c r="AJ9" s="458"/>
      <c r="AK9" s="459"/>
      <c r="AL9" s="458"/>
      <c r="AM9" s="459"/>
      <c r="AN9" s="458"/>
      <c r="AO9" s="459"/>
      <c r="AP9" s="458"/>
      <c r="AQ9" s="459"/>
      <c r="AR9" s="458"/>
      <c r="AS9" s="473"/>
      <c r="AT9" s="113"/>
      <c r="AU9" s="524" t="s">
        <v>423</v>
      </c>
      <c r="AV9" s="525"/>
      <c r="AW9" s="260">
        <f>SUM(AX9:BB9)</f>
        <v>380</v>
      </c>
      <c r="AX9" s="180">
        <v>237</v>
      </c>
      <c r="AY9" s="180">
        <v>28</v>
      </c>
      <c r="AZ9" s="180">
        <v>51</v>
      </c>
      <c r="BA9" s="180">
        <v>3</v>
      </c>
      <c r="BB9" s="180">
        <v>61</v>
      </c>
      <c r="BC9" s="180">
        <v>196</v>
      </c>
      <c r="BD9" s="180">
        <v>23</v>
      </c>
      <c r="BE9" s="180">
        <v>93</v>
      </c>
      <c r="BF9" s="180">
        <v>118</v>
      </c>
      <c r="BG9" s="180">
        <v>14</v>
      </c>
      <c r="BH9" s="180">
        <v>55</v>
      </c>
      <c r="BI9" s="180">
        <v>646</v>
      </c>
      <c r="BJ9" s="23"/>
    </row>
    <row r="10" spans="1:62" ht="18" customHeight="1">
      <c r="A10" s="28"/>
      <c r="B10" s="454" t="s">
        <v>324</v>
      </c>
      <c r="C10" s="455"/>
      <c r="D10" s="463"/>
      <c r="E10" s="464"/>
      <c r="F10" s="463"/>
      <c r="G10" s="464"/>
      <c r="H10" s="463"/>
      <c r="I10" s="464"/>
      <c r="J10" s="458"/>
      <c r="K10" s="459"/>
      <c r="L10" s="458"/>
      <c r="M10" s="459"/>
      <c r="N10" s="458"/>
      <c r="O10" s="459"/>
      <c r="P10" s="458"/>
      <c r="Q10" s="459"/>
      <c r="R10" s="458"/>
      <c r="S10" s="459"/>
      <c r="T10" s="458"/>
      <c r="U10" s="459"/>
      <c r="V10" s="458"/>
      <c r="W10" s="459"/>
      <c r="X10" s="458"/>
      <c r="Y10" s="459"/>
      <c r="Z10" s="458"/>
      <c r="AA10" s="459"/>
      <c r="AB10" s="458"/>
      <c r="AC10" s="459"/>
      <c r="AD10" s="458"/>
      <c r="AE10" s="459"/>
      <c r="AF10" s="458"/>
      <c r="AG10" s="459"/>
      <c r="AH10" s="458"/>
      <c r="AI10" s="459"/>
      <c r="AJ10" s="458"/>
      <c r="AK10" s="459"/>
      <c r="AL10" s="458"/>
      <c r="AM10" s="459"/>
      <c r="AN10" s="458"/>
      <c r="AO10" s="459"/>
      <c r="AP10" s="458"/>
      <c r="AQ10" s="459"/>
      <c r="AR10" s="458"/>
      <c r="AS10" s="473"/>
      <c r="AT10" s="113"/>
      <c r="AU10" s="524" t="s">
        <v>424</v>
      </c>
      <c r="AV10" s="525"/>
      <c r="AW10" s="260">
        <f>SUM(AX10:BB10)</f>
        <v>376</v>
      </c>
      <c r="AX10" s="180">
        <v>244</v>
      </c>
      <c r="AY10" s="180">
        <v>32</v>
      </c>
      <c r="AZ10" s="180">
        <v>48</v>
      </c>
      <c r="BA10" s="180" t="s">
        <v>169</v>
      </c>
      <c r="BB10" s="180">
        <v>52</v>
      </c>
      <c r="BC10" s="180">
        <v>230</v>
      </c>
      <c r="BD10" s="180">
        <v>36</v>
      </c>
      <c r="BE10" s="180">
        <v>82</v>
      </c>
      <c r="BF10" s="180">
        <v>131</v>
      </c>
      <c r="BG10" s="180">
        <v>25</v>
      </c>
      <c r="BH10" s="180">
        <v>57</v>
      </c>
      <c r="BI10" s="180">
        <v>700</v>
      </c>
      <c r="BJ10" s="23"/>
    </row>
    <row r="11" spans="1:62" ht="18" customHeight="1">
      <c r="A11" s="28"/>
      <c r="B11" s="28"/>
      <c r="C11" s="74"/>
      <c r="D11" s="465"/>
      <c r="E11" s="466"/>
      <c r="F11" s="465"/>
      <c r="G11" s="466"/>
      <c r="H11" s="465"/>
      <c r="I11" s="466"/>
      <c r="J11" s="460"/>
      <c r="K11" s="461"/>
      <c r="L11" s="460"/>
      <c r="M11" s="461"/>
      <c r="N11" s="460"/>
      <c r="O11" s="461"/>
      <c r="P11" s="460"/>
      <c r="Q11" s="461"/>
      <c r="R11" s="460"/>
      <c r="S11" s="461"/>
      <c r="T11" s="460"/>
      <c r="U11" s="461"/>
      <c r="V11" s="460"/>
      <c r="W11" s="461"/>
      <c r="X11" s="460"/>
      <c r="Y11" s="461"/>
      <c r="Z11" s="460"/>
      <c r="AA11" s="461"/>
      <c r="AB11" s="460"/>
      <c r="AC11" s="461"/>
      <c r="AD11" s="460"/>
      <c r="AE11" s="461"/>
      <c r="AF11" s="460"/>
      <c r="AG11" s="461"/>
      <c r="AH11" s="460"/>
      <c r="AI11" s="461"/>
      <c r="AJ11" s="460"/>
      <c r="AK11" s="461"/>
      <c r="AL11" s="460"/>
      <c r="AM11" s="461"/>
      <c r="AN11" s="460"/>
      <c r="AO11" s="461"/>
      <c r="AP11" s="460"/>
      <c r="AQ11" s="461"/>
      <c r="AR11" s="460"/>
      <c r="AS11" s="474"/>
      <c r="AT11" s="113"/>
      <c r="AU11" s="524" t="s">
        <v>425</v>
      </c>
      <c r="AV11" s="525"/>
      <c r="AW11" s="260">
        <f>SUM(AX11:BB11)</f>
        <v>342</v>
      </c>
      <c r="AX11" s="180">
        <v>246</v>
      </c>
      <c r="AY11" s="180">
        <v>18</v>
      </c>
      <c r="AZ11" s="180">
        <v>36</v>
      </c>
      <c r="BA11" s="180" t="s">
        <v>169</v>
      </c>
      <c r="BB11" s="180">
        <v>42</v>
      </c>
      <c r="BC11" s="180">
        <v>225</v>
      </c>
      <c r="BD11" s="180">
        <v>26</v>
      </c>
      <c r="BE11" s="180">
        <v>78</v>
      </c>
      <c r="BF11" s="180">
        <v>146</v>
      </c>
      <c r="BG11" s="180">
        <v>15</v>
      </c>
      <c r="BH11" s="180">
        <v>49</v>
      </c>
      <c r="BI11" s="180">
        <v>703</v>
      </c>
      <c r="BJ11" s="23"/>
    </row>
    <row r="12" spans="1:62" ht="16.5" customHeight="1">
      <c r="A12" s="156"/>
      <c r="B12" s="156"/>
      <c r="C12" s="156"/>
      <c r="D12" s="149"/>
      <c r="E12" s="155"/>
      <c r="F12" s="117"/>
      <c r="G12" s="155"/>
      <c r="H12" s="117"/>
      <c r="I12" s="155"/>
      <c r="J12" s="117"/>
      <c r="K12" s="155"/>
      <c r="L12" s="117"/>
      <c r="M12" s="155"/>
      <c r="N12" s="117"/>
      <c r="O12" s="155"/>
      <c r="P12" s="117"/>
      <c r="Q12" s="155"/>
      <c r="R12" s="117"/>
      <c r="S12" s="155"/>
      <c r="T12" s="117"/>
      <c r="U12" s="155"/>
      <c r="V12" s="117"/>
      <c r="W12" s="155"/>
      <c r="X12" s="117"/>
      <c r="Y12" s="155"/>
      <c r="Z12" s="117"/>
      <c r="AA12" s="155"/>
      <c r="AB12" s="117"/>
      <c r="AC12" s="155"/>
      <c r="AD12" s="117"/>
      <c r="AE12" s="155"/>
      <c r="AF12" s="117"/>
      <c r="AG12" s="155"/>
      <c r="AH12" s="117"/>
      <c r="AI12" s="155"/>
      <c r="AJ12" s="117"/>
      <c r="AK12" s="155"/>
      <c r="AL12" s="117"/>
      <c r="AM12" s="155"/>
      <c r="AN12" s="117"/>
      <c r="AO12" s="155"/>
      <c r="AP12" s="117"/>
      <c r="AQ12" s="155"/>
      <c r="AR12" s="117"/>
      <c r="AS12" s="155"/>
      <c r="AT12" s="118"/>
      <c r="AU12" s="522" t="s">
        <v>426</v>
      </c>
      <c r="AV12" s="526"/>
      <c r="AW12" s="261">
        <f>SUM(AX12:BB12)</f>
        <v>417</v>
      </c>
      <c r="AX12" s="181">
        <v>221</v>
      </c>
      <c r="AY12" s="181">
        <v>68</v>
      </c>
      <c r="AZ12" s="181">
        <v>58</v>
      </c>
      <c r="BA12" s="181">
        <v>1</v>
      </c>
      <c r="BB12" s="181">
        <v>69</v>
      </c>
      <c r="BC12" s="181">
        <v>205</v>
      </c>
      <c r="BD12" s="181">
        <v>43</v>
      </c>
      <c r="BE12" s="181">
        <v>66</v>
      </c>
      <c r="BF12" s="181">
        <v>126</v>
      </c>
      <c r="BG12" s="181">
        <v>19</v>
      </c>
      <c r="BH12" s="181">
        <v>39</v>
      </c>
      <c r="BI12" s="181">
        <v>631</v>
      </c>
      <c r="BJ12" s="27"/>
    </row>
    <row r="13" spans="1:62" ht="16.5" customHeight="1">
      <c r="A13" s="484" t="s">
        <v>322</v>
      </c>
      <c r="B13" s="484"/>
      <c r="C13" s="484"/>
      <c r="D13" s="255">
        <v>27</v>
      </c>
      <c r="E13" s="175">
        <f>SUM(E15,E43,E45,E53,E61,E67,E69,E71)</f>
        <v>1645</v>
      </c>
      <c r="F13" s="256"/>
      <c r="G13" s="175">
        <f>SUM(G15,G43,G45,G53,G61,G67,G69,G71)</f>
        <v>12</v>
      </c>
      <c r="H13" s="257"/>
      <c r="I13" s="175">
        <f>SUM(I15,I43,I45,I53,I61,I67,I69,I71)</f>
        <v>80</v>
      </c>
      <c r="J13" s="257"/>
      <c r="K13" s="175">
        <f>SUM(K15,K43,K45,K53,K61,K67,K69,K71)</f>
        <v>29</v>
      </c>
      <c r="L13" s="257"/>
      <c r="M13" s="175">
        <f>SUM(M15,M43,M45,M53,M61,M67,M69,M71)</f>
        <v>181</v>
      </c>
      <c r="N13" s="258" t="s">
        <v>413</v>
      </c>
      <c r="O13" s="175">
        <f>SUM(O15,O43,O45,O53,O61,O67,O69,O71)</f>
        <v>59</v>
      </c>
      <c r="P13" s="258" t="s">
        <v>414</v>
      </c>
      <c r="Q13" s="175">
        <f>SUM(Q15,Q43,Q45,Q53,Q61,Q67,Q69,Q71)</f>
        <v>157</v>
      </c>
      <c r="R13" s="258" t="s">
        <v>415</v>
      </c>
      <c r="S13" s="175">
        <f>SUM(S15,S43,S45,S53,S61,S67,S69,S71)</f>
        <v>88</v>
      </c>
      <c r="T13" s="257"/>
      <c r="U13" s="175">
        <f>SUM(U15,U43,U45,U53,U61,U67,U69,U71)</f>
        <v>3</v>
      </c>
      <c r="V13" s="257"/>
      <c r="W13" s="175">
        <f>SUM(W15,W43,W45,W53,W61,W67,W69,W71)</f>
        <v>6</v>
      </c>
      <c r="X13" s="257"/>
      <c r="Y13" s="175">
        <f>SUM(Y15,Y43,Y45,Y53,Y61,Y67,Y69,Y71)</f>
        <v>3</v>
      </c>
      <c r="Z13" s="258" t="s">
        <v>413</v>
      </c>
      <c r="AA13" s="175">
        <f>SUM(AA15,AA43,AA45,AA53,AA61,AA67,AA69,AA71)</f>
        <v>7</v>
      </c>
      <c r="AB13" s="257"/>
      <c r="AC13" s="175">
        <f>SUM(AC15,AC43,AC45,AC53,AC61,AC67,AC69,AC71)</f>
        <v>84</v>
      </c>
      <c r="AD13" s="258" t="s">
        <v>413</v>
      </c>
      <c r="AE13" s="175">
        <f>SUM(AE15,AE43,AE45,AE53,AE61,AE67,AE69,AE71)</f>
        <v>137</v>
      </c>
      <c r="AF13" s="257"/>
      <c r="AG13" s="175">
        <f>SUM(AG15,AG43,AG45,AG53,AG61,AG67,AG69,AG71)</f>
        <v>28</v>
      </c>
      <c r="AH13" s="258" t="s">
        <v>416</v>
      </c>
      <c r="AI13" s="175">
        <f>SUM(AI15,AI43,AI45,AI53,AI61,AI67,AI69,AI71)</f>
        <v>384</v>
      </c>
      <c r="AJ13" s="257"/>
      <c r="AK13" s="175">
        <f>SUM(AK15,AK43,AK45,AK53,AK61,AK67,AK69,AK71)</f>
        <v>13</v>
      </c>
      <c r="AL13" s="257"/>
      <c r="AM13" s="175">
        <f>SUM(AM15,AM43,AM45,AM53,AM61,AM67,AM69,AM71)</f>
        <v>147</v>
      </c>
      <c r="AN13" s="257"/>
      <c r="AO13" s="175">
        <f>SUM(AO15,AO43,AO45,AO53,AO61,AO67,AO69,AO71)</f>
        <v>88</v>
      </c>
      <c r="AP13" s="258" t="s">
        <v>422</v>
      </c>
      <c r="AQ13" s="175">
        <f>SUM(AQ15,AQ43,AQ45,AQ53,AQ61,AQ67,AQ69,AQ71)</f>
        <v>95</v>
      </c>
      <c r="AR13" s="257"/>
      <c r="AS13" s="175">
        <f>SUM(AS15,AS43,AS45,AS53,AS61,AS67,AS69,AS71)</f>
        <v>44</v>
      </c>
      <c r="AT13" s="95"/>
      <c r="AU13" s="436"/>
      <c r="AV13" s="408"/>
      <c r="AW13" s="109"/>
      <c r="AX13" s="109"/>
      <c r="AY13" s="109"/>
      <c r="AZ13" s="109"/>
      <c r="BA13" s="109"/>
      <c r="BB13" s="109"/>
      <c r="BC13" s="119"/>
      <c r="BD13" s="109"/>
      <c r="BE13" s="109"/>
      <c r="BF13" s="109"/>
      <c r="BG13" s="109"/>
      <c r="BH13" s="109"/>
      <c r="BI13" s="109"/>
      <c r="BJ13" s="25"/>
    </row>
    <row r="14" spans="1:61" ht="16.5" customHeight="1">
      <c r="A14" s="12"/>
      <c r="B14" s="12"/>
      <c r="C14" s="12"/>
      <c r="D14" s="150"/>
      <c r="E14" s="8"/>
      <c r="F14" s="231"/>
      <c r="G14" s="8"/>
      <c r="H14" s="231"/>
      <c r="I14" s="8"/>
      <c r="J14" s="231"/>
      <c r="K14" s="8"/>
      <c r="L14" s="231"/>
      <c r="M14" s="8"/>
      <c r="N14" s="231"/>
      <c r="O14" s="8"/>
      <c r="P14" s="231"/>
      <c r="Q14" s="8"/>
      <c r="R14" s="231"/>
      <c r="S14" s="8"/>
      <c r="T14" s="231"/>
      <c r="U14" s="8"/>
      <c r="V14" s="231"/>
      <c r="W14" s="8"/>
      <c r="X14" s="231"/>
      <c r="Y14" s="8"/>
      <c r="Z14" s="231"/>
      <c r="AA14" s="8"/>
      <c r="AB14" s="231"/>
      <c r="AC14" s="8"/>
      <c r="AD14" s="231"/>
      <c r="AE14" s="8"/>
      <c r="AF14" s="231"/>
      <c r="AG14" s="8"/>
      <c r="AH14" s="231"/>
      <c r="AI14" s="8"/>
      <c r="AJ14" s="231"/>
      <c r="AK14" s="8"/>
      <c r="AL14" s="231"/>
      <c r="AM14" s="8"/>
      <c r="AN14" s="231"/>
      <c r="AO14" s="8"/>
      <c r="AP14" s="231"/>
      <c r="AQ14" s="8"/>
      <c r="AR14" s="231"/>
      <c r="AS14" s="8"/>
      <c r="AT14" s="58"/>
      <c r="AU14" s="26" t="s">
        <v>37</v>
      </c>
      <c r="AV14" s="13"/>
      <c r="AW14" s="13"/>
      <c r="AX14" s="13"/>
      <c r="AY14" s="13"/>
      <c r="AZ14" s="13"/>
      <c r="BA14" s="13"/>
      <c r="BB14" s="15"/>
      <c r="BC14" s="13"/>
      <c r="BD14" s="13"/>
      <c r="BE14" s="13"/>
      <c r="BF14" s="13"/>
      <c r="BG14" s="13"/>
      <c r="BH14" s="13"/>
      <c r="BI14" s="13"/>
    </row>
    <row r="15" spans="1:61" ht="16.5" customHeight="1">
      <c r="A15" s="29"/>
      <c r="B15" s="375" t="s">
        <v>72</v>
      </c>
      <c r="C15" s="375"/>
      <c r="D15" s="150" t="s">
        <v>284</v>
      </c>
      <c r="E15" s="8">
        <f>SUM(E17:E41)</f>
        <v>533</v>
      </c>
      <c r="F15" s="231"/>
      <c r="G15" s="8">
        <f>SUM(G17:G41)</f>
        <v>9</v>
      </c>
      <c r="H15" s="231"/>
      <c r="I15" s="8">
        <f>SUM(I17:I41)</f>
        <v>36</v>
      </c>
      <c r="J15" s="231"/>
      <c r="K15" s="8">
        <f>SUM(K17:K41)</f>
        <v>2</v>
      </c>
      <c r="L15" s="231"/>
      <c r="M15" s="8">
        <f>SUM(M17:M41)</f>
        <v>141</v>
      </c>
      <c r="N15" s="8" t="s">
        <v>417</v>
      </c>
      <c r="O15" s="8">
        <f>SUM(O17:O41)</f>
        <v>17</v>
      </c>
      <c r="P15" s="8" t="s">
        <v>417</v>
      </c>
      <c r="Q15" s="8">
        <f>SUM(Q17:Q41)</f>
        <v>36</v>
      </c>
      <c r="R15" s="231"/>
      <c r="S15" s="8">
        <f>SUM(S17:S41)</f>
        <v>3</v>
      </c>
      <c r="T15" s="231"/>
      <c r="U15" s="8">
        <f>SUM(U17:U41)</f>
        <v>1</v>
      </c>
      <c r="V15" s="231"/>
      <c r="W15" s="8">
        <f>SUM(W17:W41)</f>
        <v>6</v>
      </c>
      <c r="X15" s="231"/>
      <c r="Y15" s="8">
        <f>SUM(Y17:Y41)</f>
        <v>2</v>
      </c>
      <c r="Z15" s="231"/>
      <c r="AA15" s="8">
        <f>SUM(AA17:AA41)</f>
        <v>4</v>
      </c>
      <c r="AB15" s="231"/>
      <c r="AC15" s="8">
        <f>SUM(AC17:AC41)</f>
        <v>30</v>
      </c>
      <c r="AD15" s="231"/>
      <c r="AE15" s="8">
        <f>SUM(AE17:AE41)</f>
        <v>35</v>
      </c>
      <c r="AF15" s="231"/>
      <c r="AG15" s="8">
        <f>SUM(AG17:AG41)</f>
        <v>13</v>
      </c>
      <c r="AH15" s="231"/>
      <c r="AI15" s="8">
        <f>SUM(AI17:AI41)</f>
        <v>76</v>
      </c>
      <c r="AJ15" s="231"/>
      <c r="AK15" s="8">
        <f>SUM(AK17:AK41)</f>
        <v>5</v>
      </c>
      <c r="AL15" s="231"/>
      <c r="AM15" s="8">
        <f>SUM(AM17:AM41)</f>
        <v>74</v>
      </c>
      <c r="AN15" s="231"/>
      <c r="AO15" s="8">
        <f>SUM(AO17:AO41)</f>
        <v>28</v>
      </c>
      <c r="AP15" s="231"/>
      <c r="AQ15" s="8">
        <f>SUM(AQ17:AQ41)</f>
        <v>4</v>
      </c>
      <c r="AR15" s="231"/>
      <c r="AS15" s="8">
        <f>SUM(AS17:AS41)</f>
        <v>11</v>
      </c>
      <c r="AT15" s="58"/>
      <c r="AU15" s="14"/>
      <c r="AV15" s="13"/>
      <c r="AW15" s="13"/>
      <c r="AX15" s="13"/>
      <c r="AY15" s="13"/>
      <c r="AZ15" s="13"/>
      <c r="BA15" s="13"/>
      <c r="BB15" s="15"/>
      <c r="BC15" s="13"/>
      <c r="BD15" s="13"/>
      <c r="BE15" s="13"/>
      <c r="BF15" s="13"/>
      <c r="BG15" s="13"/>
      <c r="BH15" s="13"/>
      <c r="BI15" s="13"/>
    </row>
    <row r="16" spans="1:61" ht="16.5" customHeight="1">
      <c r="A16" s="29"/>
      <c r="B16" s="29"/>
      <c r="C16" s="35"/>
      <c r="D16" s="150"/>
      <c r="E16" s="180"/>
      <c r="F16" s="252"/>
      <c r="G16" s="8"/>
      <c r="H16" s="231"/>
      <c r="I16" s="8"/>
      <c r="J16" s="231"/>
      <c r="K16" s="8"/>
      <c r="L16" s="231"/>
      <c r="M16" s="8"/>
      <c r="N16" s="231"/>
      <c r="O16" s="8"/>
      <c r="P16" s="231"/>
      <c r="Q16" s="8"/>
      <c r="R16" s="231"/>
      <c r="S16" s="8"/>
      <c r="T16" s="231"/>
      <c r="U16" s="8"/>
      <c r="V16" s="231"/>
      <c r="W16" s="8"/>
      <c r="X16" s="231"/>
      <c r="Y16" s="8"/>
      <c r="Z16" s="231"/>
      <c r="AA16" s="8"/>
      <c r="AB16" s="231"/>
      <c r="AC16" s="8"/>
      <c r="AD16" s="231"/>
      <c r="AE16" s="8"/>
      <c r="AF16" s="231"/>
      <c r="AG16" s="8"/>
      <c r="AH16" s="231"/>
      <c r="AI16" s="8"/>
      <c r="AJ16" s="231"/>
      <c r="AK16" s="8"/>
      <c r="AL16" s="231"/>
      <c r="AM16" s="8"/>
      <c r="AN16" s="231"/>
      <c r="AO16" s="8"/>
      <c r="AP16" s="231"/>
      <c r="AQ16" s="8"/>
      <c r="AR16" s="231"/>
      <c r="AS16" s="8"/>
      <c r="AT16" s="58"/>
      <c r="AU16" s="14"/>
      <c r="AV16" s="13"/>
      <c r="AW16" s="13"/>
      <c r="AX16" s="13"/>
      <c r="AY16" s="13"/>
      <c r="AZ16" s="13"/>
      <c r="BA16" s="13"/>
      <c r="BB16" s="15"/>
      <c r="BC16" s="13"/>
      <c r="BD16" s="13"/>
      <c r="BE16" s="13"/>
      <c r="BF16" s="13"/>
      <c r="BG16" s="13"/>
      <c r="BH16" s="13"/>
      <c r="BI16" s="13"/>
    </row>
    <row r="17" spans="1:46" ht="16.5" customHeight="1" thickBot="1">
      <c r="A17" s="29"/>
      <c r="B17" s="29"/>
      <c r="C17" s="29" t="s">
        <v>73</v>
      </c>
      <c r="D17" s="150" t="s">
        <v>285</v>
      </c>
      <c r="E17" s="8">
        <f>SUM(G17,I17,K17,M17,O17,Q17,S17,U17,W17,Y17,AA17,AC17,AE17,AG17,AI17,AK17,AM17,AO17,AQ17,AS17)</f>
        <v>58</v>
      </c>
      <c r="F17" s="231"/>
      <c r="G17" s="8" t="s">
        <v>418</v>
      </c>
      <c r="H17" s="231"/>
      <c r="I17" s="8" t="s">
        <v>418</v>
      </c>
      <c r="J17" s="231"/>
      <c r="K17" s="8" t="s">
        <v>418</v>
      </c>
      <c r="L17" s="231"/>
      <c r="M17" s="8">
        <v>18</v>
      </c>
      <c r="N17" s="231"/>
      <c r="O17" s="8" t="s">
        <v>418</v>
      </c>
      <c r="P17" s="231"/>
      <c r="Q17" s="8">
        <v>2</v>
      </c>
      <c r="R17" s="231"/>
      <c r="S17" s="8" t="s">
        <v>418</v>
      </c>
      <c r="T17" s="231"/>
      <c r="U17" s="8" t="s">
        <v>418</v>
      </c>
      <c r="V17" s="231"/>
      <c r="W17" s="8" t="s">
        <v>418</v>
      </c>
      <c r="X17" s="231"/>
      <c r="Y17" s="8">
        <v>1</v>
      </c>
      <c r="Z17" s="231"/>
      <c r="AA17" s="8" t="s">
        <v>418</v>
      </c>
      <c r="AB17" s="231"/>
      <c r="AC17" s="8">
        <v>5</v>
      </c>
      <c r="AD17" s="231"/>
      <c r="AE17" s="8">
        <v>2</v>
      </c>
      <c r="AF17" s="231"/>
      <c r="AG17" s="8">
        <v>3</v>
      </c>
      <c r="AH17" s="231"/>
      <c r="AI17" s="8">
        <v>17</v>
      </c>
      <c r="AJ17" s="231"/>
      <c r="AK17" s="8">
        <v>1</v>
      </c>
      <c r="AL17" s="231"/>
      <c r="AM17" s="8" t="s">
        <v>418</v>
      </c>
      <c r="AN17" s="231"/>
      <c r="AO17" s="8">
        <v>6</v>
      </c>
      <c r="AP17" s="231"/>
      <c r="AQ17" s="8">
        <v>2</v>
      </c>
      <c r="AR17" s="231"/>
      <c r="AS17" s="8">
        <v>1</v>
      </c>
      <c r="AT17" s="58"/>
    </row>
    <row r="18" spans="1:61" ht="16.5" customHeight="1">
      <c r="A18" s="35"/>
      <c r="B18" s="35"/>
      <c r="C18" s="35"/>
      <c r="D18" s="150"/>
      <c r="E18" s="180"/>
      <c r="F18" s="252"/>
      <c r="G18" s="8"/>
      <c r="H18" s="231"/>
      <c r="I18" s="8"/>
      <c r="J18" s="231"/>
      <c r="K18" s="8"/>
      <c r="L18" s="231"/>
      <c r="M18" s="8"/>
      <c r="N18" s="231"/>
      <c r="O18" s="8"/>
      <c r="P18" s="231"/>
      <c r="Q18" s="8"/>
      <c r="R18" s="231"/>
      <c r="S18" s="8"/>
      <c r="T18" s="231"/>
      <c r="U18" s="8"/>
      <c r="V18" s="231"/>
      <c r="W18" s="8"/>
      <c r="X18" s="231"/>
      <c r="Y18" s="8"/>
      <c r="Z18" s="231"/>
      <c r="AA18" s="8"/>
      <c r="AB18" s="231"/>
      <c r="AC18" s="8"/>
      <c r="AD18" s="231"/>
      <c r="AE18" s="8"/>
      <c r="AF18" s="231"/>
      <c r="AG18" s="8"/>
      <c r="AH18" s="231"/>
      <c r="AI18" s="8"/>
      <c r="AJ18" s="231"/>
      <c r="AK18" s="8"/>
      <c r="AL18" s="231"/>
      <c r="AM18" s="8"/>
      <c r="AN18" s="231"/>
      <c r="AO18" s="8"/>
      <c r="AP18" s="231"/>
      <c r="AQ18" s="8"/>
      <c r="AR18" s="231"/>
      <c r="AS18" s="8"/>
      <c r="AU18" s="377" t="s">
        <v>269</v>
      </c>
      <c r="AV18" s="492" t="s">
        <v>286</v>
      </c>
      <c r="AW18" s="492"/>
      <c r="AX18" s="377"/>
      <c r="AY18" s="380" t="s">
        <v>287</v>
      </c>
      <c r="AZ18" s="492"/>
      <c r="BA18" s="377"/>
      <c r="BB18" s="498" t="s">
        <v>397</v>
      </c>
      <c r="BC18" s="492"/>
      <c r="BD18" s="492"/>
      <c r="BE18" s="377"/>
      <c r="BF18" s="499" t="s">
        <v>402</v>
      </c>
      <c r="BG18" s="499" t="s">
        <v>403</v>
      </c>
      <c r="BH18" s="503" t="s">
        <v>74</v>
      </c>
      <c r="BI18" s="494" t="s">
        <v>404</v>
      </c>
    </row>
    <row r="19" spans="1:61" ht="16.5" customHeight="1">
      <c r="A19" s="29"/>
      <c r="B19" s="29"/>
      <c r="C19" s="29" t="s">
        <v>288</v>
      </c>
      <c r="D19" s="150"/>
      <c r="E19" s="8">
        <f>SUM(G19,I19,K19,M19,O19,Q19,S19,U19,W19,Y19,AA19,AC19,AE19,AG19,AI19,AK19,AM19,AO19,AQ19,AS19)</f>
        <v>52</v>
      </c>
      <c r="F19" s="231"/>
      <c r="G19" s="8">
        <v>3</v>
      </c>
      <c r="H19" s="231"/>
      <c r="I19" s="8" t="s">
        <v>418</v>
      </c>
      <c r="J19" s="231"/>
      <c r="K19" s="8" t="s">
        <v>418</v>
      </c>
      <c r="L19" s="231"/>
      <c r="M19" s="8">
        <v>18</v>
      </c>
      <c r="N19" s="231"/>
      <c r="O19" s="8">
        <v>1</v>
      </c>
      <c r="P19" s="8" t="s">
        <v>417</v>
      </c>
      <c r="Q19" s="8">
        <v>2</v>
      </c>
      <c r="R19" s="231"/>
      <c r="S19" s="8">
        <v>1</v>
      </c>
      <c r="T19" s="231"/>
      <c r="U19" s="8">
        <v>1</v>
      </c>
      <c r="V19" s="231"/>
      <c r="W19" s="8" t="s">
        <v>418</v>
      </c>
      <c r="X19" s="231"/>
      <c r="Y19" s="8" t="s">
        <v>418</v>
      </c>
      <c r="Z19" s="231"/>
      <c r="AA19" s="8">
        <v>1</v>
      </c>
      <c r="AB19" s="231"/>
      <c r="AC19" s="8">
        <v>6</v>
      </c>
      <c r="AD19" s="231"/>
      <c r="AE19" s="8">
        <v>7</v>
      </c>
      <c r="AF19" s="231"/>
      <c r="AG19" s="8">
        <v>1</v>
      </c>
      <c r="AH19" s="231"/>
      <c r="AI19" s="8">
        <v>7</v>
      </c>
      <c r="AJ19" s="231"/>
      <c r="AK19" s="8">
        <v>1</v>
      </c>
      <c r="AL19" s="231"/>
      <c r="AM19" s="8">
        <v>1</v>
      </c>
      <c r="AN19" s="231"/>
      <c r="AO19" s="8" t="s">
        <v>418</v>
      </c>
      <c r="AP19" s="231"/>
      <c r="AQ19" s="8" t="s">
        <v>418</v>
      </c>
      <c r="AR19" s="231"/>
      <c r="AS19" s="8">
        <v>2</v>
      </c>
      <c r="AU19" s="324"/>
      <c r="AV19" s="374"/>
      <c r="AW19" s="374"/>
      <c r="AX19" s="326"/>
      <c r="AY19" s="325"/>
      <c r="AZ19" s="374"/>
      <c r="BA19" s="326"/>
      <c r="BB19" s="325"/>
      <c r="BC19" s="374"/>
      <c r="BD19" s="374"/>
      <c r="BE19" s="326"/>
      <c r="BF19" s="500"/>
      <c r="BG19" s="500"/>
      <c r="BH19" s="500"/>
      <c r="BI19" s="495"/>
    </row>
    <row r="20" spans="1:61" ht="16.5" customHeight="1">
      <c r="A20" s="29"/>
      <c r="B20" s="29"/>
      <c r="C20" s="491" t="s">
        <v>192</v>
      </c>
      <c r="D20" s="150"/>
      <c r="E20" s="8"/>
      <c r="F20" s="231"/>
      <c r="G20" s="8"/>
      <c r="H20" s="231"/>
      <c r="I20" s="8"/>
      <c r="J20" s="231"/>
      <c r="K20" s="8"/>
      <c r="L20" s="231"/>
      <c r="M20" s="8"/>
      <c r="N20" s="231"/>
      <c r="O20" s="8"/>
      <c r="P20" s="231"/>
      <c r="Q20" s="8"/>
      <c r="R20" s="231"/>
      <c r="S20" s="8"/>
      <c r="T20" s="231"/>
      <c r="U20" s="8"/>
      <c r="V20" s="231"/>
      <c r="W20" s="8"/>
      <c r="X20" s="231"/>
      <c r="Y20" s="8"/>
      <c r="Z20" s="231"/>
      <c r="AA20" s="8"/>
      <c r="AB20" s="231"/>
      <c r="AC20" s="8"/>
      <c r="AD20" s="231"/>
      <c r="AE20" s="8"/>
      <c r="AF20" s="231"/>
      <c r="AG20" s="8"/>
      <c r="AH20" s="231"/>
      <c r="AI20" s="8"/>
      <c r="AJ20" s="231"/>
      <c r="AK20" s="8"/>
      <c r="AL20" s="231"/>
      <c r="AM20" s="8"/>
      <c r="AN20" s="231"/>
      <c r="AO20" s="8"/>
      <c r="AP20" s="231"/>
      <c r="AQ20" s="8"/>
      <c r="AR20" s="231"/>
      <c r="AS20" s="8"/>
      <c r="AU20" s="324"/>
      <c r="AV20" s="496" t="s">
        <v>75</v>
      </c>
      <c r="AW20" s="314" t="s">
        <v>76</v>
      </c>
      <c r="AX20" s="314" t="s">
        <v>77</v>
      </c>
      <c r="AY20" s="314" t="s">
        <v>75</v>
      </c>
      <c r="AZ20" s="314" t="s">
        <v>76</v>
      </c>
      <c r="BA20" s="314" t="s">
        <v>77</v>
      </c>
      <c r="BB20" s="501" t="s">
        <v>398</v>
      </c>
      <c r="BC20" s="501" t="s">
        <v>399</v>
      </c>
      <c r="BD20" s="501" t="s">
        <v>400</v>
      </c>
      <c r="BE20" s="501" t="s">
        <v>401</v>
      </c>
      <c r="BF20" s="500"/>
      <c r="BG20" s="500"/>
      <c r="BH20" s="500"/>
      <c r="BI20" s="495"/>
    </row>
    <row r="21" spans="1:61" ht="16.5" customHeight="1">
      <c r="A21" s="29"/>
      <c r="B21" s="29"/>
      <c r="C21" s="393"/>
      <c r="D21" s="150"/>
      <c r="E21" s="8">
        <f>SUM(G21,I21,K21,M21,O21,Q21,S21,U21,W21,Y21,AA21,AC21,AE21,AG21,AI21,AK21,AM21,AO21,AQ21,AS21)</f>
        <v>13</v>
      </c>
      <c r="F21" s="231"/>
      <c r="G21" s="8" t="s">
        <v>418</v>
      </c>
      <c r="H21" s="231"/>
      <c r="I21" s="8" t="s">
        <v>418</v>
      </c>
      <c r="J21" s="231"/>
      <c r="K21" s="8" t="s">
        <v>418</v>
      </c>
      <c r="L21" s="231"/>
      <c r="M21" s="8">
        <v>6</v>
      </c>
      <c r="N21" s="231"/>
      <c r="O21" s="8" t="s">
        <v>418</v>
      </c>
      <c r="P21" s="231"/>
      <c r="Q21" s="8" t="s">
        <v>418</v>
      </c>
      <c r="R21" s="231"/>
      <c r="S21" s="8">
        <v>1</v>
      </c>
      <c r="T21" s="231"/>
      <c r="U21" s="8" t="s">
        <v>418</v>
      </c>
      <c r="V21" s="231"/>
      <c r="W21" s="8" t="s">
        <v>418</v>
      </c>
      <c r="X21" s="231"/>
      <c r="Y21" s="8" t="s">
        <v>418</v>
      </c>
      <c r="Z21" s="231"/>
      <c r="AA21" s="8" t="s">
        <v>418</v>
      </c>
      <c r="AB21" s="231"/>
      <c r="AC21" s="8">
        <v>1</v>
      </c>
      <c r="AD21" s="231"/>
      <c r="AE21" s="8">
        <v>1</v>
      </c>
      <c r="AF21" s="231"/>
      <c r="AG21" s="8" t="s">
        <v>418</v>
      </c>
      <c r="AH21" s="231"/>
      <c r="AI21" s="8">
        <v>3</v>
      </c>
      <c r="AJ21" s="231"/>
      <c r="AK21" s="8" t="s">
        <v>418</v>
      </c>
      <c r="AL21" s="231"/>
      <c r="AM21" s="8">
        <v>1</v>
      </c>
      <c r="AN21" s="231"/>
      <c r="AO21" s="8" t="s">
        <v>418</v>
      </c>
      <c r="AP21" s="231"/>
      <c r="AQ21" s="8" t="s">
        <v>418</v>
      </c>
      <c r="AR21" s="231"/>
      <c r="AS21" s="8" t="s">
        <v>418</v>
      </c>
      <c r="AU21" s="326"/>
      <c r="AV21" s="497"/>
      <c r="AW21" s="493"/>
      <c r="AX21" s="493"/>
      <c r="AY21" s="493"/>
      <c r="AZ21" s="493"/>
      <c r="BA21" s="493"/>
      <c r="BB21" s="502"/>
      <c r="BC21" s="502"/>
      <c r="BD21" s="502"/>
      <c r="BE21" s="502"/>
      <c r="BF21" s="120" t="s">
        <v>289</v>
      </c>
      <c r="BG21" s="120" t="s">
        <v>290</v>
      </c>
      <c r="BH21" s="120" t="s">
        <v>291</v>
      </c>
      <c r="BI21" s="121" t="s">
        <v>292</v>
      </c>
    </row>
    <row r="22" spans="1:61" ht="16.5" customHeight="1">
      <c r="A22" s="29"/>
      <c r="B22" s="29"/>
      <c r="C22" s="65"/>
      <c r="D22" s="150"/>
      <c r="E22" s="180"/>
      <c r="F22" s="252"/>
      <c r="G22" s="8"/>
      <c r="H22" s="231"/>
      <c r="I22" s="8"/>
      <c r="J22" s="231"/>
      <c r="K22" s="8"/>
      <c r="L22" s="231"/>
      <c r="M22" s="8"/>
      <c r="N22" s="231"/>
      <c r="O22" s="8"/>
      <c r="P22" s="231"/>
      <c r="Q22" s="8"/>
      <c r="R22" s="231"/>
      <c r="S22" s="8"/>
      <c r="T22" s="231"/>
      <c r="U22" s="8"/>
      <c r="V22" s="231"/>
      <c r="W22" s="8"/>
      <c r="X22" s="231"/>
      <c r="Y22" s="8"/>
      <c r="Z22" s="231"/>
      <c r="AA22" s="8"/>
      <c r="AB22" s="231"/>
      <c r="AC22" s="8"/>
      <c r="AD22" s="231"/>
      <c r="AE22" s="8"/>
      <c r="AF22" s="231"/>
      <c r="AG22" s="8"/>
      <c r="AH22" s="231"/>
      <c r="AI22" s="8"/>
      <c r="AJ22" s="231"/>
      <c r="AK22" s="8"/>
      <c r="AL22" s="231"/>
      <c r="AM22" s="8"/>
      <c r="AN22" s="231"/>
      <c r="AO22" s="8"/>
      <c r="AP22" s="231"/>
      <c r="AQ22" s="8"/>
      <c r="AR22" s="231"/>
      <c r="AS22" s="8"/>
      <c r="AT22" s="58"/>
      <c r="AU22" s="122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</row>
    <row r="23" spans="1:61" ht="16.5" customHeight="1">
      <c r="A23" s="29"/>
      <c r="B23" s="157"/>
      <c r="C23" s="157" t="s">
        <v>78</v>
      </c>
      <c r="D23" s="150"/>
      <c r="E23" s="8">
        <f>SUM(G23,I23,K23,M23,O23,Q23,S23,U23,W23,Y23,AA23,AC23,AE23,AG23,AI23,AK23,AM23,AO23,AQ23,AS23)</f>
        <v>60</v>
      </c>
      <c r="F23" s="231"/>
      <c r="G23" s="8">
        <v>1</v>
      </c>
      <c r="H23" s="231"/>
      <c r="I23" s="8">
        <v>22</v>
      </c>
      <c r="J23" s="231"/>
      <c r="K23" s="8" t="s">
        <v>418</v>
      </c>
      <c r="L23" s="231"/>
      <c r="M23" s="8">
        <v>3</v>
      </c>
      <c r="N23" s="231"/>
      <c r="O23" s="8" t="s">
        <v>418</v>
      </c>
      <c r="P23" s="231"/>
      <c r="Q23" s="8">
        <v>11</v>
      </c>
      <c r="R23" s="231"/>
      <c r="S23" s="8" t="s">
        <v>418</v>
      </c>
      <c r="T23" s="231"/>
      <c r="U23" s="8" t="s">
        <v>418</v>
      </c>
      <c r="V23" s="231"/>
      <c r="W23" s="8" t="s">
        <v>418</v>
      </c>
      <c r="X23" s="231"/>
      <c r="Y23" s="8" t="s">
        <v>418</v>
      </c>
      <c r="Z23" s="231"/>
      <c r="AA23" s="8">
        <v>2</v>
      </c>
      <c r="AB23" s="231"/>
      <c r="AC23" s="8" t="s">
        <v>418</v>
      </c>
      <c r="AD23" s="231"/>
      <c r="AE23" s="8">
        <v>2</v>
      </c>
      <c r="AF23" s="231"/>
      <c r="AG23" s="8">
        <v>1</v>
      </c>
      <c r="AH23" s="231"/>
      <c r="AI23" s="8">
        <v>4</v>
      </c>
      <c r="AJ23" s="231"/>
      <c r="AK23" s="8" t="s">
        <v>418</v>
      </c>
      <c r="AL23" s="231"/>
      <c r="AM23" s="8">
        <v>13</v>
      </c>
      <c r="AN23" s="231"/>
      <c r="AO23" s="8">
        <v>1</v>
      </c>
      <c r="AP23" s="231"/>
      <c r="AQ23" s="8" t="s">
        <v>418</v>
      </c>
      <c r="AR23" s="231"/>
      <c r="AS23" s="8" t="s">
        <v>418</v>
      </c>
      <c r="AT23" s="58"/>
      <c r="AU23" s="220" t="s">
        <v>381</v>
      </c>
      <c r="AV23" s="53" t="s">
        <v>169</v>
      </c>
      <c r="AW23" s="53" t="s">
        <v>169</v>
      </c>
      <c r="AX23" s="53">
        <v>15</v>
      </c>
      <c r="AY23" s="53">
        <v>6</v>
      </c>
      <c r="AZ23" s="53">
        <v>6</v>
      </c>
      <c r="BA23" s="53">
        <v>47</v>
      </c>
      <c r="BB23" s="262">
        <f>SUM(BC23:BE23)</f>
        <v>1498418</v>
      </c>
      <c r="BC23" s="54">
        <v>945806</v>
      </c>
      <c r="BD23" s="54">
        <v>511375</v>
      </c>
      <c r="BE23" s="54">
        <v>41237</v>
      </c>
      <c r="BF23" s="54">
        <v>1</v>
      </c>
      <c r="BG23" s="54">
        <v>51</v>
      </c>
      <c r="BH23" s="54">
        <v>970</v>
      </c>
      <c r="BI23" s="54">
        <v>15092</v>
      </c>
    </row>
    <row r="24" spans="1:61" ht="16.5" customHeight="1">
      <c r="A24" s="29"/>
      <c r="B24" s="157"/>
      <c r="C24" s="157"/>
      <c r="D24" s="150"/>
      <c r="E24" s="8"/>
      <c r="F24" s="231"/>
      <c r="G24" s="8"/>
      <c r="H24" s="231"/>
      <c r="I24" s="8"/>
      <c r="J24" s="231"/>
      <c r="K24" s="8"/>
      <c r="L24" s="231"/>
      <c r="M24" s="8"/>
      <c r="N24" s="231"/>
      <c r="O24" s="8"/>
      <c r="P24" s="231"/>
      <c r="Q24" s="8"/>
      <c r="R24" s="231"/>
      <c r="S24" s="8"/>
      <c r="T24" s="231"/>
      <c r="U24" s="8"/>
      <c r="V24" s="231"/>
      <c r="W24" s="8"/>
      <c r="X24" s="231"/>
      <c r="Y24" s="8"/>
      <c r="Z24" s="231"/>
      <c r="AA24" s="8"/>
      <c r="AB24" s="231"/>
      <c r="AC24" s="8"/>
      <c r="AD24" s="231"/>
      <c r="AE24" s="8"/>
      <c r="AF24" s="231"/>
      <c r="AG24" s="8"/>
      <c r="AH24" s="231"/>
      <c r="AI24" s="8"/>
      <c r="AJ24" s="231"/>
      <c r="AK24" s="8"/>
      <c r="AL24" s="231"/>
      <c r="AM24" s="8"/>
      <c r="AN24" s="231"/>
      <c r="AO24" s="8"/>
      <c r="AP24" s="231"/>
      <c r="AQ24" s="8"/>
      <c r="AR24" s="231"/>
      <c r="AS24" s="8"/>
      <c r="AU24" s="50">
        <v>3</v>
      </c>
      <c r="AV24" s="53" t="s">
        <v>169</v>
      </c>
      <c r="AW24" s="53" t="s">
        <v>169</v>
      </c>
      <c r="AX24" s="53">
        <v>12</v>
      </c>
      <c r="AY24" s="53">
        <v>2</v>
      </c>
      <c r="AZ24" s="53">
        <v>3</v>
      </c>
      <c r="BA24" s="53">
        <v>40</v>
      </c>
      <c r="BB24" s="262">
        <f>SUM(BC24:BE24)</f>
        <v>1091777</v>
      </c>
      <c r="BC24" s="54">
        <v>495700</v>
      </c>
      <c r="BD24" s="54">
        <v>523091</v>
      </c>
      <c r="BE24" s="54">
        <v>72986</v>
      </c>
      <c r="BF24" s="54">
        <v>3</v>
      </c>
      <c r="BG24" s="54">
        <v>54</v>
      </c>
      <c r="BH24" s="54">
        <v>380</v>
      </c>
      <c r="BI24" s="54">
        <v>17789</v>
      </c>
    </row>
    <row r="25" spans="1:61" ht="16.5" customHeight="1">
      <c r="A25" s="29"/>
      <c r="B25" s="157"/>
      <c r="C25" s="158" t="s">
        <v>79</v>
      </c>
      <c r="D25" s="150"/>
      <c r="E25" s="8">
        <f>SUM(G25,I25,K25,M25,O25,Q25,S25,U25,W25,Y25,AA25,AC25,AE25,AG25,AI25,AK25,AM25,AO25,AQ25,AS25)</f>
        <v>13</v>
      </c>
      <c r="F25" s="231"/>
      <c r="G25" s="8" t="s">
        <v>418</v>
      </c>
      <c r="H25" s="231"/>
      <c r="I25" s="8">
        <v>4</v>
      </c>
      <c r="J25" s="231"/>
      <c r="K25" s="8" t="s">
        <v>418</v>
      </c>
      <c r="L25" s="231"/>
      <c r="M25" s="8">
        <v>1</v>
      </c>
      <c r="N25" s="231"/>
      <c r="O25" s="8" t="s">
        <v>418</v>
      </c>
      <c r="P25" s="231"/>
      <c r="Q25" s="8">
        <v>1</v>
      </c>
      <c r="R25" s="231"/>
      <c r="S25" s="8" t="s">
        <v>418</v>
      </c>
      <c r="T25" s="231"/>
      <c r="U25" s="8" t="s">
        <v>418</v>
      </c>
      <c r="V25" s="231"/>
      <c r="W25" s="8" t="s">
        <v>418</v>
      </c>
      <c r="X25" s="231"/>
      <c r="Y25" s="8" t="s">
        <v>418</v>
      </c>
      <c r="Z25" s="231"/>
      <c r="AA25" s="8" t="s">
        <v>418</v>
      </c>
      <c r="AB25" s="231"/>
      <c r="AC25" s="8" t="s">
        <v>418</v>
      </c>
      <c r="AD25" s="231"/>
      <c r="AE25" s="8" t="s">
        <v>418</v>
      </c>
      <c r="AF25" s="231"/>
      <c r="AG25" s="8" t="s">
        <v>418</v>
      </c>
      <c r="AH25" s="231"/>
      <c r="AI25" s="8">
        <v>2</v>
      </c>
      <c r="AJ25" s="231"/>
      <c r="AK25" s="8" t="s">
        <v>418</v>
      </c>
      <c r="AL25" s="231"/>
      <c r="AM25" s="8">
        <v>5</v>
      </c>
      <c r="AN25" s="231"/>
      <c r="AO25" s="8" t="s">
        <v>418</v>
      </c>
      <c r="AP25" s="231"/>
      <c r="AQ25" s="8" t="s">
        <v>418</v>
      </c>
      <c r="AR25" s="231"/>
      <c r="AS25" s="8" t="s">
        <v>418</v>
      </c>
      <c r="AU25" s="50">
        <v>4</v>
      </c>
      <c r="AV25" s="53" t="s">
        <v>169</v>
      </c>
      <c r="AW25" s="53" t="s">
        <v>169</v>
      </c>
      <c r="AX25" s="53">
        <v>10</v>
      </c>
      <c r="AY25" s="53">
        <v>3</v>
      </c>
      <c r="AZ25" s="53">
        <v>11</v>
      </c>
      <c r="BA25" s="53">
        <v>32</v>
      </c>
      <c r="BB25" s="262">
        <f>SUM(BC25:BE25)</f>
        <v>1007111</v>
      </c>
      <c r="BC25" s="54">
        <v>674278</v>
      </c>
      <c r="BD25" s="54">
        <v>298059</v>
      </c>
      <c r="BE25" s="54">
        <v>34774</v>
      </c>
      <c r="BF25" s="54" t="s">
        <v>169</v>
      </c>
      <c r="BG25" s="54">
        <v>54</v>
      </c>
      <c r="BH25" s="54">
        <v>737</v>
      </c>
      <c r="BI25" s="54">
        <v>14421</v>
      </c>
    </row>
    <row r="26" spans="1:61" ht="16.5" customHeight="1">
      <c r="A26" s="29"/>
      <c r="B26" s="157"/>
      <c r="C26" s="158" t="s">
        <v>193</v>
      </c>
      <c r="D26" s="150"/>
      <c r="E26" s="8"/>
      <c r="F26" s="231"/>
      <c r="G26" s="8"/>
      <c r="H26" s="231"/>
      <c r="I26" s="8"/>
      <c r="J26" s="231"/>
      <c r="K26" s="8"/>
      <c r="L26" s="231"/>
      <c r="M26" s="8"/>
      <c r="N26" s="231"/>
      <c r="O26" s="8"/>
      <c r="P26" s="231"/>
      <c r="Q26" s="8"/>
      <c r="R26" s="231"/>
      <c r="S26" s="8"/>
      <c r="T26" s="231"/>
      <c r="U26" s="8"/>
      <c r="V26" s="231"/>
      <c r="W26" s="8"/>
      <c r="X26" s="231"/>
      <c r="Y26" s="8"/>
      <c r="Z26" s="231"/>
      <c r="AA26" s="8"/>
      <c r="AB26" s="231"/>
      <c r="AC26" s="8"/>
      <c r="AD26" s="231"/>
      <c r="AE26" s="8"/>
      <c r="AF26" s="231"/>
      <c r="AG26" s="8"/>
      <c r="AH26" s="231"/>
      <c r="AI26" s="8"/>
      <c r="AJ26" s="231"/>
      <c r="AK26" s="8"/>
      <c r="AL26" s="231"/>
      <c r="AM26" s="8"/>
      <c r="AN26" s="231"/>
      <c r="AO26" s="8"/>
      <c r="AP26" s="231"/>
      <c r="AQ26" s="8"/>
      <c r="AR26" s="231"/>
      <c r="AS26" s="8"/>
      <c r="AU26" s="50">
        <v>5</v>
      </c>
      <c r="AV26" s="53" t="s">
        <v>169</v>
      </c>
      <c r="AW26" s="53" t="s">
        <v>169</v>
      </c>
      <c r="AX26" s="53">
        <v>21</v>
      </c>
      <c r="AY26" s="53">
        <v>1</v>
      </c>
      <c r="AZ26" s="53">
        <v>5</v>
      </c>
      <c r="BA26" s="53">
        <v>27</v>
      </c>
      <c r="BB26" s="262">
        <f>SUM(BC26:BE26)</f>
        <v>1094178</v>
      </c>
      <c r="BC26" s="54">
        <v>604957</v>
      </c>
      <c r="BD26" s="54">
        <v>462537</v>
      </c>
      <c r="BE26" s="54">
        <v>26684</v>
      </c>
      <c r="BF26" s="54" t="s">
        <v>169</v>
      </c>
      <c r="BG26" s="54">
        <v>36</v>
      </c>
      <c r="BH26" s="54">
        <v>684</v>
      </c>
      <c r="BI26" s="54">
        <v>16964</v>
      </c>
    </row>
    <row r="27" spans="1:61" ht="16.5" customHeight="1">
      <c r="A27" s="29"/>
      <c r="B27" s="157"/>
      <c r="C27" s="158" t="s">
        <v>160</v>
      </c>
      <c r="D27" s="150"/>
      <c r="E27" s="8">
        <f>SUM(G27,I27,K27,M27,O27,Q27,S27,U27,W27,Y27,AA27,AC27,AE27,AG27,AI27,AK27,AM27,AO27,AQ27,AS27)</f>
        <v>10</v>
      </c>
      <c r="F27" s="231"/>
      <c r="G27" s="8" t="s">
        <v>418</v>
      </c>
      <c r="H27" s="231"/>
      <c r="I27" s="8">
        <v>8</v>
      </c>
      <c r="J27" s="231"/>
      <c r="K27" s="8" t="s">
        <v>418</v>
      </c>
      <c r="L27" s="231"/>
      <c r="M27" s="8" t="s">
        <v>418</v>
      </c>
      <c r="N27" s="231"/>
      <c r="O27" s="8" t="s">
        <v>418</v>
      </c>
      <c r="P27" s="231"/>
      <c r="Q27" s="8" t="s">
        <v>418</v>
      </c>
      <c r="R27" s="231"/>
      <c r="S27" s="8" t="s">
        <v>418</v>
      </c>
      <c r="T27" s="231"/>
      <c r="U27" s="8" t="s">
        <v>418</v>
      </c>
      <c r="V27" s="231"/>
      <c r="W27" s="8" t="s">
        <v>418</v>
      </c>
      <c r="X27" s="231"/>
      <c r="Y27" s="8" t="s">
        <v>418</v>
      </c>
      <c r="Z27" s="231"/>
      <c r="AA27" s="8" t="s">
        <v>418</v>
      </c>
      <c r="AB27" s="231"/>
      <c r="AC27" s="8">
        <v>1</v>
      </c>
      <c r="AD27" s="231"/>
      <c r="AE27" s="8" t="s">
        <v>418</v>
      </c>
      <c r="AF27" s="231"/>
      <c r="AG27" s="8" t="s">
        <v>418</v>
      </c>
      <c r="AH27" s="231"/>
      <c r="AI27" s="8" t="s">
        <v>418</v>
      </c>
      <c r="AJ27" s="231"/>
      <c r="AK27" s="8" t="s">
        <v>418</v>
      </c>
      <c r="AL27" s="231"/>
      <c r="AM27" s="8">
        <v>1</v>
      </c>
      <c r="AN27" s="231"/>
      <c r="AO27" s="8" t="s">
        <v>418</v>
      </c>
      <c r="AP27" s="231"/>
      <c r="AQ27" s="8" t="s">
        <v>418</v>
      </c>
      <c r="AR27" s="231"/>
      <c r="AS27" s="8" t="s">
        <v>418</v>
      </c>
      <c r="AT27" s="58"/>
      <c r="AU27" s="182">
        <v>6</v>
      </c>
      <c r="AV27" s="181" t="s">
        <v>327</v>
      </c>
      <c r="AW27" s="181" t="s">
        <v>327</v>
      </c>
      <c r="AX27" s="181">
        <v>14</v>
      </c>
      <c r="AY27" s="181">
        <v>3</v>
      </c>
      <c r="AZ27" s="181">
        <v>6</v>
      </c>
      <c r="BA27" s="181">
        <v>35</v>
      </c>
      <c r="BB27" s="263">
        <f>SUM(BC27:BE27)</f>
        <v>1153297</v>
      </c>
      <c r="BC27" s="221">
        <v>655932</v>
      </c>
      <c r="BD27" s="221">
        <v>425597</v>
      </c>
      <c r="BE27" s="221">
        <v>71768</v>
      </c>
      <c r="BF27" s="221">
        <v>1</v>
      </c>
      <c r="BG27" s="221">
        <v>62</v>
      </c>
      <c r="BH27" s="221">
        <v>868</v>
      </c>
      <c r="BI27" s="221">
        <v>12738</v>
      </c>
    </row>
    <row r="28" spans="1:61" ht="16.5" customHeight="1">
      <c r="A28" s="29"/>
      <c r="B28" s="157"/>
      <c r="C28" s="158"/>
      <c r="D28" s="150"/>
      <c r="E28" s="8"/>
      <c r="F28" s="231"/>
      <c r="G28" s="8"/>
      <c r="H28" s="231"/>
      <c r="I28" s="8"/>
      <c r="J28" s="231"/>
      <c r="K28" s="8"/>
      <c r="L28" s="231"/>
      <c r="M28" s="8"/>
      <c r="N28" s="231"/>
      <c r="O28" s="8"/>
      <c r="P28" s="231"/>
      <c r="Q28" s="8"/>
      <c r="R28" s="231"/>
      <c r="S28" s="8"/>
      <c r="T28" s="231"/>
      <c r="U28" s="8"/>
      <c r="V28" s="231"/>
      <c r="W28" s="8"/>
      <c r="X28" s="231"/>
      <c r="Y28" s="8"/>
      <c r="Z28" s="231"/>
      <c r="AA28" s="8"/>
      <c r="AB28" s="231"/>
      <c r="AC28" s="8"/>
      <c r="AD28" s="231"/>
      <c r="AE28" s="8"/>
      <c r="AF28" s="231"/>
      <c r="AG28" s="8"/>
      <c r="AH28" s="231"/>
      <c r="AI28" s="8"/>
      <c r="AJ28" s="231"/>
      <c r="AK28" s="8"/>
      <c r="AL28" s="231"/>
      <c r="AM28" s="8"/>
      <c r="AN28" s="231"/>
      <c r="AO28" s="8"/>
      <c r="AP28" s="231"/>
      <c r="AQ28" s="8"/>
      <c r="AR28" s="231"/>
      <c r="AS28" s="8"/>
      <c r="AT28" s="58"/>
      <c r="AU28" s="123"/>
      <c r="AV28" s="124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50" ht="16.5" customHeight="1">
      <c r="A29" s="29"/>
      <c r="B29" s="157"/>
      <c r="C29" s="157" t="s">
        <v>80</v>
      </c>
      <c r="D29" s="150"/>
      <c r="E29" s="8">
        <f>SUM(G29,I29,K29,M29,O29,Q29,S29,U29,W29,Y29,AA29,AC29,AE29,AG29,AI29,AK29,AM29,AO29,AQ29,AS29)</f>
        <v>37</v>
      </c>
      <c r="F29" s="231"/>
      <c r="G29" s="8">
        <v>1</v>
      </c>
      <c r="H29" s="231"/>
      <c r="I29" s="8" t="s">
        <v>418</v>
      </c>
      <c r="J29" s="231"/>
      <c r="K29" s="8" t="s">
        <v>418</v>
      </c>
      <c r="L29" s="231"/>
      <c r="M29" s="8">
        <v>8</v>
      </c>
      <c r="N29" s="231"/>
      <c r="O29" s="8">
        <v>1</v>
      </c>
      <c r="P29" s="231"/>
      <c r="Q29" s="8">
        <v>7</v>
      </c>
      <c r="R29" s="231"/>
      <c r="S29" s="8" t="s">
        <v>418</v>
      </c>
      <c r="T29" s="231"/>
      <c r="U29" s="8" t="s">
        <v>418</v>
      </c>
      <c r="V29" s="231"/>
      <c r="W29" s="8" t="s">
        <v>418</v>
      </c>
      <c r="X29" s="231"/>
      <c r="Y29" s="8" t="s">
        <v>418</v>
      </c>
      <c r="Z29" s="231"/>
      <c r="AA29" s="8" t="s">
        <v>418</v>
      </c>
      <c r="AB29" s="231"/>
      <c r="AC29" s="8">
        <v>4</v>
      </c>
      <c r="AD29" s="231"/>
      <c r="AE29" s="8">
        <v>2</v>
      </c>
      <c r="AF29" s="231"/>
      <c r="AG29" s="8">
        <v>1</v>
      </c>
      <c r="AH29" s="231"/>
      <c r="AI29" s="8">
        <v>6</v>
      </c>
      <c r="AJ29" s="231"/>
      <c r="AK29" s="8" t="s">
        <v>418</v>
      </c>
      <c r="AL29" s="231"/>
      <c r="AM29" s="8">
        <v>5</v>
      </c>
      <c r="AN29" s="231"/>
      <c r="AO29" s="8">
        <v>2</v>
      </c>
      <c r="AP29" s="231"/>
      <c r="AQ29" s="8" t="s">
        <v>418</v>
      </c>
      <c r="AR29" s="231"/>
      <c r="AS29" s="8" t="s">
        <v>418</v>
      </c>
      <c r="AT29" s="58"/>
      <c r="AU29" s="116"/>
      <c r="AV29" s="116"/>
      <c r="AW29" s="116"/>
      <c r="AX29" s="116"/>
    </row>
    <row r="30" spans="1:50" ht="16.5" customHeight="1">
      <c r="A30" s="29"/>
      <c r="B30" s="157"/>
      <c r="C30" s="157"/>
      <c r="D30" s="150"/>
      <c r="E30" s="8"/>
      <c r="F30" s="231"/>
      <c r="G30" s="8"/>
      <c r="H30" s="231"/>
      <c r="I30" s="8"/>
      <c r="J30" s="231"/>
      <c r="K30" s="8"/>
      <c r="L30" s="231"/>
      <c r="M30" s="8"/>
      <c r="N30" s="231"/>
      <c r="O30" s="8"/>
      <c r="P30" s="231"/>
      <c r="Q30" s="8"/>
      <c r="R30" s="231"/>
      <c r="S30" s="8"/>
      <c r="T30" s="231"/>
      <c r="U30" s="8"/>
      <c r="V30" s="231"/>
      <c r="W30" s="8"/>
      <c r="X30" s="231"/>
      <c r="Y30" s="8"/>
      <c r="Z30" s="231"/>
      <c r="AA30" s="8"/>
      <c r="AB30" s="231"/>
      <c r="AC30" s="8"/>
      <c r="AD30" s="231"/>
      <c r="AE30" s="8"/>
      <c r="AF30" s="231"/>
      <c r="AG30" s="8"/>
      <c r="AH30" s="231"/>
      <c r="AI30" s="8"/>
      <c r="AJ30" s="231"/>
      <c r="AK30" s="8"/>
      <c r="AL30" s="231"/>
      <c r="AM30" s="8"/>
      <c r="AN30" s="231"/>
      <c r="AO30" s="8"/>
      <c r="AP30" s="231"/>
      <c r="AQ30" s="8"/>
      <c r="AR30" s="231"/>
      <c r="AS30" s="8"/>
      <c r="AT30" s="58"/>
      <c r="AU30" s="26"/>
      <c r="AV30" s="26"/>
      <c r="AW30" s="26"/>
      <c r="AX30" s="26"/>
    </row>
    <row r="31" spans="1:50" ht="16.5" customHeight="1">
      <c r="A31" s="29"/>
      <c r="B31" s="157"/>
      <c r="C31" s="157" t="s">
        <v>293</v>
      </c>
      <c r="D31" s="150"/>
      <c r="E31" s="8">
        <f>SUM(G31,I31,K31,M31,O31,Q31,S31,U31,W31,Y31,AA31,AC31,AE31,AG31,AI31,AK31,AM31,AO31,AQ31,AS31)</f>
        <v>10</v>
      </c>
      <c r="F31" s="231"/>
      <c r="G31" s="8" t="s">
        <v>418</v>
      </c>
      <c r="H31" s="231"/>
      <c r="I31" s="8" t="s">
        <v>418</v>
      </c>
      <c r="J31" s="231"/>
      <c r="K31" s="8" t="s">
        <v>418</v>
      </c>
      <c r="L31" s="231"/>
      <c r="M31" s="8">
        <v>3</v>
      </c>
      <c r="N31" s="231"/>
      <c r="O31" s="8">
        <v>2</v>
      </c>
      <c r="P31" s="231"/>
      <c r="Q31" s="8">
        <v>1</v>
      </c>
      <c r="R31" s="231"/>
      <c r="S31" s="8" t="s">
        <v>418</v>
      </c>
      <c r="T31" s="231"/>
      <c r="U31" s="8" t="s">
        <v>418</v>
      </c>
      <c r="V31" s="231"/>
      <c r="W31" s="8">
        <v>1</v>
      </c>
      <c r="X31" s="231"/>
      <c r="Y31" s="8" t="s">
        <v>418</v>
      </c>
      <c r="Z31" s="231"/>
      <c r="AA31" s="8" t="s">
        <v>418</v>
      </c>
      <c r="AB31" s="231"/>
      <c r="AC31" s="8" t="s">
        <v>418</v>
      </c>
      <c r="AD31" s="231"/>
      <c r="AE31" s="8" t="s">
        <v>418</v>
      </c>
      <c r="AF31" s="231"/>
      <c r="AG31" s="8">
        <v>1</v>
      </c>
      <c r="AH31" s="231"/>
      <c r="AI31" s="8">
        <v>1</v>
      </c>
      <c r="AJ31" s="231"/>
      <c r="AK31" s="8" t="s">
        <v>418</v>
      </c>
      <c r="AL31" s="231"/>
      <c r="AM31" s="8">
        <v>1</v>
      </c>
      <c r="AN31" s="231"/>
      <c r="AO31" s="8" t="s">
        <v>418</v>
      </c>
      <c r="AP31" s="231"/>
      <c r="AQ31" s="8" t="s">
        <v>418</v>
      </c>
      <c r="AR31" s="231"/>
      <c r="AS31" s="8" t="s">
        <v>418</v>
      </c>
      <c r="AT31" s="58"/>
      <c r="AU31" s="26"/>
      <c r="AV31" s="26"/>
      <c r="AW31" s="26"/>
      <c r="AX31" s="26"/>
    </row>
    <row r="32" spans="1:60" s="4" customFormat="1" ht="16.5" customHeight="1">
      <c r="A32" s="29"/>
      <c r="B32" s="157"/>
      <c r="C32" s="157"/>
      <c r="D32" s="150"/>
      <c r="E32" s="180"/>
      <c r="F32" s="252"/>
      <c r="G32" s="8"/>
      <c r="H32" s="231"/>
      <c r="I32" s="8"/>
      <c r="J32" s="231"/>
      <c r="K32" s="8"/>
      <c r="L32" s="231"/>
      <c r="M32" s="8"/>
      <c r="N32" s="231"/>
      <c r="O32" s="8"/>
      <c r="P32" s="231"/>
      <c r="Q32" s="8"/>
      <c r="R32" s="231"/>
      <c r="S32" s="8"/>
      <c r="T32" s="231"/>
      <c r="U32" s="8"/>
      <c r="V32" s="231"/>
      <c r="W32" s="8"/>
      <c r="X32" s="231"/>
      <c r="Y32" s="8"/>
      <c r="Z32" s="231"/>
      <c r="AA32" s="8"/>
      <c r="AB32" s="231"/>
      <c r="AC32" s="8"/>
      <c r="AD32" s="231"/>
      <c r="AE32" s="8"/>
      <c r="AF32" s="231"/>
      <c r="AG32" s="8"/>
      <c r="AH32" s="231"/>
      <c r="AI32" s="8"/>
      <c r="AJ32" s="231"/>
      <c r="AK32" s="8"/>
      <c r="AL32" s="231"/>
      <c r="AM32" s="8"/>
      <c r="AN32" s="231"/>
      <c r="AO32" s="8"/>
      <c r="AP32" s="231"/>
      <c r="AQ32" s="8"/>
      <c r="AR32" s="231"/>
      <c r="AS32" s="8"/>
      <c r="AT32" s="58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</row>
    <row r="33" spans="1:60" ht="16.5" customHeight="1">
      <c r="A33" s="7"/>
      <c r="B33" s="159"/>
      <c r="C33" s="159" t="s">
        <v>294</v>
      </c>
      <c r="D33" s="151"/>
      <c r="E33" s="8">
        <f>SUM(G33,I33,K33,M33,O33,Q33,S33,U33,W33,Y33,AA33,AC33,AE33,AG33,AI33,AK33,AM33,AO33,AQ33,AS33)</f>
        <v>110</v>
      </c>
      <c r="F33" s="231"/>
      <c r="G33" s="8" t="s">
        <v>418</v>
      </c>
      <c r="H33" s="231"/>
      <c r="I33" s="8" t="s">
        <v>418</v>
      </c>
      <c r="J33" s="231"/>
      <c r="K33" s="8" t="s">
        <v>418</v>
      </c>
      <c r="L33" s="231"/>
      <c r="M33" s="8">
        <v>34</v>
      </c>
      <c r="N33" s="231"/>
      <c r="O33" s="8">
        <v>7</v>
      </c>
      <c r="P33" s="231"/>
      <c r="Q33" s="8">
        <v>1</v>
      </c>
      <c r="R33" s="231"/>
      <c r="S33" s="8" t="s">
        <v>418</v>
      </c>
      <c r="T33" s="231"/>
      <c r="U33" s="8" t="s">
        <v>418</v>
      </c>
      <c r="V33" s="231"/>
      <c r="W33" s="8">
        <v>4</v>
      </c>
      <c r="X33" s="231"/>
      <c r="Y33" s="8">
        <v>1</v>
      </c>
      <c r="Z33" s="231"/>
      <c r="AA33" s="8" t="s">
        <v>418</v>
      </c>
      <c r="AB33" s="231"/>
      <c r="AC33" s="8">
        <v>3</v>
      </c>
      <c r="AD33" s="231"/>
      <c r="AE33" s="8">
        <v>9</v>
      </c>
      <c r="AF33" s="231"/>
      <c r="AG33" s="8">
        <v>3</v>
      </c>
      <c r="AH33" s="231"/>
      <c r="AI33" s="8">
        <v>14</v>
      </c>
      <c r="AJ33" s="231"/>
      <c r="AK33" s="8">
        <v>1</v>
      </c>
      <c r="AL33" s="231"/>
      <c r="AM33" s="8">
        <v>25</v>
      </c>
      <c r="AN33" s="231"/>
      <c r="AO33" s="8">
        <v>6</v>
      </c>
      <c r="AP33" s="231"/>
      <c r="AQ33" s="8" t="s">
        <v>418</v>
      </c>
      <c r="AR33" s="231"/>
      <c r="AS33" s="8">
        <v>2</v>
      </c>
      <c r="AT33" s="58"/>
      <c r="AU33" s="307" t="s">
        <v>295</v>
      </c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</row>
    <row r="34" spans="1:48" ht="16.5" customHeight="1" thickBot="1">
      <c r="A34" s="29"/>
      <c r="B34" s="157"/>
      <c r="C34" s="157"/>
      <c r="D34" s="150"/>
      <c r="E34" s="180"/>
      <c r="F34" s="252"/>
      <c r="G34" s="8"/>
      <c r="H34" s="231"/>
      <c r="I34" s="8"/>
      <c r="J34" s="231"/>
      <c r="K34" s="8"/>
      <c r="L34" s="231"/>
      <c r="M34" s="8"/>
      <c r="N34" s="231"/>
      <c r="O34" s="8"/>
      <c r="P34" s="231"/>
      <c r="Q34" s="8"/>
      <c r="R34" s="231"/>
      <c r="S34" s="8"/>
      <c r="T34" s="231"/>
      <c r="U34" s="8"/>
      <c r="V34" s="231"/>
      <c r="W34" s="8"/>
      <c r="X34" s="231"/>
      <c r="Y34" s="8"/>
      <c r="Z34" s="231"/>
      <c r="AA34" s="8"/>
      <c r="AB34" s="231"/>
      <c r="AC34" s="8"/>
      <c r="AD34" s="231"/>
      <c r="AE34" s="8"/>
      <c r="AF34" s="231"/>
      <c r="AG34" s="8"/>
      <c r="AH34" s="231"/>
      <c r="AI34" s="8"/>
      <c r="AJ34" s="231"/>
      <c r="AK34" s="8"/>
      <c r="AL34" s="231"/>
      <c r="AM34" s="8"/>
      <c r="AN34" s="231"/>
      <c r="AO34" s="8"/>
      <c r="AP34" s="231"/>
      <c r="AQ34" s="8"/>
      <c r="AR34" s="231"/>
      <c r="AS34" s="8"/>
      <c r="AT34" s="58"/>
      <c r="AU34" s="112"/>
      <c r="AV34" s="112"/>
    </row>
    <row r="35" spans="1:62" ht="16.5" customHeight="1">
      <c r="A35" s="29"/>
      <c r="B35" s="157"/>
      <c r="C35" s="157" t="s">
        <v>82</v>
      </c>
      <c r="D35" s="150"/>
      <c r="E35" s="8">
        <f>SUM(G35,I35,K35,M35,O35,Q35,S35,U35,W35,Y35,AA35,AC35,AE35,AG35,AI35,AK35,AM35,AO35,AQ35,AS35)</f>
        <v>57</v>
      </c>
      <c r="F35" s="231"/>
      <c r="G35" s="8">
        <v>1</v>
      </c>
      <c r="H35" s="231"/>
      <c r="I35" s="8">
        <v>1</v>
      </c>
      <c r="J35" s="231"/>
      <c r="K35" s="8" t="s">
        <v>418</v>
      </c>
      <c r="L35" s="231"/>
      <c r="M35" s="8">
        <v>21</v>
      </c>
      <c r="N35" s="231"/>
      <c r="O35" s="8">
        <v>2</v>
      </c>
      <c r="P35" s="231"/>
      <c r="Q35" s="8">
        <v>4</v>
      </c>
      <c r="R35" s="231"/>
      <c r="S35" s="8" t="s">
        <v>418</v>
      </c>
      <c r="T35" s="231"/>
      <c r="U35" s="8" t="s">
        <v>418</v>
      </c>
      <c r="V35" s="231"/>
      <c r="W35" s="8">
        <v>1</v>
      </c>
      <c r="X35" s="231"/>
      <c r="Y35" s="8" t="s">
        <v>418</v>
      </c>
      <c r="Z35" s="231"/>
      <c r="AA35" s="8" t="s">
        <v>418</v>
      </c>
      <c r="AB35" s="231"/>
      <c r="AC35" s="8">
        <v>1</v>
      </c>
      <c r="AD35" s="231"/>
      <c r="AE35" s="8">
        <v>4</v>
      </c>
      <c r="AF35" s="231"/>
      <c r="AG35" s="8" t="s">
        <v>418</v>
      </c>
      <c r="AH35" s="231"/>
      <c r="AI35" s="8">
        <v>4</v>
      </c>
      <c r="AJ35" s="231"/>
      <c r="AK35" s="8">
        <v>2</v>
      </c>
      <c r="AL35" s="231"/>
      <c r="AM35" s="8">
        <v>10</v>
      </c>
      <c r="AN35" s="231"/>
      <c r="AO35" s="8">
        <v>5</v>
      </c>
      <c r="AP35" s="231"/>
      <c r="AQ35" s="8" t="s">
        <v>418</v>
      </c>
      <c r="AR35" s="231"/>
      <c r="AS35" s="8">
        <v>1</v>
      </c>
      <c r="AT35" s="58"/>
      <c r="AU35" s="509" t="s">
        <v>385</v>
      </c>
      <c r="AV35" s="510"/>
      <c r="AW35" s="480" t="s">
        <v>81</v>
      </c>
      <c r="AX35" s="482" t="s">
        <v>384</v>
      </c>
      <c r="AY35" s="482" t="s">
        <v>386</v>
      </c>
      <c r="AZ35" s="482" t="s">
        <v>387</v>
      </c>
      <c r="BA35" s="482" t="s">
        <v>388</v>
      </c>
      <c r="BB35" s="482" t="s">
        <v>389</v>
      </c>
      <c r="BC35" s="482" t="s">
        <v>390</v>
      </c>
      <c r="BD35" s="482" t="s">
        <v>391</v>
      </c>
      <c r="BE35" s="482" t="s">
        <v>392</v>
      </c>
      <c r="BF35" s="482" t="s">
        <v>393</v>
      </c>
      <c r="BG35" s="482" t="s">
        <v>394</v>
      </c>
      <c r="BH35" s="482" t="s">
        <v>395</v>
      </c>
      <c r="BI35" s="504" t="s">
        <v>396</v>
      </c>
      <c r="BJ35" s="26"/>
    </row>
    <row r="36" spans="1:62" ht="16.5" customHeight="1">
      <c r="A36" s="29"/>
      <c r="B36" s="157"/>
      <c r="C36" s="160"/>
      <c r="D36" s="150"/>
      <c r="E36" s="8"/>
      <c r="F36" s="231"/>
      <c r="G36" s="8"/>
      <c r="H36" s="231"/>
      <c r="I36" s="8"/>
      <c r="J36" s="231"/>
      <c r="K36" s="8"/>
      <c r="L36" s="231"/>
      <c r="M36" s="8"/>
      <c r="N36" s="231"/>
      <c r="O36" s="8"/>
      <c r="P36" s="231"/>
      <c r="Q36" s="8"/>
      <c r="R36" s="231"/>
      <c r="S36" s="8"/>
      <c r="T36" s="231"/>
      <c r="U36" s="8"/>
      <c r="V36" s="231"/>
      <c r="W36" s="8"/>
      <c r="X36" s="231"/>
      <c r="Y36" s="8"/>
      <c r="Z36" s="231"/>
      <c r="AA36" s="8"/>
      <c r="AB36" s="231"/>
      <c r="AC36" s="8"/>
      <c r="AD36" s="231"/>
      <c r="AE36" s="8"/>
      <c r="AF36" s="231"/>
      <c r="AG36" s="8"/>
      <c r="AH36" s="231"/>
      <c r="AI36" s="8"/>
      <c r="AJ36" s="231"/>
      <c r="AK36" s="8"/>
      <c r="AL36" s="231"/>
      <c r="AM36" s="8"/>
      <c r="AN36" s="231"/>
      <c r="AO36" s="8"/>
      <c r="AP36" s="231"/>
      <c r="AQ36" s="8"/>
      <c r="AR36" s="231"/>
      <c r="AS36" s="8"/>
      <c r="AT36" s="58"/>
      <c r="AU36" s="511"/>
      <c r="AV36" s="510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505"/>
      <c r="BJ36" s="26"/>
    </row>
    <row r="37" spans="1:61" ht="16.5" customHeight="1">
      <c r="A37" s="29"/>
      <c r="B37" s="157"/>
      <c r="C37" s="157" t="s">
        <v>84</v>
      </c>
      <c r="D37" s="150" t="s">
        <v>296</v>
      </c>
      <c r="E37" s="8">
        <v>23</v>
      </c>
      <c r="F37" s="231"/>
      <c r="G37" s="8" t="s">
        <v>418</v>
      </c>
      <c r="H37" s="231"/>
      <c r="I37" s="8" t="s">
        <v>418</v>
      </c>
      <c r="J37" s="231"/>
      <c r="K37" s="8">
        <v>1</v>
      </c>
      <c r="L37" s="231"/>
      <c r="M37" s="8">
        <v>2</v>
      </c>
      <c r="N37" s="8" t="s">
        <v>417</v>
      </c>
      <c r="O37" s="8">
        <v>1</v>
      </c>
      <c r="P37" s="231"/>
      <c r="Q37" s="8">
        <v>1</v>
      </c>
      <c r="R37" s="231"/>
      <c r="S37" s="8" t="s">
        <v>418</v>
      </c>
      <c r="T37" s="231"/>
      <c r="U37" s="8" t="s">
        <v>418</v>
      </c>
      <c r="V37" s="231"/>
      <c r="W37" s="8" t="s">
        <v>418</v>
      </c>
      <c r="X37" s="231"/>
      <c r="Y37" s="8" t="s">
        <v>418</v>
      </c>
      <c r="Z37" s="231"/>
      <c r="AA37" s="8" t="s">
        <v>418</v>
      </c>
      <c r="AB37" s="231"/>
      <c r="AC37" s="8">
        <v>3</v>
      </c>
      <c r="AD37" s="231"/>
      <c r="AE37" s="8">
        <v>2</v>
      </c>
      <c r="AF37" s="231"/>
      <c r="AG37" s="8" t="s">
        <v>418</v>
      </c>
      <c r="AH37" s="231"/>
      <c r="AI37" s="8">
        <v>9</v>
      </c>
      <c r="AJ37" s="231"/>
      <c r="AK37" s="8" t="s">
        <v>418</v>
      </c>
      <c r="AL37" s="231"/>
      <c r="AM37" s="8">
        <v>2</v>
      </c>
      <c r="AN37" s="231"/>
      <c r="AO37" s="8">
        <v>1</v>
      </c>
      <c r="AP37" s="231"/>
      <c r="AQ37" s="8">
        <v>1</v>
      </c>
      <c r="AR37" s="231"/>
      <c r="AS37" s="8" t="s">
        <v>418</v>
      </c>
      <c r="AT37" s="58"/>
      <c r="AU37" s="125"/>
      <c r="AV37" s="111"/>
      <c r="AW37" s="183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</row>
    <row r="38" spans="1:61" ht="16.5" customHeight="1">
      <c r="A38" s="29"/>
      <c r="B38" s="157"/>
      <c r="C38" s="160"/>
      <c r="D38" s="150"/>
      <c r="E38" s="180"/>
      <c r="F38" s="252"/>
      <c r="G38" s="8"/>
      <c r="H38" s="231"/>
      <c r="I38" s="8"/>
      <c r="J38" s="231"/>
      <c r="K38" s="8"/>
      <c r="L38" s="231"/>
      <c r="M38" s="8"/>
      <c r="N38" s="231"/>
      <c r="O38" s="8"/>
      <c r="P38" s="231"/>
      <c r="Q38" s="8"/>
      <c r="R38" s="231"/>
      <c r="S38" s="8"/>
      <c r="T38" s="231"/>
      <c r="U38" s="8"/>
      <c r="V38" s="231"/>
      <c r="W38" s="8"/>
      <c r="X38" s="231"/>
      <c r="Y38" s="8"/>
      <c r="Z38" s="231"/>
      <c r="AA38" s="8"/>
      <c r="AB38" s="231"/>
      <c r="AC38" s="8"/>
      <c r="AD38" s="231"/>
      <c r="AE38" s="8"/>
      <c r="AF38" s="231"/>
      <c r="AG38" s="8"/>
      <c r="AH38" s="231"/>
      <c r="AI38" s="8"/>
      <c r="AJ38" s="231"/>
      <c r="AK38" s="8"/>
      <c r="AL38" s="231"/>
      <c r="AM38" s="8"/>
      <c r="AN38" s="231"/>
      <c r="AO38" s="8"/>
      <c r="AP38" s="231"/>
      <c r="AQ38" s="8"/>
      <c r="AR38" s="231"/>
      <c r="AS38" s="8"/>
      <c r="AT38" s="58"/>
      <c r="AU38" s="512" t="s">
        <v>83</v>
      </c>
      <c r="AV38" s="512"/>
      <c r="AW38" s="264">
        <f>SUM(AW39:AW48)</f>
        <v>221</v>
      </c>
      <c r="AX38" s="265">
        <f aca="true" t="shared" si="0" ref="AX38:BI38">SUM(AX39:AX48)</f>
        <v>15</v>
      </c>
      <c r="AY38" s="265">
        <f t="shared" si="0"/>
        <v>11</v>
      </c>
      <c r="AZ38" s="265">
        <f t="shared" si="0"/>
        <v>25</v>
      </c>
      <c r="BA38" s="265">
        <f t="shared" si="0"/>
        <v>20</v>
      </c>
      <c r="BB38" s="265">
        <f t="shared" si="0"/>
        <v>20</v>
      </c>
      <c r="BC38" s="265">
        <f t="shared" si="0"/>
        <v>16</v>
      </c>
      <c r="BD38" s="265">
        <f t="shared" si="0"/>
        <v>21</v>
      </c>
      <c r="BE38" s="265">
        <f t="shared" si="0"/>
        <v>36</v>
      </c>
      <c r="BF38" s="265">
        <f t="shared" si="0"/>
        <v>14</v>
      </c>
      <c r="BG38" s="265">
        <f t="shared" si="0"/>
        <v>9</v>
      </c>
      <c r="BH38" s="265">
        <f t="shared" si="0"/>
        <v>15</v>
      </c>
      <c r="BI38" s="265">
        <f t="shared" si="0"/>
        <v>19</v>
      </c>
    </row>
    <row r="39" spans="1:61" ht="16.5" customHeight="1">
      <c r="A39" s="29"/>
      <c r="B39" s="157"/>
      <c r="C39" s="157" t="s">
        <v>86</v>
      </c>
      <c r="D39" s="150"/>
      <c r="E39" s="8">
        <f>SUM(G39,I39,K39,M39,O39,Q39,S39,U39,W39,Y39,AA39,AC39,AE39,AG39,AI39,AK39,AM39,AO39,AQ39,AS39)</f>
        <v>19</v>
      </c>
      <c r="F39" s="231"/>
      <c r="G39" s="8">
        <v>1</v>
      </c>
      <c r="H39" s="231"/>
      <c r="I39" s="8" t="s">
        <v>418</v>
      </c>
      <c r="J39" s="231"/>
      <c r="K39" s="8" t="s">
        <v>418</v>
      </c>
      <c r="L39" s="231"/>
      <c r="M39" s="8">
        <v>8</v>
      </c>
      <c r="N39" s="231"/>
      <c r="O39" s="8">
        <v>1</v>
      </c>
      <c r="P39" s="231"/>
      <c r="Q39" s="8">
        <v>1</v>
      </c>
      <c r="R39" s="231"/>
      <c r="S39" s="8" t="s">
        <v>418</v>
      </c>
      <c r="T39" s="231"/>
      <c r="U39" s="8" t="s">
        <v>418</v>
      </c>
      <c r="V39" s="231"/>
      <c r="W39" s="8" t="s">
        <v>418</v>
      </c>
      <c r="X39" s="231"/>
      <c r="Y39" s="8" t="s">
        <v>418</v>
      </c>
      <c r="Z39" s="231"/>
      <c r="AA39" s="8" t="s">
        <v>418</v>
      </c>
      <c r="AB39" s="231"/>
      <c r="AC39" s="8">
        <v>2</v>
      </c>
      <c r="AD39" s="231"/>
      <c r="AE39" s="8">
        <v>2</v>
      </c>
      <c r="AF39" s="231"/>
      <c r="AG39" s="8" t="s">
        <v>418</v>
      </c>
      <c r="AH39" s="231"/>
      <c r="AI39" s="8">
        <v>2</v>
      </c>
      <c r="AJ39" s="231"/>
      <c r="AK39" s="8" t="s">
        <v>418</v>
      </c>
      <c r="AL39" s="231"/>
      <c r="AM39" s="8">
        <v>1</v>
      </c>
      <c r="AN39" s="231"/>
      <c r="AO39" s="8" t="s">
        <v>418</v>
      </c>
      <c r="AP39" s="231"/>
      <c r="AQ39" s="8" t="s">
        <v>418</v>
      </c>
      <c r="AR39" s="231"/>
      <c r="AS39" s="8">
        <v>1</v>
      </c>
      <c r="AT39" s="58"/>
      <c r="AU39" s="375" t="s">
        <v>88</v>
      </c>
      <c r="AV39" s="375"/>
      <c r="AW39" s="226">
        <v>36</v>
      </c>
      <c r="AX39" s="101">
        <v>2</v>
      </c>
      <c r="AY39" s="101">
        <v>2</v>
      </c>
      <c r="AZ39" s="101">
        <v>4</v>
      </c>
      <c r="BA39" s="101">
        <v>2</v>
      </c>
      <c r="BB39" s="101">
        <v>3</v>
      </c>
      <c r="BC39" s="101">
        <v>3</v>
      </c>
      <c r="BD39" s="101">
        <v>1</v>
      </c>
      <c r="BE39" s="101">
        <v>6</v>
      </c>
      <c r="BF39" s="101">
        <v>2</v>
      </c>
      <c r="BG39" s="101">
        <v>4</v>
      </c>
      <c r="BH39" s="101">
        <v>4</v>
      </c>
      <c r="BI39" s="101">
        <v>3</v>
      </c>
    </row>
    <row r="40" spans="1:61" ht="16.5" customHeight="1">
      <c r="A40" s="29"/>
      <c r="B40" s="157"/>
      <c r="C40" s="160"/>
      <c r="D40" s="150"/>
      <c r="E40" s="8"/>
      <c r="F40" s="231"/>
      <c r="G40" s="8"/>
      <c r="H40" s="231"/>
      <c r="I40" s="8"/>
      <c r="J40" s="231"/>
      <c r="K40" s="8"/>
      <c r="L40" s="231"/>
      <c r="M40" s="8"/>
      <c r="N40" s="231"/>
      <c r="O40" s="8"/>
      <c r="P40" s="231"/>
      <c r="Q40" s="8"/>
      <c r="R40" s="231"/>
      <c r="S40" s="8"/>
      <c r="T40" s="231"/>
      <c r="U40" s="8"/>
      <c r="V40" s="231"/>
      <c r="W40" s="8"/>
      <c r="X40" s="231"/>
      <c r="Y40" s="8"/>
      <c r="Z40" s="231"/>
      <c r="AA40" s="8"/>
      <c r="AB40" s="231"/>
      <c r="AC40" s="8"/>
      <c r="AD40" s="231"/>
      <c r="AE40" s="8"/>
      <c r="AF40" s="231"/>
      <c r="AG40" s="8"/>
      <c r="AH40" s="231"/>
      <c r="AI40" s="8"/>
      <c r="AJ40" s="231"/>
      <c r="AK40" s="8"/>
      <c r="AL40" s="231"/>
      <c r="AM40" s="8"/>
      <c r="AN40" s="231"/>
      <c r="AO40" s="8"/>
      <c r="AP40" s="231"/>
      <c r="AQ40" s="8"/>
      <c r="AR40" s="231"/>
      <c r="AS40" s="8"/>
      <c r="AU40" s="375" t="s">
        <v>85</v>
      </c>
      <c r="AV40" s="375"/>
      <c r="AW40" s="226">
        <v>7</v>
      </c>
      <c r="AX40" s="101" t="s">
        <v>297</v>
      </c>
      <c r="AY40" s="101">
        <v>2</v>
      </c>
      <c r="AZ40" s="101" t="s">
        <v>297</v>
      </c>
      <c r="BA40" s="101">
        <v>2</v>
      </c>
      <c r="BB40" s="101" t="s">
        <v>297</v>
      </c>
      <c r="BC40" s="101" t="s">
        <v>297</v>
      </c>
      <c r="BD40" s="101" t="s">
        <v>297</v>
      </c>
      <c r="BE40" s="101">
        <v>2</v>
      </c>
      <c r="BF40" s="101" t="s">
        <v>297</v>
      </c>
      <c r="BG40" s="101" t="s">
        <v>297</v>
      </c>
      <c r="BH40" s="101">
        <v>1</v>
      </c>
      <c r="BI40" s="101" t="s">
        <v>297</v>
      </c>
    </row>
    <row r="41" spans="1:61" ht="16.5" customHeight="1">
      <c r="A41" s="29"/>
      <c r="B41" s="157"/>
      <c r="C41" s="160" t="s">
        <v>161</v>
      </c>
      <c r="D41" s="150"/>
      <c r="E41" s="8">
        <v>71</v>
      </c>
      <c r="F41" s="231"/>
      <c r="G41" s="8">
        <v>2</v>
      </c>
      <c r="H41" s="231"/>
      <c r="I41" s="8">
        <v>1</v>
      </c>
      <c r="J41" s="231"/>
      <c r="K41" s="8">
        <v>1</v>
      </c>
      <c r="L41" s="231"/>
      <c r="M41" s="8">
        <v>19</v>
      </c>
      <c r="N41" s="231"/>
      <c r="O41" s="8">
        <v>2</v>
      </c>
      <c r="P41" s="231"/>
      <c r="Q41" s="8">
        <v>5</v>
      </c>
      <c r="R41" s="231"/>
      <c r="S41" s="8">
        <v>1</v>
      </c>
      <c r="T41" s="231"/>
      <c r="U41" s="8" t="s">
        <v>418</v>
      </c>
      <c r="V41" s="231"/>
      <c r="W41" s="8" t="s">
        <v>418</v>
      </c>
      <c r="X41" s="231"/>
      <c r="Y41" s="8" t="s">
        <v>418</v>
      </c>
      <c r="Z41" s="231"/>
      <c r="AA41" s="8">
        <v>1</v>
      </c>
      <c r="AB41" s="231"/>
      <c r="AC41" s="8">
        <v>4</v>
      </c>
      <c r="AD41" s="231"/>
      <c r="AE41" s="8">
        <v>4</v>
      </c>
      <c r="AF41" s="231"/>
      <c r="AG41" s="8">
        <v>3</v>
      </c>
      <c r="AH41" s="231"/>
      <c r="AI41" s="8">
        <v>7</v>
      </c>
      <c r="AJ41" s="231"/>
      <c r="AK41" s="8" t="s">
        <v>418</v>
      </c>
      <c r="AL41" s="231"/>
      <c r="AM41" s="8">
        <v>9</v>
      </c>
      <c r="AN41" s="231"/>
      <c r="AO41" s="8">
        <v>7</v>
      </c>
      <c r="AP41" s="231"/>
      <c r="AQ41" s="8">
        <v>1</v>
      </c>
      <c r="AR41" s="231"/>
      <c r="AS41" s="8">
        <v>4</v>
      </c>
      <c r="AU41" s="375" t="s">
        <v>87</v>
      </c>
      <c r="AV41" s="375"/>
      <c r="AW41" s="226">
        <v>28</v>
      </c>
      <c r="AX41" s="101">
        <v>3</v>
      </c>
      <c r="AY41" s="101" t="s">
        <v>298</v>
      </c>
      <c r="AZ41" s="101">
        <v>5</v>
      </c>
      <c r="BA41" s="101">
        <v>3</v>
      </c>
      <c r="BB41" s="101">
        <v>3</v>
      </c>
      <c r="BC41" s="101" t="s">
        <v>298</v>
      </c>
      <c r="BD41" s="101">
        <v>7</v>
      </c>
      <c r="BE41" s="101">
        <v>5</v>
      </c>
      <c r="BF41" s="101">
        <v>1</v>
      </c>
      <c r="BG41" s="101">
        <v>1</v>
      </c>
      <c r="BH41" s="101" t="s">
        <v>298</v>
      </c>
      <c r="BI41" s="101" t="s">
        <v>298</v>
      </c>
    </row>
    <row r="42" spans="1:65" s="4" customFormat="1" ht="16.5" customHeight="1">
      <c r="A42" s="29"/>
      <c r="B42" s="157"/>
      <c r="C42" s="160"/>
      <c r="D42" s="150"/>
      <c r="E42" s="8"/>
      <c r="F42" s="231"/>
      <c r="G42" s="8"/>
      <c r="H42" s="231"/>
      <c r="I42" s="8"/>
      <c r="J42" s="231"/>
      <c r="K42" s="8"/>
      <c r="L42" s="231"/>
      <c r="M42" s="8"/>
      <c r="N42" s="231"/>
      <c r="O42" s="8"/>
      <c r="P42" s="231"/>
      <c r="Q42" s="8"/>
      <c r="R42" s="231"/>
      <c r="S42" s="8"/>
      <c r="T42" s="231"/>
      <c r="U42" s="8"/>
      <c r="V42" s="231"/>
      <c r="W42" s="8"/>
      <c r="X42" s="231"/>
      <c r="Y42" s="8"/>
      <c r="Z42" s="231"/>
      <c r="AA42" s="8"/>
      <c r="AB42" s="231"/>
      <c r="AC42" s="8"/>
      <c r="AD42" s="231"/>
      <c r="AE42" s="8"/>
      <c r="AF42" s="231"/>
      <c r="AG42" s="8"/>
      <c r="AH42" s="231"/>
      <c r="AI42" s="8"/>
      <c r="AJ42" s="231"/>
      <c r="AK42" s="8"/>
      <c r="AL42" s="231"/>
      <c r="AM42" s="8"/>
      <c r="AN42" s="231"/>
      <c r="AO42" s="8"/>
      <c r="AP42" s="231"/>
      <c r="AQ42" s="8"/>
      <c r="AR42" s="231"/>
      <c r="AS42" s="8"/>
      <c r="AT42" s="60"/>
      <c r="AU42" s="375" t="s">
        <v>164</v>
      </c>
      <c r="AV42" s="375"/>
      <c r="AW42" s="226">
        <v>5</v>
      </c>
      <c r="AX42" s="101">
        <v>2</v>
      </c>
      <c r="AY42" s="101" t="s">
        <v>299</v>
      </c>
      <c r="AZ42" s="101" t="s">
        <v>299</v>
      </c>
      <c r="BA42" s="101">
        <v>3</v>
      </c>
      <c r="BB42" s="101" t="s">
        <v>299</v>
      </c>
      <c r="BC42" s="101" t="s">
        <v>299</v>
      </c>
      <c r="BD42" s="101" t="s">
        <v>299</v>
      </c>
      <c r="BE42" s="101" t="s">
        <v>299</v>
      </c>
      <c r="BF42" s="101" t="s">
        <v>299</v>
      </c>
      <c r="BG42" s="101" t="s">
        <v>299</v>
      </c>
      <c r="BH42" s="101" t="s">
        <v>299</v>
      </c>
      <c r="BI42" s="101" t="s">
        <v>299</v>
      </c>
      <c r="BJ42" s="60"/>
      <c r="BK42" s="60"/>
      <c r="BL42" s="79"/>
      <c r="BM42" s="79"/>
    </row>
    <row r="43" spans="1:65" ht="16.5" customHeight="1">
      <c r="A43" s="7"/>
      <c r="B43" s="507" t="s">
        <v>162</v>
      </c>
      <c r="C43" s="507"/>
      <c r="D43" s="151"/>
      <c r="E43" s="8">
        <f>SUM(G43,I43,K43,M43,O43,Q43,S43,U43,W43,Y43,AA43,AC43,AE43,AG43,AI43,AK43,AM43,AO43,AQ43,AS43)</f>
        <v>9</v>
      </c>
      <c r="F43" s="231"/>
      <c r="G43" s="8" t="s">
        <v>418</v>
      </c>
      <c r="H43" s="231"/>
      <c r="I43" s="8" t="s">
        <v>418</v>
      </c>
      <c r="J43" s="231"/>
      <c r="K43" s="8" t="s">
        <v>418</v>
      </c>
      <c r="L43" s="231"/>
      <c r="M43" s="8" t="s">
        <v>418</v>
      </c>
      <c r="N43" s="231"/>
      <c r="O43" s="8" t="s">
        <v>418</v>
      </c>
      <c r="P43" s="231"/>
      <c r="Q43" s="8">
        <v>3</v>
      </c>
      <c r="R43" s="231"/>
      <c r="S43" s="8" t="s">
        <v>418</v>
      </c>
      <c r="T43" s="231"/>
      <c r="U43" s="8" t="s">
        <v>418</v>
      </c>
      <c r="V43" s="231"/>
      <c r="W43" s="8" t="s">
        <v>418</v>
      </c>
      <c r="X43" s="231"/>
      <c r="Y43" s="8" t="s">
        <v>418</v>
      </c>
      <c r="Z43" s="231"/>
      <c r="AA43" s="8" t="s">
        <v>418</v>
      </c>
      <c r="AB43" s="231"/>
      <c r="AC43" s="8" t="s">
        <v>418</v>
      </c>
      <c r="AD43" s="231"/>
      <c r="AE43" s="8" t="s">
        <v>418</v>
      </c>
      <c r="AF43" s="231"/>
      <c r="AG43" s="8" t="s">
        <v>418</v>
      </c>
      <c r="AH43" s="231"/>
      <c r="AI43" s="8">
        <v>1</v>
      </c>
      <c r="AJ43" s="231"/>
      <c r="AK43" s="8" t="s">
        <v>418</v>
      </c>
      <c r="AL43" s="231"/>
      <c r="AM43" s="8">
        <v>1</v>
      </c>
      <c r="AN43" s="231"/>
      <c r="AO43" s="8" t="s">
        <v>418</v>
      </c>
      <c r="AP43" s="231"/>
      <c r="AQ43" s="8">
        <v>4</v>
      </c>
      <c r="AR43" s="231"/>
      <c r="AS43" s="8" t="s">
        <v>418</v>
      </c>
      <c r="AT43" s="58"/>
      <c r="AU43" s="375" t="s">
        <v>90</v>
      </c>
      <c r="AV43" s="375"/>
      <c r="AW43" s="226">
        <v>22</v>
      </c>
      <c r="AX43" s="101">
        <v>2</v>
      </c>
      <c r="AY43" s="101">
        <v>4</v>
      </c>
      <c r="AZ43" s="101">
        <v>6</v>
      </c>
      <c r="BA43" s="101">
        <v>2</v>
      </c>
      <c r="BB43" s="101" t="s">
        <v>300</v>
      </c>
      <c r="BC43" s="101" t="s">
        <v>300</v>
      </c>
      <c r="BD43" s="101" t="s">
        <v>300</v>
      </c>
      <c r="BE43" s="101">
        <v>1</v>
      </c>
      <c r="BF43" s="101" t="s">
        <v>300</v>
      </c>
      <c r="BG43" s="101">
        <v>1</v>
      </c>
      <c r="BH43" s="101">
        <v>1</v>
      </c>
      <c r="BI43" s="101">
        <v>6</v>
      </c>
      <c r="BL43" s="28"/>
      <c r="BM43" s="28"/>
    </row>
    <row r="44" spans="1:61" ht="16.5" customHeight="1">
      <c r="A44" s="29"/>
      <c r="B44" s="157"/>
      <c r="C44" s="160"/>
      <c r="D44" s="150"/>
      <c r="E44" s="8"/>
      <c r="F44" s="231"/>
      <c r="G44" s="8"/>
      <c r="H44" s="231"/>
      <c r="I44" s="8"/>
      <c r="J44" s="231"/>
      <c r="K44" s="8"/>
      <c r="L44" s="231"/>
      <c r="M44" s="8"/>
      <c r="N44" s="231"/>
      <c r="O44" s="8"/>
      <c r="P44" s="231"/>
      <c r="Q44" s="8"/>
      <c r="R44" s="231"/>
      <c r="S44" s="8"/>
      <c r="T44" s="231"/>
      <c r="U44" s="8"/>
      <c r="V44" s="231"/>
      <c r="W44" s="8"/>
      <c r="X44" s="231"/>
      <c r="Y44" s="8"/>
      <c r="Z44" s="231"/>
      <c r="AA44" s="8"/>
      <c r="AB44" s="231"/>
      <c r="AC44" s="8"/>
      <c r="AD44" s="231"/>
      <c r="AE44" s="8"/>
      <c r="AF44" s="231"/>
      <c r="AG44" s="8"/>
      <c r="AH44" s="231"/>
      <c r="AI44" s="8"/>
      <c r="AJ44" s="231"/>
      <c r="AK44" s="8"/>
      <c r="AL44" s="231"/>
      <c r="AM44" s="8"/>
      <c r="AN44" s="231"/>
      <c r="AO44" s="8"/>
      <c r="AP44" s="231"/>
      <c r="AQ44" s="8"/>
      <c r="AR44" s="231"/>
      <c r="AS44" s="8"/>
      <c r="AT44" s="29"/>
      <c r="AU44" s="375" t="s">
        <v>301</v>
      </c>
      <c r="AV44" s="375"/>
      <c r="AW44" s="227">
        <v>3</v>
      </c>
      <c r="AX44" s="101" t="s">
        <v>300</v>
      </c>
      <c r="AY44" s="101">
        <v>1</v>
      </c>
      <c r="AZ44" s="101" t="s">
        <v>300</v>
      </c>
      <c r="BA44" s="101">
        <v>1</v>
      </c>
      <c r="BB44" s="101" t="s">
        <v>300</v>
      </c>
      <c r="BC44" s="101" t="s">
        <v>300</v>
      </c>
      <c r="BD44" s="101" t="s">
        <v>300</v>
      </c>
      <c r="BE44" s="101" t="s">
        <v>300</v>
      </c>
      <c r="BF44" s="101" t="s">
        <v>300</v>
      </c>
      <c r="BG44" s="101" t="s">
        <v>300</v>
      </c>
      <c r="BH44" s="101" t="s">
        <v>300</v>
      </c>
      <c r="BI44" s="101">
        <v>1</v>
      </c>
    </row>
    <row r="45" spans="1:61" ht="16.5" customHeight="1">
      <c r="A45" s="29"/>
      <c r="B45" s="506" t="s">
        <v>302</v>
      </c>
      <c r="C45" s="508"/>
      <c r="D45" s="150" t="s">
        <v>303</v>
      </c>
      <c r="E45" s="8">
        <f>SUM(E47:E51)</f>
        <v>362</v>
      </c>
      <c r="F45" s="231"/>
      <c r="G45" s="8">
        <f>SUM(G47:G51)</f>
        <v>1</v>
      </c>
      <c r="H45" s="231"/>
      <c r="I45" s="8">
        <f>SUM(I47:I51)</f>
        <v>40</v>
      </c>
      <c r="J45" s="231"/>
      <c r="K45" s="8">
        <f>SUM(K47:K51)</f>
        <v>23</v>
      </c>
      <c r="L45" s="231"/>
      <c r="M45" s="8">
        <f>SUM(M47:M51)</f>
        <v>14</v>
      </c>
      <c r="N45" s="231"/>
      <c r="O45" s="8">
        <f>SUM(O47:O51)</f>
        <v>14</v>
      </c>
      <c r="P45" s="231"/>
      <c r="Q45" s="8">
        <f>SUM(Q47:Q51)</f>
        <v>20</v>
      </c>
      <c r="R45" s="231"/>
      <c r="S45" s="8">
        <f>SUM(S47:S51)</f>
        <v>6</v>
      </c>
      <c r="T45" s="231"/>
      <c r="U45" s="8">
        <f>SUM(U47:U51)</f>
        <v>1</v>
      </c>
      <c r="V45" s="231"/>
      <c r="W45" s="8" t="s">
        <v>418</v>
      </c>
      <c r="X45" s="231"/>
      <c r="Y45" s="8" t="s">
        <v>418</v>
      </c>
      <c r="Z45" s="8" t="s">
        <v>417</v>
      </c>
      <c r="AA45" s="8">
        <f>SUM(AA47:AA51)</f>
        <v>3</v>
      </c>
      <c r="AB45" s="8"/>
      <c r="AC45" s="8">
        <f>SUM(AC47:AC51)</f>
        <v>15</v>
      </c>
      <c r="AD45" s="8" t="s">
        <v>417</v>
      </c>
      <c r="AE45" s="8">
        <f>SUM(AE47:AE51)</f>
        <v>44</v>
      </c>
      <c r="AF45" s="231"/>
      <c r="AG45" s="8">
        <f>SUM(AG47:AG51)</f>
        <v>3</v>
      </c>
      <c r="AH45" s="8" t="s">
        <v>419</v>
      </c>
      <c r="AI45" s="8">
        <f>SUM(AI47:AI51)</f>
        <v>104</v>
      </c>
      <c r="AJ45" s="231"/>
      <c r="AK45" s="8">
        <f>SUM(AK47:AK51)</f>
        <v>2</v>
      </c>
      <c r="AL45" s="231"/>
      <c r="AM45" s="8">
        <f>SUM(AM47:AM51)</f>
        <v>41</v>
      </c>
      <c r="AN45" s="231"/>
      <c r="AO45" s="8">
        <f>SUM(AO47:AO51)</f>
        <v>10</v>
      </c>
      <c r="AP45" s="8" t="s">
        <v>420</v>
      </c>
      <c r="AQ45" s="8">
        <f>SUM(AQ47:AQ51)</f>
        <v>17</v>
      </c>
      <c r="AR45" s="231"/>
      <c r="AS45" s="8">
        <f>SUM(AS47:AS51)</f>
        <v>4</v>
      </c>
      <c r="AT45" s="26"/>
      <c r="AU45" s="375" t="s">
        <v>91</v>
      </c>
      <c r="AV45" s="375"/>
      <c r="AW45" s="226">
        <v>4</v>
      </c>
      <c r="AX45" s="101" t="s">
        <v>300</v>
      </c>
      <c r="AY45" s="101" t="s">
        <v>300</v>
      </c>
      <c r="AZ45" s="101">
        <v>1</v>
      </c>
      <c r="BA45" s="101" t="s">
        <v>300</v>
      </c>
      <c r="BB45" s="101">
        <v>2</v>
      </c>
      <c r="BC45" s="101" t="s">
        <v>300</v>
      </c>
      <c r="BD45" s="101" t="s">
        <v>300</v>
      </c>
      <c r="BE45" s="101" t="s">
        <v>300</v>
      </c>
      <c r="BF45" s="101">
        <v>1</v>
      </c>
      <c r="BG45" s="101" t="s">
        <v>300</v>
      </c>
      <c r="BH45" s="101" t="s">
        <v>300</v>
      </c>
      <c r="BI45" s="101" t="s">
        <v>300</v>
      </c>
    </row>
    <row r="46" spans="1:61" ht="16.5" customHeight="1">
      <c r="A46" s="29"/>
      <c r="B46" s="157"/>
      <c r="C46" s="160"/>
      <c r="D46" s="150"/>
      <c r="E46" s="8"/>
      <c r="F46" s="231"/>
      <c r="G46" s="8"/>
      <c r="H46" s="231"/>
      <c r="I46" s="8"/>
      <c r="J46" s="231"/>
      <c r="K46" s="8"/>
      <c r="L46" s="231"/>
      <c r="M46" s="8"/>
      <c r="N46" s="231"/>
      <c r="O46" s="8"/>
      <c r="P46" s="231"/>
      <c r="Q46" s="8"/>
      <c r="R46" s="231"/>
      <c r="S46" s="8"/>
      <c r="T46" s="231"/>
      <c r="U46" s="8"/>
      <c r="V46" s="231"/>
      <c r="W46" s="8"/>
      <c r="X46" s="231"/>
      <c r="Y46" s="8"/>
      <c r="Z46" s="231"/>
      <c r="AA46" s="8"/>
      <c r="AB46" s="231"/>
      <c r="AC46" s="8"/>
      <c r="AD46" s="231"/>
      <c r="AE46" s="8"/>
      <c r="AF46" s="231"/>
      <c r="AG46" s="8"/>
      <c r="AH46" s="231"/>
      <c r="AI46" s="8"/>
      <c r="AJ46" s="231"/>
      <c r="AK46" s="8"/>
      <c r="AL46" s="231"/>
      <c r="AM46" s="8"/>
      <c r="AN46" s="231"/>
      <c r="AO46" s="8"/>
      <c r="AP46" s="231"/>
      <c r="AQ46" s="8"/>
      <c r="AR46" s="231"/>
      <c r="AS46" s="8"/>
      <c r="AT46" s="29"/>
      <c r="AU46" s="375" t="s">
        <v>165</v>
      </c>
      <c r="AV46" s="375"/>
      <c r="AW46" s="226">
        <v>12</v>
      </c>
      <c r="AX46" s="101" t="s">
        <v>240</v>
      </c>
      <c r="AY46" s="101" t="s">
        <v>240</v>
      </c>
      <c r="AZ46" s="101">
        <v>1</v>
      </c>
      <c r="BA46" s="101">
        <v>1</v>
      </c>
      <c r="BB46" s="101">
        <v>1</v>
      </c>
      <c r="BC46" s="101">
        <v>3</v>
      </c>
      <c r="BD46" s="101">
        <v>2</v>
      </c>
      <c r="BE46" s="101">
        <v>2</v>
      </c>
      <c r="BF46" s="101">
        <v>1</v>
      </c>
      <c r="BG46" s="101" t="s">
        <v>240</v>
      </c>
      <c r="BH46" s="101">
        <v>1</v>
      </c>
      <c r="BI46" s="101" t="s">
        <v>240</v>
      </c>
    </row>
    <row r="47" spans="1:61" ht="16.5" customHeight="1">
      <c r="A47" s="29"/>
      <c r="B47" s="157"/>
      <c r="C47" s="157" t="s">
        <v>304</v>
      </c>
      <c r="D47" s="150" t="s">
        <v>305</v>
      </c>
      <c r="E47" s="8">
        <f>SUM(G47,I47,K47,M47,O47,Q47,S47,U47,W47,Y47,AA47,AC47,AE47,AG47,AI47,AK47,AM47,AO47,AQ47,AS47)</f>
        <v>130</v>
      </c>
      <c r="F47" s="231"/>
      <c r="G47" s="8">
        <v>1</v>
      </c>
      <c r="H47" s="231"/>
      <c r="I47" s="8">
        <v>4</v>
      </c>
      <c r="J47" s="231"/>
      <c r="K47" s="8">
        <v>21</v>
      </c>
      <c r="L47" s="231"/>
      <c r="M47" s="8">
        <v>4</v>
      </c>
      <c r="N47" s="231"/>
      <c r="O47" s="8">
        <v>7</v>
      </c>
      <c r="P47" s="231"/>
      <c r="Q47" s="8">
        <v>14</v>
      </c>
      <c r="R47" s="231"/>
      <c r="S47" s="8">
        <v>2</v>
      </c>
      <c r="T47" s="231"/>
      <c r="U47" s="8" t="s">
        <v>418</v>
      </c>
      <c r="V47" s="231"/>
      <c r="W47" s="8" t="s">
        <v>418</v>
      </c>
      <c r="X47" s="231"/>
      <c r="Y47" s="8" t="s">
        <v>418</v>
      </c>
      <c r="Z47" s="231"/>
      <c r="AA47" s="8" t="s">
        <v>418</v>
      </c>
      <c r="AB47" s="231"/>
      <c r="AC47" s="8">
        <v>4</v>
      </c>
      <c r="AD47" s="231"/>
      <c r="AE47" s="8">
        <v>6</v>
      </c>
      <c r="AF47" s="231"/>
      <c r="AG47" s="8" t="s">
        <v>418</v>
      </c>
      <c r="AH47" s="8" t="s">
        <v>421</v>
      </c>
      <c r="AI47" s="8">
        <v>24</v>
      </c>
      <c r="AJ47" s="231"/>
      <c r="AK47" s="8" t="s">
        <v>418</v>
      </c>
      <c r="AL47" s="231"/>
      <c r="AM47" s="8">
        <v>22</v>
      </c>
      <c r="AN47" s="231"/>
      <c r="AO47" s="8">
        <v>5</v>
      </c>
      <c r="AP47" s="8" t="s">
        <v>420</v>
      </c>
      <c r="AQ47" s="8">
        <v>14</v>
      </c>
      <c r="AR47" s="231"/>
      <c r="AS47" s="8">
        <v>2</v>
      </c>
      <c r="AT47" s="223"/>
      <c r="AU47" s="375" t="s">
        <v>89</v>
      </c>
      <c r="AV47" s="375"/>
      <c r="AW47" s="226">
        <v>26</v>
      </c>
      <c r="AX47" s="101">
        <v>1</v>
      </c>
      <c r="AY47" s="101" t="s">
        <v>240</v>
      </c>
      <c r="AZ47" s="101">
        <v>1</v>
      </c>
      <c r="BA47" s="101">
        <v>2</v>
      </c>
      <c r="BB47" s="101">
        <v>7</v>
      </c>
      <c r="BC47" s="101">
        <v>5</v>
      </c>
      <c r="BD47" s="101">
        <v>3</v>
      </c>
      <c r="BE47" s="101">
        <v>5</v>
      </c>
      <c r="BF47" s="101">
        <v>1</v>
      </c>
      <c r="BG47" s="101">
        <v>1</v>
      </c>
      <c r="BH47" s="101" t="s">
        <v>240</v>
      </c>
      <c r="BI47" s="101" t="s">
        <v>240</v>
      </c>
    </row>
    <row r="48" spans="1:61" ht="16.5" customHeight="1">
      <c r="A48" s="29"/>
      <c r="B48" s="157"/>
      <c r="C48" s="160"/>
      <c r="D48" s="150"/>
      <c r="E48" s="8"/>
      <c r="F48" s="231"/>
      <c r="G48" s="8"/>
      <c r="H48" s="231"/>
      <c r="I48" s="8"/>
      <c r="J48" s="231"/>
      <c r="K48" s="8"/>
      <c r="L48" s="231"/>
      <c r="M48" s="8"/>
      <c r="N48" s="231"/>
      <c r="O48" s="8"/>
      <c r="P48" s="231"/>
      <c r="Q48" s="8"/>
      <c r="R48" s="231"/>
      <c r="S48" s="8"/>
      <c r="T48" s="231"/>
      <c r="U48" s="8"/>
      <c r="V48" s="231"/>
      <c r="W48" s="8"/>
      <c r="X48" s="231"/>
      <c r="Y48" s="8"/>
      <c r="Z48" s="231"/>
      <c r="AA48" s="8"/>
      <c r="AB48" s="231"/>
      <c r="AC48" s="8"/>
      <c r="AD48" s="231"/>
      <c r="AE48" s="8"/>
      <c r="AF48" s="231"/>
      <c r="AG48" s="8"/>
      <c r="AH48" s="231"/>
      <c r="AI48" s="8"/>
      <c r="AJ48" s="231"/>
      <c r="AK48" s="8"/>
      <c r="AL48" s="231"/>
      <c r="AM48" s="8"/>
      <c r="AN48" s="231"/>
      <c r="AO48" s="8"/>
      <c r="AP48" s="231"/>
      <c r="AQ48" s="8"/>
      <c r="AR48" s="231"/>
      <c r="AS48" s="8"/>
      <c r="AT48" s="224"/>
      <c r="AU48" s="418" t="s">
        <v>50</v>
      </c>
      <c r="AV48" s="418"/>
      <c r="AW48" s="228">
        <v>78</v>
      </c>
      <c r="AX48" s="126">
        <v>5</v>
      </c>
      <c r="AY48" s="126">
        <v>2</v>
      </c>
      <c r="AZ48" s="126">
        <v>7</v>
      </c>
      <c r="BA48" s="126">
        <v>4</v>
      </c>
      <c r="BB48" s="126">
        <v>4</v>
      </c>
      <c r="BC48" s="126">
        <v>5</v>
      </c>
      <c r="BD48" s="126">
        <v>8</v>
      </c>
      <c r="BE48" s="126">
        <v>15</v>
      </c>
      <c r="BF48" s="126">
        <v>8</v>
      </c>
      <c r="BG48" s="126">
        <v>2</v>
      </c>
      <c r="BH48" s="126">
        <v>8</v>
      </c>
      <c r="BI48" s="126">
        <v>9</v>
      </c>
    </row>
    <row r="49" spans="1:52" ht="16.5" customHeight="1">
      <c r="A49" s="29"/>
      <c r="B49" s="157"/>
      <c r="C49" s="157" t="s">
        <v>307</v>
      </c>
      <c r="D49" s="150" t="s">
        <v>306</v>
      </c>
      <c r="E49" s="8">
        <f>SUM(G49,I49,K49,M49,O49,Q49,S49,U49,W49,Y49,AA49,AC49,AE49,AG49,AI49,AK49,AM49,AO49,AQ49,AS49)</f>
        <v>207</v>
      </c>
      <c r="F49" s="231"/>
      <c r="G49" s="8" t="s">
        <v>418</v>
      </c>
      <c r="H49" s="231"/>
      <c r="I49" s="8">
        <v>36</v>
      </c>
      <c r="J49" s="231"/>
      <c r="K49" s="8">
        <v>2</v>
      </c>
      <c r="L49" s="231"/>
      <c r="M49" s="8">
        <v>9</v>
      </c>
      <c r="N49" s="231"/>
      <c r="O49" s="8">
        <v>6</v>
      </c>
      <c r="P49" s="231"/>
      <c r="Q49" s="8">
        <v>4</v>
      </c>
      <c r="R49" s="231"/>
      <c r="S49" s="8">
        <v>3</v>
      </c>
      <c r="T49" s="231"/>
      <c r="U49" s="8">
        <v>1</v>
      </c>
      <c r="V49" s="231"/>
      <c r="W49" s="8" t="s">
        <v>418</v>
      </c>
      <c r="X49" s="231"/>
      <c r="Y49" s="8" t="s">
        <v>418</v>
      </c>
      <c r="Z49" s="231"/>
      <c r="AA49" s="8">
        <v>1</v>
      </c>
      <c r="AB49" s="231"/>
      <c r="AC49" s="8">
        <v>10</v>
      </c>
      <c r="AD49" s="231"/>
      <c r="AE49" s="8">
        <v>33</v>
      </c>
      <c r="AF49" s="231"/>
      <c r="AG49" s="8">
        <v>2</v>
      </c>
      <c r="AH49" s="8" t="s">
        <v>420</v>
      </c>
      <c r="AI49" s="8">
        <v>76</v>
      </c>
      <c r="AJ49" s="231"/>
      <c r="AK49" s="8">
        <v>2</v>
      </c>
      <c r="AL49" s="231"/>
      <c r="AM49" s="8">
        <v>17</v>
      </c>
      <c r="AN49" s="231"/>
      <c r="AO49" s="8">
        <v>1</v>
      </c>
      <c r="AP49" s="231"/>
      <c r="AQ49" s="8">
        <v>2</v>
      </c>
      <c r="AR49" s="231"/>
      <c r="AS49" s="8">
        <v>2</v>
      </c>
      <c r="AT49" s="223"/>
      <c r="AU49" s="26" t="s">
        <v>308</v>
      </c>
      <c r="AW49" s="26"/>
      <c r="AX49" s="26"/>
      <c r="AY49" s="26"/>
      <c r="AZ49" s="26"/>
    </row>
    <row r="50" spans="1:47" ht="16.5" customHeight="1">
      <c r="A50" s="29"/>
      <c r="B50" s="157"/>
      <c r="C50" s="161"/>
      <c r="D50" s="150"/>
      <c r="E50" s="8"/>
      <c r="F50" s="231"/>
      <c r="G50" s="8"/>
      <c r="H50" s="231"/>
      <c r="I50" s="8"/>
      <c r="J50" s="231"/>
      <c r="K50" s="8"/>
      <c r="L50" s="231"/>
      <c r="M50" s="8"/>
      <c r="N50" s="231"/>
      <c r="O50" s="8"/>
      <c r="P50" s="231"/>
      <c r="Q50" s="8"/>
      <c r="R50" s="231"/>
      <c r="S50" s="8"/>
      <c r="T50" s="231"/>
      <c r="U50" s="8"/>
      <c r="V50" s="231"/>
      <c r="W50" s="8"/>
      <c r="X50" s="231"/>
      <c r="Y50" s="8"/>
      <c r="Z50" s="231"/>
      <c r="AA50" s="8"/>
      <c r="AB50" s="231"/>
      <c r="AC50" s="8"/>
      <c r="AD50" s="231"/>
      <c r="AE50" s="8"/>
      <c r="AF50" s="231"/>
      <c r="AG50" s="8"/>
      <c r="AH50" s="231"/>
      <c r="AI50" s="8"/>
      <c r="AJ50" s="231"/>
      <c r="AK50" s="8"/>
      <c r="AL50" s="231"/>
      <c r="AM50" s="8"/>
      <c r="AN50" s="231"/>
      <c r="AO50" s="8"/>
      <c r="AP50" s="231"/>
      <c r="AQ50" s="8"/>
      <c r="AR50" s="231"/>
      <c r="AS50" s="8"/>
      <c r="AT50" s="224"/>
      <c r="AU50" s="26" t="s">
        <v>37</v>
      </c>
    </row>
    <row r="51" spans="1:46" ht="16.5" customHeight="1">
      <c r="A51" s="29"/>
      <c r="B51" s="160"/>
      <c r="C51" s="158" t="s">
        <v>163</v>
      </c>
      <c r="D51" s="150" t="s">
        <v>309</v>
      </c>
      <c r="E51" s="8">
        <f>SUM(G51,I51,K51,M51,O51,Q51,S51,U51,W51,Y51,AA51,AC51,AE51,AG51,AI51,AK51,AM51,AO51,AQ51,AS51)</f>
        <v>25</v>
      </c>
      <c r="F51" s="231"/>
      <c r="G51" s="8" t="s">
        <v>418</v>
      </c>
      <c r="H51" s="231"/>
      <c r="I51" s="8" t="s">
        <v>418</v>
      </c>
      <c r="J51" s="231"/>
      <c r="K51" s="8" t="s">
        <v>418</v>
      </c>
      <c r="L51" s="231"/>
      <c r="M51" s="8">
        <v>1</v>
      </c>
      <c r="N51" s="231"/>
      <c r="O51" s="8">
        <v>1</v>
      </c>
      <c r="P51" s="231"/>
      <c r="Q51" s="8">
        <v>2</v>
      </c>
      <c r="R51" s="231"/>
      <c r="S51" s="8">
        <v>1</v>
      </c>
      <c r="T51" s="231"/>
      <c r="U51" s="8" t="s">
        <v>418</v>
      </c>
      <c r="V51" s="231"/>
      <c r="W51" s="8" t="s">
        <v>418</v>
      </c>
      <c r="X51" s="231"/>
      <c r="Y51" s="8" t="s">
        <v>418</v>
      </c>
      <c r="Z51" s="8" t="s">
        <v>421</v>
      </c>
      <c r="AA51" s="8">
        <v>2</v>
      </c>
      <c r="AB51" s="231"/>
      <c r="AC51" s="8">
        <v>1</v>
      </c>
      <c r="AD51" s="231"/>
      <c r="AE51" s="8">
        <v>5</v>
      </c>
      <c r="AF51" s="231"/>
      <c r="AG51" s="8">
        <v>1</v>
      </c>
      <c r="AH51" s="8" t="s">
        <v>417</v>
      </c>
      <c r="AI51" s="8">
        <v>4</v>
      </c>
      <c r="AJ51" s="231"/>
      <c r="AK51" s="8" t="s">
        <v>418</v>
      </c>
      <c r="AL51" s="231"/>
      <c r="AM51" s="8">
        <v>2</v>
      </c>
      <c r="AN51" s="231"/>
      <c r="AO51" s="8">
        <v>4</v>
      </c>
      <c r="AP51" s="231"/>
      <c r="AQ51" s="8">
        <v>1</v>
      </c>
      <c r="AR51" s="231"/>
      <c r="AS51" s="8" t="s">
        <v>418</v>
      </c>
      <c r="AT51" s="223"/>
    </row>
    <row r="52" spans="1:60" ht="16.5" customHeight="1">
      <c r="A52" s="29"/>
      <c r="B52" s="157"/>
      <c r="C52" s="157"/>
      <c r="D52" s="150"/>
      <c r="E52" s="8"/>
      <c r="F52" s="231"/>
      <c r="G52" s="8"/>
      <c r="H52" s="231"/>
      <c r="I52" s="8"/>
      <c r="J52" s="231"/>
      <c r="K52" s="8"/>
      <c r="L52" s="231"/>
      <c r="M52" s="8"/>
      <c r="N52" s="231"/>
      <c r="O52" s="8"/>
      <c r="P52" s="231"/>
      <c r="Q52" s="8"/>
      <c r="R52" s="231"/>
      <c r="S52" s="8"/>
      <c r="T52" s="231"/>
      <c r="U52" s="8"/>
      <c r="V52" s="231"/>
      <c r="W52" s="8"/>
      <c r="X52" s="231"/>
      <c r="Y52" s="8"/>
      <c r="Z52" s="231"/>
      <c r="AA52" s="8"/>
      <c r="AB52" s="231"/>
      <c r="AC52" s="8"/>
      <c r="AD52" s="231"/>
      <c r="AE52" s="8"/>
      <c r="AF52" s="231"/>
      <c r="AG52" s="8"/>
      <c r="AH52" s="231"/>
      <c r="AI52" s="8"/>
      <c r="AJ52" s="231"/>
      <c r="AK52" s="8"/>
      <c r="AL52" s="231"/>
      <c r="AM52" s="8"/>
      <c r="AN52" s="231"/>
      <c r="AO52" s="8"/>
      <c r="AP52" s="231"/>
      <c r="AQ52" s="8"/>
      <c r="AR52" s="231"/>
      <c r="AS52" s="8"/>
      <c r="AT52" s="29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7"/>
    </row>
    <row r="53" spans="1:60" ht="16.5" customHeight="1">
      <c r="A53" s="29"/>
      <c r="B53" s="506" t="s">
        <v>310</v>
      </c>
      <c r="C53" s="506"/>
      <c r="D53" s="150" t="s">
        <v>309</v>
      </c>
      <c r="E53" s="8">
        <v>175</v>
      </c>
      <c r="F53" s="231"/>
      <c r="G53" s="8">
        <f>SUM(G55:G59)</f>
        <v>1</v>
      </c>
      <c r="H53" s="231"/>
      <c r="I53" s="8" t="s">
        <v>418</v>
      </c>
      <c r="J53" s="231"/>
      <c r="K53" s="8">
        <v>2</v>
      </c>
      <c r="L53" s="231"/>
      <c r="M53" s="8">
        <f>SUM(M55:M59)</f>
        <v>2</v>
      </c>
      <c r="N53" s="231"/>
      <c r="O53" s="8">
        <f>SUM(O55:O59)</f>
        <v>4</v>
      </c>
      <c r="P53" s="8" t="s">
        <v>420</v>
      </c>
      <c r="Q53" s="8">
        <f>SUM(Q55:Q59)</f>
        <v>61</v>
      </c>
      <c r="R53" s="231"/>
      <c r="S53" s="8">
        <f>SUM(S55:S59)</f>
        <v>17</v>
      </c>
      <c r="T53" s="231"/>
      <c r="U53" s="8">
        <f>SUM(U55:U59)</f>
        <v>1</v>
      </c>
      <c r="V53" s="231"/>
      <c r="W53" s="8" t="s">
        <v>418</v>
      </c>
      <c r="X53" s="231"/>
      <c r="Y53" s="8" t="s">
        <v>418</v>
      </c>
      <c r="Z53" s="231"/>
      <c r="AA53" s="8" t="s">
        <v>418</v>
      </c>
      <c r="AB53" s="231"/>
      <c r="AC53" s="8">
        <f>SUM(AC55:AC59)</f>
        <v>6</v>
      </c>
      <c r="AD53" s="231"/>
      <c r="AE53" s="8">
        <f>SUM(AE55:AE59)</f>
        <v>10</v>
      </c>
      <c r="AF53" s="231"/>
      <c r="AG53" s="8">
        <f>SUM(AG55:AG59)</f>
        <v>4</v>
      </c>
      <c r="AH53" s="231"/>
      <c r="AI53" s="8">
        <f>SUM(AI55:AI59)</f>
        <v>22</v>
      </c>
      <c r="AJ53" s="231"/>
      <c r="AK53" s="8" t="s">
        <v>418</v>
      </c>
      <c r="AL53" s="231"/>
      <c r="AM53" s="8">
        <f>SUM(AM55:AM59)</f>
        <v>10</v>
      </c>
      <c r="AN53" s="231"/>
      <c r="AO53" s="8">
        <f>SUM(AO55:AO59)</f>
        <v>19</v>
      </c>
      <c r="AP53" s="231"/>
      <c r="AQ53" s="8">
        <f>SUM(AQ55:AQ59)</f>
        <v>11</v>
      </c>
      <c r="AR53" s="231"/>
      <c r="AS53" s="8">
        <f>SUM(AS55:AS59)</f>
        <v>5</v>
      </c>
      <c r="AT53" s="26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8"/>
    </row>
    <row r="54" spans="1:61" ht="16.5" customHeight="1">
      <c r="A54" s="29"/>
      <c r="B54" s="161"/>
      <c r="C54" s="161"/>
      <c r="D54" s="150"/>
      <c r="E54" s="8"/>
      <c r="F54" s="231"/>
      <c r="G54" s="8"/>
      <c r="H54" s="231"/>
      <c r="I54" s="8"/>
      <c r="J54" s="231"/>
      <c r="K54" s="8"/>
      <c r="L54" s="231"/>
      <c r="M54" s="8"/>
      <c r="N54" s="231"/>
      <c r="O54" s="8"/>
      <c r="P54" s="231"/>
      <c r="Q54" s="8"/>
      <c r="R54" s="231"/>
      <c r="S54" s="8"/>
      <c r="T54" s="231"/>
      <c r="U54" s="8"/>
      <c r="V54" s="231"/>
      <c r="W54" s="8"/>
      <c r="X54" s="231"/>
      <c r="Y54" s="8"/>
      <c r="Z54" s="231"/>
      <c r="AA54" s="8"/>
      <c r="AB54" s="231"/>
      <c r="AC54" s="8"/>
      <c r="AD54" s="231"/>
      <c r="AE54" s="8"/>
      <c r="AF54" s="231"/>
      <c r="AG54" s="8"/>
      <c r="AH54" s="231"/>
      <c r="AI54" s="8"/>
      <c r="AJ54" s="231"/>
      <c r="AK54" s="8"/>
      <c r="AL54" s="231"/>
      <c r="AM54" s="8"/>
      <c r="AN54" s="231"/>
      <c r="AO54" s="8"/>
      <c r="AP54" s="231"/>
      <c r="AQ54" s="8"/>
      <c r="AR54" s="231"/>
      <c r="AS54" s="8"/>
      <c r="AT54" s="29"/>
      <c r="AU54" s="127"/>
      <c r="AV54" s="127"/>
      <c r="AW54" s="127"/>
      <c r="AX54" s="129"/>
      <c r="AY54" s="127"/>
      <c r="AZ54" s="129"/>
      <c r="BA54" s="127"/>
      <c r="BB54" s="129"/>
      <c r="BC54" s="127"/>
      <c r="BD54" s="129"/>
      <c r="BE54" s="127"/>
      <c r="BF54" s="129"/>
      <c r="BG54" s="127"/>
      <c r="BH54" s="129"/>
      <c r="BI54" s="17"/>
    </row>
    <row r="55" spans="1:60" s="4" customFormat="1" ht="16.5" customHeight="1">
      <c r="A55" s="29"/>
      <c r="B55" s="161"/>
      <c r="C55" s="157" t="s">
        <v>311</v>
      </c>
      <c r="D55" s="150"/>
      <c r="E55" s="8">
        <f>SUM(G55,I55,K55,M55,O55,Q55,S55,U55,W55,Y55,AA55,AC55,AE55,AG55,AI55,AK55,AM55,AO55,AQ55,AS55)</f>
        <v>23</v>
      </c>
      <c r="F55" s="231"/>
      <c r="G55" s="8" t="s">
        <v>418</v>
      </c>
      <c r="H55" s="231"/>
      <c r="I55" s="8" t="s">
        <v>418</v>
      </c>
      <c r="J55" s="231"/>
      <c r="K55" s="8" t="s">
        <v>418</v>
      </c>
      <c r="L55" s="231"/>
      <c r="M55" s="8" t="s">
        <v>418</v>
      </c>
      <c r="N55" s="231"/>
      <c r="O55" s="8">
        <v>1</v>
      </c>
      <c r="P55" s="231"/>
      <c r="Q55" s="8" t="s">
        <v>418</v>
      </c>
      <c r="R55" s="231"/>
      <c r="S55" s="8">
        <v>11</v>
      </c>
      <c r="T55" s="231"/>
      <c r="U55" s="8" t="s">
        <v>418</v>
      </c>
      <c r="V55" s="231"/>
      <c r="W55" s="8" t="s">
        <v>418</v>
      </c>
      <c r="X55" s="231"/>
      <c r="Y55" s="8" t="s">
        <v>418</v>
      </c>
      <c r="Z55" s="231"/>
      <c r="AA55" s="8" t="s">
        <v>418</v>
      </c>
      <c r="AB55" s="231"/>
      <c r="AC55" s="8" t="s">
        <v>418</v>
      </c>
      <c r="AD55" s="231"/>
      <c r="AE55" s="8">
        <v>1</v>
      </c>
      <c r="AF55" s="231"/>
      <c r="AG55" s="8" t="s">
        <v>418</v>
      </c>
      <c r="AH55" s="231"/>
      <c r="AI55" s="8">
        <v>3</v>
      </c>
      <c r="AJ55" s="231"/>
      <c r="AK55" s="8" t="s">
        <v>418</v>
      </c>
      <c r="AL55" s="231"/>
      <c r="AM55" s="8" t="s">
        <v>418</v>
      </c>
      <c r="AN55" s="231"/>
      <c r="AO55" s="8">
        <v>3</v>
      </c>
      <c r="AP55" s="231"/>
      <c r="AQ55" s="8">
        <v>3</v>
      </c>
      <c r="AR55" s="231"/>
      <c r="AS55" s="8">
        <v>1</v>
      </c>
      <c r="AT55" s="26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</row>
    <row r="56" spans="1:60" ht="16.5" customHeight="1">
      <c r="A56" s="7"/>
      <c r="B56" s="159"/>
      <c r="C56" s="159"/>
      <c r="D56" s="151"/>
      <c r="E56" s="8"/>
      <c r="F56" s="231"/>
      <c r="G56" s="8"/>
      <c r="H56" s="231"/>
      <c r="I56" s="8"/>
      <c r="J56" s="231"/>
      <c r="K56" s="8"/>
      <c r="L56" s="231"/>
      <c r="M56" s="8"/>
      <c r="N56" s="231"/>
      <c r="O56" s="8"/>
      <c r="P56" s="231"/>
      <c r="Q56" s="8"/>
      <c r="R56" s="231"/>
      <c r="S56" s="8"/>
      <c r="T56" s="231"/>
      <c r="U56" s="8"/>
      <c r="V56" s="231"/>
      <c r="W56" s="8"/>
      <c r="X56" s="231"/>
      <c r="Y56" s="8"/>
      <c r="Z56" s="231"/>
      <c r="AA56" s="8"/>
      <c r="AB56" s="231"/>
      <c r="AC56" s="8"/>
      <c r="AD56" s="231"/>
      <c r="AE56" s="8"/>
      <c r="AF56" s="231"/>
      <c r="AG56" s="8"/>
      <c r="AH56" s="231"/>
      <c r="AI56" s="8"/>
      <c r="AJ56" s="231"/>
      <c r="AK56" s="8"/>
      <c r="AL56" s="231"/>
      <c r="AM56" s="8"/>
      <c r="AN56" s="231"/>
      <c r="AO56" s="8"/>
      <c r="AP56" s="231"/>
      <c r="AQ56" s="8"/>
      <c r="AR56" s="231"/>
      <c r="AS56" s="8"/>
      <c r="AT56" s="29"/>
      <c r="AU56" s="513" t="s">
        <v>382</v>
      </c>
      <c r="AV56" s="514"/>
      <c r="AW56" s="514"/>
      <c r="AX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</row>
    <row r="57" spans="1:61" ht="16.5" customHeight="1" thickBot="1">
      <c r="A57" s="29"/>
      <c r="B57" s="157"/>
      <c r="C57" s="157" t="s">
        <v>312</v>
      </c>
      <c r="D57" s="150" t="s">
        <v>309</v>
      </c>
      <c r="E57" s="8">
        <v>149</v>
      </c>
      <c r="F57" s="231"/>
      <c r="G57" s="8">
        <v>1</v>
      </c>
      <c r="H57" s="231"/>
      <c r="I57" s="8" t="s">
        <v>418</v>
      </c>
      <c r="J57" s="231"/>
      <c r="K57" s="8">
        <v>2</v>
      </c>
      <c r="L57" s="231"/>
      <c r="M57" s="8">
        <v>1</v>
      </c>
      <c r="N57" s="231"/>
      <c r="O57" s="8">
        <v>3</v>
      </c>
      <c r="P57" s="8" t="s">
        <v>420</v>
      </c>
      <c r="Q57" s="8">
        <v>61</v>
      </c>
      <c r="R57" s="231"/>
      <c r="S57" s="8">
        <v>6</v>
      </c>
      <c r="T57" s="231"/>
      <c r="U57" s="8">
        <v>1</v>
      </c>
      <c r="V57" s="231"/>
      <c r="W57" s="8" t="s">
        <v>418</v>
      </c>
      <c r="X57" s="231"/>
      <c r="Y57" s="8" t="s">
        <v>418</v>
      </c>
      <c r="Z57" s="231"/>
      <c r="AA57" s="8" t="s">
        <v>418</v>
      </c>
      <c r="AB57" s="231"/>
      <c r="AC57" s="8">
        <v>6</v>
      </c>
      <c r="AD57" s="231"/>
      <c r="AE57" s="8">
        <v>9</v>
      </c>
      <c r="AF57" s="231"/>
      <c r="AG57" s="8">
        <v>3</v>
      </c>
      <c r="AH57" s="231"/>
      <c r="AI57" s="8">
        <v>18</v>
      </c>
      <c r="AJ57" s="231"/>
      <c r="AK57" s="8" t="s">
        <v>418</v>
      </c>
      <c r="AL57" s="231"/>
      <c r="AM57" s="8">
        <v>10</v>
      </c>
      <c r="AN57" s="231"/>
      <c r="AO57" s="8">
        <v>16</v>
      </c>
      <c r="AP57" s="231"/>
      <c r="AQ57" s="8">
        <v>8</v>
      </c>
      <c r="AR57" s="231"/>
      <c r="AS57" s="8">
        <v>4</v>
      </c>
      <c r="AT57" s="26"/>
      <c r="BH57" s="100"/>
      <c r="BI57" s="130"/>
    </row>
    <row r="58" spans="1:61" ht="16.5" customHeight="1">
      <c r="A58" s="29"/>
      <c r="B58" s="157"/>
      <c r="C58" s="157"/>
      <c r="D58" s="150"/>
      <c r="E58" s="8"/>
      <c r="F58" s="231"/>
      <c r="G58" s="8"/>
      <c r="H58" s="231"/>
      <c r="I58" s="8"/>
      <c r="J58" s="231"/>
      <c r="K58" s="8"/>
      <c r="L58" s="231"/>
      <c r="M58" s="8"/>
      <c r="N58" s="231"/>
      <c r="O58" s="8"/>
      <c r="P58" s="231"/>
      <c r="Q58" s="8"/>
      <c r="R58" s="231"/>
      <c r="S58" s="8"/>
      <c r="T58" s="231"/>
      <c r="U58" s="8"/>
      <c r="V58" s="231"/>
      <c r="W58" s="8"/>
      <c r="X58" s="231"/>
      <c r="Y58" s="8"/>
      <c r="Z58" s="231"/>
      <c r="AA58" s="8"/>
      <c r="AB58" s="231"/>
      <c r="AC58" s="8"/>
      <c r="AD58" s="231"/>
      <c r="AE58" s="8"/>
      <c r="AF58" s="231"/>
      <c r="AG58" s="8"/>
      <c r="AH58" s="231"/>
      <c r="AI58" s="8"/>
      <c r="AJ58" s="231"/>
      <c r="AK58" s="8"/>
      <c r="AL58" s="231"/>
      <c r="AM58" s="8"/>
      <c r="AN58" s="231"/>
      <c r="AO58" s="8"/>
      <c r="AP58" s="231"/>
      <c r="AQ58" s="8"/>
      <c r="AR58" s="231"/>
      <c r="AS58" s="8"/>
      <c r="AT58" s="29"/>
      <c r="AU58" s="492" t="s">
        <v>313</v>
      </c>
      <c r="AV58" s="516"/>
      <c r="AW58" s="489" t="s">
        <v>93</v>
      </c>
      <c r="AX58" s="519"/>
      <c r="AY58" s="489" t="s">
        <v>94</v>
      </c>
      <c r="AZ58" s="519"/>
      <c r="BA58" s="489" t="s">
        <v>314</v>
      </c>
      <c r="BB58" s="519"/>
      <c r="BC58" s="380" t="s">
        <v>315</v>
      </c>
      <c r="BD58" s="377"/>
      <c r="BE58" s="380" t="s">
        <v>316</v>
      </c>
      <c r="BF58" s="377"/>
      <c r="BG58" s="380" t="s">
        <v>95</v>
      </c>
      <c r="BH58" s="492"/>
      <c r="BI58" s="130"/>
    </row>
    <row r="59" spans="1:60" ht="16.5" customHeight="1">
      <c r="A59" s="29"/>
      <c r="B59" s="157"/>
      <c r="C59" s="157" t="s">
        <v>92</v>
      </c>
      <c r="D59" s="150"/>
      <c r="E59" s="8">
        <v>3</v>
      </c>
      <c r="F59" s="231"/>
      <c r="G59" s="8" t="s">
        <v>418</v>
      </c>
      <c r="H59" s="231"/>
      <c r="I59" s="8" t="s">
        <v>418</v>
      </c>
      <c r="J59" s="231"/>
      <c r="K59" s="8" t="s">
        <v>418</v>
      </c>
      <c r="L59" s="231"/>
      <c r="M59" s="8">
        <v>1</v>
      </c>
      <c r="N59" s="231"/>
      <c r="O59" s="8" t="s">
        <v>418</v>
      </c>
      <c r="P59" s="231"/>
      <c r="Q59" s="8" t="s">
        <v>418</v>
      </c>
      <c r="R59" s="231"/>
      <c r="S59" s="8" t="s">
        <v>418</v>
      </c>
      <c r="T59" s="231"/>
      <c r="U59" s="8" t="s">
        <v>418</v>
      </c>
      <c r="V59" s="231"/>
      <c r="W59" s="8" t="s">
        <v>418</v>
      </c>
      <c r="X59" s="231"/>
      <c r="Y59" s="8" t="s">
        <v>418</v>
      </c>
      <c r="Z59" s="231"/>
      <c r="AA59" s="8" t="s">
        <v>418</v>
      </c>
      <c r="AB59" s="231"/>
      <c r="AC59" s="8" t="s">
        <v>418</v>
      </c>
      <c r="AD59" s="231"/>
      <c r="AE59" s="8" t="s">
        <v>418</v>
      </c>
      <c r="AF59" s="231"/>
      <c r="AG59" s="8">
        <v>1</v>
      </c>
      <c r="AH59" s="231"/>
      <c r="AI59" s="8">
        <v>1</v>
      </c>
      <c r="AJ59" s="231"/>
      <c r="AK59" s="8" t="s">
        <v>418</v>
      </c>
      <c r="AL59" s="231"/>
      <c r="AM59" s="8" t="s">
        <v>418</v>
      </c>
      <c r="AN59" s="231"/>
      <c r="AO59" s="8" t="s">
        <v>418</v>
      </c>
      <c r="AP59" s="231"/>
      <c r="AQ59" s="8" t="s">
        <v>418</v>
      </c>
      <c r="AR59" s="231"/>
      <c r="AS59" s="8" t="s">
        <v>418</v>
      </c>
      <c r="AT59" s="26"/>
      <c r="AU59" s="517"/>
      <c r="AV59" s="518"/>
      <c r="AW59" s="495"/>
      <c r="AX59" s="520"/>
      <c r="AY59" s="495"/>
      <c r="AZ59" s="520"/>
      <c r="BA59" s="495"/>
      <c r="BB59" s="520"/>
      <c r="BC59" s="323"/>
      <c r="BD59" s="324"/>
      <c r="BE59" s="323"/>
      <c r="BF59" s="324"/>
      <c r="BG59" s="323"/>
      <c r="BH59" s="307"/>
    </row>
    <row r="60" spans="1:60" s="4" customFormat="1" ht="16.5" customHeight="1">
      <c r="A60" s="29"/>
      <c r="B60" s="157"/>
      <c r="C60" s="161"/>
      <c r="D60" s="150"/>
      <c r="E60" s="8"/>
      <c r="F60" s="231"/>
      <c r="G60" s="8"/>
      <c r="H60" s="231"/>
      <c r="I60" s="8"/>
      <c r="J60" s="231"/>
      <c r="K60" s="8"/>
      <c r="L60" s="231"/>
      <c r="M60" s="8"/>
      <c r="N60" s="231"/>
      <c r="O60" s="8"/>
      <c r="P60" s="231"/>
      <c r="Q60" s="8"/>
      <c r="R60" s="231"/>
      <c r="S60" s="8"/>
      <c r="T60" s="231"/>
      <c r="U60" s="8"/>
      <c r="V60" s="231"/>
      <c r="W60" s="8"/>
      <c r="X60" s="231"/>
      <c r="Y60" s="8"/>
      <c r="Z60" s="231"/>
      <c r="AA60" s="8"/>
      <c r="AB60" s="231"/>
      <c r="AC60" s="8"/>
      <c r="AD60" s="231"/>
      <c r="AE60" s="8"/>
      <c r="AF60" s="231"/>
      <c r="AG60" s="8"/>
      <c r="AH60" s="231"/>
      <c r="AI60" s="8"/>
      <c r="AJ60" s="231"/>
      <c r="AK60" s="8"/>
      <c r="AL60" s="231"/>
      <c r="AM60" s="8"/>
      <c r="AN60" s="231"/>
      <c r="AO60" s="8"/>
      <c r="AP60" s="231"/>
      <c r="AQ60" s="8"/>
      <c r="AR60" s="231"/>
      <c r="AS60" s="8"/>
      <c r="AT60" s="46"/>
      <c r="AV60" s="11"/>
      <c r="AW60" s="467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468"/>
    </row>
    <row r="61" spans="1:60" ht="16.5" customHeight="1">
      <c r="A61" s="7"/>
      <c r="B61" s="507" t="s">
        <v>317</v>
      </c>
      <c r="C61" s="507"/>
      <c r="D61" s="151"/>
      <c r="E61" s="8">
        <v>5</v>
      </c>
      <c r="F61" s="231"/>
      <c r="G61" s="8" t="s">
        <v>418</v>
      </c>
      <c r="H61" s="231"/>
      <c r="I61" s="8" t="s">
        <v>418</v>
      </c>
      <c r="J61" s="231"/>
      <c r="K61" s="8" t="s">
        <v>418</v>
      </c>
      <c r="L61" s="231"/>
      <c r="M61" s="8" t="s">
        <v>418</v>
      </c>
      <c r="N61" s="231"/>
      <c r="O61" s="8" t="s">
        <v>418</v>
      </c>
      <c r="P61" s="231"/>
      <c r="Q61" s="8" t="s">
        <v>418</v>
      </c>
      <c r="R61" s="231"/>
      <c r="S61" s="8">
        <f>SUM(S63:S65)</f>
        <v>2</v>
      </c>
      <c r="T61" s="231"/>
      <c r="U61" s="8" t="s">
        <v>418</v>
      </c>
      <c r="V61" s="231"/>
      <c r="W61" s="8" t="s">
        <v>418</v>
      </c>
      <c r="X61" s="231"/>
      <c r="Y61" s="8" t="s">
        <v>418</v>
      </c>
      <c r="Z61" s="231"/>
      <c r="AA61" s="8" t="s">
        <v>418</v>
      </c>
      <c r="AB61" s="231"/>
      <c r="AC61" s="8">
        <f>SUM(AC63:AC65)</f>
        <v>1</v>
      </c>
      <c r="AD61" s="231"/>
      <c r="AE61" s="8" t="s">
        <v>418</v>
      </c>
      <c r="AF61" s="231"/>
      <c r="AG61" s="8" t="s">
        <v>418</v>
      </c>
      <c r="AH61" s="231"/>
      <c r="AI61" s="8" t="s">
        <v>418</v>
      </c>
      <c r="AJ61" s="231"/>
      <c r="AK61" s="8" t="s">
        <v>418</v>
      </c>
      <c r="AL61" s="231"/>
      <c r="AM61" s="8">
        <f>SUM(AM63:AM65)</f>
        <v>1</v>
      </c>
      <c r="AN61" s="231"/>
      <c r="AO61" s="8">
        <f>SUM(AO63:AO65)</f>
        <v>1</v>
      </c>
      <c r="AP61" s="231"/>
      <c r="AQ61" s="8" t="s">
        <v>418</v>
      </c>
      <c r="AR61" s="231"/>
      <c r="AS61" s="8" t="s">
        <v>418</v>
      </c>
      <c r="AT61" s="26"/>
      <c r="AU61" s="307" t="s">
        <v>195</v>
      </c>
      <c r="AV61" s="515"/>
      <c r="AW61" s="478">
        <v>334</v>
      </c>
      <c r="AX61" s="469"/>
      <c r="AY61" s="469">
        <v>135</v>
      </c>
      <c r="AZ61" s="469"/>
      <c r="BA61" s="469">
        <v>328</v>
      </c>
      <c r="BB61" s="469"/>
      <c r="BC61" s="469">
        <v>49</v>
      </c>
      <c r="BD61" s="469"/>
      <c r="BE61" s="469">
        <v>1277</v>
      </c>
      <c r="BF61" s="469"/>
      <c r="BG61" s="469">
        <v>5263</v>
      </c>
      <c r="BH61" s="469"/>
    </row>
    <row r="62" spans="1:60" ht="16.5" customHeight="1">
      <c r="A62" s="29"/>
      <c r="B62" s="161"/>
      <c r="C62" s="157"/>
      <c r="D62" s="150"/>
      <c r="E62" s="8"/>
      <c r="F62" s="231"/>
      <c r="G62" s="8"/>
      <c r="H62" s="231"/>
      <c r="I62" s="8"/>
      <c r="J62" s="231"/>
      <c r="K62" s="8"/>
      <c r="L62" s="231"/>
      <c r="M62" s="8"/>
      <c r="N62" s="231"/>
      <c r="O62" s="8"/>
      <c r="P62" s="231"/>
      <c r="Q62" s="8"/>
      <c r="R62" s="231"/>
      <c r="S62" s="8"/>
      <c r="T62" s="231"/>
      <c r="U62" s="8"/>
      <c r="V62" s="231"/>
      <c r="W62" s="8"/>
      <c r="X62" s="231"/>
      <c r="Y62" s="8"/>
      <c r="Z62" s="231"/>
      <c r="AA62" s="8"/>
      <c r="AB62" s="231"/>
      <c r="AC62" s="8"/>
      <c r="AD62" s="231"/>
      <c r="AE62" s="8"/>
      <c r="AF62" s="231"/>
      <c r="AG62" s="8"/>
      <c r="AH62" s="231"/>
      <c r="AI62" s="8"/>
      <c r="AJ62" s="231"/>
      <c r="AK62" s="8"/>
      <c r="AL62" s="231"/>
      <c r="AM62" s="8"/>
      <c r="AN62" s="231"/>
      <c r="AO62" s="8"/>
      <c r="AP62" s="231"/>
      <c r="AQ62" s="8"/>
      <c r="AR62" s="231"/>
      <c r="AS62" s="8"/>
      <c r="AT62" s="29"/>
      <c r="AU62" s="28"/>
      <c r="AV62" s="130"/>
      <c r="AW62" s="470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</row>
    <row r="63" spans="1:60" ht="16.5" customHeight="1">
      <c r="A63" s="29"/>
      <c r="B63" s="161"/>
      <c r="C63" s="157" t="s">
        <v>318</v>
      </c>
      <c r="D63" s="150"/>
      <c r="E63" s="8">
        <v>1</v>
      </c>
      <c r="F63" s="231"/>
      <c r="G63" s="8" t="s">
        <v>418</v>
      </c>
      <c r="H63" s="231"/>
      <c r="I63" s="8" t="s">
        <v>418</v>
      </c>
      <c r="J63" s="231"/>
      <c r="K63" s="8" t="s">
        <v>418</v>
      </c>
      <c r="L63" s="231"/>
      <c r="M63" s="8" t="s">
        <v>418</v>
      </c>
      <c r="N63" s="231"/>
      <c r="O63" s="8" t="s">
        <v>418</v>
      </c>
      <c r="P63" s="231"/>
      <c r="Q63" s="8" t="s">
        <v>418</v>
      </c>
      <c r="R63" s="231"/>
      <c r="S63" s="8" t="s">
        <v>418</v>
      </c>
      <c r="T63" s="231"/>
      <c r="U63" s="8" t="s">
        <v>418</v>
      </c>
      <c r="V63" s="231"/>
      <c r="W63" s="8" t="s">
        <v>418</v>
      </c>
      <c r="X63" s="231"/>
      <c r="Y63" s="8" t="s">
        <v>418</v>
      </c>
      <c r="Z63" s="231"/>
      <c r="AA63" s="8" t="s">
        <v>418</v>
      </c>
      <c r="AB63" s="231"/>
      <c r="AC63" s="8" t="s">
        <v>418</v>
      </c>
      <c r="AD63" s="231"/>
      <c r="AE63" s="8" t="s">
        <v>418</v>
      </c>
      <c r="AF63" s="231"/>
      <c r="AG63" s="8" t="s">
        <v>418</v>
      </c>
      <c r="AH63" s="231"/>
      <c r="AI63" s="8" t="s">
        <v>418</v>
      </c>
      <c r="AJ63" s="231"/>
      <c r="AK63" s="8" t="s">
        <v>418</v>
      </c>
      <c r="AL63" s="231"/>
      <c r="AM63" s="8" t="s">
        <v>418</v>
      </c>
      <c r="AN63" s="231"/>
      <c r="AO63" s="8">
        <v>1</v>
      </c>
      <c r="AP63" s="231"/>
      <c r="AQ63" s="8" t="s">
        <v>418</v>
      </c>
      <c r="AR63" s="231"/>
      <c r="AS63" s="8" t="s">
        <v>418</v>
      </c>
      <c r="AU63" s="521">
        <v>4</v>
      </c>
      <c r="AV63" s="521"/>
      <c r="AW63" s="478">
        <v>336</v>
      </c>
      <c r="AX63" s="469"/>
      <c r="AY63" s="469">
        <v>136</v>
      </c>
      <c r="AZ63" s="469"/>
      <c r="BA63" s="469">
        <v>326</v>
      </c>
      <c r="BB63" s="469"/>
      <c r="BC63" s="469">
        <v>50</v>
      </c>
      <c r="BD63" s="469"/>
      <c r="BE63" s="469">
        <v>1302</v>
      </c>
      <c r="BF63" s="469"/>
      <c r="BG63" s="469">
        <v>5208</v>
      </c>
      <c r="BH63" s="469"/>
    </row>
    <row r="64" spans="1:60" ht="16.5" customHeight="1">
      <c r="A64" s="29"/>
      <c r="B64" s="161"/>
      <c r="C64" s="157"/>
      <c r="D64" s="150"/>
      <c r="E64" s="8"/>
      <c r="F64" s="231"/>
      <c r="G64" s="8"/>
      <c r="H64" s="231"/>
      <c r="I64" s="8"/>
      <c r="J64" s="231"/>
      <c r="K64" s="8"/>
      <c r="L64" s="231"/>
      <c r="M64" s="8"/>
      <c r="N64" s="231"/>
      <c r="O64" s="8"/>
      <c r="P64" s="231"/>
      <c r="Q64" s="8"/>
      <c r="R64" s="231"/>
      <c r="S64" s="8"/>
      <c r="T64" s="231"/>
      <c r="U64" s="8"/>
      <c r="V64" s="231"/>
      <c r="W64" s="8"/>
      <c r="X64" s="231"/>
      <c r="Y64" s="8"/>
      <c r="Z64" s="231"/>
      <c r="AA64" s="8"/>
      <c r="AB64" s="231"/>
      <c r="AC64" s="8"/>
      <c r="AD64" s="231"/>
      <c r="AE64" s="8"/>
      <c r="AF64" s="231"/>
      <c r="AG64" s="8"/>
      <c r="AH64" s="231"/>
      <c r="AI64" s="8"/>
      <c r="AJ64" s="231"/>
      <c r="AK64" s="8"/>
      <c r="AL64" s="231"/>
      <c r="AM64" s="8"/>
      <c r="AN64" s="231"/>
      <c r="AO64" s="8"/>
      <c r="AP64" s="231"/>
      <c r="AQ64" s="8"/>
      <c r="AR64" s="231"/>
      <c r="AS64" s="8"/>
      <c r="AU64" s="31"/>
      <c r="AV64" s="55"/>
      <c r="AW64" s="470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</row>
    <row r="65" spans="1:60" ht="16.5" customHeight="1">
      <c r="A65" s="29"/>
      <c r="B65" s="157"/>
      <c r="C65" s="161" t="s">
        <v>194</v>
      </c>
      <c r="D65" s="150"/>
      <c r="E65" s="8">
        <f>SUM(G65,I65,K65,M65,O65,Q65,S65,U65,W65,Y65,AA65,AC65,AE65,AG65,AI65,AK65,AM65,AO65,AQ65,AS65)</f>
        <v>4</v>
      </c>
      <c r="F65" s="231"/>
      <c r="G65" s="8" t="s">
        <v>418</v>
      </c>
      <c r="H65" s="231"/>
      <c r="I65" s="8" t="s">
        <v>418</v>
      </c>
      <c r="J65" s="231"/>
      <c r="K65" s="8" t="s">
        <v>418</v>
      </c>
      <c r="L65" s="231"/>
      <c r="M65" s="8" t="s">
        <v>418</v>
      </c>
      <c r="N65" s="231"/>
      <c r="O65" s="8" t="s">
        <v>418</v>
      </c>
      <c r="P65" s="231"/>
      <c r="Q65" s="8" t="s">
        <v>418</v>
      </c>
      <c r="R65" s="231"/>
      <c r="S65" s="8">
        <v>2</v>
      </c>
      <c r="T65" s="231"/>
      <c r="U65" s="8" t="s">
        <v>418</v>
      </c>
      <c r="V65" s="231"/>
      <c r="W65" s="8" t="s">
        <v>418</v>
      </c>
      <c r="X65" s="231"/>
      <c r="Y65" s="8" t="s">
        <v>418</v>
      </c>
      <c r="Z65" s="231"/>
      <c r="AA65" s="8" t="s">
        <v>418</v>
      </c>
      <c r="AB65" s="231"/>
      <c r="AC65" s="8">
        <v>1</v>
      </c>
      <c r="AD65" s="231"/>
      <c r="AE65" s="8" t="s">
        <v>418</v>
      </c>
      <c r="AF65" s="231"/>
      <c r="AG65" s="8" t="s">
        <v>418</v>
      </c>
      <c r="AH65" s="231"/>
      <c r="AI65" s="8" t="s">
        <v>418</v>
      </c>
      <c r="AJ65" s="231"/>
      <c r="AK65" s="8" t="s">
        <v>418</v>
      </c>
      <c r="AL65" s="231"/>
      <c r="AM65" s="8">
        <v>1</v>
      </c>
      <c r="AN65" s="231"/>
      <c r="AO65" s="8" t="s">
        <v>418</v>
      </c>
      <c r="AP65" s="231"/>
      <c r="AQ65" s="8" t="s">
        <v>418</v>
      </c>
      <c r="AR65" s="231"/>
      <c r="AS65" s="8" t="s">
        <v>418</v>
      </c>
      <c r="AU65" s="521">
        <v>5</v>
      </c>
      <c r="AV65" s="521"/>
      <c r="AW65" s="478">
        <v>338</v>
      </c>
      <c r="AX65" s="469"/>
      <c r="AY65" s="469">
        <v>141</v>
      </c>
      <c r="AZ65" s="469"/>
      <c r="BA65" s="469">
        <v>339</v>
      </c>
      <c r="BB65" s="469"/>
      <c r="BC65" s="469">
        <v>49</v>
      </c>
      <c r="BD65" s="469"/>
      <c r="BE65" s="469">
        <v>1347</v>
      </c>
      <c r="BF65" s="469"/>
      <c r="BG65" s="469">
        <v>5222</v>
      </c>
      <c r="BH65" s="469"/>
    </row>
    <row r="66" spans="1:60" ht="16.5" customHeight="1">
      <c r="A66" s="29"/>
      <c r="B66" s="157"/>
      <c r="C66" s="157"/>
      <c r="D66" s="150"/>
      <c r="E66" s="8"/>
      <c r="F66" s="231"/>
      <c r="G66" s="8"/>
      <c r="H66" s="231"/>
      <c r="I66" s="8"/>
      <c r="J66" s="231"/>
      <c r="K66" s="8"/>
      <c r="L66" s="231"/>
      <c r="M66" s="8"/>
      <c r="N66" s="231"/>
      <c r="O66" s="8"/>
      <c r="P66" s="231"/>
      <c r="Q66" s="8"/>
      <c r="R66" s="231"/>
      <c r="S66" s="8"/>
      <c r="T66" s="231"/>
      <c r="U66" s="8"/>
      <c r="V66" s="231"/>
      <c r="W66" s="8"/>
      <c r="X66" s="231"/>
      <c r="Y66" s="8"/>
      <c r="Z66" s="231"/>
      <c r="AA66" s="8"/>
      <c r="AB66" s="231"/>
      <c r="AC66" s="8"/>
      <c r="AD66" s="231"/>
      <c r="AE66" s="8"/>
      <c r="AF66" s="231"/>
      <c r="AG66" s="8"/>
      <c r="AH66" s="231"/>
      <c r="AI66" s="8"/>
      <c r="AJ66" s="231"/>
      <c r="AK66" s="8"/>
      <c r="AL66" s="231"/>
      <c r="AM66" s="8"/>
      <c r="AN66" s="231"/>
      <c r="AO66" s="8"/>
      <c r="AP66" s="231"/>
      <c r="AQ66" s="8"/>
      <c r="AR66" s="231"/>
      <c r="AS66" s="8"/>
      <c r="AT66" s="58"/>
      <c r="AU66" s="31"/>
      <c r="AV66" s="55"/>
      <c r="AW66" s="470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</row>
    <row r="67" spans="1:60" ht="16.5" customHeight="1">
      <c r="A67" s="29"/>
      <c r="B67" s="506" t="s">
        <v>96</v>
      </c>
      <c r="C67" s="508"/>
      <c r="D67" s="150" t="s">
        <v>319</v>
      </c>
      <c r="E67" s="8">
        <v>45</v>
      </c>
      <c r="F67" s="231"/>
      <c r="G67" s="8" t="s">
        <v>418</v>
      </c>
      <c r="H67" s="231"/>
      <c r="I67" s="8">
        <v>3</v>
      </c>
      <c r="J67" s="231"/>
      <c r="K67" s="8" t="s">
        <v>418</v>
      </c>
      <c r="L67" s="231"/>
      <c r="M67" s="8">
        <v>1</v>
      </c>
      <c r="N67" s="231"/>
      <c r="O67" s="8">
        <v>1</v>
      </c>
      <c r="P67" s="231"/>
      <c r="Q67" s="8">
        <v>2</v>
      </c>
      <c r="R67" s="231"/>
      <c r="S67" s="8" t="s">
        <v>418</v>
      </c>
      <c r="T67" s="231"/>
      <c r="U67" s="8" t="s">
        <v>418</v>
      </c>
      <c r="V67" s="231"/>
      <c r="W67" s="8" t="s">
        <v>418</v>
      </c>
      <c r="X67" s="231"/>
      <c r="Y67" s="8" t="s">
        <v>418</v>
      </c>
      <c r="Z67" s="231"/>
      <c r="AA67" s="8" t="s">
        <v>418</v>
      </c>
      <c r="AB67" s="231"/>
      <c r="AC67" s="8">
        <v>7</v>
      </c>
      <c r="AD67" s="231"/>
      <c r="AE67" s="8">
        <v>5</v>
      </c>
      <c r="AF67" s="231"/>
      <c r="AG67" s="8" t="s">
        <v>418</v>
      </c>
      <c r="AH67" s="231"/>
      <c r="AI67" s="8" t="s">
        <v>418</v>
      </c>
      <c r="AJ67" s="231"/>
      <c r="AK67" s="8" t="s">
        <v>418</v>
      </c>
      <c r="AL67" s="231"/>
      <c r="AM67" s="8">
        <v>4</v>
      </c>
      <c r="AN67" s="231"/>
      <c r="AO67" s="8" t="s">
        <v>418</v>
      </c>
      <c r="AP67" s="8" t="s">
        <v>421</v>
      </c>
      <c r="AQ67" s="8">
        <v>22</v>
      </c>
      <c r="AR67" s="231"/>
      <c r="AS67" s="8" t="s">
        <v>418</v>
      </c>
      <c r="AT67" s="58"/>
      <c r="AU67" s="521">
        <v>6</v>
      </c>
      <c r="AV67" s="515"/>
      <c r="AW67" s="478">
        <v>335</v>
      </c>
      <c r="AX67" s="469"/>
      <c r="AY67" s="469">
        <v>146</v>
      </c>
      <c r="AZ67" s="469"/>
      <c r="BA67" s="469">
        <v>313</v>
      </c>
      <c r="BB67" s="469"/>
      <c r="BC67" s="469">
        <v>49</v>
      </c>
      <c r="BD67" s="469"/>
      <c r="BE67" s="469">
        <v>1380</v>
      </c>
      <c r="BF67" s="469"/>
      <c r="BG67" s="469">
        <v>5209</v>
      </c>
      <c r="BH67" s="469"/>
    </row>
    <row r="68" spans="1:60" ht="16.5" customHeight="1">
      <c r="A68" s="29"/>
      <c r="B68" s="157"/>
      <c r="C68" s="157"/>
      <c r="D68" s="150"/>
      <c r="E68" s="8"/>
      <c r="F68" s="231"/>
      <c r="G68" s="8"/>
      <c r="H68" s="231"/>
      <c r="I68" s="8"/>
      <c r="J68" s="231"/>
      <c r="K68" s="8"/>
      <c r="L68" s="231"/>
      <c r="M68" s="8"/>
      <c r="N68" s="231"/>
      <c r="O68" s="8"/>
      <c r="P68" s="231"/>
      <c r="Q68" s="8"/>
      <c r="R68" s="231"/>
      <c r="S68" s="8"/>
      <c r="T68" s="231"/>
      <c r="U68" s="8"/>
      <c r="V68" s="231"/>
      <c r="W68" s="8"/>
      <c r="X68" s="231"/>
      <c r="Y68" s="8"/>
      <c r="Z68" s="231"/>
      <c r="AA68" s="8"/>
      <c r="AB68" s="231"/>
      <c r="AC68" s="8"/>
      <c r="AD68" s="231"/>
      <c r="AE68" s="8"/>
      <c r="AF68" s="231"/>
      <c r="AG68" s="8"/>
      <c r="AH68" s="231"/>
      <c r="AI68" s="8"/>
      <c r="AJ68" s="231"/>
      <c r="AK68" s="8"/>
      <c r="AL68" s="231"/>
      <c r="AM68" s="8"/>
      <c r="AN68" s="231"/>
      <c r="AO68" s="8"/>
      <c r="AP68" s="231"/>
      <c r="AQ68" s="8"/>
      <c r="AR68" s="231"/>
      <c r="AS68" s="8"/>
      <c r="AT68" s="58"/>
      <c r="AU68" s="31"/>
      <c r="AV68" s="55"/>
      <c r="AW68" s="470"/>
      <c r="AX68" s="471"/>
      <c r="AY68" s="471"/>
      <c r="AZ68" s="471"/>
      <c r="BA68" s="471"/>
      <c r="BB68" s="471"/>
      <c r="BC68" s="471"/>
      <c r="BD68" s="471"/>
      <c r="BE68" s="471"/>
      <c r="BF68" s="471"/>
      <c r="BG68" s="471"/>
      <c r="BH68" s="471"/>
    </row>
    <row r="69" spans="1:60" ht="16.5" customHeight="1">
      <c r="A69" s="29"/>
      <c r="B69" s="506" t="s">
        <v>97</v>
      </c>
      <c r="C69" s="508"/>
      <c r="D69" s="150"/>
      <c r="E69" s="8">
        <v>32</v>
      </c>
      <c r="F69" s="231"/>
      <c r="G69" s="8" t="s">
        <v>418</v>
      </c>
      <c r="H69" s="231"/>
      <c r="I69" s="8" t="s">
        <v>418</v>
      </c>
      <c r="J69" s="231"/>
      <c r="K69" s="8" t="s">
        <v>418</v>
      </c>
      <c r="L69" s="231"/>
      <c r="M69" s="8">
        <v>1</v>
      </c>
      <c r="N69" s="231"/>
      <c r="O69" s="8">
        <v>1</v>
      </c>
      <c r="P69" s="231"/>
      <c r="Q69" s="8">
        <v>4</v>
      </c>
      <c r="R69" s="231"/>
      <c r="S69" s="8">
        <v>8</v>
      </c>
      <c r="T69" s="231"/>
      <c r="U69" s="8" t="s">
        <v>418</v>
      </c>
      <c r="V69" s="231"/>
      <c r="W69" s="8" t="s">
        <v>418</v>
      </c>
      <c r="X69" s="231"/>
      <c r="Y69" s="8" t="s">
        <v>418</v>
      </c>
      <c r="Z69" s="231"/>
      <c r="AA69" s="8" t="s">
        <v>418</v>
      </c>
      <c r="AB69" s="231"/>
      <c r="AC69" s="8" t="s">
        <v>418</v>
      </c>
      <c r="AD69" s="231"/>
      <c r="AE69" s="8">
        <v>9</v>
      </c>
      <c r="AF69" s="231"/>
      <c r="AG69" s="8">
        <v>1</v>
      </c>
      <c r="AH69" s="231"/>
      <c r="AI69" s="8">
        <v>5</v>
      </c>
      <c r="AJ69" s="231"/>
      <c r="AK69" s="8" t="s">
        <v>418</v>
      </c>
      <c r="AL69" s="231"/>
      <c r="AM69" s="8" t="s">
        <v>418</v>
      </c>
      <c r="AN69" s="231"/>
      <c r="AO69" s="8">
        <v>1</v>
      </c>
      <c r="AP69" s="231"/>
      <c r="AQ69" s="8">
        <v>1</v>
      </c>
      <c r="AR69" s="231"/>
      <c r="AS69" s="8">
        <v>1</v>
      </c>
      <c r="AT69" s="58"/>
      <c r="AU69" s="522">
        <v>7</v>
      </c>
      <c r="AV69" s="523"/>
      <c r="AW69" s="479">
        <v>337</v>
      </c>
      <c r="AX69" s="475"/>
      <c r="AY69" s="475">
        <v>154</v>
      </c>
      <c r="AZ69" s="475"/>
      <c r="BA69" s="475">
        <v>319</v>
      </c>
      <c r="BB69" s="475"/>
      <c r="BC69" s="475">
        <v>50</v>
      </c>
      <c r="BD69" s="475"/>
      <c r="BE69" s="475">
        <v>1399</v>
      </c>
      <c r="BF69" s="475"/>
      <c r="BG69" s="475">
        <v>5220</v>
      </c>
      <c r="BH69" s="475"/>
    </row>
    <row r="70" spans="1:60" ht="16.5" customHeight="1">
      <c r="A70" s="29"/>
      <c r="B70" s="29"/>
      <c r="C70" s="35"/>
      <c r="D70" s="150"/>
      <c r="E70" s="8"/>
      <c r="F70" s="231"/>
      <c r="G70" s="8"/>
      <c r="H70" s="231"/>
      <c r="I70" s="8"/>
      <c r="J70" s="231"/>
      <c r="K70" s="8"/>
      <c r="L70" s="231"/>
      <c r="M70" s="8"/>
      <c r="N70" s="231"/>
      <c r="O70" s="8"/>
      <c r="P70" s="231"/>
      <c r="Q70" s="8"/>
      <c r="R70" s="231"/>
      <c r="S70" s="8"/>
      <c r="T70" s="231"/>
      <c r="U70" s="8"/>
      <c r="V70" s="231"/>
      <c r="W70" s="8"/>
      <c r="X70" s="231"/>
      <c r="Y70" s="8"/>
      <c r="Z70" s="231"/>
      <c r="AA70" s="8"/>
      <c r="AB70" s="231"/>
      <c r="AC70" s="8"/>
      <c r="AD70" s="231"/>
      <c r="AE70" s="8"/>
      <c r="AF70" s="231"/>
      <c r="AG70" s="8"/>
      <c r="AH70" s="231"/>
      <c r="AI70" s="8"/>
      <c r="AJ70" s="231"/>
      <c r="AK70" s="8"/>
      <c r="AL70" s="231"/>
      <c r="AM70" s="8"/>
      <c r="AN70" s="231"/>
      <c r="AO70" s="8"/>
      <c r="AP70" s="231"/>
      <c r="AQ70" s="8"/>
      <c r="AR70" s="231"/>
      <c r="AS70" s="8"/>
      <c r="AT70" s="58"/>
      <c r="AU70" s="119"/>
      <c r="AV70" s="119"/>
      <c r="AW70" s="477"/>
      <c r="AX70" s="476"/>
      <c r="AY70" s="476"/>
      <c r="AZ70" s="476"/>
      <c r="BA70" s="476"/>
      <c r="BB70" s="476"/>
      <c r="BC70" s="476"/>
      <c r="BD70" s="476"/>
      <c r="BE70" s="476"/>
      <c r="BF70" s="476"/>
      <c r="BG70" s="476"/>
      <c r="BH70" s="476"/>
    </row>
    <row r="71" spans="1:47" ht="16.5" customHeight="1">
      <c r="A71" s="142"/>
      <c r="B71" s="418" t="s">
        <v>98</v>
      </c>
      <c r="C71" s="418"/>
      <c r="D71" s="152" t="s">
        <v>320</v>
      </c>
      <c r="E71" s="253">
        <v>484</v>
      </c>
      <c r="F71" s="254"/>
      <c r="G71" s="253">
        <v>1</v>
      </c>
      <c r="H71" s="254"/>
      <c r="I71" s="253">
        <v>1</v>
      </c>
      <c r="J71" s="254"/>
      <c r="K71" s="253">
        <v>2</v>
      </c>
      <c r="L71" s="254"/>
      <c r="M71" s="253">
        <v>22</v>
      </c>
      <c r="N71" s="254"/>
      <c r="O71" s="253">
        <v>22</v>
      </c>
      <c r="P71" s="253" t="s">
        <v>420</v>
      </c>
      <c r="Q71" s="253">
        <v>31</v>
      </c>
      <c r="R71" s="253" t="s">
        <v>420</v>
      </c>
      <c r="S71" s="253">
        <v>52</v>
      </c>
      <c r="T71" s="254"/>
      <c r="U71" s="253" t="s">
        <v>418</v>
      </c>
      <c r="V71" s="254"/>
      <c r="W71" s="253" t="s">
        <v>418</v>
      </c>
      <c r="X71" s="254"/>
      <c r="Y71" s="253">
        <v>1</v>
      </c>
      <c r="Z71" s="254"/>
      <c r="AA71" s="253" t="s">
        <v>418</v>
      </c>
      <c r="AB71" s="254"/>
      <c r="AC71" s="253">
        <v>25</v>
      </c>
      <c r="AD71" s="254"/>
      <c r="AE71" s="253">
        <v>34</v>
      </c>
      <c r="AF71" s="254"/>
      <c r="AG71" s="253">
        <v>7</v>
      </c>
      <c r="AH71" s="253" t="s">
        <v>420</v>
      </c>
      <c r="AI71" s="253">
        <v>176</v>
      </c>
      <c r="AJ71" s="254"/>
      <c r="AK71" s="253">
        <v>6</v>
      </c>
      <c r="AL71" s="254"/>
      <c r="AM71" s="253">
        <v>16</v>
      </c>
      <c r="AN71" s="254"/>
      <c r="AO71" s="253">
        <v>29</v>
      </c>
      <c r="AP71" s="254"/>
      <c r="AQ71" s="253">
        <v>36</v>
      </c>
      <c r="AR71" s="254"/>
      <c r="AS71" s="253">
        <v>23</v>
      </c>
      <c r="AT71" s="58"/>
      <c r="AU71" s="225" t="s">
        <v>383</v>
      </c>
    </row>
    <row r="72" spans="1:47" ht="16.5" customHeight="1">
      <c r="A72" s="105" t="s">
        <v>321</v>
      </c>
      <c r="B72" s="3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01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58"/>
      <c r="AU72" s="26" t="s">
        <v>37</v>
      </c>
    </row>
    <row r="73" spans="1:54" ht="16.5" customHeight="1">
      <c r="A73" s="105" t="s">
        <v>168</v>
      </c>
      <c r="B73" s="30"/>
      <c r="C73" s="30"/>
      <c r="D73" s="153"/>
      <c r="E73" s="153"/>
      <c r="F73" s="153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58"/>
      <c r="AV73" s="26"/>
      <c r="AW73" s="26"/>
      <c r="AX73" s="26"/>
      <c r="AY73" s="26"/>
      <c r="AZ73" s="26"/>
      <c r="BA73" s="26"/>
      <c r="BB73" s="26"/>
    </row>
    <row r="74" spans="1:54" ht="16.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58"/>
      <c r="AV74" s="26"/>
      <c r="AW74" s="26"/>
      <c r="AX74" s="15"/>
      <c r="AY74" s="26"/>
      <c r="AZ74" s="26"/>
      <c r="BA74" s="26"/>
      <c r="BB74" s="26"/>
    </row>
    <row r="75" spans="1:46" ht="16.5" customHeight="1">
      <c r="A75" s="28"/>
      <c r="B75" s="28"/>
      <c r="C75" s="30"/>
      <c r="D75" s="153"/>
      <c r="E75" s="153"/>
      <c r="F75" s="153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58"/>
    </row>
    <row r="76" spans="1:45" ht="16.5" customHeight="1">
      <c r="A76" s="28"/>
      <c r="B76" s="30"/>
      <c r="C76" s="3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45" ht="16.5" customHeight="1">
      <c r="A77" s="30"/>
      <c r="B77" s="307"/>
      <c r="C77" s="515"/>
      <c r="D77" s="153"/>
      <c r="E77" s="153"/>
      <c r="F77" s="153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1:45" ht="16.5" customHeight="1">
      <c r="A78" s="28"/>
      <c r="B78" s="28"/>
      <c r="C78" s="28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</row>
    <row r="79" spans="1:45" ht="16.5" customHeight="1">
      <c r="A79" s="28"/>
      <c r="B79" s="307"/>
      <c r="C79" s="515"/>
      <c r="D79" s="153"/>
      <c r="E79" s="153"/>
      <c r="F79" s="153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ht="16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ht="16.5" customHeight="1">
      <c r="A81" s="28"/>
      <c r="B81" s="307"/>
      <c r="C81" s="515"/>
      <c r="D81" s="153"/>
      <c r="E81" s="153"/>
      <c r="F81" s="153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ht="16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ht="16.5" customHeight="1">
      <c r="A83" s="28"/>
      <c r="B83" s="307"/>
      <c r="C83" s="515"/>
      <c r="D83" s="153"/>
      <c r="E83" s="153"/>
      <c r="F83" s="153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ht="16.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ht="16.5" customHeight="1">
      <c r="A85" s="28"/>
      <c r="B85" s="307"/>
      <c r="C85" s="515"/>
      <c r="D85" s="153"/>
      <c r="E85" s="153"/>
      <c r="F85" s="15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ht="16.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ht="16.5" customHeight="1">
      <c r="A87" s="28"/>
      <c r="B87" s="307"/>
      <c r="C87" s="515"/>
      <c r="D87" s="153"/>
      <c r="E87" s="153"/>
      <c r="F87" s="153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45" ht="16.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45" ht="16.5" customHeight="1">
      <c r="A89" s="28"/>
      <c r="B89" s="307"/>
      <c r="C89" s="515"/>
      <c r="D89" s="153"/>
      <c r="E89" s="153"/>
      <c r="F89" s="153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1:45" ht="16.5" customHeight="1">
      <c r="A90" s="28"/>
      <c r="B90" s="30"/>
      <c r="C90" s="3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30"/>
      <c r="T90" s="30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1:45" ht="16.5" customHeight="1">
      <c r="A91" s="28"/>
      <c r="B91" s="307"/>
      <c r="C91" s="307"/>
      <c r="D91" s="153"/>
      <c r="E91" s="153"/>
      <c r="F91" s="15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1:45" ht="15" customHeight="1">
      <c r="A92" s="30"/>
      <c r="B92" s="30"/>
      <c r="C92" s="30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1:45" ht="15" customHeight="1">
      <c r="A93" s="30"/>
      <c r="B93" s="30"/>
      <c r="C93" s="30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1:45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</row>
    <row r="95" spans="1:45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</row>
    <row r="96" spans="1:45" ht="1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</row>
    <row r="97" spans="1:45" ht="1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</row>
    <row r="98" spans="1:45" ht="14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</row>
    <row r="99" spans="1:45" ht="14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</row>
    <row r="100" spans="1:45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</row>
    <row r="101" spans="1:6" ht="14.25">
      <c r="A101" s="30"/>
      <c r="B101" s="30"/>
      <c r="C101" s="30"/>
      <c r="D101" s="30"/>
      <c r="E101" s="30"/>
      <c r="F101" s="30"/>
    </row>
    <row r="102" spans="1:6" ht="14.25">
      <c r="A102" s="30"/>
      <c r="B102" s="30"/>
      <c r="C102" s="30"/>
      <c r="D102" s="30"/>
      <c r="E102" s="30"/>
      <c r="F102" s="30"/>
    </row>
    <row r="103" spans="1:6" ht="14.25">
      <c r="A103" s="30"/>
      <c r="B103" s="30"/>
      <c r="C103" s="30"/>
      <c r="D103" s="30"/>
      <c r="E103" s="30"/>
      <c r="F103" s="30"/>
    </row>
    <row r="104" spans="1:6" ht="14.25">
      <c r="A104" s="30"/>
      <c r="B104" s="30"/>
      <c r="C104" s="30"/>
      <c r="D104" s="30"/>
      <c r="E104" s="30"/>
      <c r="F104" s="30"/>
    </row>
    <row r="105" spans="1:6" ht="14.25">
      <c r="A105" s="30"/>
      <c r="B105" s="30"/>
      <c r="C105" s="30"/>
      <c r="D105" s="30"/>
      <c r="E105" s="30"/>
      <c r="F105" s="30"/>
    </row>
    <row r="106" spans="1:6" ht="14.25">
      <c r="A106" s="30"/>
      <c r="B106" s="30"/>
      <c r="C106" s="30"/>
      <c r="D106" s="30"/>
      <c r="E106" s="30"/>
      <c r="F106" s="30"/>
    </row>
    <row r="107" spans="1:6" ht="14.25">
      <c r="A107" s="30"/>
      <c r="B107" s="30"/>
      <c r="C107" s="30"/>
      <c r="D107" s="30"/>
      <c r="E107" s="30"/>
      <c r="F107" s="30"/>
    </row>
    <row r="108" spans="1:6" ht="14.25">
      <c r="A108" s="30"/>
      <c r="B108" s="30"/>
      <c r="C108" s="30"/>
      <c r="D108" s="30"/>
      <c r="E108" s="30"/>
      <c r="F108" s="30"/>
    </row>
    <row r="109" spans="1:6" ht="14.25">
      <c r="A109" s="30"/>
      <c r="B109" s="30"/>
      <c r="C109" s="30"/>
      <c r="D109" s="30"/>
      <c r="E109" s="30"/>
      <c r="F109" s="30"/>
    </row>
    <row r="110" spans="1:6" ht="14.25">
      <c r="A110" s="30"/>
      <c r="B110" s="30"/>
      <c r="C110" s="30"/>
      <c r="D110" s="30"/>
      <c r="E110" s="30"/>
      <c r="F110" s="30"/>
    </row>
    <row r="111" spans="1:6" ht="14.25">
      <c r="A111" s="30"/>
      <c r="B111" s="30"/>
      <c r="C111" s="30"/>
      <c r="D111" s="30"/>
      <c r="E111" s="30"/>
      <c r="F111" s="30"/>
    </row>
    <row r="112" spans="1:6" ht="14.25">
      <c r="A112" s="30"/>
      <c r="B112" s="30"/>
      <c r="C112" s="30"/>
      <c r="D112" s="30"/>
      <c r="E112" s="30"/>
      <c r="F112" s="30"/>
    </row>
    <row r="113" spans="1:6" ht="14.25">
      <c r="A113" s="30"/>
      <c r="B113" s="30"/>
      <c r="C113" s="30"/>
      <c r="D113" s="30"/>
      <c r="E113" s="30"/>
      <c r="F113" s="30"/>
    </row>
    <row r="114" spans="1:6" ht="14.25">
      <c r="A114" s="30"/>
      <c r="B114" s="30"/>
      <c r="C114" s="30"/>
      <c r="D114" s="30"/>
      <c r="E114" s="30"/>
      <c r="F114" s="30"/>
    </row>
    <row r="115" spans="1:6" ht="14.25">
      <c r="A115" s="30"/>
      <c r="B115" s="30"/>
      <c r="C115" s="30"/>
      <c r="D115" s="30"/>
      <c r="E115" s="30"/>
      <c r="F115" s="30"/>
    </row>
    <row r="116" spans="1:6" ht="14.25">
      <c r="A116" s="30"/>
      <c r="B116" s="30"/>
      <c r="C116" s="30"/>
      <c r="D116" s="30"/>
      <c r="E116" s="30"/>
      <c r="F116" s="30"/>
    </row>
    <row r="117" spans="1:6" ht="14.25">
      <c r="A117" s="30"/>
      <c r="B117" s="30"/>
      <c r="C117" s="30"/>
      <c r="D117" s="30"/>
      <c r="E117" s="30"/>
      <c r="F117" s="30"/>
    </row>
    <row r="118" spans="1:6" ht="14.25">
      <c r="A118" s="30"/>
      <c r="B118" s="30"/>
      <c r="C118" s="30"/>
      <c r="D118" s="30"/>
      <c r="E118" s="30"/>
      <c r="F118" s="30"/>
    </row>
    <row r="119" spans="1:6" ht="14.25">
      <c r="A119" s="30"/>
      <c r="B119" s="30"/>
      <c r="C119" s="30"/>
      <c r="D119" s="30"/>
      <c r="E119" s="30"/>
      <c r="F119" s="30"/>
    </row>
    <row r="120" spans="1:6" ht="14.25">
      <c r="A120" s="30"/>
      <c r="B120" s="30"/>
      <c r="C120" s="30"/>
      <c r="D120" s="30"/>
      <c r="E120" s="30"/>
      <c r="F120" s="30"/>
    </row>
    <row r="121" spans="1:6" ht="14.25">
      <c r="A121" s="30"/>
      <c r="B121" s="30"/>
      <c r="C121" s="30"/>
      <c r="D121" s="30"/>
      <c r="E121" s="30"/>
      <c r="F121" s="30"/>
    </row>
    <row r="122" spans="1:6" ht="14.25">
      <c r="A122" s="30"/>
      <c r="B122" s="30"/>
      <c r="C122" s="30"/>
      <c r="D122" s="30"/>
      <c r="E122" s="30"/>
      <c r="F122" s="30"/>
    </row>
    <row r="123" spans="1:6" ht="14.25">
      <c r="A123" s="30"/>
      <c r="B123" s="30"/>
      <c r="C123" s="30"/>
      <c r="D123" s="30"/>
      <c r="E123" s="30"/>
      <c r="F123" s="30"/>
    </row>
    <row r="124" spans="1:6" ht="14.25">
      <c r="A124" s="30"/>
      <c r="B124" s="30"/>
      <c r="C124" s="30"/>
      <c r="D124" s="30"/>
      <c r="E124" s="30"/>
      <c r="F124" s="30"/>
    </row>
    <row r="125" spans="1:6" ht="14.25">
      <c r="A125" s="30"/>
      <c r="B125" s="30"/>
      <c r="C125" s="30"/>
      <c r="D125" s="30"/>
      <c r="E125" s="30"/>
      <c r="F125" s="30"/>
    </row>
    <row r="126" spans="1:6" ht="14.25">
      <c r="A126" s="30"/>
      <c r="B126" s="30"/>
      <c r="C126" s="30"/>
      <c r="D126" s="30"/>
      <c r="E126" s="30"/>
      <c r="F126" s="30"/>
    </row>
    <row r="127" spans="1:6" ht="14.25">
      <c r="A127" s="30"/>
      <c r="B127" s="30"/>
      <c r="C127" s="30"/>
      <c r="D127" s="30"/>
      <c r="E127" s="30"/>
      <c r="F127" s="30"/>
    </row>
    <row r="128" spans="1:6" ht="14.25">
      <c r="A128" s="30"/>
      <c r="B128" s="30"/>
      <c r="C128" s="30"/>
      <c r="D128" s="30"/>
      <c r="E128" s="30"/>
      <c r="F128" s="30"/>
    </row>
    <row r="129" spans="1:6" ht="14.25">
      <c r="A129" s="30"/>
      <c r="B129" s="30"/>
      <c r="C129" s="30"/>
      <c r="D129" s="30"/>
      <c r="E129" s="30"/>
      <c r="F129" s="30"/>
    </row>
    <row r="130" spans="1:6" ht="14.25">
      <c r="A130" s="30"/>
      <c r="B130" s="30"/>
      <c r="C130" s="30"/>
      <c r="D130" s="30"/>
      <c r="E130" s="30"/>
      <c r="F130" s="30"/>
    </row>
    <row r="131" spans="1:6" ht="14.25">
      <c r="A131" s="30"/>
      <c r="B131" s="30"/>
      <c r="C131" s="30"/>
      <c r="D131" s="30"/>
      <c r="E131" s="30"/>
      <c r="F131" s="30"/>
    </row>
    <row r="132" spans="1:6" ht="14.25">
      <c r="A132" s="30"/>
      <c r="B132" s="30"/>
      <c r="C132" s="30"/>
      <c r="D132" s="30"/>
      <c r="E132" s="30"/>
      <c r="F132" s="30"/>
    </row>
    <row r="133" spans="1:6" ht="14.25">
      <c r="A133" s="30"/>
      <c r="B133" s="30"/>
      <c r="C133" s="30"/>
      <c r="D133" s="30"/>
      <c r="E133" s="30"/>
      <c r="F133" s="30"/>
    </row>
    <row r="134" spans="1:6" ht="14.25">
      <c r="A134" s="30"/>
      <c r="B134" s="30"/>
      <c r="C134" s="30"/>
      <c r="D134" s="30"/>
      <c r="E134" s="30"/>
      <c r="F134" s="30"/>
    </row>
    <row r="135" spans="1:6" ht="14.25">
      <c r="A135" s="30"/>
      <c r="B135" s="30"/>
      <c r="C135" s="30"/>
      <c r="D135" s="30"/>
      <c r="E135" s="30"/>
      <c r="F135" s="30"/>
    </row>
    <row r="136" spans="1:6" ht="14.25">
      <c r="A136" s="30"/>
      <c r="B136" s="30"/>
      <c r="C136" s="30"/>
      <c r="D136" s="30"/>
      <c r="E136" s="30"/>
      <c r="F136" s="30"/>
    </row>
    <row r="137" spans="1:6" ht="14.25">
      <c r="A137" s="30"/>
      <c r="B137" s="30"/>
      <c r="C137" s="30"/>
      <c r="D137" s="30"/>
      <c r="E137" s="30"/>
      <c r="F137" s="30"/>
    </row>
    <row r="138" spans="1:6" ht="14.25">
      <c r="A138" s="30"/>
      <c r="B138" s="30"/>
      <c r="C138" s="30"/>
      <c r="D138" s="30"/>
      <c r="E138" s="30"/>
      <c r="F138" s="30"/>
    </row>
    <row r="139" spans="1:6" ht="14.25">
      <c r="A139" s="30"/>
      <c r="B139" s="30"/>
      <c r="C139" s="30"/>
      <c r="D139" s="30"/>
      <c r="E139" s="30"/>
      <c r="F139" s="30"/>
    </row>
    <row r="140" spans="1:6" ht="14.25">
      <c r="A140" s="30"/>
      <c r="B140" s="30"/>
      <c r="C140" s="30"/>
      <c r="D140" s="30"/>
      <c r="E140" s="30"/>
      <c r="F140" s="30"/>
    </row>
    <row r="141" spans="1:6" ht="14.25">
      <c r="A141" s="30"/>
      <c r="B141" s="30"/>
      <c r="C141" s="30"/>
      <c r="D141" s="30"/>
      <c r="E141" s="30"/>
      <c r="F141" s="30"/>
    </row>
    <row r="142" spans="1:6" ht="14.25">
      <c r="A142" s="30"/>
      <c r="B142" s="30"/>
      <c r="C142" s="30"/>
      <c r="D142" s="30"/>
      <c r="E142" s="30"/>
      <c r="F142" s="30"/>
    </row>
    <row r="143" spans="1:6" ht="14.25">
      <c r="A143" s="30"/>
      <c r="B143" s="30"/>
      <c r="C143" s="30"/>
      <c r="D143" s="30"/>
      <c r="E143" s="30"/>
      <c r="F143" s="30"/>
    </row>
    <row r="144" spans="1:6" ht="14.25">
      <c r="A144" s="30"/>
      <c r="B144" s="30"/>
      <c r="C144" s="30"/>
      <c r="D144" s="30"/>
      <c r="E144" s="30"/>
      <c r="F144" s="30"/>
    </row>
    <row r="145" spans="1:6" ht="14.25">
      <c r="A145" s="30"/>
      <c r="B145" s="30"/>
      <c r="C145" s="30"/>
      <c r="D145" s="30"/>
      <c r="E145" s="30"/>
      <c r="F145" s="30"/>
    </row>
    <row r="146" spans="1:6" ht="14.25">
      <c r="A146" s="30"/>
      <c r="B146" s="30"/>
      <c r="C146" s="30"/>
      <c r="D146" s="30"/>
      <c r="E146" s="30"/>
      <c r="F146" s="30"/>
    </row>
    <row r="147" spans="1:6" ht="14.25">
      <c r="A147" s="30"/>
      <c r="B147" s="30"/>
      <c r="C147" s="30"/>
      <c r="D147" s="30"/>
      <c r="E147" s="30"/>
      <c r="F147" s="30"/>
    </row>
    <row r="148" spans="1:6" ht="14.25">
      <c r="A148" s="30"/>
      <c r="B148" s="30"/>
      <c r="C148" s="30"/>
      <c r="D148" s="30"/>
      <c r="E148" s="30"/>
      <c r="F148" s="30"/>
    </row>
    <row r="149" spans="1:6" ht="14.25">
      <c r="A149" s="30"/>
      <c r="B149" s="30"/>
      <c r="C149" s="30"/>
      <c r="D149" s="30"/>
      <c r="E149" s="30"/>
      <c r="F149" s="30"/>
    </row>
    <row r="150" spans="1:6" ht="14.25">
      <c r="A150" s="30"/>
      <c r="B150" s="30"/>
      <c r="C150" s="30"/>
      <c r="D150" s="30"/>
      <c r="E150" s="30"/>
      <c r="F150" s="30"/>
    </row>
    <row r="151" spans="1:6" ht="14.25">
      <c r="A151" s="30"/>
      <c r="B151" s="30"/>
      <c r="C151" s="30"/>
      <c r="D151" s="30"/>
      <c r="E151" s="30"/>
      <c r="F151" s="30"/>
    </row>
    <row r="152" spans="1:6" ht="14.25">
      <c r="A152" s="30"/>
      <c r="B152" s="30"/>
      <c r="C152" s="30"/>
      <c r="D152" s="30"/>
      <c r="E152" s="30"/>
      <c r="F152" s="30"/>
    </row>
    <row r="153" spans="1:6" ht="14.25">
      <c r="A153" s="30"/>
      <c r="B153" s="30"/>
      <c r="C153" s="30"/>
      <c r="D153" s="30"/>
      <c r="E153" s="30"/>
      <c r="F153" s="30"/>
    </row>
    <row r="154" spans="1:6" ht="14.25">
      <c r="A154" s="30"/>
      <c r="B154" s="30"/>
      <c r="C154" s="30"/>
      <c r="D154" s="30"/>
      <c r="E154" s="30"/>
      <c r="F154" s="30"/>
    </row>
    <row r="155" spans="1:6" ht="14.25">
      <c r="A155" s="30"/>
      <c r="B155" s="30"/>
      <c r="C155" s="30"/>
      <c r="D155" s="30"/>
      <c r="E155" s="30"/>
      <c r="F155" s="30"/>
    </row>
    <row r="156" spans="1:6" ht="14.25">
      <c r="A156" s="30"/>
      <c r="B156" s="30"/>
      <c r="C156" s="30"/>
      <c r="D156" s="30"/>
      <c r="E156" s="30"/>
      <c r="F156" s="30"/>
    </row>
    <row r="157" spans="1:6" ht="14.25">
      <c r="A157" s="30"/>
      <c r="B157" s="30"/>
      <c r="C157" s="30"/>
      <c r="D157" s="30"/>
      <c r="E157" s="30"/>
      <c r="F157" s="30"/>
    </row>
    <row r="158" spans="1:6" ht="14.25">
      <c r="A158" s="30"/>
      <c r="B158" s="30"/>
      <c r="C158" s="30"/>
      <c r="D158" s="30"/>
      <c r="E158" s="30"/>
      <c r="F158" s="30"/>
    </row>
    <row r="159" spans="1:6" ht="14.25">
      <c r="A159" s="30"/>
      <c r="B159" s="30"/>
      <c r="C159" s="30"/>
      <c r="D159" s="30"/>
      <c r="E159" s="30"/>
      <c r="F159" s="30"/>
    </row>
    <row r="160" spans="1:6" ht="14.25">
      <c r="A160" s="30"/>
      <c r="B160" s="30"/>
      <c r="C160" s="30"/>
      <c r="D160" s="30"/>
      <c r="E160" s="30"/>
      <c r="F160" s="30"/>
    </row>
    <row r="161" spans="1:6" ht="14.25">
      <c r="A161" s="30"/>
      <c r="B161" s="30"/>
      <c r="C161" s="30"/>
      <c r="D161" s="30"/>
      <c r="E161" s="30"/>
      <c r="F161" s="30"/>
    </row>
    <row r="162" spans="1:6" ht="14.25">
      <c r="A162" s="30"/>
      <c r="B162" s="30"/>
      <c r="C162" s="30"/>
      <c r="D162" s="30"/>
      <c r="E162" s="30"/>
      <c r="F162" s="30"/>
    </row>
    <row r="163" spans="1:6" ht="14.25">
      <c r="A163" s="30"/>
      <c r="B163" s="30"/>
      <c r="C163" s="30"/>
      <c r="D163" s="30"/>
      <c r="E163" s="30"/>
      <c r="F163" s="30"/>
    </row>
    <row r="164" spans="1:6" ht="14.25">
      <c r="A164" s="30"/>
      <c r="B164" s="30"/>
      <c r="C164" s="30"/>
      <c r="D164" s="30"/>
      <c r="E164" s="30"/>
      <c r="F164" s="30"/>
    </row>
    <row r="165" spans="1:6" ht="14.25">
      <c r="A165" s="30"/>
      <c r="B165" s="30"/>
      <c r="C165" s="30"/>
      <c r="D165" s="30"/>
      <c r="E165" s="30"/>
      <c r="F165" s="30"/>
    </row>
    <row r="166" spans="1:6" ht="14.25">
      <c r="A166" s="30"/>
      <c r="B166" s="30"/>
      <c r="C166" s="30"/>
      <c r="D166" s="30"/>
      <c r="E166" s="30"/>
      <c r="F166" s="30"/>
    </row>
    <row r="167" spans="1:6" ht="14.25">
      <c r="A167" s="30"/>
      <c r="B167" s="30"/>
      <c r="C167" s="30"/>
      <c r="D167" s="30"/>
      <c r="E167" s="30"/>
      <c r="F167" s="30"/>
    </row>
    <row r="168" spans="1:6" ht="14.25">
      <c r="A168" s="30"/>
      <c r="B168" s="30"/>
      <c r="C168" s="30"/>
      <c r="D168" s="30"/>
      <c r="E168" s="30"/>
      <c r="F168" s="30"/>
    </row>
    <row r="169" spans="1:6" ht="14.25">
      <c r="A169" s="30"/>
      <c r="B169" s="30"/>
      <c r="C169" s="30"/>
      <c r="D169" s="30"/>
      <c r="E169" s="30"/>
      <c r="F169" s="30"/>
    </row>
    <row r="170" spans="1:6" ht="14.25">
      <c r="A170" s="30"/>
      <c r="B170" s="30"/>
      <c r="C170" s="30"/>
      <c r="D170" s="30"/>
      <c r="E170" s="30"/>
      <c r="F170" s="30"/>
    </row>
  </sheetData>
  <sheetProtection/>
  <mergeCells count="178">
    <mergeCell ref="AU40:AV40"/>
    <mergeCell ref="AU42:AV42"/>
    <mergeCell ref="AU47:AV47"/>
    <mergeCell ref="AU48:AV48"/>
    <mergeCell ref="AU43:AV43"/>
    <mergeCell ref="AU44:AV44"/>
    <mergeCell ref="AU45:AV45"/>
    <mergeCell ref="AU46:AV46"/>
    <mergeCell ref="B85:C85"/>
    <mergeCell ref="AU69:AV69"/>
    <mergeCell ref="B91:C91"/>
    <mergeCell ref="AU5:AV6"/>
    <mergeCell ref="AU7:AV7"/>
    <mergeCell ref="AU8:AV8"/>
    <mergeCell ref="AU9:AV9"/>
    <mergeCell ref="AU10:AV10"/>
    <mergeCell ref="AU11:AV11"/>
    <mergeCell ref="AU12:AV12"/>
    <mergeCell ref="B87:C87"/>
    <mergeCell ref="B89:C89"/>
    <mergeCell ref="AU61:AV61"/>
    <mergeCell ref="B79:C79"/>
    <mergeCell ref="AU63:AV63"/>
    <mergeCell ref="B81:C81"/>
    <mergeCell ref="B71:C71"/>
    <mergeCell ref="AU65:AV65"/>
    <mergeCell ref="B83:C83"/>
    <mergeCell ref="AU67:AV67"/>
    <mergeCell ref="BC58:BD59"/>
    <mergeCell ref="BE58:BF59"/>
    <mergeCell ref="BG58:BH59"/>
    <mergeCell ref="B77:C77"/>
    <mergeCell ref="AU58:AV59"/>
    <mergeCell ref="AW58:AX59"/>
    <mergeCell ref="AY58:AZ59"/>
    <mergeCell ref="BA58:BB59"/>
    <mergeCell ref="BC60:BD60"/>
    <mergeCell ref="B61:C61"/>
    <mergeCell ref="AU56:BH56"/>
    <mergeCell ref="B67:C67"/>
    <mergeCell ref="B69:C69"/>
    <mergeCell ref="AY63:AZ63"/>
    <mergeCell ref="AW63:AX63"/>
    <mergeCell ref="BG62:BH62"/>
    <mergeCell ref="BG60:BH60"/>
    <mergeCell ref="BE62:BF62"/>
    <mergeCell ref="BE60:BF60"/>
    <mergeCell ref="BA61:BB61"/>
    <mergeCell ref="B53:C53"/>
    <mergeCell ref="BD35:BD36"/>
    <mergeCell ref="BE35:BE36"/>
    <mergeCell ref="BF35:BF36"/>
    <mergeCell ref="B43:C43"/>
    <mergeCell ref="B45:C45"/>
    <mergeCell ref="AU35:AV36"/>
    <mergeCell ref="AU38:AV38"/>
    <mergeCell ref="AU39:AV39"/>
    <mergeCell ref="AU41:AV41"/>
    <mergeCell ref="BH18:BH20"/>
    <mergeCell ref="AY35:AY36"/>
    <mergeCell ref="AZ35:AZ36"/>
    <mergeCell ref="BI35:BI36"/>
    <mergeCell ref="BG35:BG36"/>
    <mergeCell ref="BA35:BA36"/>
    <mergeCell ref="BB35:BB36"/>
    <mergeCell ref="BC35:BC36"/>
    <mergeCell ref="BH35:BH36"/>
    <mergeCell ref="AZ20:AZ21"/>
    <mergeCell ref="BB18:BE19"/>
    <mergeCell ref="BF18:BF20"/>
    <mergeCell ref="BB20:BB21"/>
    <mergeCell ref="BC20:BC21"/>
    <mergeCell ref="BG18:BG20"/>
    <mergeCell ref="BD20:BD21"/>
    <mergeCell ref="BE20:BE21"/>
    <mergeCell ref="C20:C21"/>
    <mergeCell ref="AU18:AU21"/>
    <mergeCell ref="AV18:AX19"/>
    <mergeCell ref="AY18:BA19"/>
    <mergeCell ref="BA20:BA21"/>
    <mergeCell ref="BI18:BI20"/>
    <mergeCell ref="AV20:AV21"/>
    <mergeCell ref="AW20:AW21"/>
    <mergeCell ref="AX20:AX21"/>
    <mergeCell ref="AY20:AY21"/>
    <mergeCell ref="AU2:BI2"/>
    <mergeCell ref="AU3:BI3"/>
    <mergeCell ref="B15:C15"/>
    <mergeCell ref="A13:C13"/>
    <mergeCell ref="AU13:AV13"/>
    <mergeCell ref="BC5:BE5"/>
    <mergeCell ref="BF5:BH5"/>
    <mergeCell ref="BI5:BI6"/>
    <mergeCell ref="AW5:BB5"/>
    <mergeCell ref="A2:AS2"/>
    <mergeCell ref="AW61:AX61"/>
    <mergeCell ref="AY61:AZ61"/>
    <mergeCell ref="AB5:AC11"/>
    <mergeCell ref="AD5:AE11"/>
    <mergeCell ref="AF5:AG11"/>
    <mergeCell ref="AH5:AI11"/>
    <mergeCell ref="AJ5:AK11"/>
    <mergeCell ref="AL5:AM11"/>
    <mergeCell ref="AW35:AW36"/>
    <mergeCell ref="AX35:AX36"/>
    <mergeCell ref="AW65:AX65"/>
    <mergeCell ref="AY64:AZ64"/>
    <mergeCell ref="AW64:AX64"/>
    <mergeCell ref="AW69:AX69"/>
    <mergeCell ref="AW67:AX67"/>
    <mergeCell ref="AY65:AZ65"/>
    <mergeCell ref="AY67:AZ67"/>
    <mergeCell ref="AY69:AZ69"/>
    <mergeCell ref="AW66:AX66"/>
    <mergeCell ref="AW68:AX68"/>
    <mergeCell ref="AY70:AZ70"/>
    <mergeCell ref="AW70:AX70"/>
    <mergeCell ref="BA70:BB70"/>
    <mergeCell ref="BC70:BD70"/>
    <mergeCell ref="BA63:BB63"/>
    <mergeCell ref="BA65:BB65"/>
    <mergeCell ref="BA67:BB67"/>
    <mergeCell ref="BA69:BB69"/>
    <mergeCell ref="BA68:BB68"/>
    <mergeCell ref="BA66:BB66"/>
    <mergeCell ref="BG70:BH70"/>
    <mergeCell ref="BG68:BH68"/>
    <mergeCell ref="BG66:BH66"/>
    <mergeCell ref="BG69:BH69"/>
    <mergeCell ref="BG67:BH67"/>
    <mergeCell ref="BE68:BF68"/>
    <mergeCell ref="BE66:BF66"/>
    <mergeCell ref="BE70:BF70"/>
    <mergeCell ref="BC62:BD62"/>
    <mergeCell ref="BC64:BD64"/>
    <mergeCell ref="BE65:BF65"/>
    <mergeCell ref="BE63:BF63"/>
    <mergeCell ref="BE64:BF64"/>
    <mergeCell ref="AY68:AZ68"/>
    <mergeCell ref="AY66:AZ66"/>
    <mergeCell ref="BA64:BB64"/>
    <mergeCell ref="BC66:BD66"/>
    <mergeCell ref="BC68:BD68"/>
    <mergeCell ref="BC63:BD63"/>
    <mergeCell ref="BC65:BD65"/>
    <mergeCell ref="BC67:BD67"/>
    <mergeCell ref="BE67:BF67"/>
    <mergeCell ref="BE69:BF69"/>
    <mergeCell ref="BC69:BD69"/>
    <mergeCell ref="BG65:BH65"/>
    <mergeCell ref="BG63:BH63"/>
    <mergeCell ref="BG64:BH64"/>
    <mergeCell ref="AU33:BH33"/>
    <mergeCell ref="BA62:BB62"/>
    <mergeCell ref="BA60:BB60"/>
    <mergeCell ref="AY60:AZ60"/>
    <mergeCell ref="AY62:AZ62"/>
    <mergeCell ref="BE61:BF61"/>
    <mergeCell ref="BG61:BH61"/>
    <mergeCell ref="AW60:AX60"/>
    <mergeCell ref="BC61:BD61"/>
    <mergeCell ref="AW62:AX62"/>
    <mergeCell ref="L5:M11"/>
    <mergeCell ref="N5:O11"/>
    <mergeCell ref="P5:Q11"/>
    <mergeCell ref="R5:S11"/>
    <mergeCell ref="AN5:AO11"/>
    <mergeCell ref="AP5:AQ11"/>
    <mergeCell ref="AR5:AS11"/>
    <mergeCell ref="B10:C10"/>
    <mergeCell ref="T5:U11"/>
    <mergeCell ref="V5:W11"/>
    <mergeCell ref="X5:Y11"/>
    <mergeCell ref="Z5:AA11"/>
    <mergeCell ref="D5:E11"/>
    <mergeCell ref="F5:G11"/>
    <mergeCell ref="H5:I11"/>
    <mergeCell ref="J5:K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5.09765625" style="60" customWidth="1"/>
    <col min="2" max="2" width="11.69921875" style="60" customWidth="1"/>
    <col min="3" max="4" width="10.59765625" style="60" customWidth="1"/>
    <col min="5" max="5" width="10.19921875" style="60" customWidth="1"/>
    <col min="6" max="6" width="10.59765625" style="60" customWidth="1"/>
    <col min="7" max="7" width="14.5" style="60" customWidth="1"/>
    <col min="8" max="8" width="11.69921875" style="60" customWidth="1"/>
    <col min="9" max="9" width="10.59765625" style="60" customWidth="1"/>
    <col min="10" max="10" width="14.5" style="60" customWidth="1"/>
    <col min="11" max="11" width="10.59765625" style="60" customWidth="1"/>
    <col min="12" max="12" width="13.69921875" style="217" customWidth="1"/>
    <col min="13" max="13" width="11.59765625" style="217" customWidth="1"/>
    <col min="14" max="14" width="10.69921875" style="217" customWidth="1"/>
    <col min="15" max="15" width="9.59765625" style="217" customWidth="1"/>
    <col min="16" max="16" width="12.5" style="217" customWidth="1"/>
    <col min="17" max="18" width="9.59765625" style="217" customWidth="1"/>
    <col min="19" max="19" width="12.69921875" style="217" customWidth="1"/>
    <col min="20" max="20" width="10.09765625" style="217" customWidth="1"/>
    <col min="21" max="21" width="10.5" style="217" customWidth="1"/>
    <col min="22" max="24" width="6.5" style="60" customWidth="1"/>
    <col min="25" max="25" width="7.5" style="60" customWidth="1"/>
    <col min="26" max="26" width="3.59765625" style="60" customWidth="1"/>
    <col min="27" max="41" width="10.09765625" style="60" customWidth="1"/>
    <col min="42" max="16384" width="10.59765625" style="60" customWidth="1"/>
  </cols>
  <sheetData>
    <row r="1" spans="1:21" s="2" customFormat="1" ht="19.5" customHeight="1">
      <c r="A1" s="1" t="s">
        <v>196</v>
      </c>
      <c r="L1" s="201"/>
      <c r="M1" s="201"/>
      <c r="N1" s="201"/>
      <c r="O1" s="201"/>
      <c r="P1" s="201"/>
      <c r="Q1" s="201"/>
      <c r="R1" s="201"/>
      <c r="S1" s="201"/>
      <c r="T1" s="201"/>
      <c r="U1" s="202" t="s">
        <v>197</v>
      </c>
    </row>
    <row r="2" spans="1:41" s="4" customFormat="1" ht="19.5" customHeight="1">
      <c r="A2" s="328" t="s">
        <v>427</v>
      </c>
      <c r="B2" s="328"/>
      <c r="C2" s="328"/>
      <c r="D2" s="328"/>
      <c r="E2" s="328"/>
      <c r="F2" s="328"/>
      <c r="G2" s="328"/>
      <c r="H2" s="328"/>
      <c r="I2" s="328"/>
      <c r="J2" s="328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4" customFormat="1" ht="19.5" customHeight="1">
      <c r="A3" s="483" t="s">
        <v>328</v>
      </c>
      <c r="B3" s="483"/>
      <c r="C3" s="483"/>
      <c r="D3" s="483"/>
      <c r="E3" s="483"/>
      <c r="F3" s="483"/>
      <c r="G3" s="483"/>
      <c r="H3" s="483"/>
      <c r="I3" s="483"/>
      <c r="J3" s="483"/>
      <c r="K3" s="131"/>
      <c r="L3" s="528" t="s">
        <v>353</v>
      </c>
      <c r="M3" s="528"/>
      <c r="N3" s="528"/>
      <c r="O3" s="528"/>
      <c r="P3" s="528"/>
      <c r="Q3" s="528"/>
      <c r="R3" s="528"/>
      <c r="S3" s="528"/>
      <c r="T3" s="528"/>
      <c r="U3" s="528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4" customFormat="1" ht="18" customHeight="1" thickBot="1">
      <c r="A4" s="5"/>
      <c r="B4" s="5"/>
      <c r="C4" s="5"/>
      <c r="D4" s="5"/>
      <c r="E4" s="77"/>
      <c r="F4" s="77"/>
      <c r="G4" s="77"/>
      <c r="H4" s="77"/>
      <c r="I4" s="132"/>
      <c r="J4" s="132"/>
      <c r="K4" s="131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4" customFormat="1" ht="18.75" customHeight="1">
      <c r="A5" s="551" t="s">
        <v>345</v>
      </c>
      <c r="B5" s="544" t="s">
        <v>340</v>
      </c>
      <c r="C5" s="544" t="s">
        <v>339</v>
      </c>
      <c r="D5" s="544" t="s">
        <v>329</v>
      </c>
      <c r="E5" s="538" t="s">
        <v>342</v>
      </c>
      <c r="F5" s="539"/>
      <c r="G5" s="540"/>
      <c r="H5" s="538" t="s">
        <v>343</v>
      </c>
      <c r="I5" s="539"/>
      <c r="J5" s="539"/>
      <c r="K5" s="131"/>
      <c r="L5" s="531" t="s">
        <v>354</v>
      </c>
      <c r="M5" s="529" t="s">
        <v>330</v>
      </c>
      <c r="N5" s="530"/>
      <c r="O5" s="531"/>
      <c r="P5" s="529" t="s">
        <v>331</v>
      </c>
      <c r="Q5" s="530"/>
      <c r="R5" s="531"/>
      <c r="S5" s="529" t="s">
        <v>332</v>
      </c>
      <c r="T5" s="530"/>
      <c r="U5" s="530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4" customFormat="1" ht="18.75" customHeight="1">
      <c r="A6" s="552"/>
      <c r="B6" s="545"/>
      <c r="C6" s="545"/>
      <c r="D6" s="545"/>
      <c r="E6" s="547" t="s">
        <v>341</v>
      </c>
      <c r="F6" s="548"/>
      <c r="G6" s="549" t="s">
        <v>347</v>
      </c>
      <c r="H6" s="547" t="s">
        <v>344</v>
      </c>
      <c r="I6" s="548"/>
      <c r="J6" s="554" t="s">
        <v>349</v>
      </c>
      <c r="K6" s="131"/>
      <c r="L6" s="558"/>
      <c r="M6" s="204" t="s">
        <v>171</v>
      </c>
      <c r="N6" s="204" t="s">
        <v>198</v>
      </c>
      <c r="O6" s="204" t="s">
        <v>333</v>
      </c>
      <c r="P6" s="204" t="s">
        <v>171</v>
      </c>
      <c r="Q6" s="204" t="s">
        <v>198</v>
      </c>
      <c r="R6" s="204" t="s">
        <v>333</v>
      </c>
      <c r="S6" s="204" t="s">
        <v>171</v>
      </c>
      <c r="T6" s="204" t="s">
        <v>198</v>
      </c>
      <c r="U6" s="205" t="s">
        <v>99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8.75" customHeight="1">
      <c r="A7" s="553"/>
      <c r="B7" s="546"/>
      <c r="C7" s="546"/>
      <c r="D7" s="546"/>
      <c r="E7" s="538"/>
      <c r="F7" s="540"/>
      <c r="G7" s="550"/>
      <c r="H7" s="538"/>
      <c r="I7" s="540"/>
      <c r="J7" s="555"/>
      <c r="K7" s="131"/>
      <c r="L7" s="206" t="s">
        <v>355</v>
      </c>
      <c r="M7" s="278">
        <f>SUM(M9:M50)</f>
        <v>6516</v>
      </c>
      <c r="N7" s="279">
        <f>SUM(N9:N50)</f>
        <v>6693</v>
      </c>
      <c r="O7" s="279">
        <f>N7-M7</f>
        <v>177</v>
      </c>
      <c r="P7" s="279">
        <f>SUM(P9:P50)</f>
        <v>114</v>
      </c>
      <c r="Q7" s="279">
        <f>SUM(Q9:Q50)</f>
        <v>109</v>
      </c>
      <c r="R7" s="279">
        <f>Q7-P7</f>
        <v>-5</v>
      </c>
      <c r="S7" s="279">
        <f>SUM(S9:S50)</f>
        <v>7493</v>
      </c>
      <c r="T7" s="279">
        <f>SUM(T9:T50)</f>
        <v>7570</v>
      </c>
      <c r="U7" s="279">
        <f>T7-S7</f>
        <v>77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8.75" customHeight="1">
      <c r="A8" s="184"/>
      <c r="B8" s="188" t="s">
        <v>348</v>
      </c>
      <c r="C8" s="189" t="s">
        <v>100</v>
      </c>
      <c r="D8" s="189" t="s">
        <v>100</v>
      </c>
      <c r="E8" s="541" t="s">
        <v>100</v>
      </c>
      <c r="F8" s="541"/>
      <c r="G8" s="189" t="s">
        <v>100</v>
      </c>
      <c r="H8" s="541" t="s">
        <v>101</v>
      </c>
      <c r="I8" s="541"/>
      <c r="J8" s="189" t="s">
        <v>102</v>
      </c>
      <c r="K8" s="133"/>
      <c r="L8" s="207"/>
      <c r="M8" s="208"/>
      <c r="N8" s="195"/>
      <c r="O8" s="209"/>
      <c r="P8" s="195"/>
      <c r="Q8" s="195"/>
      <c r="R8" s="209"/>
      <c r="S8" s="195"/>
      <c r="T8" s="195"/>
      <c r="U8" s="209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8.75" customHeight="1">
      <c r="A9" s="229" t="s">
        <v>405</v>
      </c>
      <c r="B9" s="56">
        <v>6245</v>
      </c>
      <c r="C9" s="52">
        <v>109</v>
      </c>
      <c r="D9" s="52">
        <v>7399</v>
      </c>
      <c r="E9" s="281">
        <v>1164628</v>
      </c>
      <c r="F9" s="281"/>
      <c r="G9" s="269">
        <f>100000*C9/$E9</f>
        <v>9.359211696782149</v>
      </c>
      <c r="H9" s="280">
        <v>633872</v>
      </c>
      <c r="I9" s="280"/>
      <c r="J9" s="270">
        <f>10000*B9/$H9</f>
        <v>98.52146805664235</v>
      </c>
      <c r="K9" s="133"/>
      <c r="L9" s="207" t="s">
        <v>103</v>
      </c>
      <c r="M9" s="210">
        <v>3465</v>
      </c>
      <c r="N9" s="194">
        <v>3594</v>
      </c>
      <c r="O9" s="274">
        <f>N9-M9</f>
        <v>129</v>
      </c>
      <c r="P9" s="274">
        <v>32</v>
      </c>
      <c r="Q9" s="274">
        <v>30</v>
      </c>
      <c r="R9" s="274">
        <f>Q9-P9</f>
        <v>-2</v>
      </c>
      <c r="S9" s="275">
        <v>3829</v>
      </c>
      <c r="T9" s="275">
        <v>3859</v>
      </c>
      <c r="U9" s="274">
        <f>T9-S9</f>
        <v>30</v>
      </c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</row>
    <row r="10" spans="1:41" ht="18.75" customHeight="1">
      <c r="A10" s="259" t="s">
        <v>428</v>
      </c>
      <c r="B10" s="56">
        <v>6118</v>
      </c>
      <c r="C10" s="52">
        <v>126</v>
      </c>
      <c r="D10" s="52">
        <v>7086</v>
      </c>
      <c r="E10" s="281">
        <v>1166455</v>
      </c>
      <c r="F10" s="281"/>
      <c r="G10" s="269">
        <f>100000*C10/$E10</f>
        <v>10.801959784132263</v>
      </c>
      <c r="H10" s="280">
        <v>661081</v>
      </c>
      <c r="I10" s="280"/>
      <c r="J10" s="270">
        <f>10000*B10/$H10</f>
        <v>92.54539156321238</v>
      </c>
      <c r="K10" s="133"/>
      <c r="L10" s="207" t="s">
        <v>104</v>
      </c>
      <c r="M10" s="210">
        <v>194</v>
      </c>
      <c r="N10" s="194">
        <v>197</v>
      </c>
      <c r="O10" s="274">
        <f aca="true" t="shared" si="0" ref="O10:O50">N10-M10</f>
        <v>3</v>
      </c>
      <c r="P10" s="274">
        <v>4</v>
      </c>
      <c r="Q10" s="274">
        <v>3</v>
      </c>
      <c r="R10" s="274">
        <f aca="true" t="shared" si="1" ref="R10:R50">Q10-P10</f>
        <v>-1</v>
      </c>
      <c r="S10" s="275">
        <v>239</v>
      </c>
      <c r="T10" s="275">
        <v>234</v>
      </c>
      <c r="U10" s="274">
        <f aca="true" t="shared" si="2" ref="U10:U50">T10-S10</f>
        <v>-5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</row>
    <row r="11" spans="1:41" ht="18.75" customHeight="1">
      <c r="A11" s="259" t="s">
        <v>429</v>
      </c>
      <c r="B11" s="56">
        <v>6449</v>
      </c>
      <c r="C11" s="52">
        <v>116</v>
      </c>
      <c r="D11" s="52">
        <v>7388</v>
      </c>
      <c r="E11" s="281">
        <v>1168925</v>
      </c>
      <c r="F11" s="281"/>
      <c r="G11" s="269">
        <f>100000*C11/$E11</f>
        <v>9.923647796051927</v>
      </c>
      <c r="H11" s="280">
        <v>683627</v>
      </c>
      <c r="I11" s="280"/>
      <c r="J11" s="270">
        <f>10000*B11/$H11</f>
        <v>94.3350686851163</v>
      </c>
      <c r="K11" s="133"/>
      <c r="L11" s="207" t="s">
        <v>105</v>
      </c>
      <c r="M11" s="210">
        <v>522</v>
      </c>
      <c r="N11" s="194">
        <v>536</v>
      </c>
      <c r="O11" s="274">
        <f t="shared" si="0"/>
        <v>14</v>
      </c>
      <c r="P11" s="274">
        <v>14</v>
      </c>
      <c r="Q11" s="274">
        <v>15</v>
      </c>
      <c r="R11" s="274">
        <f t="shared" si="1"/>
        <v>1</v>
      </c>
      <c r="S11" s="275">
        <v>632</v>
      </c>
      <c r="T11" s="275">
        <v>660</v>
      </c>
      <c r="U11" s="274">
        <f t="shared" si="2"/>
        <v>28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</row>
    <row r="12" spans="1:41" ht="18.75" customHeight="1">
      <c r="A12" s="259" t="s">
        <v>430</v>
      </c>
      <c r="B12" s="56">
        <v>6516</v>
      </c>
      <c r="C12" s="52">
        <v>114</v>
      </c>
      <c r="D12" s="52">
        <v>7493</v>
      </c>
      <c r="E12" s="281">
        <v>1170912</v>
      </c>
      <c r="F12" s="281"/>
      <c r="G12" s="269">
        <f>100000*C12/$E12</f>
        <v>9.73600065589899</v>
      </c>
      <c r="H12" s="280">
        <v>704945</v>
      </c>
      <c r="I12" s="280"/>
      <c r="J12" s="270">
        <f>10000*B12/$H12</f>
        <v>92.43274297994878</v>
      </c>
      <c r="K12" s="133"/>
      <c r="L12" s="207" t="s">
        <v>106</v>
      </c>
      <c r="M12" s="210">
        <v>78</v>
      </c>
      <c r="N12" s="194">
        <v>68</v>
      </c>
      <c r="O12" s="274">
        <f t="shared" si="0"/>
        <v>-10</v>
      </c>
      <c r="P12" s="274">
        <v>3</v>
      </c>
      <c r="Q12" s="274">
        <v>2</v>
      </c>
      <c r="R12" s="274">
        <f t="shared" si="1"/>
        <v>-1</v>
      </c>
      <c r="S12" s="275">
        <v>91</v>
      </c>
      <c r="T12" s="275">
        <v>89</v>
      </c>
      <c r="U12" s="274">
        <f t="shared" si="2"/>
        <v>-2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</row>
    <row r="13" spans="1:41" ht="18.75" customHeight="1">
      <c r="A13" s="230" t="s">
        <v>426</v>
      </c>
      <c r="B13" s="266">
        <f>SUM(B15:B28)</f>
        <v>6693</v>
      </c>
      <c r="C13" s="267">
        <f>SUM(C15:C28)</f>
        <v>109</v>
      </c>
      <c r="D13" s="267">
        <f>SUM(D15:D28)</f>
        <v>7570</v>
      </c>
      <c r="E13" s="543">
        <v>1173301</v>
      </c>
      <c r="F13" s="543"/>
      <c r="G13" s="268">
        <v>9.3</v>
      </c>
      <c r="H13" s="543">
        <v>727733</v>
      </c>
      <c r="I13" s="543"/>
      <c r="J13" s="268">
        <v>92</v>
      </c>
      <c r="K13" s="133"/>
      <c r="L13" s="207" t="s">
        <v>107</v>
      </c>
      <c r="M13" s="210">
        <v>46</v>
      </c>
      <c r="N13" s="194">
        <v>33</v>
      </c>
      <c r="O13" s="274">
        <f t="shared" si="0"/>
        <v>-13</v>
      </c>
      <c r="P13" s="274">
        <v>4</v>
      </c>
      <c r="Q13" s="274">
        <v>0</v>
      </c>
      <c r="R13" s="274">
        <f t="shared" si="1"/>
        <v>-4</v>
      </c>
      <c r="S13" s="275">
        <v>53</v>
      </c>
      <c r="T13" s="275">
        <v>42</v>
      </c>
      <c r="U13" s="274">
        <f t="shared" si="2"/>
        <v>-11</v>
      </c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</row>
    <row r="14" spans="1:41" ht="18.75" customHeight="1">
      <c r="A14" s="92"/>
      <c r="B14" s="134"/>
      <c r="C14" s="135"/>
      <c r="D14" s="135"/>
      <c r="E14" s="542"/>
      <c r="F14" s="542"/>
      <c r="G14" s="136"/>
      <c r="H14" s="471"/>
      <c r="I14" s="471"/>
      <c r="J14" s="135"/>
      <c r="K14" s="133"/>
      <c r="L14" s="207" t="s">
        <v>108</v>
      </c>
      <c r="M14" s="210">
        <v>423</v>
      </c>
      <c r="N14" s="194">
        <v>445</v>
      </c>
      <c r="O14" s="274">
        <f t="shared" si="0"/>
        <v>22</v>
      </c>
      <c r="P14" s="274">
        <v>8</v>
      </c>
      <c r="Q14" s="274">
        <v>10</v>
      </c>
      <c r="R14" s="274">
        <f t="shared" si="1"/>
        <v>2</v>
      </c>
      <c r="S14" s="275">
        <v>472</v>
      </c>
      <c r="T14" s="275">
        <v>528</v>
      </c>
      <c r="U14" s="274">
        <f t="shared" si="2"/>
        <v>56</v>
      </c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</row>
    <row r="15" spans="1:41" ht="18.75" customHeight="1">
      <c r="A15" s="29" t="s">
        <v>346</v>
      </c>
      <c r="B15" s="190">
        <v>423</v>
      </c>
      <c r="C15" s="137">
        <v>6</v>
      </c>
      <c r="D15" s="137">
        <v>462</v>
      </c>
      <c r="E15" s="532">
        <v>1771984</v>
      </c>
      <c r="F15" s="532"/>
      <c r="G15" s="269">
        <v>0.5</v>
      </c>
      <c r="H15" s="536">
        <v>705599</v>
      </c>
      <c r="I15" s="536"/>
      <c r="J15" s="270">
        <f aca="true" t="shared" si="3" ref="J15:J28">10000*B15/$H15</f>
        <v>5.994906455366292</v>
      </c>
      <c r="K15" s="133"/>
      <c r="L15" s="207" t="s">
        <v>109</v>
      </c>
      <c r="M15" s="210">
        <v>133</v>
      </c>
      <c r="N15" s="194">
        <v>107</v>
      </c>
      <c r="O15" s="274">
        <f t="shared" si="0"/>
        <v>-26</v>
      </c>
      <c r="P15" s="274">
        <v>1</v>
      </c>
      <c r="Q15" s="274">
        <v>2</v>
      </c>
      <c r="R15" s="274">
        <f t="shared" si="1"/>
        <v>1</v>
      </c>
      <c r="S15" s="275">
        <v>164</v>
      </c>
      <c r="T15" s="275">
        <v>128</v>
      </c>
      <c r="U15" s="274">
        <f t="shared" si="2"/>
        <v>-36</v>
      </c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</row>
    <row r="16" spans="1:41" ht="18.75" customHeight="1">
      <c r="A16" s="185">
        <v>2</v>
      </c>
      <c r="B16" s="190">
        <v>378</v>
      </c>
      <c r="C16" s="137">
        <v>7</v>
      </c>
      <c r="D16" s="137">
        <v>426</v>
      </c>
      <c r="E16" s="532">
        <v>1172080</v>
      </c>
      <c r="F16" s="532"/>
      <c r="G16" s="269">
        <f aca="true" t="shared" si="4" ref="G16:G28">100000*C16/$E16</f>
        <v>0.5972288580984233</v>
      </c>
      <c r="H16" s="536">
        <v>708807</v>
      </c>
      <c r="I16" s="536"/>
      <c r="J16" s="270">
        <f t="shared" si="3"/>
        <v>5.33290444366379</v>
      </c>
      <c r="K16" s="133"/>
      <c r="L16" s="207" t="s">
        <v>110</v>
      </c>
      <c r="M16" s="210">
        <v>343</v>
      </c>
      <c r="N16" s="194">
        <v>334</v>
      </c>
      <c r="O16" s="274">
        <f t="shared" si="0"/>
        <v>-9</v>
      </c>
      <c r="P16" s="274">
        <v>5</v>
      </c>
      <c r="Q16" s="274">
        <v>6</v>
      </c>
      <c r="R16" s="274">
        <f t="shared" si="1"/>
        <v>1</v>
      </c>
      <c r="S16" s="275">
        <v>417</v>
      </c>
      <c r="T16" s="275">
        <v>373</v>
      </c>
      <c r="U16" s="274">
        <f t="shared" si="2"/>
        <v>-44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</row>
    <row r="17" spans="1:41" ht="18.75" customHeight="1">
      <c r="A17" s="185">
        <v>3</v>
      </c>
      <c r="B17" s="190">
        <v>523</v>
      </c>
      <c r="C17" s="137">
        <v>13</v>
      </c>
      <c r="D17" s="137">
        <v>593</v>
      </c>
      <c r="E17" s="532">
        <v>1172281</v>
      </c>
      <c r="F17" s="532"/>
      <c r="G17" s="269">
        <f t="shared" si="4"/>
        <v>1.1089491342092894</v>
      </c>
      <c r="H17" s="536">
        <v>709407</v>
      </c>
      <c r="I17" s="536"/>
      <c r="J17" s="270">
        <f t="shared" si="3"/>
        <v>7.372354656776716</v>
      </c>
      <c r="K17" s="133"/>
      <c r="L17" s="207" t="s">
        <v>111</v>
      </c>
      <c r="M17" s="210">
        <v>30</v>
      </c>
      <c r="N17" s="194">
        <v>30</v>
      </c>
      <c r="O17" s="274">
        <f t="shared" si="0"/>
        <v>0</v>
      </c>
      <c r="P17" s="274">
        <v>3</v>
      </c>
      <c r="Q17" s="274">
        <v>2</v>
      </c>
      <c r="R17" s="274">
        <f t="shared" si="1"/>
        <v>-1</v>
      </c>
      <c r="S17" s="275">
        <v>32</v>
      </c>
      <c r="T17" s="275">
        <v>30</v>
      </c>
      <c r="U17" s="274">
        <f t="shared" si="2"/>
        <v>-2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</row>
    <row r="18" spans="1:41" ht="18.75" customHeight="1">
      <c r="A18" s="185">
        <v>4</v>
      </c>
      <c r="B18" s="190">
        <v>488</v>
      </c>
      <c r="C18" s="137">
        <v>9</v>
      </c>
      <c r="D18" s="137">
        <v>554</v>
      </c>
      <c r="E18" s="532">
        <v>1169681</v>
      </c>
      <c r="F18" s="532"/>
      <c r="G18" s="269">
        <f t="shared" si="4"/>
        <v>0.7694405568697791</v>
      </c>
      <c r="H18" s="536">
        <v>712128</v>
      </c>
      <c r="I18" s="536"/>
      <c r="J18" s="270">
        <f t="shared" si="3"/>
        <v>6.852700638087535</v>
      </c>
      <c r="K18" s="133"/>
      <c r="L18" s="207" t="s">
        <v>112</v>
      </c>
      <c r="M18" s="210">
        <v>48</v>
      </c>
      <c r="N18" s="194">
        <v>57</v>
      </c>
      <c r="O18" s="274">
        <f t="shared" si="0"/>
        <v>9</v>
      </c>
      <c r="P18" s="274">
        <v>0</v>
      </c>
      <c r="Q18" s="274">
        <v>1</v>
      </c>
      <c r="R18" s="274">
        <f t="shared" si="1"/>
        <v>1</v>
      </c>
      <c r="S18" s="275">
        <v>60</v>
      </c>
      <c r="T18" s="275">
        <v>69</v>
      </c>
      <c r="U18" s="274">
        <f t="shared" si="2"/>
        <v>9</v>
      </c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</row>
    <row r="19" spans="1:41" ht="18.75" customHeight="1">
      <c r="A19" s="186"/>
      <c r="B19" s="190"/>
      <c r="C19" s="137"/>
      <c r="D19" s="137"/>
      <c r="E19" s="532"/>
      <c r="F19" s="532"/>
      <c r="G19" s="269"/>
      <c r="H19" s="536"/>
      <c r="I19" s="536"/>
      <c r="J19" s="270"/>
      <c r="K19" s="133"/>
      <c r="L19" s="207" t="s">
        <v>113</v>
      </c>
      <c r="M19" s="210">
        <v>66</v>
      </c>
      <c r="N19" s="194">
        <v>57</v>
      </c>
      <c r="O19" s="274">
        <f t="shared" si="0"/>
        <v>-9</v>
      </c>
      <c r="P19" s="274">
        <v>3</v>
      </c>
      <c r="Q19" s="274">
        <v>2</v>
      </c>
      <c r="R19" s="274">
        <f t="shared" si="1"/>
        <v>-1</v>
      </c>
      <c r="S19" s="275">
        <v>77</v>
      </c>
      <c r="T19" s="275">
        <v>67</v>
      </c>
      <c r="U19" s="274">
        <f t="shared" si="2"/>
        <v>-10</v>
      </c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</row>
    <row r="20" spans="1:41" ht="18.75" customHeight="1">
      <c r="A20" s="185">
        <v>5</v>
      </c>
      <c r="B20" s="190">
        <v>558</v>
      </c>
      <c r="C20" s="137">
        <v>10</v>
      </c>
      <c r="D20" s="137">
        <v>615</v>
      </c>
      <c r="E20" s="532">
        <v>1171402</v>
      </c>
      <c r="F20" s="532"/>
      <c r="G20" s="269">
        <f t="shared" si="4"/>
        <v>0.8536779004987186</v>
      </c>
      <c r="H20" s="536">
        <v>713216</v>
      </c>
      <c r="I20" s="536"/>
      <c r="J20" s="270">
        <f t="shared" si="3"/>
        <v>7.8237167982771</v>
      </c>
      <c r="K20" s="133"/>
      <c r="L20" s="207" t="s">
        <v>114</v>
      </c>
      <c r="M20" s="210">
        <v>42</v>
      </c>
      <c r="N20" s="194">
        <v>40</v>
      </c>
      <c r="O20" s="274">
        <f t="shared" si="0"/>
        <v>-2</v>
      </c>
      <c r="P20" s="274">
        <v>0</v>
      </c>
      <c r="Q20" s="274">
        <v>2</v>
      </c>
      <c r="R20" s="274">
        <f t="shared" si="1"/>
        <v>2</v>
      </c>
      <c r="S20" s="275">
        <v>52</v>
      </c>
      <c r="T20" s="275">
        <v>49</v>
      </c>
      <c r="U20" s="274">
        <f t="shared" si="2"/>
        <v>-3</v>
      </c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</row>
    <row r="21" spans="1:41" ht="18.75" customHeight="1">
      <c r="A21" s="185">
        <v>6</v>
      </c>
      <c r="B21" s="190">
        <v>596</v>
      </c>
      <c r="C21" s="137">
        <v>11</v>
      </c>
      <c r="D21" s="137">
        <v>667</v>
      </c>
      <c r="E21" s="532">
        <v>1171885</v>
      </c>
      <c r="F21" s="532"/>
      <c r="G21" s="269">
        <f t="shared" si="4"/>
        <v>0.9386586567794621</v>
      </c>
      <c r="H21" s="536">
        <v>716067</v>
      </c>
      <c r="I21" s="536"/>
      <c r="J21" s="270">
        <f t="shared" si="3"/>
        <v>8.323243495371242</v>
      </c>
      <c r="K21" s="133"/>
      <c r="L21" s="207" t="s">
        <v>115</v>
      </c>
      <c r="M21" s="210">
        <v>16</v>
      </c>
      <c r="N21" s="194">
        <v>19</v>
      </c>
      <c r="O21" s="274">
        <f t="shared" si="0"/>
        <v>3</v>
      </c>
      <c r="P21" s="274">
        <v>1</v>
      </c>
      <c r="Q21" s="274">
        <v>1</v>
      </c>
      <c r="R21" s="274">
        <f t="shared" si="1"/>
        <v>0</v>
      </c>
      <c r="S21" s="275">
        <v>20</v>
      </c>
      <c r="T21" s="275">
        <v>23</v>
      </c>
      <c r="U21" s="274">
        <f t="shared" si="2"/>
        <v>3</v>
      </c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</row>
    <row r="22" spans="1:41" ht="18.75" customHeight="1">
      <c r="A22" s="185">
        <v>7</v>
      </c>
      <c r="B22" s="190">
        <v>584</v>
      </c>
      <c r="C22" s="137">
        <v>8</v>
      </c>
      <c r="D22" s="137">
        <v>698</v>
      </c>
      <c r="E22" s="532">
        <v>1172144</v>
      </c>
      <c r="F22" s="532"/>
      <c r="G22" s="269">
        <f t="shared" si="4"/>
        <v>0.682509998771482</v>
      </c>
      <c r="H22" s="536">
        <v>719651</v>
      </c>
      <c r="I22" s="536"/>
      <c r="J22" s="270">
        <f t="shared" si="3"/>
        <v>8.115044653589031</v>
      </c>
      <c r="K22" s="133"/>
      <c r="L22" s="207" t="s">
        <v>116</v>
      </c>
      <c r="M22" s="210">
        <v>22</v>
      </c>
      <c r="N22" s="194">
        <v>28</v>
      </c>
      <c r="O22" s="274">
        <f t="shared" si="0"/>
        <v>6</v>
      </c>
      <c r="P22" s="274">
        <v>1</v>
      </c>
      <c r="Q22" s="274">
        <v>0</v>
      </c>
      <c r="R22" s="274">
        <f t="shared" si="1"/>
        <v>-1</v>
      </c>
      <c r="S22" s="275">
        <v>25</v>
      </c>
      <c r="T22" s="275">
        <v>33</v>
      </c>
      <c r="U22" s="274">
        <f t="shared" si="2"/>
        <v>8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</row>
    <row r="23" spans="1:41" ht="18.75" customHeight="1">
      <c r="A23" s="185">
        <v>8</v>
      </c>
      <c r="B23" s="190">
        <v>637</v>
      </c>
      <c r="C23" s="137">
        <v>6</v>
      </c>
      <c r="D23" s="137">
        <v>754</v>
      </c>
      <c r="E23" s="532">
        <v>1172391</v>
      </c>
      <c r="F23" s="532"/>
      <c r="G23" s="269">
        <f t="shared" si="4"/>
        <v>0.5117746553837415</v>
      </c>
      <c r="H23" s="536">
        <v>720496</v>
      </c>
      <c r="I23" s="536"/>
      <c r="J23" s="270">
        <f t="shared" si="3"/>
        <v>8.841131664853101</v>
      </c>
      <c r="K23" s="133"/>
      <c r="L23" s="207" t="s">
        <v>117</v>
      </c>
      <c r="M23" s="210">
        <v>73</v>
      </c>
      <c r="N23" s="194">
        <v>73</v>
      </c>
      <c r="O23" s="274">
        <f t="shared" si="0"/>
        <v>0</v>
      </c>
      <c r="P23" s="274">
        <v>2</v>
      </c>
      <c r="Q23" s="274">
        <v>1</v>
      </c>
      <c r="R23" s="274">
        <f t="shared" si="1"/>
        <v>-1</v>
      </c>
      <c r="S23" s="275">
        <v>86</v>
      </c>
      <c r="T23" s="275">
        <v>93</v>
      </c>
      <c r="U23" s="274">
        <f t="shared" si="2"/>
        <v>7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</row>
    <row r="24" spans="1:41" ht="18.75" customHeight="1">
      <c r="A24" s="186"/>
      <c r="B24" s="190"/>
      <c r="C24" s="137"/>
      <c r="D24" s="137"/>
      <c r="E24" s="532"/>
      <c r="F24" s="532"/>
      <c r="G24" s="269"/>
      <c r="H24" s="536"/>
      <c r="I24" s="536"/>
      <c r="J24" s="270"/>
      <c r="K24" s="133"/>
      <c r="L24" s="207" t="s">
        <v>118</v>
      </c>
      <c r="M24" s="210">
        <v>327</v>
      </c>
      <c r="N24" s="194">
        <v>300</v>
      </c>
      <c r="O24" s="274">
        <f t="shared" si="0"/>
        <v>-27</v>
      </c>
      <c r="P24" s="274">
        <v>2</v>
      </c>
      <c r="Q24" s="274">
        <v>3</v>
      </c>
      <c r="R24" s="274">
        <f t="shared" si="1"/>
        <v>1</v>
      </c>
      <c r="S24" s="275">
        <v>397</v>
      </c>
      <c r="T24" s="275">
        <v>337</v>
      </c>
      <c r="U24" s="274">
        <f t="shared" si="2"/>
        <v>-60</v>
      </c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</row>
    <row r="25" spans="1:41" ht="18.75" customHeight="1">
      <c r="A25" s="185">
        <v>9</v>
      </c>
      <c r="B25" s="190">
        <v>554</v>
      </c>
      <c r="C25" s="137">
        <v>5</v>
      </c>
      <c r="D25" s="137">
        <v>627</v>
      </c>
      <c r="E25" s="532">
        <v>1172955</v>
      </c>
      <c r="F25" s="532"/>
      <c r="G25" s="269">
        <f t="shared" si="4"/>
        <v>0.4262738127208631</v>
      </c>
      <c r="H25" s="536">
        <v>723434</v>
      </c>
      <c r="I25" s="536"/>
      <c r="J25" s="270">
        <f t="shared" si="3"/>
        <v>7.657920418448676</v>
      </c>
      <c r="K25" s="133"/>
      <c r="L25" s="207" t="s">
        <v>119</v>
      </c>
      <c r="M25" s="210">
        <v>7</v>
      </c>
      <c r="N25" s="194">
        <v>4</v>
      </c>
      <c r="O25" s="274">
        <f t="shared" si="0"/>
        <v>-3</v>
      </c>
      <c r="P25" s="274">
        <v>0</v>
      </c>
      <c r="Q25" s="274">
        <v>0</v>
      </c>
      <c r="R25" s="274">
        <f t="shared" si="1"/>
        <v>0</v>
      </c>
      <c r="S25" s="275">
        <v>8</v>
      </c>
      <c r="T25" s="275">
        <v>4</v>
      </c>
      <c r="U25" s="274">
        <f t="shared" si="2"/>
        <v>-4</v>
      </c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</row>
    <row r="26" spans="1:41" ht="18.75" customHeight="1">
      <c r="A26" s="185">
        <v>10</v>
      </c>
      <c r="B26" s="190">
        <v>612</v>
      </c>
      <c r="C26" s="137">
        <v>9</v>
      </c>
      <c r="D26" s="137">
        <v>668</v>
      </c>
      <c r="E26" s="532">
        <v>1173301</v>
      </c>
      <c r="F26" s="532"/>
      <c r="G26" s="269">
        <f t="shared" si="4"/>
        <v>0.7670665924600764</v>
      </c>
      <c r="H26" s="536">
        <v>724882</v>
      </c>
      <c r="I26" s="536"/>
      <c r="J26" s="270">
        <f t="shared" si="3"/>
        <v>8.442753441249748</v>
      </c>
      <c r="K26" s="133"/>
      <c r="L26" s="207" t="s">
        <v>120</v>
      </c>
      <c r="M26" s="210">
        <v>14</v>
      </c>
      <c r="N26" s="194">
        <v>6</v>
      </c>
      <c r="O26" s="274">
        <f t="shared" si="0"/>
        <v>-8</v>
      </c>
      <c r="P26" s="274">
        <v>0</v>
      </c>
      <c r="Q26" s="274">
        <v>1</v>
      </c>
      <c r="R26" s="274">
        <f t="shared" si="1"/>
        <v>1</v>
      </c>
      <c r="S26" s="275">
        <v>28</v>
      </c>
      <c r="T26" s="275">
        <v>10</v>
      </c>
      <c r="U26" s="274">
        <f t="shared" si="2"/>
        <v>-18</v>
      </c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</row>
    <row r="27" spans="1:41" ht="18.75" customHeight="1">
      <c r="A27" s="185">
        <v>11</v>
      </c>
      <c r="B27" s="190">
        <v>674</v>
      </c>
      <c r="C27" s="137">
        <v>16</v>
      </c>
      <c r="D27" s="137">
        <v>761</v>
      </c>
      <c r="E27" s="532">
        <v>1173887</v>
      </c>
      <c r="F27" s="532"/>
      <c r="G27" s="269">
        <f t="shared" si="4"/>
        <v>1.3629932012195383</v>
      </c>
      <c r="H27" s="536">
        <v>727151</v>
      </c>
      <c r="I27" s="536"/>
      <c r="J27" s="270">
        <f t="shared" si="3"/>
        <v>9.269051407479326</v>
      </c>
      <c r="K27" s="133"/>
      <c r="L27" s="207" t="s">
        <v>121</v>
      </c>
      <c r="M27" s="210">
        <v>9</v>
      </c>
      <c r="N27" s="194">
        <v>7</v>
      </c>
      <c r="O27" s="274">
        <f t="shared" si="0"/>
        <v>-2</v>
      </c>
      <c r="P27" s="274">
        <v>0</v>
      </c>
      <c r="Q27" s="274">
        <v>0</v>
      </c>
      <c r="R27" s="274">
        <f t="shared" si="1"/>
        <v>0</v>
      </c>
      <c r="S27" s="275">
        <v>11</v>
      </c>
      <c r="T27" s="275">
        <v>10</v>
      </c>
      <c r="U27" s="274">
        <f t="shared" si="2"/>
        <v>-1</v>
      </c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</row>
    <row r="28" spans="1:41" ht="18.75" customHeight="1">
      <c r="A28" s="187">
        <v>12</v>
      </c>
      <c r="B28" s="191">
        <v>666</v>
      </c>
      <c r="C28" s="192">
        <v>9</v>
      </c>
      <c r="D28" s="192">
        <v>745</v>
      </c>
      <c r="E28" s="533">
        <v>1174192</v>
      </c>
      <c r="F28" s="533"/>
      <c r="G28" s="271">
        <f t="shared" si="4"/>
        <v>0.7664845272323436</v>
      </c>
      <c r="H28" s="537">
        <v>727733</v>
      </c>
      <c r="I28" s="537"/>
      <c r="J28" s="272">
        <f t="shared" si="3"/>
        <v>9.151708112728157</v>
      </c>
      <c r="K28" s="133"/>
      <c r="L28" s="207" t="s">
        <v>122</v>
      </c>
      <c r="M28" s="210">
        <v>9</v>
      </c>
      <c r="N28" s="194">
        <v>4</v>
      </c>
      <c r="O28" s="274">
        <f t="shared" si="0"/>
        <v>-5</v>
      </c>
      <c r="P28" s="274">
        <v>1</v>
      </c>
      <c r="Q28" s="274">
        <v>1</v>
      </c>
      <c r="R28" s="274">
        <f t="shared" si="1"/>
        <v>0</v>
      </c>
      <c r="S28" s="275">
        <v>10</v>
      </c>
      <c r="T28" s="275">
        <v>6</v>
      </c>
      <c r="U28" s="274">
        <f t="shared" si="2"/>
        <v>-4</v>
      </c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</row>
    <row r="29" spans="1:41" ht="18.75" customHeight="1">
      <c r="A29" s="25" t="s">
        <v>334</v>
      </c>
      <c r="B29" s="25"/>
      <c r="C29" s="25"/>
      <c r="D29" s="25"/>
      <c r="E29" s="25"/>
      <c r="F29" s="25"/>
      <c r="G29" s="25"/>
      <c r="H29" s="58"/>
      <c r="I29" s="133"/>
      <c r="J29" s="133"/>
      <c r="K29" s="133"/>
      <c r="L29" s="207" t="s">
        <v>123</v>
      </c>
      <c r="M29" s="210">
        <v>6</v>
      </c>
      <c r="N29" s="194">
        <v>6</v>
      </c>
      <c r="O29" s="274">
        <f t="shared" si="0"/>
        <v>0</v>
      </c>
      <c r="P29" s="274">
        <v>0</v>
      </c>
      <c r="Q29" s="274">
        <v>0</v>
      </c>
      <c r="R29" s="274">
        <f t="shared" si="1"/>
        <v>0</v>
      </c>
      <c r="S29" s="275">
        <v>10</v>
      </c>
      <c r="T29" s="275">
        <v>6</v>
      </c>
      <c r="U29" s="274">
        <f t="shared" si="2"/>
        <v>-4</v>
      </c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</row>
    <row r="30" spans="1:41" ht="18.75" customHeight="1">
      <c r="A30" s="26"/>
      <c r="B30" s="25"/>
      <c r="C30" s="25"/>
      <c r="D30" s="25"/>
      <c r="E30" s="25"/>
      <c r="F30" s="25"/>
      <c r="G30" s="25"/>
      <c r="H30" s="58"/>
      <c r="I30" s="133"/>
      <c r="J30" s="133"/>
      <c r="K30" s="133"/>
      <c r="L30" s="207" t="s">
        <v>124</v>
      </c>
      <c r="M30" s="210">
        <v>56</v>
      </c>
      <c r="N30" s="194">
        <v>68</v>
      </c>
      <c r="O30" s="274">
        <f t="shared" si="0"/>
        <v>12</v>
      </c>
      <c r="P30" s="274">
        <v>5</v>
      </c>
      <c r="Q30" s="274">
        <v>4</v>
      </c>
      <c r="R30" s="274">
        <f t="shared" si="1"/>
        <v>-1</v>
      </c>
      <c r="S30" s="275">
        <v>67</v>
      </c>
      <c r="T30" s="275">
        <v>76</v>
      </c>
      <c r="U30" s="274">
        <f t="shared" si="2"/>
        <v>9</v>
      </c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</row>
    <row r="31" spans="2:41" ht="18.75" customHeight="1">
      <c r="B31" s="138"/>
      <c r="C31" s="138"/>
      <c r="D31" s="138"/>
      <c r="E31" s="138"/>
      <c r="F31" s="138"/>
      <c r="G31" s="138"/>
      <c r="H31" s="133"/>
      <c r="I31" s="133"/>
      <c r="J31" s="133"/>
      <c r="K31" s="133"/>
      <c r="L31" s="207" t="s">
        <v>125</v>
      </c>
      <c r="M31" s="210">
        <v>24</v>
      </c>
      <c r="N31" s="194">
        <v>29</v>
      </c>
      <c r="O31" s="274">
        <f t="shared" si="0"/>
        <v>5</v>
      </c>
      <c r="P31" s="274">
        <v>0</v>
      </c>
      <c r="Q31" s="274">
        <v>0</v>
      </c>
      <c r="R31" s="274">
        <f t="shared" si="1"/>
        <v>0</v>
      </c>
      <c r="S31" s="275">
        <v>27</v>
      </c>
      <c r="T31" s="275">
        <v>33</v>
      </c>
      <c r="U31" s="274">
        <f t="shared" si="2"/>
        <v>6</v>
      </c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</row>
    <row r="32" spans="1:41" ht="18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207" t="s">
        <v>126</v>
      </c>
      <c r="M32" s="210">
        <v>26</v>
      </c>
      <c r="N32" s="194">
        <v>23</v>
      </c>
      <c r="O32" s="274">
        <f t="shared" si="0"/>
        <v>-3</v>
      </c>
      <c r="P32" s="274">
        <v>0</v>
      </c>
      <c r="Q32" s="274">
        <v>2</v>
      </c>
      <c r="R32" s="274">
        <f t="shared" si="1"/>
        <v>2</v>
      </c>
      <c r="S32" s="275">
        <v>29</v>
      </c>
      <c r="T32" s="275">
        <v>27</v>
      </c>
      <c r="U32" s="274">
        <f t="shared" si="2"/>
        <v>-2</v>
      </c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</row>
    <row r="33" spans="11:41" ht="18.75" customHeight="1">
      <c r="K33" s="133"/>
      <c r="L33" s="207" t="s">
        <v>127</v>
      </c>
      <c r="M33" s="210">
        <v>20</v>
      </c>
      <c r="N33" s="194">
        <v>40</v>
      </c>
      <c r="O33" s="274">
        <f t="shared" si="0"/>
        <v>20</v>
      </c>
      <c r="P33" s="274">
        <v>1</v>
      </c>
      <c r="Q33" s="274">
        <v>0</v>
      </c>
      <c r="R33" s="274">
        <f t="shared" si="1"/>
        <v>-1</v>
      </c>
      <c r="S33" s="275">
        <v>21</v>
      </c>
      <c r="T33" s="275">
        <v>47</v>
      </c>
      <c r="U33" s="274">
        <f t="shared" si="2"/>
        <v>26</v>
      </c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</row>
    <row r="34" spans="11:41" ht="18.75" customHeight="1">
      <c r="K34" s="133"/>
      <c r="L34" s="207" t="s">
        <v>128</v>
      </c>
      <c r="M34" s="210">
        <v>59</v>
      </c>
      <c r="N34" s="194">
        <v>68</v>
      </c>
      <c r="O34" s="274">
        <f t="shared" si="0"/>
        <v>9</v>
      </c>
      <c r="P34" s="274">
        <v>3</v>
      </c>
      <c r="Q34" s="274">
        <v>0</v>
      </c>
      <c r="R34" s="274">
        <f t="shared" si="1"/>
        <v>-3</v>
      </c>
      <c r="S34" s="275">
        <v>67</v>
      </c>
      <c r="T34" s="275">
        <v>78</v>
      </c>
      <c r="U34" s="274">
        <f t="shared" si="2"/>
        <v>11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</row>
    <row r="35" spans="1:41" ht="18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131"/>
      <c r="L35" s="211" t="s">
        <v>129</v>
      </c>
      <c r="M35" s="212">
        <v>32</v>
      </c>
      <c r="N35" s="197">
        <v>32</v>
      </c>
      <c r="O35" s="274">
        <f t="shared" si="0"/>
        <v>0</v>
      </c>
      <c r="P35" s="274">
        <v>1</v>
      </c>
      <c r="Q35" s="274">
        <v>0</v>
      </c>
      <c r="R35" s="274">
        <f t="shared" si="1"/>
        <v>-1</v>
      </c>
      <c r="S35" s="275">
        <v>39</v>
      </c>
      <c r="T35" s="275">
        <v>39</v>
      </c>
      <c r="U35" s="274">
        <f t="shared" si="2"/>
        <v>0</v>
      </c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</row>
    <row r="36" spans="1:41" ht="18.75" customHeight="1">
      <c r="A36" s="307" t="s">
        <v>350</v>
      </c>
      <c r="B36" s="307"/>
      <c r="C36" s="307"/>
      <c r="D36" s="307"/>
      <c r="E36" s="307"/>
      <c r="F36" s="307"/>
      <c r="G36" s="307"/>
      <c r="H36" s="307"/>
      <c r="I36" s="307"/>
      <c r="J36" s="307"/>
      <c r="K36" s="133"/>
      <c r="L36" s="207" t="s">
        <v>130</v>
      </c>
      <c r="M36" s="210">
        <v>34</v>
      </c>
      <c r="N36" s="194">
        <v>27</v>
      </c>
      <c r="O36" s="274">
        <f t="shared" si="0"/>
        <v>-7</v>
      </c>
      <c r="P36" s="274">
        <v>0</v>
      </c>
      <c r="Q36" s="274">
        <v>0</v>
      </c>
      <c r="R36" s="274">
        <f t="shared" si="1"/>
        <v>0</v>
      </c>
      <c r="S36" s="275">
        <v>37</v>
      </c>
      <c r="T36" s="275">
        <v>37</v>
      </c>
      <c r="U36" s="274">
        <f t="shared" si="2"/>
        <v>0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</row>
    <row r="37" spans="1:41" ht="18.75" customHeight="1" thickBo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133"/>
      <c r="L37" s="207" t="s">
        <v>131</v>
      </c>
      <c r="M37" s="210">
        <v>55</v>
      </c>
      <c r="N37" s="194">
        <v>43</v>
      </c>
      <c r="O37" s="274">
        <f t="shared" si="0"/>
        <v>-12</v>
      </c>
      <c r="P37" s="274">
        <v>2</v>
      </c>
      <c r="Q37" s="274">
        <v>1</v>
      </c>
      <c r="R37" s="274">
        <f t="shared" si="1"/>
        <v>-1</v>
      </c>
      <c r="S37" s="275">
        <v>61</v>
      </c>
      <c r="T37" s="275">
        <v>54</v>
      </c>
      <c r="U37" s="274">
        <f t="shared" si="2"/>
        <v>-7</v>
      </c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</row>
    <row r="38" spans="1:41" ht="18.75" customHeight="1">
      <c r="A38" s="377" t="s">
        <v>351</v>
      </c>
      <c r="B38" s="380" t="s">
        <v>335</v>
      </c>
      <c r="C38" s="381"/>
      <c r="D38" s="516"/>
      <c r="E38" s="380" t="s">
        <v>336</v>
      </c>
      <c r="F38" s="381"/>
      <c r="G38" s="516"/>
      <c r="H38" s="534" t="s">
        <v>337</v>
      </c>
      <c r="I38" s="535"/>
      <c r="J38" s="535"/>
      <c r="K38" s="133"/>
      <c r="L38" s="207" t="s">
        <v>132</v>
      </c>
      <c r="M38" s="210">
        <v>38</v>
      </c>
      <c r="N38" s="194">
        <v>38</v>
      </c>
      <c r="O38" s="274">
        <f t="shared" si="0"/>
        <v>0</v>
      </c>
      <c r="P38" s="274">
        <v>2</v>
      </c>
      <c r="Q38" s="274">
        <v>0</v>
      </c>
      <c r="R38" s="274">
        <f t="shared" si="1"/>
        <v>-2</v>
      </c>
      <c r="S38" s="275">
        <v>49</v>
      </c>
      <c r="T38" s="275">
        <v>52</v>
      </c>
      <c r="U38" s="274">
        <f t="shared" si="2"/>
        <v>3</v>
      </c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</row>
    <row r="39" spans="1:41" ht="18.75" customHeight="1">
      <c r="A39" s="518"/>
      <c r="B39" s="139" t="s">
        <v>171</v>
      </c>
      <c r="C39" s="139" t="s">
        <v>198</v>
      </c>
      <c r="D39" s="139" t="s">
        <v>333</v>
      </c>
      <c r="E39" s="139" t="s">
        <v>171</v>
      </c>
      <c r="F39" s="139" t="s">
        <v>198</v>
      </c>
      <c r="G39" s="139" t="s">
        <v>333</v>
      </c>
      <c r="H39" s="139" t="s">
        <v>171</v>
      </c>
      <c r="I39" s="139" t="s">
        <v>198</v>
      </c>
      <c r="J39" s="90" t="s">
        <v>333</v>
      </c>
      <c r="K39" s="133"/>
      <c r="L39" s="207" t="s">
        <v>133</v>
      </c>
      <c r="M39" s="210">
        <v>24</v>
      </c>
      <c r="N39" s="194">
        <v>33</v>
      </c>
      <c r="O39" s="274">
        <f t="shared" si="0"/>
        <v>9</v>
      </c>
      <c r="P39" s="274">
        <v>0</v>
      </c>
      <c r="Q39" s="274">
        <v>1</v>
      </c>
      <c r="R39" s="274">
        <f t="shared" si="1"/>
        <v>1</v>
      </c>
      <c r="S39" s="275">
        <v>28</v>
      </c>
      <c r="T39" s="275">
        <v>38</v>
      </c>
      <c r="U39" s="274">
        <f t="shared" si="2"/>
        <v>10</v>
      </c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</row>
    <row r="40" spans="1:41" ht="18.75" customHeight="1">
      <c r="A40" s="200" t="s">
        <v>352</v>
      </c>
      <c r="B40" s="273">
        <f>SUM(B42:B49)</f>
        <v>6516</v>
      </c>
      <c r="C40" s="273">
        <f>SUM(C42:C49)</f>
        <v>6693</v>
      </c>
      <c r="D40" s="273">
        <f>SUM(D42:D49)</f>
        <v>177</v>
      </c>
      <c r="E40" s="273">
        <f aca="true" t="shared" si="5" ref="E40:J40">SUM(E42:E49)</f>
        <v>114</v>
      </c>
      <c r="F40" s="273">
        <f t="shared" si="5"/>
        <v>109</v>
      </c>
      <c r="G40" s="273">
        <f t="shared" si="5"/>
        <v>-5</v>
      </c>
      <c r="H40" s="273">
        <f t="shared" si="5"/>
        <v>7493</v>
      </c>
      <c r="I40" s="273">
        <f t="shared" si="5"/>
        <v>7570</v>
      </c>
      <c r="J40" s="273">
        <f t="shared" si="5"/>
        <v>77</v>
      </c>
      <c r="K40" s="133"/>
      <c r="L40" s="207" t="s">
        <v>134</v>
      </c>
      <c r="M40" s="210">
        <v>23</v>
      </c>
      <c r="N40" s="194">
        <v>22</v>
      </c>
      <c r="O40" s="274">
        <f t="shared" si="0"/>
        <v>-1</v>
      </c>
      <c r="P40" s="274">
        <v>1</v>
      </c>
      <c r="Q40" s="274">
        <v>2</v>
      </c>
      <c r="R40" s="274">
        <f t="shared" si="1"/>
        <v>1</v>
      </c>
      <c r="S40" s="275">
        <v>27</v>
      </c>
      <c r="T40" s="275">
        <v>25</v>
      </c>
      <c r="U40" s="274">
        <f t="shared" si="2"/>
        <v>-2</v>
      </c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</row>
    <row r="41" spans="1:41" ht="18.75" customHeight="1">
      <c r="A41" s="68"/>
      <c r="B41" s="193"/>
      <c r="C41" s="194"/>
      <c r="D41" s="194"/>
      <c r="E41" s="194"/>
      <c r="F41" s="194"/>
      <c r="G41" s="194"/>
      <c r="H41" s="194"/>
      <c r="I41" s="194"/>
      <c r="J41" s="194"/>
      <c r="K41" s="133"/>
      <c r="L41" s="207" t="s">
        <v>135</v>
      </c>
      <c r="M41" s="210">
        <v>33</v>
      </c>
      <c r="N41" s="194">
        <v>33</v>
      </c>
      <c r="O41" s="274">
        <f t="shared" si="0"/>
        <v>0</v>
      </c>
      <c r="P41" s="274">
        <v>1</v>
      </c>
      <c r="Q41" s="274">
        <v>1</v>
      </c>
      <c r="R41" s="274">
        <f t="shared" si="1"/>
        <v>0</v>
      </c>
      <c r="S41" s="275">
        <v>50</v>
      </c>
      <c r="T41" s="275">
        <v>42</v>
      </c>
      <c r="U41" s="274">
        <f t="shared" si="2"/>
        <v>-8</v>
      </c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</row>
    <row r="42" spans="1:41" ht="18.75" customHeight="1">
      <c r="A42" s="68" t="s">
        <v>136</v>
      </c>
      <c r="B42" s="193">
        <v>1359</v>
      </c>
      <c r="C42" s="194">
        <v>1388</v>
      </c>
      <c r="D42" s="274">
        <f>C42-B42</f>
        <v>29</v>
      </c>
      <c r="E42" s="274">
        <v>33</v>
      </c>
      <c r="F42" s="274">
        <v>40</v>
      </c>
      <c r="G42" s="274">
        <f>F42-E42</f>
        <v>7</v>
      </c>
      <c r="H42" s="275">
        <v>1657</v>
      </c>
      <c r="I42" s="275">
        <v>1641</v>
      </c>
      <c r="J42" s="274">
        <f>I42-H42</f>
        <v>-16</v>
      </c>
      <c r="K42" s="133"/>
      <c r="L42" s="207" t="s">
        <v>137</v>
      </c>
      <c r="M42" s="210">
        <v>12</v>
      </c>
      <c r="N42" s="194">
        <v>25</v>
      </c>
      <c r="O42" s="274">
        <f t="shared" si="0"/>
        <v>13</v>
      </c>
      <c r="P42" s="274">
        <v>0</v>
      </c>
      <c r="Q42" s="274">
        <v>2</v>
      </c>
      <c r="R42" s="274">
        <f t="shared" si="1"/>
        <v>2</v>
      </c>
      <c r="S42" s="275">
        <v>18</v>
      </c>
      <c r="T42" s="275">
        <v>25</v>
      </c>
      <c r="U42" s="274">
        <f t="shared" si="2"/>
        <v>7</v>
      </c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</row>
    <row r="43" spans="1:41" ht="18.75" customHeight="1">
      <c r="A43" s="68" t="s">
        <v>139</v>
      </c>
      <c r="B43" s="193">
        <v>1000</v>
      </c>
      <c r="C43" s="194">
        <v>909</v>
      </c>
      <c r="D43" s="274">
        <f aca="true" t="shared" si="6" ref="D43:D49">C43-B43</f>
        <v>-91</v>
      </c>
      <c r="E43" s="274">
        <v>26</v>
      </c>
      <c r="F43" s="274">
        <v>19</v>
      </c>
      <c r="G43" s="274">
        <f aca="true" t="shared" si="7" ref="G43:G49">F43-E43</f>
        <v>-7</v>
      </c>
      <c r="H43" s="275">
        <v>1159</v>
      </c>
      <c r="I43" s="275">
        <v>1045</v>
      </c>
      <c r="J43" s="274">
        <f aca="true" t="shared" si="8" ref="J43:J49">I43-H43</f>
        <v>-114</v>
      </c>
      <c r="K43" s="133"/>
      <c r="L43" s="207" t="s">
        <v>138</v>
      </c>
      <c r="M43" s="210">
        <v>7</v>
      </c>
      <c r="N43" s="194">
        <v>10</v>
      </c>
      <c r="O43" s="274">
        <f t="shared" si="0"/>
        <v>3</v>
      </c>
      <c r="P43" s="274">
        <v>0</v>
      </c>
      <c r="Q43" s="274">
        <v>0</v>
      </c>
      <c r="R43" s="274">
        <f t="shared" si="1"/>
        <v>0</v>
      </c>
      <c r="S43" s="275">
        <v>8</v>
      </c>
      <c r="T43" s="275">
        <v>15</v>
      </c>
      <c r="U43" s="274">
        <f t="shared" si="2"/>
        <v>7</v>
      </c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</row>
    <row r="44" spans="1:41" ht="18.75" customHeight="1">
      <c r="A44" s="68" t="s">
        <v>141</v>
      </c>
      <c r="B44" s="193">
        <v>30</v>
      </c>
      <c r="C44" s="194">
        <v>22</v>
      </c>
      <c r="D44" s="274">
        <f t="shared" si="6"/>
        <v>-8</v>
      </c>
      <c r="E44" s="274">
        <v>3</v>
      </c>
      <c r="F44" s="274">
        <v>1</v>
      </c>
      <c r="G44" s="274">
        <f t="shared" si="7"/>
        <v>-2</v>
      </c>
      <c r="H44" s="275">
        <v>42</v>
      </c>
      <c r="I44" s="275">
        <v>33</v>
      </c>
      <c r="J44" s="274">
        <f t="shared" si="8"/>
        <v>-9</v>
      </c>
      <c r="K44" s="133"/>
      <c r="L44" s="207" t="s">
        <v>140</v>
      </c>
      <c r="M44" s="210">
        <v>17</v>
      </c>
      <c r="N44" s="194">
        <v>19</v>
      </c>
      <c r="O44" s="274">
        <f t="shared" si="0"/>
        <v>2</v>
      </c>
      <c r="P44" s="274">
        <v>0</v>
      </c>
      <c r="Q44" s="274">
        <v>2</v>
      </c>
      <c r="R44" s="274">
        <f t="shared" si="1"/>
        <v>2</v>
      </c>
      <c r="S44" s="275">
        <v>17</v>
      </c>
      <c r="T44" s="275">
        <v>20</v>
      </c>
      <c r="U44" s="274">
        <f t="shared" si="2"/>
        <v>3</v>
      </c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</row>
    <row r="45" spans="1:41" ht="18.75" customHeight="1">
      <c r="A45" s="19" t="s">
        <v>143</v>
      </c>
      <c r="B45" s="196">
        <v>6</v>
      </c>
      <c r="C45" s="197">
        <v>9</v>
      </c>
      <c r="D45" s="274">
        <f t="shared" si="6"/>
        <v>3</v>
      </c>
      <c r="E45" s="274">
        <v>0</v>
      </c>
      <c r="F45" s="274">
        <v>0</v>
      </c>
      <c r="G45" s="274">
        <f t="shared" si="7"/>
        <v>0</v>
      </c>
      <c r="H45" s="275">
        <v>6</v>
      </c>
      <c r="I45" s="275">
        <v>15</v>
      </c>
      <c r="J45" s="274">
        <f t="shared" si="8"/>
        <v>9</v>
      </c>
      <c r="K45" s="133"/>
      <c r="L45" s="207" t="s">
        <v>142</v>
      </c>
      <c r="M45" s="210">
        <v>42</v>
      </c>
      <c r="N45" s="194">
        <v>66</v>
      </c>
      <c r="O45" s="274">
        <f t="shared" si="0"/>
        <v>24</v>
      </c>
      <c r="P45" s="274">
        <v>3</v>
      </c>
      <c r="Q45" s="274">
        <v>1</v>
      </c>
      <c r="R45" s="274">
        <f t="shared" si="1"/>
        <v>-2</v>
      </c>
      <c r="S45" s="275">
        <v>59</v>
      </c>
      <c r="T45" s="275">
        <v>86</v>
      </c>
      <c r="U45" s="274">
        <f t="shared" si="2"/>
        <v>27</v>
      </c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</row>
    <row r="46" spans="1:41" ht="18.75" customHeight="1">
      <c r="A46" s="68" t="s">
        <v>145</v>
      </c>
      <c r="B46" s="193">
        <v>857</v>
      </c>
      <c r="C46" s="194">
        <v>927</v>
      </c>
      <c r="D46" s="274">
        <f t="shared" si="6"/>
        <v>70</v>
      </c>
      <c r="E46" s="274">
        <v>12</v>
      </c>
      <c r="F46" s="274">
        <v>18</v>
      </c>
      <c r="G46" s="274">
        <f t="shared" si="7"/>
        <v>6</v>
      </c>
      <c r="H46" s="275">
        <v>999</v>
      </c>
      <c r="I46" s="275">
        <v>1027</v>
      </c>
      <c r="J46" s="274">
        <f t="shared" si="8"/>
        <v>28</v>
      </c>
      <c r="K46" s="133"/>
      <c r="L46" s="207" t="s">
        <v>144</v>
      </c>
      <c r="M46" s="210">
        <v>16</v>
      </c>
      <c r="N46" s="194">
        <v>39</v>
      </c>
      <c r="O46" s="274">
        <f t="shared" si="0"/>
        <v>23</v>
      </c>
      <c r="P46" s="274">
        <v>0</v>
      </c>
      <c r="Q46" s="274">
        <v>1</v>
      </c>
      <c r="R46" s="274">
        <f t="shared" si="1"/>
        <v>1</v>
      </c>
      <c r="S46" s="275">
        <v>23</v>
      </c>
      <c r="T46" s="275">
        <v>48</v>
      </c>
      <c r="U46" s="274">
        <f t="shared" si="2"/>
        <v>25</v>
      </c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</row>
    <row r="47" spans="1:41" ht="18.75" customHeight="1">
      <c r="A47" s="68" t="s">
        <v>166</v>
      </c>
      <c r="B47" s="193">
        <v>3074</v>
      </c>
      <c r="C47" s="194">
        <v>3244</v>
      </c>
      <c r="D47" s="274">
        <f t="shared" si="6"/>
        <v>170</v>
      </c>
      <c r="E47" s="274">
        <v>32</v>
      </c>
      <c r="F47" s="274">
        <v>25</v>
      </c>
      <c r="G47" s="274">
        <f t="shared" si="7"/>
        <v>-7</v>
      </c>
      <c r="H47" s="275">
        <v>3412</v>
      </c>
      <c r="I47" s="275">
        <v>3569</v>
      </c>
      <c r="J47" s="274">
        <f t="shared" si="8"/>
        <v>157</v>
      </c>
      <c r="K47" s="133"/>
      <c r="L47" s="207" t="s">
        <v>146</v>
      </c>
      <c r="M47" s="210">
        <v>34</v>
      </c>
      <c r="N47" s="194">
        <v>55</v>
      </c>
      <c r="O47" s="274">
        <f t="shared" si="0"/>
        <v>21</v>
      </c>
      <c r="P47" s="274">
        <v>1</v>
      </c>
      <c r="Q47" s="274">
        <v>2</v>
      </c>
      <c r="R47" s="274">
        <f t="shared" si="1"/>
        <v>1</v>
      </c>
      <c r="S47" s="275">
        <v>47</v>
      </c>
      <c r="T47" s="275">
        <v>82</v>
      </c>
      <c r="U47" s="274">
        <f t="shared" si="2"/>
        <v>35</v>
      </c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</row>
    <row r="48" spans="1:41" ht="18.75" customHeight="1">
      <c r="A48" s="68" t="s">
        <v>50</v>
      </c>
      <c r="B48" s="193">
        <v>133</v>
      </c>
      <c r="C48" s="194">
        <v>142</v>
      </c>
      <c r="D48" s="274">
        <f t="shared" si="6"/>
        <v>9</v>
      </c>
      <c r="E48" s="274">
        <v>3</v>
      </c>
      <c r="F48" s="274">
        <v>2</v>
      </c>
      <c r="G48" s="274">
        <f t="shared" si="7"/>
        <v>-1</v>
      </c>
      <c r="H48" s="275">
        <v>148</v>
      </c>
      <c r="I48" s="275">
        <v>171</v>
      </c>
      <c r="J48" s="274">
        <f t="shared" si="8"/>
        <v>23</v>
      </c>
      <c r="K48" s="133"/>
      <c r="L48" s="207" t="s">
        <v>147</v>
      </c>
      <c r="M48" s="210">
        <v>21</v>
      </c>
      <c r="N48" s="194">
        <v>13</v>
      </c>
      <c r="O48" s="274">
        <f t="shared" si="0"/>
        <v>-8</v>
      </c>
      <c r="P48" s="274">
        <v>3</v>
      </c>
      <c r="Q48" s="274">
        <v>1</v>
      </c>
      <c r="R48" s="274">
        <f t="shared" si="1"/>
        <v>-2</v>
      </c>
      <c r="S48" s="275">
        <v>22</v>
      </c>
      <c r="T48" s="275">
        <v>15</v>
      </c>
      <c r="U48" s="274">
        <f t="shared" si="2"/>
        <v>-7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</row>
    <row r="49" spans="1:41" ht="18.75" customHeight="1">
      <c r="A49" s="69" t="s">
        <v>167</v>
      </c>
      <c r="B49" s="198">
        <v>57</v>
      </c>
      <c r="C49" s="199">
        <v>52</v>
      </c>
      <c r="D49" s="276">
        <f t="shared" si="6"/>
        <v>-5</v>
      </c>
      <c r="E49" s="276">
        <v>5</v>
      </c>
      <c r="F49" s="276">
        <v>4</v>
      </c>
      <c r="G49" s="276">
        <f t="shared" si="7"/>
        <v>-1</v>
      </c>
      <c r="H49" s="277">
        <v>70</v>
      </c>
      <c r="I49" s="277">
        <v>69</v>
      </c>
      <c r="J49" s="276">
        <f t="shared" si="8"/>
        <v>-1</v>
      </c>
      <c r="K49" s="133"/>
      <c r="L49" s="207" t="s">
        <v>148</v>
      </c>
      <c r="M49" s="210">
        <v>13</v>
      </c>
      <c r="N49" s="194">
        <v>13</v>
      </c>
      <c r="O49" s="274">
        <f t="shared" si="0"/>
        <v>0</v>
      </c>
      <c r="P49" s="274">
        <v>2</v>
      </c>
      <c r="Q49" s="274">
        <v>3</v>
      </c>
      <c r="R49" s="274">
        <f t="shared" si="1"/>
        <v>1</v>
      </c>
      <c r="S49" s="275">
        <v>14</v>
      </c>
      <c r="T49" s="275">
        <v>12</v>
      </c>
      <c r="U49" s="274">
        <f t="shared" si="2"/>
        <v>-2</v>
      </c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</row>
    <row r="50" spans="1:41" ht="18.75" customHeight="1">
      <c r="A50" s="25" t="s">
        <v>338</v>
      </c>
      <c r="B50" s="24"/>
      <c r="C50" s="24"/>
      <c r="D50" s="21"/>
      <c r="E50" s="22"/>
      <c r="F50" s="22"/>
      <c r="G50" s="21"/>
      <c r="H50" s="24"/>
      <c r="I50" s="24"/>
      <c r="J50" s="21"/>
      <c r="K50" s="133"/>
      <c r="L50" s="213" t="s">
        <v>149</v>
      </c>
      <c r="M50" s="214">
        <v>57</v>
      </c>
      <c r="N50" s="199">
        <v>52</v>
      </c>
      <c r="O50" s="276">
        <f t="shared" si="0"/>
        <v>-5</v>
      </c>
      <c r="P50" s="276">
        <v>5</v>
      </c>
      <c r="Q50" s="276">
        <v>4</v>
      </c>
      <c r="R50" s="276">
        <f t="shared" si="1"/>
        <v>-1</v>
      </c>
      <c r="S50" s="277">
        <v>70</v>
      </c>
      <c r="T50" s="277">
        <v>69</v>
      </c>
      <c r="U50" s="276">
        <f t="shared" si="2"/>
        <v>-1</v>
      </c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</row>
    <row r="51" spans="2:41" ht="15" customHeight="1">
      <c r="B51" s="25"/>
      <c r="C51" s="25"/>
      <c r="D51" s="25"/>
      <c r="E51" s="25"/>
      <c r="F51" s="58"/>
      <c r="G51" s="58"/>
      <c r="H51" s="58"/>
      <c r="I51" s="58"/>
      <c r="J51" s="58"/>
      <c r="K51" s="133"/>
      <c r="L51" s="215" t="s">
        <v>338</v>
      </c>
      <c r="M51" s="216"/>
      <c r="N51" s="216"/>
      <c r="O51" s="216"/>
      <c r="P51" s="21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</row>
    <row r="52" spans="1:41" ht="16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</row>
    <row r="53" spans="1:41" ht="16.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</row>
    <row r="54" spans="1:41" ht="16.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</row>
    <row r="55" spans="1:41" ht="16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</row>
    <row r="56" spans="1:41" ht="16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</row>
    <row r="57" spans="1:41" ht="16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</row>
    <row r="58" spans="1:41" ht="16.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</row>
    <row r="59" spans="1:41" ht="16.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</row>
    <row r="60" spans="1:41" ht="16.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</row>
    <row r="61" spans="1:41" ht="16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</row>
    <row r="62" spans="1:41" ht="16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</row>
    <row r="63" spans="1:41" ht="16.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</row>
    <row r="64" spans="1:41" ht="16.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</row>
    <row r="65" spans="1:41" ht="16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</row>
    <row r="66" spans="1:41" ht="16.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</row>
    <row r="67" spans="1:41" ht="16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</row>
    <row r="68" spans="1:41" ht="16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</row>
    <row r="69" spans="1:41" ht="16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</row>
    <row r="70" spans="1:41" ht="16.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</row>
    <row r="71" spans="1:41" ht="16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</row>
    <row r="72" spans="1:41" ht="16.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</row>
    <row r="73" spans="1:41" ht="16.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</row>
    <row r="74" spans="1:41" ht="16.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</row>
    <row r="75" spans="1:41" ht="16.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</row>
    <row r="76" spans="1:41" ht="16.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</row>
    <row r="77" spans="1:41" ht="16.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</row>
    <row r="78" spans="1:41" ht="18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</row>
    <row r="79" spans="1:41" ht="16.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</row>
    <row r="80" spans="1:41" ht="16.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</row>
    <row r="81" spans="1:41" ht="16.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</row>
    <row r="82" spans="1:41" ht="16.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</row>
    <row r="83" spans="1:41" ht="16.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</row>
    <row r="84" spans="1:41" ht="16.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</row>
    <row r="85" spans="1:41" ht="16.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</row>
    <row r="86" spans="1:41" ht="16.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</row>
    <row r="87" spans="1:41" ht="16.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</row>
    <row r="88" spans="1:41" ht="16.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</row>
    <row r="89" spans="1:41" ht="16.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</row>
    <row r="90" spans="1:41" ht="16.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</row>
    <row r="91" spans="1:41" ht="16.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</row>
    <row r="92" spans="1:41" ht="1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</row>
    <row r="93" spans="1:41" ht="1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</row>
    <row r="94" spans="1:41" ht="14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</row>
    <row r="95" spans="1:41" ht="14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</row>
    <row r="96" spans="1:41" ht="14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</row>
    <row r="97" spans="1:41" ht="14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</row>
    <row r="98" spans="1:41" ht="14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</row>
    <row r="99" spans="1:41" ht="14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</row>
    <row r="100" spans="1:41" ht="14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</row>
    <row r="101" spans="1:41" ht="14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</row>
    <row r="102" spans="1:41" ht="14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</row>
    <row r="103" spans="1:41" ht="14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</row>
    <row r="104" spans="1:41" ht="14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</row>
    <row r="105" spans="1:41" ht="14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</row>
    <row r="106" spans="1:41" ht="14.2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</row>
    <row r="107" spans="1:41" ht="14.2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</row>
  </sheetData>
  <sheetProtection/>
  <mergeCells count="65">
    <mergeCell ref="L5:L6"/>
    <mergeCell ref="A2:J2"/>
    <mergeCell ref="A3:J3"/>
    <mergeCell ref="A5:A7"/>
    <mergeCell ref="B5:B7"/>
    <mergeCell ref="C5:C7"/>
    <mergeCell ref="H5:J5"/>
    <mergeCell ref="J6:J7"/>
    <mergeCell ref="H10:I10"/>
    <mergeCell ref="H9:I9"/>
    <mergeCell ref="H11:I11"/>
    <mergeCell ref="E12:F12"/>
    <mergeCell ref="D5:D7"/>
    <mergeCell ref="E6:F7"/>
    <mergeCell ref="H6:I7"/>
    <mergeCell ref="G6:G7"/>
    <mergeCell ref="E8:F8"/>
    <mergeCell ref="E9:F9"/>
    <mergeCell ref="E18:F18"/>
    <mergeCell ref="E14:F14"/>
    <mergeCell ref="H14:I14"/>
    <mergeCell ref="H13:I13"/>
    <mergeCell ref="H12:I12"/>
    <mergeCell ref="H16:I16"/>
    <mergeCell ref="E13:F13"/>
    <mergeCell ref="E24:F24"/>
    <mergeCell ref="E25:F25"/>
    <mergeCell ref="E5:G5"/>
    <mergeCell ref="E10:F10"/>
    <mergeCell ref="E11:F11"/>
    <mergeCell ref="H8:I8"/>
    <mergeCell ref="H22:I22"/>
    <mergeCell ref="H21:I21"/>
    <mergeCell ref="H20:I20"/>
    <mergeCell ref="H15:I15"/>
    <mergeCell ref="E26:F26"/>
    <mergeCell ref="H18:I18"/>
    <mergeCell ref="H17:I17"/>
    <mergeCell ref="H28:I28"/>
    <mergeCell ref="H27:I27"/>
    <mergeCell ref="H24:I24"/>
    <mergeCell ref="H23:I23"/>
    <mergeCell ref="H25:I25"/>
    <mergeCell ref="H19:I19"/>
    <mergeCell ref="H26:I26"/>
    <mergeCell ref="A36:J36"/>
    <mergeCell ref="H38:J38"/>
    <mergeCell ref="E19:F19"/>
    <mergeCell ref="E20:F20"/>
    <mergeCell ref="E21:F21"/>
    <mergeCell ref="E15:F15"/>
    <mergeCell ref="E16:F16"/>
    <mergeCell ref="E17:F17"/>
    <mergeCell ref="E22:F22"/>
    <mergeCell ref="E23:F23"/>
    <mergeCell ref="L2:U2"/>
    <mergeCell ref="L3:U3"/>
    <mergeCell ref="P5:R5"/>
    <mergeCell ref="S5:U5"/>
    <mergeCell ref="M5:O5"/>
    <mergeCell ref="A38:A39"/>
    <mergeCell ref="B38:D38"/>
    <mergeCell ref="E38:G38"/>
    <mergeCell ref="E27:F27"/>
    <mergeCell ref="E28:F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2013-06-10T07:47:15Z</cp:lastPrinted>
  <dcterms:created xsi:type="dcterms:W3CDTF">1998-03-26T00:53:14Z</dcterms:created>
  <dcterms:modified xsi:type="dcterms:W3CDTF">2013-06-10T07:48:41Z</dcterms:modified>
  <cp:category/>
  <cp:version/>
  <cp:contentType/>
  <cp:contentStatus/>
</cp:coreProperties>
</file>