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690" windowHeight="6465" tabRatio="625" activeTab="0"/>
  </bookViews>
  <sheets>
    <sheet name="２３４" sheetId="1" r:id="rId1"/>
    <sheet name="２３６" sheetId="2" r:id="rId2"/>
    <sheet name="２３８" sheetId="3" r:id="rId3"/>
    <sheet name="２４０" sheetId="4" r:id="rId4"/>
    <sheet name="２４２" sheetId="5" r:id="rId5"/>
  </sheets>
  <definedNames>
    <definedName name="_xlnm.Print_Area" localSheetId="0">'２３４'!$A$1:$O$53</definedName>
    <definedName name="_xlnm.Print_Area" localSheetId="2">'２３８'!$A$1:$Z$66</definedName>
    <definedName name="_xlnm.Print_Area" localSheetId="3">'２４０'!$A$1:$Z$63</definedName>
  </definedNames>
  <calcPr fullCalcOnLoad="1"/>
</workbook>
</file>

<file path=xl/comments3.xml><?xml version="1.0" encoding="utf-8"?>
<comments xmlns="http://schemas.openxmlformats.org/spreadsheetml/2006/main">
  <authors>
    <author>ｍｅ</author>
  </authors>
  <commentList>
    <comment ref="R1" authorId="0">
      <text>
        <r>
          <rPr>
            <b/>
            <sz val="9"/>
            <rFont val="ＭＳ Ｐゴシック"/>
            <family val="3"/>
          </rPr>
          <t>ｍｅ: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<sst xmlns="http://schemas.openxmlformats.org/spreadsheetml/2006/main" count="832" uniqueCount="489">
  <si>
    <t>被保険者数（人）</t>
  </si>
  <si>
    <t>平均標準報酬月額（円）</t>
  </si>
  <si>
    <t>（単位：金額　千円）</t>
  </si>
  <si>
    <t>件数</t>
  </si>
  <si>
    <t>金額</t>
  </si>
  <si>
    <t>訪問看護療養費</t>
  </si>
  <si>
    <t>出産育児一時金</t>
  </si>
  <si>
    <t>１件当たり日数</t>
  </si>
  <si>
    <t>入院時食事療養費</t>
  </si>
  <si>
    <t>件数</t>
  </si>
  <si>
    <t>金額</t>
  </si>
  <si>
    <t>一般診療</t>
  </si>
  <si>
    <t>歯科診療</t>
  </si>
  <si>
    <t>療養費</t>
  </si>
  <si>
    <t>高額療養費</t>
  </si>
  <si>
    <t>看護費</t>
  </si>
  <si>
    <t>傷病手当金</t>
  </si>
  <si>
    <t>出産手当金</t>
  </si>
  <si>
    <t>移送費</t>
  </si>
  <si>
    <t>入院給付</t>
  </si>
  <si>
    <t>入院外給付</t>
  </si>
  <si>
    <t>歯科給付</t>
  </si>
  <si>
    <t>薬剤の給付</t>
  </si>
  <si>
    <t>食事療養費</t>
  </si>
  <si>
    <t>葬祭給付</t>
  </si>
  <si>
    <t>総数</t>
  </si>
  <si>
    <t>入院外</t>
  </si>
  <si>
    <t>事業所数</t>
  </si>
  <si>
    <t>（１）　適　　用　　状　　況</t>
  </si>
  <si>
    <t>被保険者数（人）</t>
  </si>
  <si>
    <t>（寡婦、かん夫、遺児を含む）</t>
  </si>
  <si>
    <t>通算遺族年金</t>
  </si>
  <si>
    <t>老齢基礎年金</t>
  </si>
  <si>
    <t>遺族基礎年金</t>
  </si>
  <si>
    <t>死亡一時金</t>
  </si>
  <si>
    <r>
      <t>適用</t>
    </r>
    <r>
      <rPr>
        <sz val="12"/>
        <rFont val="ＭＳ 明朝"/>
        <family val="1"/>
      </rPr>
      <t>状</t>
    </r>
    <r>
      <rPr>
        <sz val="12"/>
        <rFont val="ＭＳ 明朝"/>
        <family val="1"/>
      </rPr>
      <t>況</t>
    </r>
  </si>
  <si>
    <t>総計</t>
  </si>
  <si>
    <t>老齢福祉年金</t>
  </si>
  <si>
    <t>失業給付</t>
  </si>
  <si>
    <t>年金給付</t>
  </si>
  <si>
    <t>労働者数</t>
  </si>
  <si>
    <t>遺   族</t>
  </si>
  <si>
    <t>葬   祭</t>
  </si>
  <si>
    <t>人</t>
  </si>
  <si>
    <t>千円</t>
  </si>
  <si>
    <t>千円</t>
  </si>
  <si>
    <t>円</t>
  </si>
  <si>
    <t>資料　石川労働局「業務概要」</t>
  </si>
  <si>
    <t>建　　　　設　　　　業</t>
  </si>
  <si>
    <t>製　　　　造　　　　業</t>
  </si>
  <si>
    <t>総数</t>
  </si>
  <si>
    <t>新規</t>
  </si>
  <si>
    <t>障害</t>
  </si>
  <si>
    <t>遺族</t>
  </si>
  <si>
    <t>葬祭</t>
  </si>
  <si>
    <t>年金等給付</t>
  </si>
  <si>
    <t>サ  ー  ビ  ス  業</t>
  </si>
  <si>
    <t>（２）　保　険　料　収　入　及　び　給　付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</si>
  <si>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</si>
  <si>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</si>
  <si>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</si>
  <si>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</si>
  <si>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</si>
  <si>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</si>
  <si>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</si>
  <si>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</si>
  <si>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</si>
  <si>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</si>
  <si>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</si>
  <si>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</si>
  <si>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</si>
  <si>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</si>
  <si>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</si>
  <si>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</si>
  <si>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</si>
  <si>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</si>
  <si>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</si>
  <si>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</si>
  <si>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</si>
  <si>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</si>
  <si>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</si>
  <si>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</si>
  <si>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</si>
  <si>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</si>
  <si>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</si>
  <si>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</si>
  <si>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</si>
  <si>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</si>
  <si>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</si>
  <si>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</si>
  <si>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</si>
  <si>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</si>
  <si>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</si>
  <si>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</si>
  <si>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</si>
  <si>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</si>
  <si>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</si>
  <si>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</si>
  <si>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</si>
  <si>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</si>
  <si>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</si>
  <si>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</si>
  <si>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</si>
  <si>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</si>
  <si>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</si>
  <si>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</si>
  <si>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</si>
  <si>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計</t>
  </si>
  <si>
    <t>地域福祉</t>
  </si>
  <si>
    <t>家族関係</t>
  </si>
  <si>
    <t>生活費</t>
  </si>
  <si>
    <t>年金・保険</t>
  </si>
  <si>
    <t>非行･養護･健全育成</t>
  </si>
  <si>
    <t>生活環境</t>
  </si>
  <si>
    <t>その他</t>
  </si>
  <si>
    <t>育児手当金</t>
  </si>
  <si>
    <t>その他の診療費</t>
  </si>
  <si>
    <t>通産老齢年金</t>
  </si>
  <si>
    <t>保険料　　　収入</t>
  </si>
  <si>
    <t>疾病</t>
  </si>
  <si>
    <t>年金</t>
  </si>
  <si>
    <t>４年度</t>
  </si>
  <si>
    <t>５年度</t>
  </si>
  <si>
    <t>６年度</t>
  </si>
  <si>
    <t>７年度</t>
  </si>
  <si>
    <r>
      <t>1</t>
    </r>
    <r>
      <rPr>
        <sz val="12"/>
        <rFont val="ＭＳ 明朝"/>
        <family val="1"/>
      </rPr>
      <t>90</t>
    </r>
    <r>
      <rPr>
        <sz val="12"/>
        <rFont val="ＭＳ 明朝"/>
        <family val="1"/>
      </rPr>
      <t>　人</t>
    </r>
  </si>
  <si>
    <r>
      <t>2</t>
    </r>
    <r>
      <rPr>
        <sz val="12"/>
        <rFont val="ＭＳ 明朝"/>
        <family val="1"/>
      </rPr>
      <t>33</t>
    </r>
    <r>
      <rPr>
        <sz val="12"/>
        <rFont val="ＭＳ 明朝"/>
        <family val="1"/>
      </rPr>
      <t>　隻</t>
    </r>
  </si>
  <si>
    <r>
      <t>　　　9</t>
    </r>
    <r>
      <rPr>
        <sz val="12"/>
        <rFont val="ＭＳ 明朝"/>
        <family val="1"/>
      </rPr>
      <t>02</t>
    </r>
    <r>
      <rPr>
        <sz val="12"/>
        <rFont val="ＭＳ 明朝"/>
        <family val="1"/>
      </rPr>
      <t>　人</t>
    </r>
  </si>
  <si>
    <t>（１）　健　康　保　険　適　用　状　況</t>
  </si>
  <si>
    <r>
      <t xml:space="preserve">（１）　国　民　健　康　保　険　適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用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状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況</t>
    </r>
  </si>
  <si>
    <t>資料　石川県厚生援護課調</t>
  </si>
  <si>
    <r>
      <t>（２）　保　険　給　付　の　状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況　（一般給付）</t>
    </r>
  </si>
  <si>
    <t>（１）　厚　生　年　金　適 　用　状　況</t>
  </si>
  <si>
    <r>
      <t>（２）　年　金　給 付　</t>
    </r>
    <r>
      <rPr>
        <sz val="12"/>
        <rFont val="ＭＳ 明朝"/>
        <family val="1"/>
      </rPr>
      <t>の　</t>
    </r>
    <r>
      <rPr>
        <sz val="12"/>
        <rFont val="ＭＳ 明朝"/>
        <family val="1"/>
      </rPr>
      <t>状　況</t>
    </r>
  </si>
  <si>
    <t>（単位：金額千円）</t>
  </si>
  <si>
    <t>737,034千円</t>
  </si>
  <si>
    <t>653,360千円</t>
  </si>
  <si>
    <r>
      <t>2</t>
    </r>
    <r>
      <rPr>
        <sz val="12"/>
        <rFont val="ＭＳ 明朝"/>
        <family val="1"/>
      </rPr>
      <t>92,184</t>
    </r>
    <r>
      <rPr>
        <sz val="12"/>
        <rFont val="ＭＳ 明朝"/>
        <family val="1"/>
      </rPr>
      <t>　円</t>
    </r>
  </si>
  <si>
    <r>
      <t>29</t>
    </r>
    <r>
      <rPr>
        <sz val="12"/>
        <rFont val="ＭＳ 明朝"/>
        <family val="1"/>
      </rPr>
      <t>3,023</t>
    </r>
    <r>
      <rPr>
        <sz val="12"/>
        <rFont val="ＭＳ 明朝"/>
        <family val="1"/>
      </rPr>
      <t>　円</t>
    </r>
  </si>
  <si>
    <r>
      <t>2</t>
    </r>
    <r>
      <rPr>
        <sz val="12"/>
        <rFont val="ＭＳ 明朝"/>
        <family val="1"/>
      </rPr>
      <t>63,550</t>
    </r>
    <r>
      <rPr>
        <sz val="12"/>
        <rFont val="ＭＳ 明朝"/>
        <family val="1"/>
      </rPr>
      <t>千円</t>
    </r>
  </si>
  <si>
    <t>189,000千円</t>
  </si>
  <si>
    <t>資料　石川国民年金課「国民年金事業状況表」</t>
  </si>
  <si>
    <t>（２）　保　険　給　付　の　状　況</t>
  </si>
  <si>
    <t>（単位：金額円）</t>
  </si>
  <si>
    <t>障害基礎年金</t>
  </si>
  <si>
    <t>総数</t>
  </si>
  <si>
    <t>食料品・タバコ製造業</t>
  </si>
  <si>
    <t>木材家具関係工業</t>
  </si>
  <si>
    <t>パルプ・出版関係工業</t>
  </si>
  <si>
    <t>化学関係工業</t>
  </si>
  <si>
    <t>窯業・土石製品製造業</t>
  </si>
  <si>
    <t>非鉄金属製品製造業</t>
  </si>
  <si>
    <t>金属製品製造業</t>
  </si>
  <si>
    <t>機械関係工業</t>
  </si>
  <si>
    <t>その他の製造業</t>
  </si>
  <si>
    <t>運輸･通信・その他の公益事業</t>
  </si>
  <si>
    <t>電気・ガス・水道業</t>
  </si>
  <si>
    <t>その他</t>
  </si>
  <si>
    <t>資料　石川県雇用保険課「雇用保険業務統計」</t>
  </si>
  <si>
    <t>日数</t>
  </si>
  <si>
    <t>資料　石川労働基準局「業務概要」</t>
  </si>
  <si>
    <t>(単位：　円)</t>
  </si>
  <si>
    <t>区分</t>
  </si>
  <si>
    <t>年金</t>
  </si>
  <si>
    <t>その他の事業</t>
  </si>
  <si>
    <t>注　　通勤災害も含む。</t>
  </si>
  <si>
    <t>合計</t>
  </si>
  <si>
    <t>年度</t>
  </si>
  <si>
    <t>被保護世帯</t>
  </si>
  <si>
    <t>身体障害者福祉センター</t>
  </si>
  <si>
    <t>人</t>
  </si>
  <si>
    <t>老人福祉施設</t>
  </si>
  <si>
    <t>特別養護老人ホーム</t>
  </si>
  <si>
    <t>養護老人ホーム</t>
  </si>
  <si>
    <t>生活保護施設</t>
  </si>
  <si>
    <t>救護施設</t>
  </si>
  <si>
    <t>身体障害者福祉施設</t>
  </si>
  <si>
    <t>身体障害者療護施設</t>
  </si>
  <si>
    <t>老人憩の家</t>
  </si>
  <si>
    <t>売春防止法関係</t>
  </si>
  <si>
    <t>婦人保護施設</t>
  </si>
  <si>
    <t>平成３年度</t>
  </si>
  <si>
    <t>４</t>
  </si>
  <si>
    <t>５</t>
  </si>
  <si>
    <t>６</t>
  </si>
  <si>
    <t>７</t>
  </si>
  <si>
    <t>234　社会保障</t>
  </si>
  <si>
    <r>
      <t>社会保障　2</t>
    </r>
    <r>
      <rPr>
        <sz val="12"/>
        <rFont val="ＭＳ 明朝"/>
        <family val="1"/>
      </rPr>
      <t>35</t>
    </r>
  </si>
  <si>
    <t>20　　　社　  　会  　　保　  　障</t>
  </si>
  <si>
    <t>132　　健　康　保　険</t>
  </si>
  <si>
    <t>被保険者数（人）</t>
  </si>
  <si>
    <t>資料　石川県保険課「政府管掌健康保険事業統計表」</t>
  </si>
  <si>
    <t>（２）　　　保　険　給　付　状　況</t>
  </si>
  <si>
    <t>項目</t>
  </si>
  <si>
    <t>４年度</t>
  </si>
  <si>
    <t>５年度</t>
  </si>
  <si>
    <t>６年度</t>
  </si>
  <si>
    <t>７年度</t>
  </si>
  <si>
    <t>薬剤支給</t>
  </si>
  <si>
    <t>資料　石川県保険課調</t>
  </si>
  <si>
    <t>埋葬料
（家族埋葬料を含む）</t>
  </si>
  <si>
    <t>分娩費
（配偶者分娩費を含む）</t>
  </si>
  <si>
    <t>―</t>
  </si>
  <si>
    <t>総人口（人）</t>
  </si>
  <si>
    <t>加入率（％）</t>
  </si>
  <si>
    <t>133　　国　民　健　康　保　険</t>
  </si>
  <si>
    <t>（単位　金額 千円）</t>
  </si>
  <si>
    <t>診療費</t>
  </si>
  <si>
    <t>助産給付
（出産育児一時金）</t>
  </si>
  <si>
    <t>育児手当金
（平成５年度で廃止）</t>
  </si>
  <si>
    <t>その他（任意給付）　</t>
  </si>
  <si>
    <t>入　院</t>
  </si>
  <si>
    <t>歯　科</t>
  </si>
  <si>
    <t>―</t>
  </si>
  <si>
    <t>標準報酬月額総計</t>
  </si>
  <si>
    <t>236　社会保障</t>
  </si>
  <si>
    <t>社会保障　237</t>
  </si>
  <si>
    <t>134　　厚　　生　　年　　金</t>
  </si>
  <si>
    <t>事業所数</t>
  </si>
  <si>
    <t>被保険者数（人）</t>
  </si>
  <si>
    <t>平均標準報酬月額（円）</t>
  </si>
  <si>
    <t>資料　石川県保険課調</t>
  </si>
  <si>
    <t>項目</t>
  </si>
  <si>
    <t>区分</t>
  </si>
  <si>
    <t>件数</t>
  </si>
  <si>
    <t>金額</t>
  </si>
  <si>
    <t>老齢年金</t>
  </si>
  <si>
    <t>障害年金</t>
  </si>
  <si>
    <t>遺族年金</t>
  </si>
  <si>
    <t>脱退手当金
（別 計）</t>
  </si>
  <si>
    <t>総　　数</t>
  </si>
  <si>
    <t>項　　目</t>
  </si>
  <si>
    <t>平成７年度</t>
  </si>
  <si>
    <t>項目</t>
  </si>
  <si>
    <t>船舶所有者数</t>
  </si>
  <si>
    <t>船舶数</t>
  </si>
  <si>
    <t>被保険者数</t>
  </si>
  <si>
    <t>平均標準報酬月額</t>
  </si>
  <si>
    <t>保険給付</t>
  </si>
  <si>
    <t>徴収決定済額
収入済額</t>
  </si>
  <si>
    <t>疾病給付</t>
  </si>
  <si>
    <t>金額</t>
  </si>
  <si>
    <t>136　　国　　民　　年　　金</t>
  </si>
  <si>
    <t>老齢年金</t>
  </si>
  <si>
    <t>５年年金</t>
  </si>
  <si>
    <t>通算老齢年金</t>
  </si>
  <si>
    <t>障害年金</t>
  </si>
  <si>
    <t>母子年金</t>
  </si>
  <si>
    <t>準母子年金</t>
  </si>
  <si>
    <t>遺児年金</t>
  </si>
  <si>
    <t>寡婦年金</t>
  </si>
  <si>
    <t>135　　船　　員　　保　　険</t>
  </si>
  <si>
    <t>238　社会保障</t>
  </si>
  <si>
    <t>社会保障　239</t>
  </si>
  <si>
    <t>137　　　雇　　用　　保　　険</t>
  </si>
  <si>
    <t>（１）　産業別、規模別適用事業所数及び被保険者数（平成７年度）</t>
  </si>
  <si>
    <t>産業別</t>
  </si>
  <si>
    <t>事業所数（所）</t>
  </si>
  <si>
    <t>４人
以下</t>
  </si>
  <si>
    <t>被保険者数（人）</t>
  </si>
  <si>
    <r>
      <t>５～
　</t>
    </r>
    <r>
      <rPr>
        <sz val="12"/>
        <rFont val="ＭＳ 明朝"/>
        <family val="1"/>
      </rPr>
      <t>29</t>
    </r>
  </si>
  <si>
    <r>
      <t>3</t>
    </r>
    <r>
      <rPr>
        <sz val="12"/>
        <rFont val="ＭＳ 明朝"/>
        <family val="1"/>
      </rPr>
      <t>0～
　99</t>
    </r>
  </si>
  <si>
    <r>
      <t>1</t>
    </r>
    <r>
      <rPr>
        <sz val="12"/>
        <rFont val="ＭＳ 明朝"/>
        <family val="1"/>
      </rPr>
      <t>00～
　499</t>
    </r>
  </si>
  <si>
    <t>500人
以上</t>
  </si>
  <si>
    <t>農業</t>
  </si>
  <si>
    <t>鉱業</t>
  </si>
  <si>
    <t>林漁業</t>
  </si>
  <si>
    <t>繊維関係工業</t>
  </si>
  <si>
    <t>鉄鋼業</t>
  </si>
  <si>
    <t>卸売業・小売業</t>
  </si>
  <si>
    <t>金融保険・不動産業</t>
  </si>
  <si>
    <t>公務</t>
  </si>
  <si>
    <t>（単位　金額千円）</t>
  </si>
  <si>
    <t>年度</t>
  </si>
  <si>
    <r>
      <t>雇用保険料
収納</t>
    </r>
    <r>
      <rPr>
        <sz val="12"/>
        <rFont val="ＭＳ 明朝"/>
        <family val="1"/>
      </rPr>
      <t>済</t>
    </r>
    <r>
      <rPr>
        <sz val="12"/>
        <rFont val="ＭＳ 明朝"/>
        <family val="1"/>
      </rPr>
      <t>額</t>
    </r>
  </si>
  <si>
    <t>求職者給与</t>
  </si>
  <si>
    <t>一　　般
失業者</t>
  </si>
  <si>
    <t>特　　例
一時金</t>
  </si>
  <si>
    <t>高齢者
給与金</t>
  </si>
  <si>
    <t>日雇</t>
  </si>
  <si>
    <t>就職促進
給 与 額</t>
  </si>
  <si>
    <t>138　　労　　災　　保　　険</t>
  </si>
  <si>
    <t>労災保険
加入事業
所　　数</t>
  </si>
  <si>
    <r>
      <t>保 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料
収入高額</t>
    </r>
  </si>
  <si>
    <r>
      <t>保 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金
支出済額</t>
    </r>
  </si>
  <si>
    <t>１日当
た　り
療養補
償　費</t>
  </si>
  <si>
    <t>１日当
た　り
休業補
償　費</t>
  </si>
  <si>
    <t>１件当たり遺族補
償費及び葬祭料</t>
  </si>
  <si>
    <r>
      <t>１件当た
り 障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害
補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償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費</t>
    </r>
  </si>
  <si>
    <t>業務災害</t>
  </si>
  <si>
    <t>通勤災害</t>
  </si>
  <si>
    <t>療養</t>
  </si>
  <si>
    <t>休業</t>
  </si>
  <si>
    <r>
      <t>(１</t>
    </r>
    <r>
      <rPr>
        <sz val="12"/>
        <rFont val="ＭＳ 明朝"/>
        <family val="1"/>
      </rPr>
      <t>)　　　労災保険事業成績及び各種補償費平均支給額</t>
    </r>
  </si>
  <si>
    <t>（２）　　　労働者災害補償保険給付状況</t>
  </si>
  <si>
    <t>（３）　　　産業別労働者災害補償保険給付支払状況（平成７年度）</t>
  </si>
  <si>
    <t>　　　　　　　　　　区分
産業別</t>
  </si>
  <si>
    <t>電気ガス水道又は</t>
  </si>
  <si>
    <t>療　　　養
（補　償）</t>
  </si>
  <si>
    <t>休　　　業
（補　償）</t>
  </si>
  <si>
    <t>障　　　害
（補　償）</t>
  </si>
  <si>
    <t>遺　　　族
（補　償）</t>
  </si>
  <si>
    <t>葬祭料</t>
  </si>
  <si>
    <t>合計</t>
  </si>
  <si>
    <r>
      <t>構成比
(</t>
    </r>
    <r>
      <rPr>
        <sz val="12"/>
        <rFont val="ＭＳ 明朝"/>
        <family val="1"/>
      </rPr>
      <t>%)</t>
    </r>
  </si>
  <si>
    <t>林業</t>
  </si>
  <si>
    <t>漁業</t>
  </si>
  <si>
    <t>鉱業</t>
  </si>
  <si>
    <t>建設事業</t>
  </si>
  <si>
    <t>製造業</t>
  </si>
  <si>
    <t>運輸業</t>
  </si>
  <si>
    <t>熱供給の事業</t>
  </si>
  <si>
    <t>240　社会保障</t>
  </si>
  <si>
    <t>139　福祉施設数及び定員数（平成８年４月１日現在）</t>
  </si>
  <si>
    <t>施設名</t>
  </si>
  <si>
    <t>施設数</t>
  </si>
  <si>
    <t>入所（通所・
利用）定員</t>
  </si>
  <si>
    <t>施設総数</t>
  </si>
  <si>
    <t>児童福祉施設</t>
  </si>
  <si>
    <t>救護院</t>
  </si>
  <si>
    <t>養護施設</t>
  </si>
  <si>
    <t>乳児院</t>
  </si>
  <si>
    <t>精神薄弱児施設</t>
  </si>
  <si>
    <t>精神薄弱児通園施設</t>
  </si>
  <si>
    <t>助産施設</t>
  </si>
  <si>
    <t>母子寮</t>
  </si>
  <si>
    <t>虚弱児施設</t>
  </si>
  <si>
    <t>肢体不自由児施設</t>
  </si>
  <si>
    <t>重症心身障害児施設</t>
  </si>
  <si>
    <t>重度身体障害者厚生援護施設</t>
  </si>
  <si>
    <t>身体障害者授産施設</t>
  </si>
  <si>
    <t>身体障害者通所授産施設</t>
  </si>
  <si>
    <t>重大身体障害者授産施設</t>
  </si>
  <si>
    <t>点字図書館</t>
  </si>
  <si>
    <t>点字出版施設</t>
  </si>
  <si>
    <t>身体障害者福祉工場</t>
  </si>
  <si>
    <t>精神薄弱者福祉施設</t>
  </si>
  <si>
    <t>援護施設</t>
  </si>
  <si>
    <t>軽費老人ホーム</t>
  </si>
  <si>
    <t>ディサービス
　　　センター</t>
  </si>
  <si>
    <t>老人福祉
　　センター</t>
  </si>
  <si>
    <t>Ａ　　型</t>
  </si>
  <si>
    <t>Ｂ　　型</t>
  </si>
  <si>
    <t>(847)6,863人　</t>
  </si>
  <si>
    <t>60人　</t>
  </si>
  <si>
    <t>492人　</t>
  </si>
  <si>
    <t>49人　</t>
  </si>
  <si>
    <t>192人　</t>
  </si>
  <si>
    <t>36人　</t>
  </si>
  <si>
    <t>30人　</t>
  </si>
  <si>
    <t>340人　</t>
  </si>
  <si>
    <t>50人　</t>
  </si>
  <si>
    <t>230人　</t>
  </si>
  <si>
    <t>41世帯　</t>
  </si>
  <si>
    <t>(80)　　　　　</t>
  </si>
  <si>
    <t>(60)　 205人　</t>
  </si>
  <si>
    <t>(29)　　80人　</t>
  </si>
  <si>
    <t>(49)　　　人　</t>
  </si>
  <si>
    <t>(10)　　86人　</t>
  </si>
  <si>
    <t>Ｄ　　型</t>
  </si>
  <si>
    <t>Ｅ　　型</t>
  </si>
  <si>
    <t>特　Ａ　型</t>
  </si>
  <si>
    <t>Ａ　　　型</t>
  </si>
  <si>
    <t>Ｂ　　　型</t>
  </si>
  <si>
    <t>(60)　　人</t>
  </si>
  <si>
    <t>(50)　　人</t>
  </si>
  <si>
    <t>―</t>
  </si>
  <si>
    <t>(509) 997人</t>
  </si>
  <si>
    <t>2,755人</t>
  </si>
  <si>
    <t>650人</t>
  </si>
  <si>
    <t>500人</t>
  </si>
  <si>
    <t>10人</t>
  </si>
  <si>
    <t>注　（）は通所、利用定員で外数</t>
  </si>
  <si>
    <t>資料　石川県長寿社会課、厚生援護課、児童家庭課、障害福祉課調</t>
  </si>
  <si>
    <t>140　　　市町村別保育状況（平成８年４月１日現在）</t>
  </si>
  <si>
    <t>保育所数</t>
  </si>
  <si>
    <t>保母数</t>
  </si>
  <si>
    <t>保育児童定員</t>
  </si>
  <si>
    <t>措置人員</t>
  </si>
  <si>
    <t>市町村別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</si>
  <si>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</si>
  <si>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</si>
  <si>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</si>
  <si>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</si>
  <si>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</si>
  <si>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</si>
  <si>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</si>
  <si>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</si>
  <si>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</si>
  <si>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</si>
  <si>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</si>
  <si>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</si>
  <si>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</si>
  <si>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</si>
  <si>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</si>
  <si>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</si>
  <si>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</si>
  <si>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</si>
  <si>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</si>
  <si>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</si>
  <si>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</si>
  <si>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</si>
  <si>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</si>
  <si>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</si>
  <si>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資料　石川県児童家庭課「児童福祉統計」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</si>
  <si>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</si>
  <si>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</si>
  <si>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</si>
  <si>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</si>
  <si>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</si>
  <si>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</si>
  <si>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</si>
  <si>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</si>
  <si>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</si>
  <si>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</si>
  <si>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</si>
  <si>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</si>
  <si>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</si>
  <si>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</si>
  <si>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</si>
  <si>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</si>
  <si>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</si>
  <si>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</si>
  <si>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</si>
  <si>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</si>
  <si>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</si>
  <si>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</si>
  <si>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柳田町</t>
  </si>
  <si>
    <t>珠洲郡</t>
  </si>
  <si>
    <t>内浦町</t>
  </si>
  <si>
    <t>141　　老　人　福　祉　状　況</t>
  </si>
  <si>
    <t>（１）　　　ホームヘルパーの派遣状況（各年度末現在）</t>
  </si>
  <si>
    <t>４</t>
  </si>
  <si>
    <t>市町村
数</t>
  </si>
  <si>
    <t>ホームヘ
ルパー数</t>
  </si>
  <si>
    <t>措置</t>
  </si>
  <si>
    <t>運営委託（再現）</t>
  </si>
  <si>
    <t>派遣対象世帯数</t>
  </si>
  <si>
    <t>被保護世帯以外のもの</t>
  </si>
  <si>
    <t>老人のみ
世　　帯</t>
  </si>
  <si>
    <t>その他の
世帯　４)</t>
  </si>
  <si>
    <t>･･･</t>
  </si>
  <si>
    <t>注　１．平成７年度より身体障害者に関わる人数を含む。また被保護世帯の集計をしていない。</t>
  </si>
  <si>
    <t>　　２．「被保護世帯」とは生活保護法による保護（一時扶助の単給を除く）を受けている世帯をいう。</t>
  </si>
  <si>
    <t>　　３．「老人のみ世帯」とは60歳以上の者のみで「その他の世帯」とは60歳未満のもので構成されている世帯をいう。</t>
  </si>
  <si>
    <t>資料　石川県長寿社会課調</t>
  </si>
  <si>
    <t>（２）　　　老人保健法に基づく老人医療費支出状況（各年度末現在）</t>
  </si>
  <si>
    <t>（単位　金額千円）</t>
  </si>
  <si>
    <t>医科</t>
  </si>
  <si>
    <t>入院</t>
  </si>
  <si>
    <t>入院外</t>
  </si>
  <si>
    <t>件数</t>
  </si>
  <si>
    <t>金額</t>
  </si>
  <si>
    <t>そ の 他
（施設療養を
含む）</t>
  </si>
  <si>
    <t>調剤</t>
  </si>
  <si>
    <t>歯科</t>
  </si>
  <si>
    <t>延人員</t>
  </si>
  <si>
    <t>総額</t>
  </si>
  <si>
    <t>保護人員</t>
  </si>
  <si>
    <t>保護費</t>
  </si>
  <si>
    <t>保護施設事務費及び委託事務費</t>
  </si>
  <si>
    <t>生活扶助</t>
  </si>
  <si>
    <t>住宅扶助</t>
  </si>
  <si>
    <t>教育扶助</t>
  </si>
  <si>
    <t>医療扶助</t>
  </si>
  <si>
    <t>出産扶助</t>
  </si>
  <si>
    <t>失業扶助</t>
  </si>
  <si>
    <t>葬祭扶助</t>
  </si>
  <si>
    <t>注　人員については月平均、金額については年額である。</t>
  </si>
  <si>
    <t>資料　石川県厚生援護課「生活保護統計調査」</t>
  </si>
  <si>
    <t>社会保障　241</t>
  </si>
  <si>
    <t>（単位　人員　人、金額千円）</t>
  </si>
  <si>
    <t>142　　　生　活　保　護　状　況</t>
  </si>
  <si>
    <t>242　社会保障</t>
  </si>
  <si>
    <t>社会保障　243</t>
  </si>
  <si>
    <t>143　　市　町　村　別　民　生　委　員　（　児　童　委　員　）　の　活　動　状　況　（平成７年度）</t>
  </si>
  <si>
    <t>市町村別</t>
  </si>
  <si>
    <t>定　　　数
（人）</t>
  </si>
  <si>
    <t>時間別相談</t>
  </si>
  <si>
    <t>指導件数</t>
  </si>
  <si>
    <t>住居</t>
  </si>
  <si>
    <t>健康</t>
  </si>
  <si>
    <t>仕事</t>
  </si>
  <si>
    <t>県計</t>
  </si>
  <si>
    <t>資料　石川県長寿社会課調</t>
  </si>
  <si>
    <t>―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</si>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</sst>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"/>
    <numFmt numFmtId="179" formatCode="#,##0.00_);[Red]\(#,##0.00\)"/>
    <numFmt numFmtId="180" formatCode="#,##0_);[Red]\(#,##0\)"/>
    <numFmt numFmtId="181" formatCode="#,##0_ "/>
    <numFmt numFmtId="182" formatCode="\(#,##0\)"/>
    <numFmt numFmtId="183" formatCode="#,##0.00_ ;[Red]\-#,##0.00\ "/>
    <numFmt numFmtId="184" formatCode="#,##0_ ;[Red]\-#,##0\ "/>
    <numFmt numFmtId="185" formatCode="#,##0.0_);[Red]\(#,##0.0\)"/>
    <numFmt numFmtId="186" formatCode="#,##0.00;[Red]\(#,##0.00\)"/>
    <numFmt numFmtId="187" formatCode="#,##0&quot;千&quot;&quot;円&quot;"/>
    <numFmt numFmtId="188" formatCode="#,##0\ \ &quot;件&quot;"/>
    <numFmt numFmtId="189" formatCode="0_ "/>
    <numFmt numFmtId="190" formatCode="#,##0_);\(#,##0\)"/>
    <numFmt numFmtId="191" formatCode="#,##0.0;&quot;△ &quot;#,##0.0"/>
    <numFmt numFmtId="192" formatCode="#,##0;&quot;△ &quot;#,##0"/>
    <numFmt numFmtId="193" formatCode="#,##0.0_);\(#,##0.0\)"/>
    <numFmt numFmtId="194" formatCode="0.0;[Red]0.0"/>
  </numFmts>
  <fonts count="56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sz val="12"/>
      <color indexed="56"/>
      <name val="ＭＳ ゴシック"/>
      <family val="3"/>
    </font>
    <font>
      <sz val="12"/>
      <color indexed="56"/>
      <name val="ＭＳ 明朝"/>
      <family val="1"/>
    </font>
    <font>
      <b/>
      <sz val="12"/>
      <color indexed="56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5" fillId="0" borderId="0">
      <alignment/>
      <protection/>
    </xf>
    <xf numFmtId="0" fontId="54" fillId="32" borderId="0" applyNumberFormat="0" applyBorder="0" applyAlignment="0" applyProtection="0"/>
  </cellStyleXfs>
  <cellXfs count="593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 vertical="top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centerContinuous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11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37" fontId="0" fillId="0" borderId="0" xfId="0" applyNumberFormat="1" applyFont="1" applyFill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textRotation="255"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3" fontId="9" fillId="0" borderId="0" xfId="0" applyNumberFormat="1" applyFont="1" applyFill="1" applyBorder="1" applyAlignment="1">
      <alignment vertical="center"/>
    </xf>
    <xf numFmtId="38" fontId="9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37" fontId="7" fillId="0" borderId="0" xfId="0" applyNumberFormat="1" applyFont="1" applyFill="1" applyAlignment="1" applyProtection="1">
      <alignment vertical="top"/>
      <protection/>
    </xf>
    <xf numFmtId="37" fontId="0" fillId="0" borderId="0" xfId="0" applyNumberFormat="1" applyFont="1" applyFill="1" applyAlignment="1" applyProtection="1">
      <alignment vertical="top"/>
      <protection/>
    </xf>
    <xf numFmtId="37" fontId="7" fillId="0" borderId="0" xfId="0" applyNumberFormat="1" applyFont="1" applyFill="1" applyAlignment="1" applyProtection="1">
      <alignment horizontal="right" vertical="top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horizontal="center" vertical="center"/>
      <protection/>
    </xf>
    <xf numFmtId="37" fontId="13" fillId="0" borderId="19" xfId="0" applyNumberFormat="1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 vertical="center"/>
    </xf>
    <xf numFmtId="37" fontId="0" fillId="0" borderId="20" xfId="0" applyNumberFormat="1" applyFont="1" applyFill="1" applyBorder="1" applyAlignment="1" applyProtection="1">
      <alignment vertical="center"/>
      <protection/>
    </xf>
    <xf numFmtId="37" fontId="16" fillId="0" borderId="0" xfId="0" applyNumberFormat="1" applyFont="1" applyFill="1" applyBorder="1" applyAlignment="1" applyProtection="1">
      <alignment horizontal="right" vertical="center"/>
      <protection/>
    </xf>
    <xf numFmtId="37" fontId="14" fillId="0" borderId="15" xfId="0" applyNumberFormat="1" applyFont="1" applyFill="1" applyBorder="1" applyAlignment="1" applyProtection="1">
      <alignment vertical="center"/>
      <protection/>
    </xf>
    <xf numFmtId="38" fontId="16" fillId="0" borderId="0" xfId="0" applyNumberFormat="1" applyFont="1" applyFill="1" applyBorder="1" applyAlignment="1" applyProtection="1">
      <alignment horizontal="right" vertical="center"/>
      <protection/>
    </xf>
    <xf numFmtId="38" fontId="16" fillId="0" borderId="10" xfId="0" applyNumberFormat="1" applyFont="1" applyFill="1" applyBorder="1" applyAlignment="1">
      <alignment vertical="center"/>
    </xf>
    <xf numFmtId="38" fontId="16" fillId="0" borderId="11" xfId="0" applyNumberFormat="1" applyFont="1" applyFill="1" applyBorder="1" applyAlignment="1">
      <alignment vertical="center"/>
    </xf>
    <xf numFmtId="38" fontId="16" fillId="0" borderId="0" xfId="0" applyNumberFormat="1" applyFont="1" applyFill="1" applyBorder="1" applyAlignment="1">
      <alignment vertical="center"/>
    </xf>
    <xf numFmtId="38" fontId="16" fillId="0" borderId="0" xfId="0" applyNumberFormat="1" applyFont="1" applyFill="1" applyBorder="1" applyAlignment="1" applyProtection="1">
      <alignment vertical="center"/>
      <protection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37" fontId="17" fillId="0" borderId="0" xfId="0" applyNumberFormat="1" applyFont="1" applyFill="1" applyBorder="1" applyAlignment="1" applyProtection="1">
      <alignment horizontal="right" vertical="center"/>
      <protection/>
    </xf>
    <xf numFmtId="37" fontId="9" fillId="0" borderId="21" xfId="0" applyNumberFormat="1" applyFont="1" applyFill="1" applyBorder="1" applyAlignment="1" applyProtection="1">
      <alignment vertical="center"/>
      <protection/>
    </xf>
    <xf numFmtId="38" fontId="0" fillId="0" borderId="0" xfId="48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22" xfId="48" applyFont="1" applyFill="1" applyBorder="1" applyAlignment="1">
      <alignment horizontal="right" vertical="center"/>
    </xf>
    <xf numFmtId="38" fontId="0" fillId="0" borderId="23" xfId="48" applyFont="1" applyFill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38" fontId="14" fillId="0" borderId="0" xfId="0" applyNumberFormat="1" applyFont="1" applyBorder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Font="1" applyFill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186" fontId="0" fillId="0" borderId="15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26" xfId="0" applyNumberFormat="1" applyFont="1" applyFill="1" applyBorder="1" applyAlignment="1" applyProtection="1">
      <alignment horizontal="right" vertical="center"/>
      <protection/>
    </xf>
    <xf numFmtId="186" fontId="0" fillId="0" borderId="19" xfId="0" applyNumberFormat="1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37" fontId="0" fillId="0" borderId="26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7" fontId="13" fillId="0" borderId="20" xfId="0" applyNumberFormat="1" applyFont="1" applyFill="1" applyBorder="1" applyAlignment="1" applyProtection="1">
      <alignment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37" fontId="0" fillId="0" borderId="28" xfId="0" applyNumberFormat="1" applyFont="1" applyFill="1" applyBorder="1" applyAlignment="1" applyProtection="1">
      <alignment vertical="center"/>
      <protection/>
    </xf>
    <xf numFmtId="37" fontId="0" fillId="0" borderId="29" xfId="0" applyNumberFormat="1" applyFont="1" applyFill="1" applyBorder="1" applyAlignment="1" applyProtection="1">
      <alignment vertical="center"/>
      <protection/>
    </xf>
    <xf numFmtId="37" fontId="0" fillId="0" borderId="25" xfId="0" applyNumberFormat="1" applyFont="1" applyFill="1" applyBorder="1" applyAlignment="1" applyProtection="1">
      <alignment vertical="center"/>
      <protection/>
    </xf>
    <xf numFmtId="38" fontId="0" fillId="0" borderId="11" xfId="48" applyFont="1" applyFill="1" applyBorder="1" applyAlignment="1" applyProtection="1">
      <alignment horizontal="right" vertical="center"/>
      <protection/>
    </xf>
    <xf numFmtId="38" fontId="0" fillId="0" borderId="25" xfId="48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37" fontId="0" fillId="0" borderId="3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7" fontId="9" fillId="0" borderId="21" xfId="0" applyNumberFormat="1" applyFont="1" applyFill="1" applyBorder="1" applyAlignment="1" applyProtection="1">
      <alignment horizontal="right" vertical="center"/>
      <protection/>
    </xf>
    <xf numFmtId="37" fontId="9" fillId="0" borderId="0" xfId="0" applyNumberFormat="1" applyFont="1" applyFill="1" applyBorder="1" applyAlignment="1" applyProtection="1">
      <alignment horizontal="right" vertical="center"/>
      <protection/>
    </xf>
    <xf numFmtId="37" fontId="9" fillId="0" borderId="30" xfId="0" applyNumberFormat="1" applyFont="1" applyFill="1" applyBorder="1" applyAlignment="1" applyProtection="1">
      <alignment horizontal="right" vertical="center"/>
      <protection/>
    </xf>
    <xf numFmtId="37" fontId="9" fillId="0" borderId="25" xfId="0" applyNumberFormat="1" applyFont="1" applyFill="1" applyBorder="1" applyAlignment="1" applyProtection="1">
      <alignment horizontal="right" vertical="center"/>
      <protection/>
    </xf>
    <xf numFmtId="37" fontId="9" fillId="0" borderId="25" xfId="0" applyNumberFormat="1" applyFont="1" applyFill="1" applyBorder="1" applyAlignment="1" applyProtection="1">
      <alignment vertical="center"/>
      <protection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37" fontId="14" fillId="0" borderId="25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48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189" fontId="0" fillId="0" borderId="32" xfId="0" applyNumberFormat="1" applyFont="1" applyFill="1" applyBorder="1" applyAlignment="1" applyProtection="1">
      <alignment horizontal="distributed" vertical="center"/>
      <protection/>
    </xf>
    <xf numFmtId="189" fontId="13" fillId="0" borderId="18" xfId="0" applyNumberFormat="1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14" fillId="0" borderId="34" xfId="0" applyFont="1" applyFill="1" applyBorder="1" applyAlignment="1" applyProtection="1">
      <alignment horizontal="distributed" vertical="center"/>
      <protection/>
    </xf>
    <xf numFmtId="0" fontId="9" fillId="0" borderId="35" xfId="0" applyFont="1" applyFill="1" applyBorder="1" applyAlignment="1" applyProtection="1">
      <alignment horizontal="distributed" vertical="center"/>
      <protection/>
    </xf>
    <xf numFmtId="0" fontId="9" fillId="0" borderId="36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11" fillId="0" borderId="36" xfId="0" applyFont="1" applyFill="1" applyBorder="1" applyAlignment="1" applyProtection="1">
      <alignment horizontal="right" vertical="center"/>
      <protection/>
    </xf>
    <xf numFmtId="0" fontId="11" fillId="0" borderId="38" xfId="0" applyFont="1" applyFill="1" applyBorder="1" applyAlignment="1" applyProtection="1">
      <alignment horizontal="right" vertical="center"/>
      <protection/>
    </xf>
    <xf numFmtId="37" fontId="0" fillId="0" borderId="15" xfId="0" applyNumberFormat="1" applyFill="1" applyBorder="1" applyAlignment="1" applyProtection="1">
      <alignment horizontal="right" vertical="center"/>
      <protection/>
    </xf>
    <xf numFmtId="186" fontId="14" fillId="0" borderId="0" xfId="0" applyNumberFormat="1" applyFont="1" applyFill="1" applyBorder="1" applyAlignment="1" applyProtection="1">
      <alignment horizontal="right" vertical="center"/>
      <protection/>
    </xf>
    <xf numFmtId="186" fontId="14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25" xfId="0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 wrapText="1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distributed"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 applyProtection="1">
      <alignment horizontal="distributed" vertical="center"/>
      <protection/>
    </xf>
    <xf numFmtId="0" fontId="14" fillId="0" borderId="34" xfId="0" applyFont="1" applyFill="1" applyBorder="1" applyAlignment="1" applyProtection="1">
      <alignment horizontal="distributed" vertical="center"/>
      <protection/>
    </xf>
    <xf numFmtId="0" fontId="14" fillId="0" borderId="36" xfId="0" applyFont="1" applyFill="1" applyBorder="1" applyAlignment="1" applyProtection="1">
      <alignment horizontal="center" vertical="center"/>
      <protection/>
    </xf>
    <xf numFmtId="0" fontId="9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9" fillId="0" borderId="40" xfId="0" applyFont="1" applyFill="1" applyBorder="1" applyAlignment="1" applyProtection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14" fillId="0" borderId="18" xfId="0" applyFont="1" applyFill="1" applyBorder="1" applyAlignment="1" applyProtection="1">
      <alignment horizontal="distributed" vertical="center"/>
      <protection/>
    </xf>
    <xf numFmtId="37" fontId="0" fillId="0" borderId="21" xfId="0" applyNumberFormat="1" applyFill="1" applyBorder="1" applyAlignment="1" applyProtection="1">
      <alignment horizontal="right" vertical="center"/>
      <protection/>
    </xf>
    <xf numFmtId="0" fontId="0" fillId="0" borderId="35" xfId="0" applyBorder="1" applyAlignment="1">
      <alignment horizontal="center" vertical="center"/>
    </xf>
    <xf numFmtId="0" fontId="14" fillId="0" borderId="36" xfId="0" applyFont="1" applyFill="1" applyBorder="1" applyAlignment="1" applyProtection="1">
      <alignment horizontal="distributed" vertical="center"/>
      <protection/>
    </xf>
    <xf numFmtId="0" fontId="9" fillId="0" borderId="15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 textRotation="255"/>
      <protection/>
    </xf>
    <xf numFmtId="0" fontId="0" fillId="0" borderId="15" xfId="0" applyBorder="1" applyAlignment="1">
      <alignment horizontal="distributed" vertical="center" wrapText="1"/>
    </xf>
    <xf numFmtId="0" fontId="0" fillId="0" borderId="21" xfId="0" applyBorder="1" applyAlignment="1">
      <alignment horizontal="distributed"/>
    </xf>
    <xf numFmtId="0" fontId="0" fillId="0" borderId="42" xfId="0" applyFont="1" applyFill="1" applyBorder="1" applyAlignment="1">
      <alignment horizontal="distributed" vertical="center"/>
    </xf>
    <xf numFmtId="37" fontId="14" fillId="0" borderId="28" xfId="0" applyNumberFormat="1" applyFont="1" applyFill="1" applyBorder="1" applyAlignment="1" applyProtection="1">
      <alignment vertical="center"/>
      <protection/>
    </xf>
    <xf numFmtId="37" fontId="14" fillId="0" borderId="25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14" fillId="0" borderId="32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>
      <alignment vertical="center"/>
    </xf>
    <xf numFmtId="0" fontId="0" fillId="0" borderId="43" xfId="0" applyFill="1" applyBorder="1" applyAlignment="1" quotePrefix="1">
      <alignment horizontal="center" vertical="center"/>
    </xf>
    <xf numFmtId="0" fontId="14" fillId="0" borderId="44" xfId="0" applyFont="1" applyFill="1" applyBorder="1" applyAlignment="1" quotePrefix="1">
      <alignment horizontal="center" vertical="center"/>
    </xf>
    <xf numFmtId="37" fontId="14" fillId="0" borderId="26" xfId="0" applyNumberFormat="1" applyFont="1" applyFill="1" applyBorder="1" applyAlignment="1" applyProtection="1">
      <alignment horizontal="right" vertical="center"/>
      <protection/>
    </xf>
    <xf numFmtId="0" fontId="14" fillId="0" borderId="35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189" fontId="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0" fillId="0" borderId="25" xfId="0" applyBorder="1" applyAlignment="1">
      <alignment horizontal="distributed"/>
    </xf>
    <xf numFmtId="0" fontId="0" fillId="0" borderId="45" xfId="0" applyBorder="1" applyAlignment="1">
      <alignment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0" fillId="0" borderId="43" xfId="0" applyBorder="1" applyAlignment="1">
      <alignment horizontal="right"/>
    </xf>
    <xf numFmtId="0" fontId="0" fillId="0" borderId="45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21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5" xfId="0" applyBorder="1" applyAlignment="1">
      <alignment horizontal="right"/>
    </xf>
    <xf numFmtId="0" fontId="0" fillId="0" borderId="47" xfId="0" applyBorder="1" applyAlignment="1" quotePrefix="1">
      <alignment horizontal="right"/>
    </xf>
    <xf numFmtId="3" fontId="0" fillId="0" borderId="0" xfId="0" applyNumberFormat="1" applyAlignment="1">
      <alignment horizontal="right"/>
    </xf>
    <xf numFmtId="0" fontId="14" fillId="0" borderId="47" xfId="0" applyFont="1" applyBorder="1" applyAlignment="1">
      <alignment horizontal="right"/>
    </xf>
    <xf numFmtId="0" fontId="11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14" fillId="0" borderId="0" xfId="0" applyFont="1" applyAlignment="1">
      <alignment/>
    </xf>
    <xf numFmtId="0" fontId="0" fillId="0" borderId="51" xfId="0" applyBorder="1" applyAlignment="1">
      <alignment horizontal="center"/>
    </xf>
    <xf numFmtId="0" fontId="0" fillId="0" borderId="0" xfId="0" applyFont="1" applyFill="1" applyBorder="1" applyAlignment="1">
      <alignment/>
    </xf>
    <xf numFmtId="192" fontId="14" fillId="0" borderId="0" xfId="0" applyNumberFormat="1" applyFont="1" applyAlignment="1">
      <alignment/>
    </xf>
    <xf numFmtId="192" fontId="0" fillId="0" borderId="0" xfId="0" applyNumberFormat="1" applyAlignment="1">
      <alignment/>
    </xf>
    <xf numFmtId="192" fontId="0" fillId="0" borderId="47" xfId="0" applyNumberFormat="1" applyBorder="1" applyAlignment="1">
      <alignment/>
    </xf>
    <xf numFmtId="192" fontId="14" fillId="0" borderId="47" xfId="0" applyNumberFormat="1" applyFont="1" applyBorder="1" applyAlignment="1">
      <alignment/>
    </xf>
    <xf numFmtId="192" fontId="0" fillId="0" borderId="0" xfId="0" applyNumberFormat="1" applyFont="1" applyAlignment="1">
      <alignment/>
    </xf>
    <xf numFmtId="192" fontId="0" fillId="0" borderId="47" xfId="0" applyNumberFormat="1" applyFont="1" applyBorder="1" applyAlignment="1">
      <alignment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192" fontId="0" fillId="0" borderId="25" xfId="0" applyNumberFormat="1" applyBorder="1" applyAlignment="1">
      <alignment/>
    </xf>
    <xf numFmtId="192" fontId="0" fillId="0" borderId="48" xfId="0" applyNumberFormat="1" applyBorder="1" applyAlignment="1">
      <alignment/>
    </xf>
    <xf numFmtId="192" fontId="0" fillId="0" borderId="0" xfId="0" applyNumberFormat="1" applyFont="1" applyFill="1" applyBorder="1" applyAlignment="1">
      <alignment/>
    </xf>
    <xf numFmtId="0" fontId="0" fillId="0" borderId="52" xfId="0" applyBorder="1" applyAlignment="1">
      <alignment/>
    </xf>
    <xf numFmtId="0" fontId="0" fillId="0" borderId="43" xfId="0" applyBorder="1" applyAlignment="1">
      <alignment horizontal="distributed"/>
    </xf>
    <xf numFmtId="0" fontId="0" fillId="0" borderId="43" xfId="0" applyBorder="1" applyAlignment="1" quotePrefix="1">
      <alignment horizontal="center"/>
    </xf>
    <xf numFmtId="0" fontId="14" fillId="0" borderId="44" xfId="0" applyFont="1" applyBorder="1" applyAlignment="1" quotePrefix="1">
      <alignment horizontal="center"/>
    </xf>
    <xf numFmtId="0" fontId="14" fillId="0" borderId="30" xfId="0" applyFont="1" applyBorder="1" applyAlignment="1">
      <alignment horizontal="right"/>
    </xf>
    <xf numFmtId="0" fontId="14" fillId="0" borderId="25" xfId="0" applyFont="1" applyBorder="1" applyAlignment="1">
      <alignment horizontal="right"/>
    </xf>
    <xf numFmtId="0" fontId="0" fillId="0" borderId="53" xfId="0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0" fillId="0" borderId="43" xfId="0" applyFill="1" applyBorder="1" applyAlignment="1">
      <alignment horizontal="left"/>
    </xf>
    <xf numFmtId="192" fontId="0" fillId="0" borderId="0" xfId="0" applyNumberFormat="1" applyAlignment="1">
      <alignment horizontal="right"/>
    </xf>
    <xf numFmtId="192" fontId="14" fillId="0" borderId="30" xfId="0" applyNumberFormat="1" applyFont="1" applyBorder="1" applyAlignment="1">
      <alignment horizontal="right"/>
    </xf>
    <xf numFmtId="192" fontId="14" fillId="0" borderId="25" xfId="0" applyNumberFormat="1" applyFont="1" applyBorder="1" applyAlignment="1">
      <alignment horizontal="right"/>
    </xf>
    <xf numFmtId="0" fontId="14" fillId="0" borderId="43" xfId="0" applyFont="1" applyBorder="1" applyAlignment="1">
      <alignment/>
    </xf>
    <xf numFmtId="37" fontId="0" fillId="0" borderId="38" xfId="0" applyNumberFormat="1" applyFont="1" applyFill="1" applyBorder="1" applyAlignment="1" applyProtection="1">
      <alignment horizontal="distributed" vertical="center"/>
      <protection/>
    </xf>
    <xf numFmtId="37" fontId="0" fillId="0" borderId="55" xfId="0" applyNumberFormat="1" applyFont="1" applyFill="1" applyBorder="1" applyAlignment="1" applyProtection="1">
      <alignment horizontal="distributed" vertical="center"/>
      <protection/>
    </xf>
    <xf numFmtId="37" fontId="0" fillId="0" borderId="56" xfId="0" applyNumberFormat="1" applyFont="1" applyFill="1" applyBorder="1" applyAlignment="1" applyProtection="1">
      <alignment horizontal="distributed" vertical="center"/>
      <protection/>
    </xf>
    <xf numFmtId="37" fontId="11" fillId="0" borderId="56" xfId="0" applyNumberFormat="1" applyFont="1" applyFill="1" applyBorder="1" applyAlignment="1" applyProtection="1">
      <alignment horizontal="distributed" vertical="center"/>
      <protection/>
    </xf>
    <xf numFmtId="37" fontId="0" fillId="0" borderId="19" xfId="0" applyNumberFormat="1" applyFont="1" applyFill="1" applyBorder="1" applyAlignment="1" applyProtection="1">
      <alignment horizontal="distributed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37" fontId="14" fillId="0" borderId="20" xfId="0" applyNumberFormat="1" applyFont="1" applyFill="1" applyBorder="1" applyAlignment="1" applyProtection="1">
      <alignment vertical="center"/>
      <protection/>
    </xf>
    <xf numFmtId="37" fontId="14" fillId="0" borderId="11" xfId="0" applyNumberFormat="1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>
      <alignment horizontal="right"/>
    </xf>
    <xf numFmtId="176" fontId="0" fillId="0" borderId="19" xfId="0" applyNumberFormat="1" applyFont="1" applyFill="1" applyBorder="1" applyAlignment="1" applyProtection="1">
      <alignment vertical="center"/>
      <protection/>
    </xf>
    <xf numFmtId="176" fontId="14" fillId="0" borderId="19" xfId="0" applyNumberFormat="1" applyFont="1" applyFill="1" applyBorder="1" applyAlignment="1" applyProtection="1">
      <alignment vertical="center"/>
      <protection/>
    </xf>
    <xf numFmtId="37" fontId="14" fillId="0" borderId="10" xfId="0" applyNumberFormat="1" applyFont="1" applyFill="1" applyBorder="1" applyAlignment="1" applyProtection="1">
      <alignment vertical="center"/>
      <protection/>
    </xf>
    <xf numFmtId="188" fontId="0" fillId="0" borderId="0" xfId="48" applyNumberFormat="1" applyFont="1" applyFill="1" applyBorder="1" applyAlignment="1" applyProtection="1">
      <alignment horizontal="right" vertical="center"/>
      <protection/>
    </xf>
    <xf numFmtId="187" fontId="0" fillId="0" borderId="0" xfId="48" applyNumberFormat="1" applyFont="1" applyFill="1" applyBorder="1" applyAlignment="1" applyProtection="1">
      <alignment horizontal="right" vertical="center"/>
      <protection/>
    </xf>
    <xf numFmtId="38" fontId="0" fillId="0" borderId="15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8" fontId="0" fillId="0" borderId="26" xfId="0" applyNumberFormat="1" applyFont="1" applyFill="1" applyBorder="1" applyAlignment="1">
      <alignment horizontal="right" vertical="center"/>
    </xf>
    <xf numFmtId="38" fontId="0" fillId="0" borderId="19" xfId="0" applyNumberFormat="1" applyFont="1" applyFill="1" applyBorder="1" applyAlignment="1" applyProtection="1">
      <alignment horizontal="right" vertical="center"/>
      <protection/>
    </xf>
    <xf numFmtId="38" fontId="0" fillId="0" borderId="25" xfId="0" applyNumberFormat="1" applyFont="1" applyFill="1" applyBorder="1" applyAlignment="1" applyProtection="1">
      <alignment horizontal="right" vertical="center"/>
      <protection/>
    </xf>
    <xf numFmtId="38" fontId="0" fillId="0" borderId="19" xfId="0" applyNumberFormat="1" applyFont="1" applyFill="1" applyBorder="1" applyAlignment="1">
      <alignment horizontal="right" vertical="center"/>
    </xf>
    <xf numFmtId="38" fontId="14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14" fillId="0" borderId="25" xfId="0" applyNumberFormat="1" applyFont="1" applyFill="1" applyBorder="1" applyAlignment="1" applyProtection="1">
      <alignment vertical="center"/>
      <protection/>
    </xf>
    <xf numFmtId="194" fontId="14" fillId="0" borderId="25" xfId="0" applyNumberFormat="1" applyFont="1" applyFill="1" applyBorder="1" applyAlignment="1">
      <alignment vertical="center"/>
    </xf>
    <xf numFmtId="192" fontId="14" fillId="0" borderId="0" xfId="0" applyNumberFormat="1" applyFont="1" applyFill="1" applyAlignment="1">
      <alignment/>
    </xf>
    <xf numFmtId="192" fontId="14" fillId="0" borderId="47" xfId="0" applyNumberFormat="1" applyFont="1" applyFill="1" applyBorder="1" applyAlignment="1">
      <alignment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14" xfId="0" applyNumberFormat="1" applyFont="1" applyFill="1" applyBorder="1" applyAlignment="1" applyProtection="1">
      <alignment horizontal="distributed" vertical="center"/>
      <protection/>
    </xf>
    <xf numFmtId="37" fontId="0" fillId="0" borderId="56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horizontal="distributed" vertical="center" wrapText="1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31" xfId="0" applyBorder="1" applyAlignment="1">
      <alignment horizontal="distributed" vertical="center"/>
    </xf>
    <xf numFmtId="0" fontId="14" fillId="0" borderId="11" xfId="0" applyFont="1" applyFill="1" applyBorder="1" applyAlignment="1" applyProtection="1">
      <alignment horizontal="distributed" vertical="center"/>
      <protection/>
    </xf>
    <xf numFmtId="0" fontId="14" fillId="0" borderId="0" xfId="0" applyFont="1" applyBorder="1" applyAlignment="1">
      <alignment horizontal="distributed" vertical="center"/>
    </xf>
    <xf numFmtId="0" fontId="9" fillId="0" borderId="11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56" xfId="0" applyBorder="1" applyAlignment="1">
      <alignment horizontal="distributed" vertical="center"/>
    </xf>
    <xf numFmtId="0" fontId="0" fillId="0" borderId="5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Border="1" applyAlignment="1">
      <alignment horizontal="distributed" vertical="center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26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37" fontId="14" fillId="0" borderId="11" xfId="0" applyNumberFormat="1" applyFont="1" applyFill="1" applyBorder="1" applyAlignment="1" applyProtection="1">
      <alignment horizontal="right" vertical="center"/>
      <protection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37" fontId="14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7" xfId="0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distributed"/>
      <protection/>
    </xf>
    <xf numFmtId="0" fontId="0" fillId="0" borderId="57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58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36" xfId="0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2" xfId="0" applyBorder="1" applyAlignment="1">
      <alignment horizontal="distributed" vertical="center"/>
    </xf>
    <xf numFmtId="0" fontId="0" fillId="0" borderId="59" xfId="0" applyBorder="1" applyAlignment="1">
      <alignment horizontal="center" vertical="distributed" textRotation="255" wrapText="1"/>
    </xf>
    <xf numFmtId="0" fontId="0" fillId="0" borderId="60" xfId="0" applyBorder="1" applyAlignment="1">
      <alignment horizontal="center" vertical="distributed" textRotation="255" wrapText="1"/>
    </xf>
    <xf numFmtId="0" fontId="0" fillId="0" borderId="61" xfId="0" applyFont="1" applyBorder="1" applyAlignment="1">
      <alignment horizontal="distributed" vertical="distributed" wrapText="1"/>
    </xf>
    <xf numFmtId="0" fontId="0" fillId="0" borderId="62" xfId="0" applyFont="1" applyBorder="1" applyAlignment="1">
      <alignment horizontal="distributed" vertical="distributed" wrapText="1"/>
    </xf>
    <xf numFmtId="0" fontId="0" fillId="0" borderId="15" xfId="0" applyFont="1" applyFill="1" applyBorder="1" applyAlignment="1" applyProtection="1">
      <alignment horizontal="distributed" vertical="center" wrapText="1"/>
      <protection/>
    </xf>
    <xf numFmtId="0" fontId="0" fillId="0" borderId="14" xfId="0" applyFill="1" applyBorder="1" applyAlignment="1" applyProtection="1">
      <alignment horizontal="distributed" vertical="center" wrapText="1"/>
      <protection/>
    </xf>
    <xf numFmtId="0" fontId="0" fillId="0" borderId="15" xfId="0" applyFont="1" applyFill="1" applyBorder="1" applyAlignment="1" applyProtection="1">
      <alignment horizontal="distributed" vertical="distributed"/>
      <protection/>
    </xf>
    <xf numFmtId="0" fontId="0" fillId="0" borderId="14" xfId="0" applyFont="1" applyFill="1" applyBorder="1" applyAlignment="1" applyProtection="1">
      <alignment horizontal="distributed" vertical="distributed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center" vertical="distributed" textRotation="255" wrapText="1"/>
      <protection/>
    </xf>
    <xf numFmtId="0" fontId="0" fillId="0" borderId="0" xfId="0" applyFont="1" applyFill="1" applyBorder="1" applyAlignment="1" applyProtection="1">
      <alignment horizontal="center" vertical="distributed" textRotation="255" wrapText="1"/>
      <protection/>
    </xf>
    <xf numFmtId="0" fontId="0" fillId="0" borderId="19" xfId="0" applyFont="1" applyFill="1" applyBorder="1" applyAlignment="1" applyProtection="1">
      <alignment horizontal="center" vertical="distributed" textRotation="255" wrapText="1"/>
      <protection/>
    </xf>
    <xf numFmtId="0" fontId="0" fillId="0" borderId="10" xfId="0" applyFont="1" applyFill="1" applyBorder="1" applyAlignment="1" applyProtection="1">
      <alignment horizontal="distributed" vertical="distributed" wrapText="1"/>
      <protection/>
    </xf>
    <xf numFmtId="0" fontId="0" fillId="0" borderId="12" xfId="0" applyFont="1" applyFill="1" applyBorder="1" applyAlignment="1" applyProtection="1">
      <alignment horizontal="distributed" vertical="distributed"/>
      <protection/>
    </xf>
    <xf numFmtId="0" fontId="0" fillId="0" borderId="29" xfId="0" applyFont="1" applyFill="1" applyBorder="1" applyAlignment="1" applyProtection="1">
      <alignment horizontal="distributed" vertical="distributed"/>
      <protection/>
    </xf>
    <xf numFmtId="0" fontId="0" fillId="0" borderId="63" xfId="0" applyFont="1" applyFill="1" applyBorder="1" applyAlignment="1" applyProtection="1">
      <alignment horizontal="distributed" vertical="distributed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38" xfId="0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63" xfId="0" applyFont="1" applyFill="1" applyBorder="1" applyAlignment="1">
      <alignment horizontal="distributed" vertical="center"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3" fillId="0" borderId="0" xfId="0" applyFont="1" applyBorder="1" applyAlignment="1">
      <alignment horizontal="distributed" vertical="center"/>
    </xf>
    <xf numFmtId="191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distributed" vertical="center"/>
    </xf>
    <xf numFmtId="0" fontId="14" fillId="0" borderId="44" xfId="0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top"/>
      <protection/>
    </xf>
    <xf numFmtId="0" fontId="0" fillId="0" borderId="64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0" fontId="0" fillId="0" borderId="65" xfId="0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0" fillId="0" borderId="66" xfId="0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 vertical="center"/>
    </xf>
    <xf numFmtId="0" fontId="0" fillId="0" borderId="67" xfId="0" applyFont="1" applyFill="1" applyBorder="1" applyAlignment="1" applyProtection="1">
      <alignment horizontal="center" vertical="center" wrapText="1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69" xfId="0" applyFont="1" applyFill="1" applyBorder="1" applyAlignment="1" applyProtection="1">
      <alignment horizontal="left" vertical="center" wrapText="1"/>
      <protection/>
    </xf>
    <xf numFmtId="0" fontId="0" fillId="0" borderId="70" xfId="0" applyFont="1" applyFill="1" applyBorder="1" applyAlignment="1" applyProtection="1">
      <alignment horizontal="left" vertical="center"/>
      <protection/>
    </xf>
    <xf numFmtId="0" fontId="0" fillId="0" borderId="71" xfId="0" applyFont="1" applyFill="1" applyBorder="1" applyAlignment="1" applyProtection="1">
      <alignment horizontal="left" vertical="center"/>
      <protection/>
    </xf>
    <xf numFmtId="0" fontId="0" fillId="0" borderId="72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 quotePrefix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distributed" vertical="center" wrapText="1"/>
      <protection/>
    </xf>
    <xf numFmtId="0" fontId="0" fillId="0" borderId="73" xfId="0" applyFont="1" applyFill="1" applyBorder="1" applyAlignment="1">
      <alignment horizontal="distributed" vertical="center" wrapText="1"/>
    </xf>
    <xf numFmtId="0" fontId="0" fillId="0" borderId="32" xfId="0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56" xfId="0" applyBorder="1" applyAlignment="1">
      <alignment horizontal="distributed" vertical="center" wrapText="1"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>
      <alignment horizontal="distributed" vertical="distributed"/>
    </xf>
    <xf numFmtId="0" fontId="9" fillId="0" borderId="0" xfId="0" applyFont="1" applyAlignment="1">
      <alignment horizontal="distributed" vertical="distributed"/>
    </xf>
    <xf numFmtId="0" fontId="9" fillId="0" borderId="14" xfId="0" applyFont="1" applyBorder="1" applyAlignment="1">
      <alignment horizontal="distributed" vertical="distributed"/>
    </xf>
    <xf numFmtId="0" fontId="0" fillId="0" borderId="65" xfId="0" applyFont="1" applyFill="1" applyBorder="1" applyAlignment="1" applyProtection="1">
      <alignment horizontal="distributed" vertical="center"/>
      <protection/>
    </xf>
    <xf numFmtId="0" fontId="0" fillId="0" borderId="36" xfId="0" applyBorder="1" applyAlignment="1">
      <alignment horizontal="distributed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distributed" vertical="top"/>
    </xf>
    <xf numFmtId="0" fontId="0" fillId="0" borderId="0" xfId="0" applyFont="1" applyFill="1" applyBorder="1" applyAlignment="1" applyProtection="1">
      <alignment horizontal="distributed" vertical="distributed"/>
      <protection/>
    </xf>
    <xf numFmtId="0" fontId="0" fillId="0" borderId="74" xfId="0" applyFont="1" applyFill="1" applyBorder="1" applyAlignment="1" applyProtection="1">
      <alignment horizontal="distributed" vertical="center"/>
      <protection/>
    </xf>
    <xf numFmtId="0" fontId="0" fillId="0" borderId="25" xfId="0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>
      <alignment horizontal="distributed" vertical="center"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56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14" fillId="0" borderId="11" xfId="0" applyFont="1" applyFill="1" applyBorder="1" applyAlignment="1">
      <alignment horizontal="distributed" vertical="top"/>
    </xf>
    <xf numFmtId="0" fontId="14" fillId="0" borderId="11" xfId="0" applyFont="1" applyBorder="1" applyAlignment="1">
      <alignment horizontal="distributed" vertical="top"/>
    </xf>
    <xf numFmtId="0" fontId="14" fillId="0" borderId="0" xfId="0" applyFont="1" applyBorder="1" applyAlignment="1">
      <alignment horizontal="distributed" vertical="top"/>
    </xf>
    <xf numFmtId="0" fontId="0" fillId="0" borderId="25" xfId="0" applyBorder="1" applyAlignment="1">
      <alignment horizontal="distributed" vertical="top"/>
    </xf>
    <xf numFmtId="0" fontId="0" fillId="0" borderId="10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26" xfId="0" applyFont="1" applyBorder="1" applyAlignment="1">
      <alignment horizontal="distributed" vertical="center" wrapText="1"/>
    </xf>
    <xf numFmtId="0" fontId="0" fillId="0" borderId="56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64" xfId="0" applyBorder="1" applyAlignment="1">
      <alignment horizontal="distributed" vertical="center" wrapText="1"/>
    </xf>
    <xf numFmtId="0" fontId="0" fillId="0" borderId="7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76" xfId="0" applyBorder="1" applyAlignment="1">
      <alignment horizontal="distributed" vertical="center"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5" xfId="0" applyBorder="1" applyAlignment="1">
      <alignment/>
    </xf>
    <xf numFmtId="0" fontId="0" fillId="0" borderId="63" xfId="0" applyBorder="1" applyAlignment="1">
      <alignment/>
    </xf>
    <xf numFmtId="0" fontId="14" fillId="0" borderId="19" xfId="0" applyFont="1" applyFill="1" applyBorder="1" applyAlignment="1" applyProtection="1" quotePrefix="1">
      <alignment horizontal="center" vertical="center"/>
      <protection/>
    </xf>
    <xf numFmtId="0" fontId="14" fillId="0" borderId="56" xfId="0" applyFont="1" applyBorder="1" applyAlignment="1">
      <alignment horizontal="center" vertical="center"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77" xfId="0" applyFont="1" applyFill="1" applyBorder="1" applyAlignment="1" applyProtection="1">
      <alignment horizontal="distributed" vertical="center"/>
      <protection/>
    </xf>
    <xf numFmtId="0" fontId="0" fillId="0" borderId="78" xfId="0" applyBorder="1" applyAlignment="1">
      <alignment horizontal="distributed" vertical="center"/>
    </xf>
    <xf numFmtId="0" fontId="0" fillId="0" borderId="73" xfId="0" applyFont="1" applyFill="1" applyBorder="1" applyAlignment="1" applyProtection="1">
      <alignment horizontal="distributed" vertical="center"/>
      <protection/>
    </xf>
    <xf numFmtId="0" fontId="0" fillId="0" borderId="3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65" xfId="0" applyFont="1" applyFill="1" applyBorder="1" applyAlignment="1" applyProtection="1">
      <alignment horizontal="distributed" vertical="center" wrapText="1"/>
      <protection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38" fontId="0" fillId="0" borderId="0" xfId="48" applyFont="1" applyFill="1" applyBorder="1" applyAlignment="1">
      <alignment horizontal="right" vertical="center"/>
    </xf>
    <xf numFmtId="38" fontId="0" fillId="0" borderId="0" xfId="0" applyNumberFormat="1" applyFont="1" applyBorder="1" applyAlignment="1">
      <alignment horizontal="right" vertical="center"/>
    </xf>
    <xf numFmtId="38" fontId="14" fillId="0" borderId="19" xfId="0" applyNumberFormat="1" applyFont="1" applyBorder="1" applyAlignment="1">
      <alignment horizontal="right" vertical="center"/>
    </xf>
    <xf numFmtId="192" fontId="0" fillId="0" borderId="21" xfId="0" applyNumberFormat="1" applyBorder="1" applyAlignment="1">
      <alignment horizontal="right"/>
    </xf>
    <xf numFmtId="192" fontId="0" fillId="0" borderId="0" xfId="0" applyNumberFormat="1" applyAlignment="1">
      <alignment horizontal="right"/>
    </xf>
    <xf numFmtId="0" fontId="21" fillId="0" borderId="0" xfId="0" applyFont="1" applyAlignment="1">
      <alignment horizontal="center"/>
    </xf>
    <xf numFmtId="192" fontId="14" fillId="0" borderId="0" xfId="0" applyNumberFormat="1" applyFont="1" applyAlignment="1">
      <alignment horizontal="right"/>
    </xf>
    <xf numFmtId="192" fontId="0" fillId="0" borderId="30" xfId="0" applyNumberFormat="1" applyBorder="1" applyAlignment="1">
      <alignment horizontal="right"/>
    </xf>
    <xf numFmtId="192" fontId="0" fillId="0" borderId="25" xfId="0" applyNumberFormat="1" applyBorder="1" applyAlignment="1">
      <alignment horizontal="right"/>
    </xf>
    <xf numFmtId="192" fontId="14" fillId="0" borderId="25" xfId="0" applyNumberFormat="1" applyFont="1" applyBorder="1" applyAlignment="1">
      <alignment horizontal="right"/>
    </xf>
    <xf numFmtId="0" fontId="0" fillId="0" borderId="49" xfId="0" applyBorder="1" applyAlignment="1">
      <alignment horizontal="distributed" vertical="center"/>
    </xf>
    <xf numFmtId="0" fontId="14" fillId="0" borderId="49" xfId="0" applyFont="1" applyBorder="1" applyAlignment="1">
      <alignment horizontal="distributed" vertical="center"/>
    </xf>
    <xf numFmtId="0" fontId="14" fillId="0" borderId="50" xfId="0" applyFont="1" applyBorder="1" applyAlignment="1">
      <alignment horizontal="distributed" vertical="center"/>
    </xf>
    <xf numFmtId="192" fontId="14" fillId="0" borderId="21" xfId="0" applyNumberFormat="1" applyFont="1" applyBorder="1" applyAlignment="1">
      <alignment horizontal="right"/>
    </xf>
    <xf numFmtId="0" fontId="0" fillId="0" borderId="49" xfId="0" applyBorder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79" xfId="0" applyBorder="1" applyAlignment="1">
      <alignment horizontal="distributed" vertical="center"/>
    </xf>
    <xf numFmtId="0" fontId="0" fillId="0" borderId="80" xfId="0" applyBorder="1" applyAlignment="1">
      <alignment horizontal="distributed" vertical="center"/>
    </xf>
    <xf numFmtId="0" fontId="0" fillId="0" borderId="25" xfId="0" applyBorder="1" applyAlignment="1">
      <alignment horizontal="distributed"/>
    </xf>
    <xf numFmtId="0" fontId="0" fillId="0" borderId="44" xfId="0" applyBorder="1" applyAlignment="1">
      <alignment horizontal="distributed"/>
    </xf>
    <xf numFmtId="0" fontId="0" fillId="0" borderId="0" xfId="0" applyAlignment="1">
      <alignment horizontal="right"/>
    </xf>
    <xf numFmtId="0" fontId="0" fillId="0" borderId="53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81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80" xfId="0" applyBorder="1" applyAlignment="1">
      <alignment horizontal="center" vertical="center"/>
    </xf>
    <xf numFmtId="0" fontId="0" fillId="0" borderId="82" xfId="0" applyBorder="1" applyAlignment="1">
      <alignment horizontal="distributed" vertical="center"/>
    </xf>
    <xf numFmtId="0" fontId="0" fillId="0" borderId="0" xfId="0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83" xfId="0" applyBorder="1" applyAlignment="1">
      <alignment horizontal="distributed" vertical="center" wrapText="1"/>
    </xf>
    <xf numFmtId="0" fontId="0" fillId="0" borderId="68" xfId="0" applyBorder="1" applyAlignment="1">
      <alignment horizontal="distributed" vertical="center"/>
    </xf>
    <xf numFmtId="0" fontId="0" fillId="0" borderId="68" xfId="0" applyBorder="1" applyAlignment="1">
      <alignment horizontal="distributed" vertical="center" wrapText="1"/>
    </xf>
    <xf numFmtId="0" fontId="0" fillId="0" borderId="82" xfId="0" applyBorder="1" applyAlignment="1">
      <alignment horizontal="center" vertical="center"/>
    </xf>
    <xf numFmtId="0" fontId="14" fillId="0" borderId="45" xfId="0" applyFont="1" applyBorder="1" applyAlignment="1">
      <alignment horizontal="distributed" vertical="center"/>
    </xf>
    <xf numFmtId="0" fontId="14" fillId="0" borderId="43" xfId="0" applyFont="1" applyBorder="1" applyAlignment="1">
      <alignment horizontal="distributed" vertical="center"/>
    </xf>
    <xf numFmtId="0" fontId="14" fillId="0" borderId="84" xfId="0" applyFont="1" applyBorder="1" applyAlignment="1">
      <alignment horizontal="distributed" vertical="center"/>
    </xf>
    <xf numFmtId="0" fontId="14" fillId="0" borderId="52" xfId="0" applyFont="1" applyBorder="1" applyAlignment="1">
      <alignment horizontal="distributed" vertic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11" fillId="0" borderId="25" xfId="0" applyFont="1" applyBorder="1" applyAlignment="1">
      <alignment horizontal="distributed"/>
    </xf>
    <xf numFmtId="0" fontId="11" fillId="0" borderId="0" xfId="0" applyFont="1" applyAlignment="1">
      <alignment horizontal="distributed"/>
    </xf>
    <xf numFmtId="0" fontId="14" fillId="0" borderId="20" xfId="0" applyFont="1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45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0" fillId="0" borderId="0" xfId="0" applyAlignment="1">
      <alignment horizontal="distributed"/>
    </xf>
    <xf numFmtId="0" fontId="14" fillId="0" borderId="0" xfId="0" applyFont="1" applyAlignment="1">
      <alignment horizontal="distributed"/>
    </xf>
    <xf numFmtId="0" fontId="0" fillId="0" borderId="7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4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8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37" fontId="0" fillId="0" borderId="73" xfId="0" applyNumberFormat="1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56" xfId="0" applyFont="1" applyFill="1" applyBorder="1" applyAlignment="1">
      <alignment horizontal="distributed" vertical="center"/>
    </xf>
    <xf numFmtId="37" fontId="0" fillId="0" borderId="65" xfId="0" applyNumberFormat="1" applyFont="1" applyFill="1" applyBorder="1" applyAlignment="1" applyProtection="1">
      <alignment horizontal="center" vertical="center" wrapText="1"/>
      <protection/>
    </xf>
    <xf numFmtId="37" fontId="21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18" xfId="0" applyNumberFormat="1" applyFont="1" applyFill="1" applyBorder="1" applyAlignment="1" applyProtection="1">
      <alignment horizontal="distributed" vertical="center"/>
      <protection/>
    </xf>
    <xf numFmtId="37" fontId="0" fillId="0" borderId="17" xfId="0" applyNumberFormat="1" applyFont="1" applyFill="1" applyBorder="1" applyAlignment="1" applyProtection="1">
      <alignment horizontal="distributed" vertical="center"/>
      <protection/>
    </xf>
    <xf numFmtId="37" fontId="0" fillId="0" borderId="31" xfId="0" applyNumberFormat="1" applyFont="1" applyFill="1" applyBorder="1" applyAlignment="1" applyProtection="1">
      <alignment horizontal="distributed" vertical="center"/>
      <protection/>
    </xf>
    <xf numFmtId="37" fontId="14" fillId="0" borderId="11" xfId="0" applyNumberFormat="1" applyFont="1" applyFill="1" applyBorder="1" applyAlignment="1" applyProtection="1">
      <alignment horizontal="distributed" vertical="center"/>
      <protection/>
    </xf>
    <xf numFmtId="0" fontId="14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46</xdr:row>
      <xdr:rowOff>66675</xdr:rowOff>
    </xdr:from>
    <xdr:to>
      <xdr:col>9</xdr:col>
      <xdr:colOff>180975</xdr:colOff>
      <xdr:row>48</xdr:row>
      <xdr:rowOff>171450</xdr:rowOff>
    </xdr:to>
    <xdr:sp>
      <xdr:nvSpPr>
        <xdr:cNvPr id="1" name="AutoShape 721"/>
        <xdr:cNvSpPr>
          <a:spLocks/>
        </xdr:cNvSpPr>
      </xdr:nvSpPr>
      <xdr:spPr>
        <a:xfrm>
          <a:off x="13192125" y="10725150"/>
          <a:ext cx="9525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16</xdr:row>
      <xdr:rowOff>57150</xdr:rowOff>
    </xdr:from>
    <xdr:to>
      <xdr:col>9</xdr:col>
      <xdr:colOff>628650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372725" y="4476750"/>
          <a:ext cx="200025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228600</xdr:colOff>
      <xdr:row>20</xdr:row>
      <xdr:rowOff>38100</xdr:rowOff>
    </xdr:from>
    <xdr:to>
      <xdr:col>9</xdr:col>
      <xdr:colOff>409575</xdr:colOff>
      <xdr:row>22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0172700" y="5562600"/>
          <a:ext cx="18097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914400</xdr:colOff>
      <xdr:row>44</xdr:row>
      <xdr:rowOff>38100</xdr:rowOff>
    </xdr:from>
    <xdr:to>
      <xdr:col>14</xdr:col>
      <xdr:colOff>1009650</xdr:colOff>
      <xdr:row>45</xdr:row>
      <xdr:rowOff>133350</xdr:rowOff>
    </xdr:to>
    <xdr:sp>
      <xdr:nvSpPr>
        <xdr:cNvPr id="3" name="AutoShape 4"/>
        <xdr:cNvSpPr>
          <a:spLocks/>
        </xdr:cNvSpPr>
      </xdr:nvSpPr>
      <xdr:spPr>
        <a:xfrm>
          <a:off x="17059275" y="12192000"/>
          <a:ext cx="9525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914400</xdr:colOff>
      <xdr:row>46</xdr:row>
      <xdr:rowOff>47625</xdr:rowOff>
    </xdr:from>
    <xdr:to>
      <xdr:col>14</xdr:col>
      <xdr:colOff>1009650</xdr:colOff>
      <xdr:row>47</xdr:row>
      <xdr:rowOff>142875</xdr:rowOff>
    </xdr:to>
    <xdr:sp>
      <xdr:nvSpPr>
        <xdr:cNvPr id="4" name="AutoShape 5"/>
        <xdr:cNvSpPr>
          <a:spLocks/>
        </xdr:cNvSpPr>
      </xdr:nvSpPr>
      <xdr:spPr>
        <a:xfrm>
          <a:off x="17059275" y="12753975"/>
          <a:ext cx="9525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914400</xdr:colOff>
      <xdr:row>48</xdr:row>
      <xdr:rowOff>47625</xdr:rowOff>
    </xdr:from>
    <xdr:to>
      <xdr:col>14</xdr:col>
      <xdr:colOff>1009650</xdr:colOff>
      <xdr:row>49</xdr:row>
      <xdr:rowOff>142875</xdr:rowOff>
    </xdr:to>
    <xdr:sp>
      <xdr:nvSpPr>
        <xdr:cNvPr id="5" name="AutoShape 6"/>
        <xdr:cNvSpPr>
          <a:spLocks/>
        </xdr:cNvSpPr>
      </xdr:nvSpPr>
      <xdr:spPr>
        <a:xfrm>
          <a:off x="17059275" y="13306425"/>
          <a:ext cx="9525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914400</xdr:colOff>
      <xdr:row>50</xdr:row>
      <xdr:rowOff>47625</xdr:rowOff>
    </xdr:from>
    <xdr:to>
      <xdr:col>14</xdr:col>
      <xdr:colOff>1009650</xdr:colOff>
      <xdr:row>51</xdr:row>
      <xdr:rowOff>142875</xdr:rowOff>
    </xdr:to>
    <xdr:sp>
      <xdr:nvSpPr>
        <xdr:cNvPr id="6" name="AutoShape 7"/>
        <xdr:cNvSpPr>
          <a:spLocks/>
        </xdr:cNvSpPr>
      </xdr:nvSpPr>
      <xdr:spPr>
        <a:xfrm>
          <a:off x="17059275" y="13858875"/>
          <a:ext cx="9525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933450</xdr:colOff>
      <xdr:row>52</xdr:row>
      <xdr:rowOff>47625</xdr:rowOff>
    </xdr:from>
    <xdr:to>
      <xdr:col>14</xdr:col>
      <xdr:colOff>1028700</xdr:colOff>
      <xdr:row>53</xdr:row>
      <xdr:rowOff>142875</xdr:rowOff>
    </xdr:to>
    <xdr:sp>
      <xdr:nvSpPr>
        <xdr:cNvPr id="7" name="AutoShape 8"/>
        <xdr:cNvSpPr>
          <a:spLocks/>
        </xdr:cNvSpPr>
      </xdr:nvSpPr>
      <xdr:spPr>
        <a:xfrm>
          <a:off x="17078325" y="14411325"/>
          <a:ext cx="9525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933450</xdr:colOff>
      <xdr:row>54</xdr:row>
      <xdr:rowOff>47625</xdr:rowOff>
    </xdr:from>
    <xdr:to>
      <xdr:col>14</xdr:col>
      <xdr:colOff>1028700</xdr:colOff>
      <xdr:row>55</xdr:row>
      <xdr:rowOff>142875</xdr:rowOff>
    </xdr:to>
    <xdr:sp>
      <xdr:nvSpPr>
        <xdr:cNvPr id="8" name="AutoShape 9"/>
        <xdr:cNvSpPr>
          <a:spLocks/>
        </xdr:cNvSpPr>
      </xdr:nvSpPr>
      <xdr:spPr>
        <a:xfrm>
          <a:off x="17078325" y="14963775"/>
          <a:ext cx="9525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933450</xdr:colOff>
      <xdr:row>56</xdr:row>
      <xdr:rowOff>47625</xdr:rowOff>
    </xdr:from>
    <xdr:to>
      <xdr:col>14</xdr:col>
      <xdr:colOff>1028700</xdr:colOff>
      <xdr:row>57</xdr:row>
      <xdr:rowOff>142875</xdr:rowOff>
    </xdr:to>
    <xdr:sp>
      <xdr:nvSpPr>
        <xdr:cNvPr id="9" name="AutoShape 10"/>
        <xdr:cNvSpPr>
          <a:spLocks/>
        </xdr:cNvSpPr>
      </xdr:nvSpPr>
      <xdr:spPr>
        <a:xfrm>
          <a:off x="17078325" y="15516225"/>
          <a:ext cx="9525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942975</xdr:colOff>
      <xdr:row>58</xdr:row>
      <xdr:rowOff>47625</xdr:rowOff>
    </xdr:from>
    <xdr:to>
      <xdr:col>15</xdr:col>
      <xdr:colOff>0</xdr:colOff>
      <xdr:row>59</xdr:row>
      <xdr:rowOff>142875</xdr:rowOff>
    </xdr:to>
    <xdr:sp>
      <xdr:nvSpPr>
        <xdr:cNvPr id="10" name="AutoShape 11"/>
        <xdr:cNvSpPr>
          <a:spLocks/>
        </xdr:cNvSpPr>
      </xdr:nvSpPr>
      <xdr:spPr>
        <a:xfrm>
          <a:off x="17087850" y="16068675"/>
          <a:ext cx="9525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2"/>
  <sheetViews>
    <sheetView tabSelected="1" zoomScale="85" zoomScaleNormal="85" zoomScaleSheetLayoutView="70" zoomScalePageLayoutView="0" workbookViewId="0" topLeftCell="A1">
      <selection activeCell="G1" sqref="G1"/>
    </sheetView>
  </sheetViews>
  <sheetFormatPr defaultColWidth="10.59765625" defaultRowHeight="15"/>
  <cols>
    <col min="1" max="1" width="23.59765625" style="7" customWidth="1"/>
    <col min="2" max="2" width="9.19921875" style="7" customWidth="1"/>
    <col min="3" max="7" width="14.59765625" style="7" customWidth="1"/>
    <col min="8" max="8" width="10.59765625" style="7" customWidth="1"/>
    <col min="9" max="9" width="21.19921875" style="7" customWidth="1"/>
    <col min="10" max="10" width="9.19921875" style="7" customWidth="1"/>
    <col min="11" max="15" width="14.59765625" style="7" customWidth="1"/>
    <col min="16" max="16384" width="10.59765625" style="7" customWidth="1"/>
  </cols>
  <sheetData>
    <row r="1" spans="1:15" s="10" customFormat="1" ht="19.5" customHeight="1">
      <c r="A1" s="9" t="s">
        <v>186</v>
      </c>
      <c r="O1" s="11" t="s">
        <v>187</v>
      </c>
    </row>
    <row r="2" spans="1:15" s="2" customFormat="1" ht="24.75" customHeight="1">
      <c r="A2" s="331" t="s">
        <v>188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</row>
    <row r="3" spans="1:15" s="3" customFormat="1" ht="19.5" customHeight="1">
      <c r="A3" s="333" t="s">
        <v>189</v>
      </c>
      <c r="B3" s="332"/>
      <c r="C3" s="332"/>
      <c r="D3" s="332"/>
      <c r="E3" s="332"/>
      <c r="F3" s="332"/>
      <c r="G3" s="332"/>
      <c r="H3" s="1"/>
      <c r="I3" s="333" t="s">
        <v>205</v>
      </c>
      <c r="J3" s="333"/>
      <c r="K3" s="333"/>
      <c r="L3" s="333"/>
      <c r="M3" s="333"/>
      <c r="N3" s="333"/>
      <c r="O3" s="333"/>
    </row>
    <row r="4" spans="1:15" s="3" customFormat="1" ht="19.5" customHeight="1" thickBot="1">
      <c r="A4" s="324" t="s">
        <v>128</v>
      </c>
      <c r="B4" s="323"/>
      <c r="C4" s="323"/>
      <c r="D4" s="323"/>
      <c r="E4" s="323"/>
      <c r="F4" s="323"/>
      <c r="G4" s="323"/>
      <c r="H4" s="1"/>
      <c r="I4" s="324" t="s">
        <v>129</v>
      </c>
      <c r="J4" s="324"/>
      <c r="K4" s="324"/>
      <c r="L4" s="324"/>
      <c r="M4" s="324"/>
      <c r="N4" s="324"/>
      <c r="O4" s="324"/>
    </row>
    <row r="5" spans="1:15" s="3" customFormat="1" ht="18" customHeight="1">
      <c r="A5" s="316" t="s">
        <v>162</v>
      </c>
      <c r="B5" s="317"/>
      <c r="C5" s="169" t="s">
        <v>181</v>
      </c>
      <c r="D5" s="169" t="s">
        <v>121</v>
      </c>
      <c r="E5" s="169" t="s">
        <v>122</v>
      </c>
      <c r="F5" s="169" t="s">
        <v>123</v>
      </c>
      <c r="G5" s="170" t="s">
        <v>124</v>
      </c>
      <c r="H5" s="1"/>
      <c r="I5" s="316" t="s">
        <v>162</v>
      </c>
      <c r="J5" s="317"/>
      <c r="K5" s="169" t="s">
        <v>181</v>
      </c>
      <c r="L5" s="169" t="s">
        <v>121</v>
      </c>
      <c r="M5" s="169" t="s">
        <v>122</v>
      </c>
      <c r="N5" s="169" t="s">
        <v>123</v>
      </c>
      <c r="O5" s="170" t="s">
        <v>124</v>
      </c>
    </row>
    <row r="6" spans="1:15" s="3" customFormat="1" ht="18" customHeight="1">
      <c r="A6" s="21"/>
      <c r="B6" s="32"/>
      <c r="C6" s="12"/>
      <c r="D6" s="13"/>
      <c r="E6" s="13"/>
      <c r="F6" s="13"/>
      <c r="G6" s="117"/>
      <c r="H6" s="1"/>
      <c r="I6" s="13"/>
      <c r="J6" s="14"/>
      <c r="K6" s="12"/>
      <c r="L6" s="13"/>
      <c r="M6" s="13"/>
      <c r="N6" s="13"/>
      <c r="O6" s="21"/>
    </row>
    <row r="7" spans="1:15" s="3" customFormat="1" ht="18" customHeight="1">
      <c r="A7" s="328" t="s">
        <v>27</v>
      </c>
      <c r="B7" s="329"/>
      <c r="C7" s="127">
        <v>16509</v>
      </c>
      <c r="D7" s="127">
        <v>17106</v>
      </c>
      <c r="E7" s="127">
        <v>17499</v>
      </c>
      <c r="F7" s="127">
        <v>17754</v>
      </c>
      <c r="G7" s="91">
        <v>18004</v>
      </c>
      <c r="H7" s="1"/>
      <c r="I7" s="328" t="s">
        <v>203</v>
      </c>
      <c r="J7" s="330"/>
      <c r="K7" s="134">
        <v>1164893</v>
      </c>
      <c r="L7" s="127">
        <v>1167067</v>
      </c>
      <c r="M7" s="127">
        <v>1169681</v>
      </c>
      <c r="N7" s="127">
        <v>1169732</v>
      </c>
      <c r="O7" s="91">
        <v>1178170</v>
      </c>
    </row>
    <row r="8" spans="1:15" s="3" customFormat="1" ht="18" customHeight="1">
      <c r="A8" s="24"/>
      <c r="B8" s="28"/>
      <c r="C8" s="128"/>
      <c r="D8" s="129"/>
      <c r="E8" s="129"/>
      <c r="F8" s="129"/>
      <c r="G8" s="118"/>
      <c r="H8" s="1"/>
      <c r="I8" s="24"/>
      <c r="J8" s="25"/>
      <c r="K8" s="128"/>
      <c r="L8" s="129"/>
      <c r="M8" s="129"/>
      <c r="N8" s="129"/>
      <c r="O8" s="118"/>
    </row>
    <row r="9" spans="1:15" s="3" customFormat="1" ht="18" customHeight="1">
      <c r="A9" s="328" t="s">
        <v>190</v>
      </c>
      <c r="B9" s="329"/>
      <c r="C9" s="127">
        <v>254966</v>
      </c>
      <c r="D9" s="127">
        <v>260694</v>
      </c>
      <c r="E9" s="127">
        <v>264026</v>
      </c>
      <c r="F9" s="127">
        <v>267248</v>
      </c>
      <c r="G9" s="91">
        <v>269939</v>
      </c>
      <c r="H9" s="1"/>
      <c r="I9" s="328" t="s">
        <v>0</v>
      </c>
      <c r="J9" s="330"/>
      <c r="K9" s="134">
        <v>347131</v>
      </c>
      <c r="L9" s="127">
        <v>341385</v>
      </c>
      <c r="M9" s="127">
        <v>338304</v>
      </c>
      <c r="N9" s="127">
        <v>336169</v>
      </c>
      <c r="O9" s="91">
        <v>336605</v>
      </c>
    </row>
    <row r="10" spans="1:15" s="3" customFormat="1" ht="18" customHeight="1">
      <c r="A10" s="24"/>
      <c r="B10" s="28"/>
      <c r="C10" s="128"/>
      <c r="D10" s="129"/>
      <c r="E10" s="129"/>
      <c r="F10" s="130"/>
      <c r="G10" s="118"/>
      <c r="H10" s="1"/>
      <c r="I10" s="24"/>
      <c r="J10" s="25"/>
      <c r="K10" s="26"/>
      <c r="L10" s="21"/>
      <c r="M10" s="21"/>
      <c r="N10" s="21"/>
      <c r="O10" s="118"/>
    </row>
    <row r="11" spans="1:15" s="3" customFormat="1" ht="18" customHeight="1">
      <c r="A11" s="325" t="s">
        <v>1</v>
      </c>
      <c r="B11" s="326"/>
      <c r="C11" s="127">
        <v>246128</v>
      </c>
      <c r="D11" s="127">
        <v>259873</v>
      </c>
      <c r="E11" s="127">
        <v>265362</v>
      </c>
      <c r="F11" s="127">
        <v>269412</v>
      </c>
      <c r="G11" s="91">
        <v>272522</v>
      </c>
      <c r="H11" s="1"/>
      <c r="I11" s="325" t="s">
        <v>204</v>
      </c>
      <c r="J11" s="327"/>
      <c r="K11" s="280">
        <f>100*K9/K7</f>
        <v>29.799389300133146</v>
      </c>
      <c r="L11" s="280">
        <f>100*L9/L7</f>
        <v>29.251533973627907</v>
      </c>
      <c r="M11" s="280">
        <f>100*M9/M7</f>
        <v>28.922757572363746</v>
      </c>
      <c r="N11" s="280">
        <f>100*N9/N7</f>
        <v>28.738976107347668</v>
      </c>
      <c r="O11" s="281">
        <f>100*O9/O7</f>
        <v>28.570155410509518</v>
      </c>
    </row>
    <row r="12" spans="1:15" s="3" customFormat="1" ht="15" customHeight="1">
      <c r="A12" s="18" t="s">
        <v>191</v>
      </c>
      <c r="B12" s="18"/>
      <c r="C12" s="103"/>
      <c r="D12" s="103"/>
      <c r="E12" s="104"/>
      <c r="F12" s="103"/>
      <c r="G12" s="104"/>
      <c r="H12" s="1"/>
      <c r="I12" s="18" t="s">
        <v>130</v>
      </c>
      <c r="J12" s="18"/>
      <c r="K12" s="18"/>
      <c r="L12" s="18"/>
      <c r="M12" s="19"/>
      <c r="N12" s="19"/>
      <c r="O12" s="19"/>
    </row>
    <row r="13" spans="1:15" s="3" customFormat="1" ht="18" customHeight="1">
      <c r="A13" s="17"/>
      <c r="B13" s="15"/>
      <c r="C13" s="16"/>
      <c r="D13" s="16"/>
      <c r="E13" s="16"/>
      <c r="H13" s="1"/>
      <c r="I13" s="15"/>
      <c r="J13" s="15"/>
      <c r="K13" s="17"/>
      <c r="L13" s="18"/>
      <c r="M13" s="19"/>
      <c r="N13" s="19"/>
      <c r="O13" s="19"/>
    </row>
    <row r="14" spans="1:15" s="3" customFormat="1" ht="18" customHeight="1">
      <c r="A14" s="15"/>
      <c r="B14" s="15"/>
      <c r="C14" s="16"/>
      <c r="D14" s="16"/>
      <c r="E14" s="16"/>
      <c r="H14" s="1"/>
      <c r="I14" s="15"/>
      <c r="J14" s="15"/>
      <c r="K14" s="17"/>
      <c r="L14" s="18"/>
      <c r="M14" s="19"/>
      <c r="N14" s="19"/>
      <c r="O14" s="19"/>
    </row>
    <row r="15" spans="2:8" s="3" customFormat="1" ht="18" customHeight="1">
      <c r="B15" s="18"/>
      <c r="C15" s="18"/>
      <c r="D15" s="18"/>
      <c r="F15" s="20"/>
      <c r="H15" s="1"/>
    </row>
    <row r="16" s="3" customFormat="1" ht="18" customHeight="1">
      <c r="H16" s="1"/>
    </row>
    <row r="17" spans="1:15" s="3" customFormat="1" ht="19.5" customHeight="1">
      <c r="A17" s="322"/>
      <c r="B17" s="323"/>
      <c r="C17" s="323"/>
      <c r="D17" s="323"/>
      <c r="E17" s="323"/>
      <c r="F17" s="323"/>
      <c r="G17" s="323"/>
      <c r="H17" s="1"/>
      <c r="I17" s="322"/>
      <c r="J17" s="322"/>
      <c r="K17" s="322"/>
      <c r="L17" s="322"/>
      <c r="M17" s="322"/>
      <c r="N17" s="322"/>
      <c r="O17" s="322"/>
    </row>
    <row r="18" spans="1:15" s="3" customFormat="1" ht="19.5" customHeight="1">
      <c r="A18" s="324" t="s">
        <v>192</v>
      </c>
      <c r="B18" s="323"/>
      <c r="C18" s="323"/>
      <c r="D18" s="323"/>
      <c r="E18" s="323"/>
      <c r="F18" s="323"/>
      <c r="G18" s="323"/>
      <c r="I18" s="324" t="s">
        <v>131</v>
      </c>
      <c r="J18" s="324"/>
      <c r="K18" s="324"/>
      <c r="L18" s="324"/>
      <c r="M18" s="324"/>
      <c r="N18" s="324"/>
      <c r="O18" s="324"/>
    </row>
    <row r="19" spans="2:15" s="3" customFormat="1" ht="18" customHeight="1" thickBot="1">
      <c r="B19" s="4"/>
      <c r="C19" s="4"/>
      <c r="D19" s="4"/>
      <c r="E19" s="4"/>
      <c r="F19" s="4"/>
      <c r="G19" s="5" t="s">
        <v>2</v>
      </c>
      <c r="H19" s="1"/>
      <c r="J19" s="4"/>
      <c r="K19" s="4"/>
      <c r="L19" s="4"/>
      <c r="M19" s="22"/>
      <c r="N19" s="4"/>
      <c r="O19" s="5" t="s">
        <v>206</v>
      </c>
    </row>
    <row r="20" spans="1:15" s="3" customFormat="1" ht="18" customHeight="1">
      <c r="A20" s="316" t="s">
        <v>193</v>
      </c>
      <c r="B20" s="317"/>
      <c r="C20" s="171" t="s">
        <v>181</v>
      </c>
      <c r="D20" s="172" t="s">
        <v>194</v>
      </c>
      <c r="E20" s="172" t="s">
        <v>195</v>
      </c>
      <c r="F20" s="172" t="s">
        <v>196</v>
      </c>
      <c r="G20" s="173" t="s">
        <v>197</v>
      </c>
      <c r="H20" s="1"/>
      <c r="I20" s="316" t="s">
        <v>193</v>
      </c>
      <c r="J20" s="317"/>
      <c r="K20" s="171" t="s">
        <v>181</v>
      </c>
      <c r="L20" s="172" t="s">
        <v>194</v>
      </c>
      <c r="M20" s="172" t="s">
        <v>195</v>
      </c>
      <c r="N20" s="172" t="s">
        <v>196</v>
      </c>
      <c r="O20" s="173" t="s">
        <v>197</v>
      </c>
    </row>
    <row r="21" spans="1:15" ht="18" customHeight="1">
      <c r="A21" s="318" t="s">
        <v>50</v>
      </c>
      <c r="B21" s="174" t="s">
        <v>3</v>
      </c>
      <c r="C21" s="277">
        <f aca="true" t="shared" si="0" ref="C21:G22">SUM(C23,C25,C27,C29,C31,C33,C35,C37,C39,C41,C43,C45,C47,C49,C51)</f>
        <v>3420700</v>
      </c>
      <c r="D21" s="277">
        <f t="shared" si="0"/>
        <v>3530484</v>
      </c>
      <c r="E21" s="277">
        <f t="shared" si="0"/>
        <v>3526220</v>
      </c>
      <c r="F21" s="277">
        <v>3644366</v>
      </c>
      <c r="G21" s="277">
        <f t="shared" si="0"/>
        <v>3684530</v>
      </c>
      <c r="H21" s="6"/>
      <c r="I21" s="320" t="s">
        <v>25</v>
      </c>
      <c r="J21" s="174" t="s">
        <v>9</v>
      </c>
      <c r="K21" s="278">
        <f aca="true" t="shared" si="1" ref="K21:O22">SUM(K23,K25,K27,K29,K31,K33,K35,K37,K39,K41,K43,K45)</f>
        <v>1765250</v>
      </c>
      <c r="L21" s="278">
        <f t="shared" si="1"/>
        <v>1734726</v>
      </c>
      <c r="M21" s="278">
        <f t="shared" si="1"/>
        <v>1690245</v>
      </c>
      <c r="N21" s="278">
        <f t="shared" si="1"/>
        <v>1700871</v>
      </c>
      <c r="O21" s="278">
        <f t="shared" si="1"/>
        <v>1669850</v>
      </c>
    </row>
    <row r="22" spans="1:15" ht="18" customHeight="1">
      <c r="A22" s="319"/>
      <c r="B22" s="175" t="s">
        <v>4</v>
      </c>
      <c r="C22" s="101">
        <v>54357119</v>
      </c>
      <c r="D22" s="101">
        <v>59690712</v>
      </c>
      <c r="E22" s="101">
        <f t="shared" si="0"/>
        <v>61331163</v>
      </c>
      <c r="F22" s="101">
        <f t="shared" si="0"/>
        <v>64050005</v>
      </c>
      <c r="G22" s="101">
        <f t="shared" si="0"/>
        <v>65909158</v>
      </c>
      <c r="H22" s="6"/>
      <c r="I22" s="321"/>
      <c r="J22" s="175" t="s">
        <v>10</v>
      </c>
      <c r="K22" s="101">
        <f t="shared" si="1"/>
        <v>43441672</v>
      </c>
      <c r="L22" s="101">
        <v>45738566</v>
      </c>
      <c r="M22" s="101">
        <f t="shared" si="1"/>
        <v>46872938</v>
      </c>
      <c r="N22" s="101">
        <f t="shared" si="1"/>
        <v>47866346</v>
      </c>
      <c r="O22" s="101">
        <f t="shared" si="1"/>
        <v>49565986</v>
      </c>
    </row>
    <row r="23" spans="1:15" ht="18" customHeight="1">
      <c r="A23" s="304" t="s">
        <v>11</v>
      </c>
      <c r="B23" s="176" t="s">
        <v>3</v>
      </c>
      <c r="C23" s="115">
        <v>2635249</v>
      </c>
      <c r="D23" s="131">
        <v>2732950</v>
      </c>
      <c r="E23" s="131">
        <v>2715068</v>
      </c>
      <c r="F23" s="131">
        <v>2827574</v>
      </c>
      <c r="G23" s="132">
        <v>2794699</v>
      </c>
      <c r="H23" s="6"/>
      <c r="I23" s="304" t="s">
        <v>19</v>
      </c>
      <c r="J23" s="179" t="s">
        <v>9</v>
      </c>
      <c r="K23" s="135">
        <v>63628</v>
      </c>
      <c r="L23" s="131">
        <v>62596</v>
      </c>
      <c r="M23" s="131">
        <v>62179</v>
      </c>
      <c r="N23" s="131">
        <v>61135</v>
      </c>
      <c r="O23" s="163">
        <v>62172</v>
      </c>
    </row>
    <row r="24" spans="1:15" ht="18" customHeight="1">
      <c r="A24" s="304"/>
      <c r="B24" s="176" t="s">
        <v>4</v>
      </c>
      <c r="C24" s="115">
        <v>42297913</v>
      </c>
      <c r="D24" s="131">
        <v>46553575</v>
      </c>
      <c r="E24" s="131">
        <v>47663929</v>
      </c>
      <c r="F24" s="131">
        <v>49323300</v>
      </c>
      <c r="G24" s="132">
        <v>49829888</v>
      </c>
      <c r="H24" s="6"/>
      <c r="I24" s="304"/>
      <c r="J24" s="179" t="s">
        <v>10</v>
      </c>
      <c r="K24" s="135">
        <v>17979881</v>
      </c>
      <c r="L24" s="131">
        <v>19373422</v>
      </c>
      <c r="M24" s="131">
        <v>20081734</v>
      </c>
      <c r="N24" s="131">
        <v>19509757</v>
      </c>
      <c r="O24" s="163">
        <v>19637414</v>
      </c>
    </row>
    <row r="25" spans="1:15" ht="18" customHeight="1">
      <c r="A25" s="304" t="s">
        <v>12</v>
      </c>
      <c r="B25" s="176" t="s">
        <v>3</v>
      </c>
      <c r="C25" s="115">
        <v>528535</v>
      </c>
      <c r="D25" s="131">
        <v>535918</v>
      </c>
      <c r="E25" s="131">
        <v>535041</v>
      </c>
      <c r="F25" s="131">
        <v>530402</v>
      </c>
      <c r="G25" s="132">
        <v>528035</v>
      </c>
      <c r="H25" s="6"/>
      <c r="I25" s="304" t="s">
        <v>20</v>
      </c>
      <c r="J25" s="179" t="s">
        <v>9</v>
      </c>
      <c r="K25" s="135">
        <v>1287581</v>
      </c>
      <c r="L25" s="131">
        <v>1268494</v>
      </c>
      <c r="M25" s="131">
        <v>1230614</v>
      </c>
      <c r="N25" s="131">
        <v>1242646</v>
      </c>
      <c r="O25" s="163">
        <v>1211051</v>
      </c>
    </row>
    <row r="26" spans="1:15" ht="18" customHeight="1">
      <c r="A26" s="304"/>
      <c r="B26" s="176" t="s">
        <v>4</v>
      </c>
      <c r="C26" s="115">
        <v>6205502</v>
      </c>
      <c r="D26" s="131">
        <v>6794637</v>
      </c>
      <c r="E26" s="131">
        <v>6810819</v>
      </c>
      <c r="F26" s="131">
        <v>6748900</v>
      </c>
      <c r="G26" s="132">
        <v>6801170</v>
      </c>
      <c r="H26" s="6"/>
      <c r="I26" s="304"/>
      <c r="J26" s="179" t="s">
        <v>10</v>
      </c>
      <c r="K26" s="135">
        <v>16881864</v>
      </c>
      <c r="L26" s="131">
        <v>17102764</v>
      </c>
      <c r="M26" s="131">
        <v>17276650</v>
      </c>
      <c r="N26" s="131">
        <v>17507773</v>
      </c>
      <c r="O26" s="163">
        <v>17807449</v>
      </c>
    </row>
    <row r="27" spans="1:15" ht="18" customHeight="1">
      <c r="A27" s="304" t="s">
        <v>198</v>
      </c>
      <c r="B27" s="176" t="s">
        <v>3</v>
      </c>
      <c r="C27" s="115">
        <v>61931</v>
      </c>
      <c r="D27" s="131">
        <v>63037</v>
      </c>
      <c r="E27" s="131">
        <v>74810</v>
      </c>
      <c r="F27" s="131">
        <v>90471</v>
      </c>
      <c r="G27" s="132">
        <v>98917</v>
      </c>
      <c r="H27" s="6"/>
      <c r="I27" s="304" t="s">
        <v>21</v>
      </c>
      <c r="J27" s="179" t="s">
        <v>9</v>
      </c>
      <c r="K27" s="135">
        <v>258049</v>
      </c>
      <c r="L27" s="131">
        <v>248729</v>
      </c>
      <c r="M27" s="131">
        <v>237800</v>
      </c>
      <c r="N27" s="131">
        <v>229700</v>
      </c>
      <c r="O27" s="163">
        <v>223469</v>
      </c>
    </row>
    <row r="28" spans="1:15" ht="18" customHeight="1">
      <c r="A28" s="304"/>
      <c r="B28" s="176" t="s">
        <v>4</v>
      </c>
      <c r="C28" s="115">
        <v>381601</v>
      </c>
      <c r="D28" s="131">
        <v>419383</v>
      </c>
      <c r="E28" s="131">
        <v>601438</v>
      </c>
      <c r="F28" s="131">
        <v>770597</v>
      </c>
      <c r="G28" s="132">
        <v>846490</v>
      </c>
      <c r="H28" s="6"/>
      <c r="I28" s="304"/>
      <c r="J28" s="179" t="s">
        <v>10</v>
      </c>
      <c r="K28" s="135">
        <v>3781487</v>
      </c>
      <c r="L28" s="131">
        <v>3934218</v>
      </c>
      <c r="M28" s="131">
        <v>3788028</v>
      </c>
      <c r="N28" s="131">
        <v>3697572</v>
      </c>
      <c r="O28" s="163">
        <v>3622184</v>
      </c>
    </row>
    <row r="29" spans="1:15" ht="18" customHeight="1">
      <c r="A29" s="304" t="s">
        <v>8</v>
      </c>
      <c r="B29" s="176" t="s">
        <v>3</v>
      </c>
      <c r="C29" s="115" t="s">
        <v>202</v>
      </c>
      <c r="D29" s="178" t="s">
        <v>202</v>
      </c>
      <c r="E29" s="178" t="s">
        <v>202</v>
      </c>
      <c r="F29" s="131">
        <v>33156</v>
      </c>
      <c r="G29" s="132">
        <v>68943</v>
      </c>
      <c r="H29" s="6"/>
      <c r="I29" s="304" t="s">
        <v>22</v>
      </c>
      <c r="J29" s="179" t="s">
        <v>9</v>
      </c>
      <c r="K29" s="135">
        <v>21925</v>
      </c>
      <c r="L29" s="131">
        <v>21994</v>
      </c>
      <c r="M29" s="131">
        <v>29837</v>
      </c>
      <c r="N29" s="131">
        <v>40423</v>
      </c>
      <c r="O29" s="163">
        <v>43312</v>
      </c>
    </row>
    <row r="30" spans="1:15" ht="18" customHeight="1">
      <c r="A30" s="304"/>
      <c r="B30" s="176" t="s">
        <v>4</v>
      </c>
      <c r="C30" s="115" t="s">
        <v>202</v>
      </c>
      <c r="D30" s="178" t="s">
        <v>202</v>
      </c>
      <c r="E30" s="178" t="s">
        <v>202</v>
      </c>
      <c r="F30" s="131">
        <v>741933</v>
      </c>
      <c r="G30" s="132">
        <v>1483314</v>
      </c>
      <c r="H30" s="6"/>
      <c r="I30" s="304"/>
      <c r="J30" s="179" t="s">
        <v>10</v>
      </c>
      <c r="K30" s="135">
        <v>167049</v>
      </c>
      <c r="L30" s="131">
        <v>185293</v>
      </c>
      <c r="M30" s="131">
        <v>332617</v>
      </c>
      <c r="N30" s="131">
        <v>482047</v>
      </c>
      <c r="O30" s="163">
        <v>499372</v>
      </c>
    </row>
    <row r="31" spans="1:15" ht="18" customHeight="1">
      <c r="A31" s="304" t="s">
        <v>5</v>
      </c>
      <c r="B31" s="176" t="s">
        <v>3</v>
      </c>
      <c r="C31" s="115" t="s">
        <v>202</v>
      </c>
      <c r="D31" s="178" t="s">
        <v>202</v>
      </c>
      <c r="E31" s="178" t="s">
        <v>202</v>
      </c>
      <c r="F31" s="131">
        <v>14</v>
      </c>
      <c r="G31" s="132">
        <v>66</v>
      </c>
      <c r="H31" s="6"/>
      <c r="I31" s="304" t="s">
        <v>23</v>
      </c>
      <c r="J31" s="179" t="s">
        <v>9</v>
      </c>
      <c r="K31" s="182" t="s">
        <v>202</v>
      </c>
      <c r="L31" s="178" t="s">
        <v>202</v>
      </c>
      <c r="M31" s="178" t="s">
        <v>202</v>
      </c>
      <c r="N31" s="178" t="s">
        <v>202</v>
      </c>
      <c r="O31" s="163" t="s">
        <v>213</v>
      </c>
    </row>
    <row r="32" spans="1:15" ht="18" customHeight="1">
      <c r="A32" s="304"/>
      <c r="B32" s="176" t="s">
        <v>4</v>
      </c>
      <c r="C32" s="115" t="s">
        <v>202</v>
      </c>
      <c r="D32" s="178" t="s">
        <v>202</v>
      </c>
      <c r="E32" s="178" t="s">
        <v>202</v>
      </c>
      <c r="F32" s="131">
        <v>284</v>
      </c>
      <c r="G32" s="132">
        <v>2010</v>
      </c>
      <c r="H32" s="6"/>
      <c r="I32" s="304"/>
      <c r="J32" s="179" t="s">
        <v>10</v>
      </c>
      <c r="K32" s="182" t="s">
        <v>202</v>
      </c>
      <c r="L32" s="178" t="s">
        <v>202</v>
      </c>
      <c r="M32" s="178" t="s">
        <v>202</v>
      </c>
      <c r="N32" s="131">
        <v>1292784</v>
      </c>
      <c r="O32" s="163">
        <v>2688990</v>
      </c>
    </row>
    <row r="33" spans="1:15" ht="18" customHeight="1">
      <c r="A33" s="304" t="s">
        <v>13</v>
      </c>
      <c r="B33" s="176" t="s">
        <v>3</v>
      </c>
      <c r="C33" s="115">
        <v>154324</v>
      </c>
      <c r="D33" s="131">
        <v>157131</v>
      </c>
      <c r="E33" s="131">
        <v>158304</v>
      </c>
      <c r="F33" s="131">
        <v>156576</v>
      </c>
      <c r="G33" s="132">
        <v>157946</v>
      </c>
      <c r="H33" s="6"/>
      <c r="I33" s="307" t="s">
        <v>207</v>
      </c>
      <c r="J33" s="179" t="s">
        <v>9</v>
      </c>
      <c r="K33" s="135">
        <v>118</v>
      </c>
      <c r="L33" s="131">
        <v>153</v>
      </c>
      <c r="M33" s="131">
        <v>107</v>
      </c>
      <c r="N33" s="131">
        <v>185</v>
      </c>
      <c r="O33" s="163">
        <v>238</v>
      </c>
    </row>
    <row r="34" spans="1:15" ht="18" customHeight="1">
      <c r="A34" s="304"/>
      <c r="B34" s="176" t="s">
        <v>4</v>
      </c>
      <c r="C34" s="115">
        <v>926907</v>
      </c>
      <c r="D34" s="131">
        <v>959647</v>
      </c>
      <c r="E34" s="131">
        <v>994978</v>
      </c>
      <c r="F34" s="131">
        <v>1019498</v>
      </c>
      <c r="G34" s="132">
        <v>1031569</v>
      </c>
      <c r="H34" s="6"/>
      <c r="I34" s="307"/>
      <c r="J34" s="179" t="s">
        <v>10</v>
      </c>
      <c r="K34" s="135">
        <v>3151</v>
      </c>
      <c r="L34" s="131">
        <v>4511</v>
      </c>
      <c r="M34" s="131">
        <v>4488</v>
      </c>
      <c r="N34" s="131">
        <v>4582</v>
      </c>
      <c r="O34" s="163">
        <v>4306</v>
      </c>
    </row>
    <row r="35" spans="1:15" ht="18" customHeight="1">
      <c r="A35" s="304" t="s">
        <v>14</v>
      </c>
      <c r="B35" s="176" t="s">
        <v>3</v>
      </c>
      <c r="C35" s="115">
        <v>8174</v>
      </c>
      <c r="D35" s="131">
        <v>9254</v>
      </c>
      <c r="E35" s="131">
        <v>10558</v>
      </c>
      <c r="F35" s="131">
        <v>9410</v>
      </c>
      <c r="G35" s="132">
        <v>9618</v>
      </c>
      <c r="H35" s="6"/>
      <c r="I35" s="315" t="s">
        <v>116</v>
      </c>
      <c r="J35" s="179" t="s">
        <v>9</v>
      </c>
      <c r="K35" s="135">
        <v>78374</v>
      </c>
      <c r="L35" s="131">
        <v>76461</v>
      </c>
      <c r="M35" s="131">
        <v>73509</v>
      </c>
      <c r="N35" s="131">
        <v>71062</v>
      </c>
      <c r="O35" s="163">
        <v>72356</v>
      </c>
    </row>
    <row r="36" spans="1:15" ht="18" customHeight="1">
      <c r="A36" s="304"/>
      <c r="B36" s="176" t="s">
        <v>4</v>
      </c>
      <c r="C36" s="115">
        <v>432733</v>
      </c>
      <c r="D36" s="131">
        <v>538017</v>
      </c>
      <c r="E36" s="131">
        <v>620515</v>
      </c>
      <c r="F36" s="131">
        <v>557050</v>
      </c>
      <c r="G36" s="132">
        <v>578477</v>
      </c>
      <c r="H36" s="6"/>
      <c r="I36" s="315"/>
      <c r="J36" s="179" t="s">
        <v>10</v>
      </c>
      <c r="K36" s="135">
        <v>616579</v>
      </c>
      <c r="L36" s="131">
        <v>607471</v>
      </c>
      <c r="M36" s="131">
        <v>593174</v>
      </c>
      <c r="N36" s="131">
        <v>585935</v>
      </c>
      <c r="O36" s="163">
        <v>615055</v>
      </c>
    </row>
    <row r="37" spans="1:15" ht="18" customHeight="1">
      <c r="A37" s="304" t="s">
        <v>15</v>
      </c>
      <c r="B37" s="176" t="s">
        <v>3</v>
      </c>
      <c r="C37" s="115">
        <v>132</v>
      </c>
      <c r="D37" s="131">
        <v>90</v>
      </c>
      <c r="E37" s="131">
        <v>102</v>
      </c>
      <c r="F37" s="131">
        <v>37</v>
      </c>
      <c r="G37" s="132">
        <v>13</v>
      </c>
      <c r="H37" s="6"/>
      <c r="I37" s="304" t="s">
        <v>14</v>
      </c>
      <c r="J37" s="179" t="s">
        <v>9</v>
      </c>
      <c r="K37" s="135">
        <v>49234</v>
      </c>
      <c r="L37" s="131">
        <v>49705</v>
      </c>
      <c r="M37" s="131">
        <v>49774</v>
      </c>
      <c r="N37" s="131">
        <v>49161</v>
      </c>
      <c r="O37" s="163">
        <v>50476</v>
      </c>
    </row>
    <row r="38" spans="1:15" ht="18" customHeight="1">
      <c r="A38" s="304"/>
      <c r="B38" s="176" t="s">
        <v>4</v>
      </c>
      <c r="C38" s="115">
        <v>10292</v>
      </c>
      <c r="D38" s="131">
        <v>6080</v>
      </c>
      <c r="E38" s="131">
        <v>5979</v>
      </c>
      <c r="F38" s="131">
        <v>1975</v>
      </c>
      <c r="G38" s="132">
        <v>552</v>
      </c>
      <c r="H38" s="6"/>
      <c r="I38" s="305"/>
      <c r="J38" s="179" t="s">
        <v>10</v>
      </c>
      <c r="K38" s="135">
        <v>3670103</v>
      </c>
      <c r="L38" s="131">
        <v>3988701</v>
      </c>
      <c r="M38" s="131">
        <v>4260079</v>
      </c>
      <c r="N38" s="131">
        <v>4170174</v>
      </c>
      <c r="O38" s="163">
        <v>4059866</v>
      </c>
    </row>
    <row r="39" spans="1:15" ht="18" customHeight="1">
      <c r="A39" s="304" t="s">
        <v>16</v>
      </c>
      <c r="B39" s="176" t="s">
        <v>3</v>
      </c>
      <c r="C39" s="115">
        <v>16317</v>
      </c>
      <c r="D39" s="131">
        <v>16425</v>
      </c>
      <c r="E39" s="131">
        <v>16454</v>
      </c>
      <c r="F39" s="131">
        <v>15627</v>
      </c>
      <c r="G39" s="132">
        <v>16099</v>
      </c>
      <c r="H39" s="6"/>
      <c r="I39" s="310" t="s">
        <v>208</v>
      </c>
      <c r="J39" s="179" t="s">
        <v>9</v>
      </c>
      <c r="K39" s="135">
        <v>1396</v>
      </c>
      <c r="L39" s="131">
        <v>1362</v>
      </c>
      <c r="M39" s="131">
        <v>1308</v>
      </c>
      <c r="N39" s="131">
        <v>1429</v>
      </c>
      <c r="O39" s="163">
        <v>1313</v>
      </c>
    </row>
    <row r="40" spans="1:15" ht="18" customHeight="1">
      <c r="A40" s="304"/>
      <c r="B40" s="176" t="s">
        <v>4</v>
      </c>
      <c r="C40" s="115">
        <v>2070852</v>
      </c>
      <c r="D40" s="131">
        <v>2194311</v>
      </c>
      <c r="E40" s="131">
        <v>2304634</v>
      </c>
      <c r="F40" s="131">
        <v>2350796</v>
      </c>
      <c r="G40" s="132">
        <v>2596529</v>
      </c>
      <c r="H40" s="6"/>
      <c r="I40" s="311"/>
      <c r="J40" s="179" t="s">
        <v>10</v>
      </c>
      <c r="K40" s="135">
        <v>187910</v>
      </c>
      <c r="L40" s="131">
        <v>325710</v>
      </c>
      <c r="M40" s="131">
        <v>316720</v>
      </c>
      <c r="N40" s="131">
        <v>386776</v>
      </c>
      <c r="O40" s="163">
        <v>398728</v>
      </c>
    </row>
    <row r="41" spans="1:15" ht="18" customHeight="1">
      <c r="A41" s="308" t="s">
        <v>200</v>
      </c>
      <c r="B41" s="176" t="s">
        <v>3</v>
      </c>
      <c r="C41" s="115">
        <v>2073</v>
      </c>
      <c r="D41" s="131">
        <v>1881</v>
      </c>
      <c r="E41" s="131">
        <v>1985</v>
      </c>
      <c r="F41" s="131">
        <v>2172</v>
      </c>
      <c r="G41" s="132">
        <v>1979</v>
      </c>
      <c r="H41" s="6"/>
      <c r="I41" s="312" t="s">
        <v>209</v>
      </c>
      <c r="J41" s="179" t="s">
        <v>9</v>
      </c>
      <c r="K41" s="135">
        <v>117</v>
      </c>
      <c r="L41" s="131">
        <v>149</v>
      </c>
      <c r="M41" s="131">
        <v>144</v>
      </c>
      <c r="N41" s="178" t="s">
        <v>202</v>
      </c>
      <c r="O41" s="163" t="s">
        <v>213</v>
      </c>
    </row>
    <row r="42" spans="1:15" ht="18" customHeight="1">
      <c r="A42" s="309"/>
      <c r="B42" s="176" t="s">
        <v>4</v>
      </c>
      <c r="C42" s="115">
        <v>296253</v>
      </c>
      <c r="D42" s="131">
        <v>282185</v>
      </c>
      <c r="E42" s="131">
        <v>307450</v>
      </c>
      <c r="F42" s="131">
        <v>324170</v>
      </c>
      <c r="G42" s="132">
        <v>315763</v>
      </c>
      <c r="H42" s="6"/>
      <c r="I42" s="313"/>
      <c r="J42" s="179" t="s">
        <v>10</v>
      </c>
      <c r="K42" s="135">
        <v>1162</v>
      </c>
      <c r="L42" s="131">
        <v>2452</v>
      </c>
      <c r="M42" s="131">
        <v>2669</v>
      </c>
      <c r="N42" s="178" t="s">
        <v>202</v>
      </c>
      <c r="O42" s="163" t="s">
        <v>213</v>
      </c>
    </row>
    <row r="43" spans="1:15" ht="18" customHeight="1">
      <c r="A43" s="308" t="s">
        <v>201</v>
      </c>
      <c r="B43" s="176" t="s">
        <v>3</v>
      </c>
      <c r="C43" s="115">
        <v>5769</v>
      </c>
      <c r="D43" s="131">
        <v>5745</v>
      </c>
      <c r="E43" s="131">
        <v>5828</v>
      </c>
      <c r="F43" s="131">
        <v>3809</v>
      </c>
      <c r="G43" s="132">
        <v>13</v>
      </c>
      <c r="H43" s="6"/>
      <c r="I43" s="304" t="s">
        <v>24</v>
      </c>
      <c r="J43" s="179" t="s">
        <v>9</v>
      </c>
      <c r="K43" s="135">
        <v>4788</v>
      </c>
      <c r="L43" s="131">
        <v>5028</v>
      </c>
      <c r="M43" s="131">
        <v>4929</v>
      </c>
      <c r="N43" s="131">
        <v>5079</v>
      </c>
      <c r="O43" s="163">
        <v>5030</v>
      </c>
    </row>
    <row r="44" spans="1:15" ht="18" customHeight="1">
      <c r="A44" s="309"/>
      <c r="B44" s="176" t="s">
        <v>4</v>
      </c>
      <c r="C44" s="115">
        <v>1155515</v>
      </c>
      <c r="D44" s="131">
        <v>1346045</v>
      </c>
      <c r="E44" s="131">
        <v>1400170</v>
      </c>
      <c r="F44" s="131">
        <v>915520</v>
      </c>
      <c r="G44" s="132">
        <v>3120</v>
      </c>
      <c r="H44" s="6"/>
      <c r="I44" s="305"/>
      <c r="J44" s="179" t="s">
        <v>10</v>
      </c>
      <c r="K44" s="135">
        <v>147731</v>
      </c>
      <c r="L44" s="131">
        <v>206515</v>
      </c>
      <c r="M44" s="131">
        <v>211134</v>
      </c>
      <c r="N44" s="131">
        <v>223156</v>
      </c>
      <c r="O44" s="163">
        <v>221717</v>
      </c>
    </row>
    <row r="45" spans="1:15" ht="18" customHeight="1">
      <c r="A45" s="304" t="s">
        <v>6</v>
      </c>
      <c r="B45" s="176" t="s">
        <v>3</v>
      </c>
      <c r="C45" s="115" t="s">
        <v>202</v>
      </c>
      <c r="D45" s="178" t="s">
        <v>202</v>
      </c>
      <c r="E45" s="178" t="s">
        <v>202</v>
      </c>
      <c r="F45" s="131">
        <v>2082</v>
      </c>
      <c r="G45" s="132">
        <v>5849</v>
      </c>
      <c r="H45" s="6"/>
      <c r="I45" s="314" t="s">
        <v>210</v>
      </c>
      <c r="J45" s="179" t="s">
        <v>9</v>
      </c>
      <c r="K45" s="135">
        <v>40</v>
      </c>
      <c r="L45" s="131">
        <v>55</v>
      </c>
      <c r="M45" s="131">
        <v>44</v>
      </c>
      <c r="N45" s="131">
        <v>51</v>
      </c>
      <c r="O45" s="163">
        <v>433</v>
      </c>
    </row>
    <row r="46" spans="1:15" ht="18" customHeight="1">
      <c r="A46" s="304"/>
      <c r="B46" s="176" t="s">
        <v>4</v>
      </c>
      <c r="C46" s="115" t="s">
        <v>202</v>
      </c>
      <c r="D46" s="178" t="s">
        <v>202</v>
      </c>
      <c r="E46" s="178" t="s">
        <v>202</v>
      </c>
      <c r="F46" s="131">
        <v>624600</v>
      </c>
      <c r="G46" s="132">
        <v>1754700</v>
      </c>
      <c r="H46" s="6"/>
      <c r="I46" s="314"/>
      <c r="J46" s="179" t="s">
        <v>10</v>
      </c>
      <c r="K46" s="135">
        <v>4755</v>
      </c>
      <c r="L46" s="131">
        <v>7510</v>
      </c>
      <c r="M46" s="131">
        <v>5645</v>
      </c>
      <c r="N46" s="131">
        <v>5790</v>
      </c>
      <c r="O46" s="163">
        <v>10905</v>
      </c>
    </row>
    <row r="47" spans="1:15" ht="18" customHeight="1">
      <c r="A47" s="304" t="s">
        <v>17</v>
      </c>
      <c r="B47" s="176" t="s">
        <v>3</v>
      </c>
      <c r="C47" s="115">
        <v>2506</v>
      </c>
      <c r="D47" s="131">
        <v>2398</v>
      </c>
      <c r="E47" s="131">
        <v>2321</v>
      </c>
      <c r="F47" s="131">
        <v>2437</v>
      </c>
      <c r="G47" s="132">
        <v>2336</v>
      </c>
      <c r="H47" s="6"/>
      <c r="I47" s="304" t="s">
        <v>7</v>
      </c>
      <c r="J47" s="180" t="s">
        <v>211</v>
      </c>
      <c r="K47" s="136">
        <v>21.03</v>
      </c>
      <c r="L47" s="137">
        <v>20.99</v>
      </c>
      <c r="M47" s="137">
        <v>21.09</v>
      </c>
      <c r="N47" s="137">
        <v>21.01</v>
      </c>
      <c r="O47" s="183">
        <v>21.05</v>
      </c>
    </row>
    <row r="48" spans="1:15" ht="18" customHeight="1">
      <c r="A48" s="304"/>
      <c r="B48" s="176" t="s">
        <v>4</v>
      </c>
      <c r="C48" s="115">
        <v>568122</v>
      </c>
      <c r="D48" s="131">
        <v>585343</v>
      </c>
      <c r="E48" s="131">
        <v>609637</v>
      </c>
      <c r="F48" s="131">
        <v>663736</v>
      </c>
      <c r="G48" s="132">
        <v>665412</v>
      </c>
      <c r="H48" s="6"/>
      <c r="I48" s="305"/>
      <c r="J48" s="180" t="s">
        <v>26</v>
      </c>
      <c r="K48" s="136">
        <v>2.24</v>
      </c>
      <c r="L48" s="137">
        <v>2.24</v>
      </c>
      <c r="M48" s="137">
        <v>2.2</v>
      </c>
      <c r="N48" s="137">
        <v>2.16</v>
      </c>
      <c r="O48" s="183">
        <v>2.14</v>
      </c>
    </row>
    <row r="49" spans="1:15" ht="18" customHeight="1">
      <c r="A49" s="304" t="s">
        <v>115</v>
      </c>
      <c r="B49" s="176" t="s">
        <v>3</v>
      </c>
      <c r="C49" s="115">
        <v>5688</v>
      </c>
      <c r="D49" s="131">
        <v>5653</v>
      </c>
      <c r="E49" s="131">
        <v>5747</v>
      </c>
      <c r="F49" s="131">
        <v>3749</v>
      </c>
      <c r="G49" s="132">
        <v>10</v>
      </c>
      <c r="H49" s="6"/>
      <c r="I49" s="306"/>
      <c r="J49" s="181" t="s">
        <v>212</v>
      </c>
      <c r="K49" s="138">
        <v>2.81</v>
      </c>
      <c r="L49" s="139">
        <v>2.78</v>
      </c>
      <c r="M49" s="139">
        <v>2.74</v>
      </c>
      <c r="N49" s="139">
        <v>2.73</v>
      </c>
      <c r="O49" s="184">
        <v>2.72</v>
      </c>
    </row>
    <row r="50" spans="1:11" ht="18" customHeight="1">
      <c r="A50" s="304"/>
      <c r="B50" s="176" t="s">
        <v>4</v>
      </c>
      <c r="C50" s="115">
        <v>11376</v>
      </c>
      <c r="D50" s="131">
        <v>11306</v>
      </c>
      <c r="E50" s="131">
        <v>11494</v>
      </c>
      <c r="F50" s="131">
        <v>7498</v>
      </c>
      <c r="G50" s="132">
        <v>20</v>
      </c>
      <c r="I50" s="18" t="s">
        <v>130</v>
      </c>
      <c r="J50" s="29"/>
      <c r="K50" s="23"/>
    </row>
    <row r="51" spans="1:9" ht="18" customHeight="1">
      <c r="A51" s="304" t="s">
        <v>18</v>
      </c>
      <c r="B51" s="176" t="s">
        <v>3</v>
      </c>
      <c r="C51" s="115">
        <v>2</v>
      </c>
      <c r="D51" s="131">
        <v>2</v>
      </c>
      <c r="E51" s="131">
        <v>2</v>
      </c>
      <c r="F51" s="131">
        <v>6</v>
      </c>
      <c r="G51" s="132">
        <v>7</v>
      </c>
      <c r="I51" s="23"/>
    </row>
    <row r="52" spans="1:7" ht="18" customHeight="1">
      <c r="A52" s="307"/>
      <c r="B52" s="177" t="s">
        <v>4</v>
      </c>
      <c r="C52" s="115">
        <v>49</v>
      </c>
      <c r="D52" s="133">
        <v>180</v>
      </c>
      <c r="E52" s="131">
        <v>120</v>
      </c>
      <c r="F52" s="131">
        <v>148</v>
      </c>
      <c r="G52" s="132">
        <v>144</v>
      </c>
    </row>
    <row r="53" spans="1:8" ht="15" customHeight="1">
      <c r="A53" s="27" t="s">
        <v>199</v>
      </c>
      <c r="B53" s="116"/>
      <c r="C53" s="31"/>
      <c r="D53" s="116"/>
      <c r="E53" s="31"/>
      <c r="F53" s="31"/>
      <c r="G53" s="31"/>
      <c r="H53" s="6"/>
    </row>
    <row r="54" spans="1:9" ht="14.25">
      <c r="A54" s="8"/>
      <c r="I54" s="307"/>
    </row>
    <row r="55" spans="1:9" ht="14.25">
      <c r="A55" s="8"/>
      <c r="I55" s="307"/>
    </row>
    <row r="56" ht="14.25">
      <c r="A56" s="8"/>
    </row>
    <row r="57" ht="14.25">
      <c r="A57" s="8"/>
    </row>
    <row r="58" ht="14.25">
      <c r="A58" s="8"/>
    </row>
    <row r="59" ht="14.25">
      <c r="A59" s="8"/>
    </row>
    <row r="60" spans="1:9" ht="14.25">
      <c r="A60" s="8"/>
      <c r="I60" s="307"/>
    </row>
    <row r="61" spans="1:9" ht="14.25">
      <c r="A61" s="8"/>
      <c r="I61" s="307"/>
    </row>
    <row r="62" ht="14.25">
      <c r="A62" s="8"/>
    </row>
    <row r="64" ht="14.25">
      <c r="I64" s="8"/>
    </row>
    <row r="65" ht="14.25">
      <c r="I65" s="8"/>
    </row>
    <row r="66" ht="14.25">
      <c r="I66" s="8"/>
    </row>
    <row r="67" ht="14.25">
      <c r="I67" s="8"/>
    </row>
    <row r="68" ht="14.25">
      <c r="I68" s="8"/>
    </row>
    <row r="69" ht="14.25">
      <c r="I69" s="8"/>
    </row>
    <row r="70" ht="14.25">
      <c r="I70" s="8"/>
    </row>
    <row r="71" ht="14.25">
      <c r="I71" s="8"/>
    </row>
    <row r="72" ht="14.25">
      <c r="I72" s="8"/>
    </row>
    <row r="73" ht="14.25">
      <c r="I73" s="8"/>
    </row>
    <row r="74" ht="14.25">
      <c r="I74" s="8"/>
    </row>
    <row r="75" ht="14.25">
      <c r="I75" s="8"/>
    </row>
    <row r="76" ht="14.25">
      <c r="I76" s="8"/>
    </row>
    <row r="77" ht="14.25">
      <c r="I77" s="8"/>
    </row>
    <row r="78" ht="14.25">
      <c r="I78" s="8"/>
    </row>
    <row r="79" ht="14.25">
      <c r="I79" s="8"/>
    </row>
    <row r="80" ht="14.25">
      <c r="I80" s="8"/>
    </row>
    <row r="81" ht="14.25">
      <c r="I81" s="8"/>
    </row>
    <row r="82" ht="14.25">
      <c r="I82" s="8"/>
    </row>
    <row r="83" ht="14.25">
      <c r="I83" s="8"/>
    </row>
    <row r="84" ht="14.25">
      <c r="I84" s="8"/>
    </row>
    <row r="85" ht="14.25">
      <c r="I85" s="8"/>
    </row>
    <row r="86" ht="14.25">
      <c r="I86" s="8"/>
    </row>
    <row r="87" ht="14.25">
      <c r="I87" s="8"/>
    </row>
    <row r="88" ht="14.25">
      <c r="I88" s="8"/>
    </row>
    <row r="89" ht="14.25">
      <c r="I89" s="8"/>
    </row>
    <row r="90" ht="14.25">
      <c r="I90" s="8"/>
    </row>
    <row r="91" ht="14.25">
      <c r="I91" s="8"/>
    </row>
    <row r="92" ht="14.25">
      <c r="I92" s="8"/>
    </row>
    <row r="93" ht="14.25">
      <c r="I93" s="8"/>
    </row>
    <row r="94" ht="14.25">
      <c r="I94" s="8"/>
    </row>
    <row r="95" ht="14.25">
      <c r="I95" s="8"/>
    </row>
    <row r="96" ht="14.25">
      <c r="I96" s="8"/>
    </row>
    <row r="97" ht="14.25">
      <c r="I97" s="8"/>
    </row>
    <row r="98" ht="14.25">
      <c r="I98" s="8"/>
    </row>
    <row r="99" ht="14.25">
      <c r="I99" s="8"/>
    </row>
    <row r="100" ht="14.25">
      <c r="I100" s="8"/>
    </row>
    <row r="101" ht="14.25">
      <c r="I101" s="8"/>
    </row>
    <row r="102" ht="14.25">
      <c r="I102" s="8"/>
    </row>
    <row r="103" ht="14.25">
      <c r="I103" s="8"/>
    </row>
    <row r="104" ht="14.25">
      <c r="I104" s="8"/>
    </row>
    <row r="105" ht="14.25">
      <c r="I105" s="8"/>
    </row>
    <row r="106" ht="14.25">
      <c r="I106" s="8"/>
    </row>
    <row r="107" ht="14.25">
      <c r="I107" s="8"/>
    </row>
    <row r="108" ht="14.25">
      <c r="I108" s="8"/>
    </row>
    <row r="109" ht="14.25">
      <c r="I109" s="8"/>
    </row>
    <row r="110" ht="14.25">
      <c r="I110" s="8"/>
    </row>
    <row r="111" ht="14.25">
      <c r="I111" s="8"/>
    </row>
    <row r="112" ht="14.25">
      <c r="I112" s="8"/>
    </row>
    <row r="113" ht="14.25">
      <c r="I113" s="8"/>
    </row>
    <row r="114" ht="14.25">
      <c r="I114" s="8"/>
    </row>
    <row r="115" ht="14.25">
      <c r="I115" s="8"/>
    </row>
    <row r="116" ht="14.25">
      <c r="I116" s="8"/>
    </row>
    <row r="117" ht="14.25">
      <c r="I117" s="8"/>
    </row>
    <row r="118" ht="14.25">
      <c r="I118" s="8"/>
    </row>
    <row r="119" ht="14.25">
      <c r="I119" s="8"/>
    </row>
    <row r="120" ht="14.25">
      <c r="I120" s="8"/>
    </row>
    <row r="121" ht="14.25">
      <c r="I121" s="8"/>
    </row>
    <row r="122" ht="14.25">
      <c r="I122" s="8"/>
    </row>
    <row r="123" ht="14.25">
      <c r="I123" s="8"/>
    </row>
    <row r="124" ht="14.25">
      <c r="I124" s="8"/>
    </row>
    <row r="125" ht="14.25">
      <c r="I125" s="8"/>
    </row>
    <row r="126" ht="14.25">
      <c r="I126" s="8"/>
    </row>
    <row r="127" ht="14.25">
      <c r="I127" s="8"/>
    </row>
    <row r="128" ht="14.25">
      <c r="I128" s="8"/>
    </row>
    <row r="129" ht="14.25">
      <c r="I129" s="8"/>
    </row>
    <row r="130" ht="14.25">
      <c r="I130" s="8"/>
    </row>
    <row r="131" ht="14.25">
      <c r="I131" s="8"/>
    </row>
    <row r="132" ht="14.25">
      <c r="I132" s="8"/>
    </row>
    <row r="133" ht="14.25">
      <c r="I133" s="8"/>
    </row>
    <row r="134" ht="14.25">
      <c r="I134" s="8"/>
    </row>
    <row r="135" ht="14.25">
      <c r="I135" s="8"/>
    </row>
    <row r="136" ht="14.25">
      <c r="I136" s="8"/>
    </row>
    <row r="137" ht="14.25">
      <c r="I137" s="8"/>
    </row>
    <row r="138" ht="14.25">
      <c r="I138" s="8"/>
    </row>
    <row r="139" ht="14.25">
      <c r="I139" s="8"/>
    </row>
    <row r="140" ht="14.25">
      <c r="I140" s="8"/>
    </row>
    <row r="141" ht="14.25">
      <c r="I141" s="8"/>
    </row>
    <row r="142" ht="14.25">
      <c r="I142" s="8"/>
    </row>
    <row r="143" ht="14.25">
      <c r="I143" s="8"/>
    </row>
    <row r="144" ht="14.25">
      <c r="I144" s="8"/>
    </row>
    <row r="145" ht="14.25">
      <c r="I145" s="8"/>
    </row>
    <row r="146" ht="14.25">
      <c r="I146" s="8"/>
    </row>
    <row r="147" ht="14.25">
      <c r="I147" s="8"/>
    </row>
    <row r="148" ht="14.25">
      <c r="I148" s="8"/>
    </row>
    <row r="149" ht="14.25">
      <c r="I149" s="8"/>
    </row>
    <row r="150" ht="14.25">
      <c r="I150" s="8"/>
    </row>
    <row r="151" ht="14.25">
      <c r="I151" s="8"/>
    </row>
    <row r="152" ht="14.25">
      <c r="I152" s="8"/>
    </row>
    <row r="153" ht="14.25">
      <c r="I153" s="8"/>
    </row>
    <row r="154" ht="14.25">
      <c r="I154" s="8"/>
    </row>
    <row r="155" ht="14.25">
      <c r="I155" s="8"/>
    </row>
    <row r="156" ht="14.25">
      <c r="I156" s="8"/>
    </row>
    <row r="157" ht="14.25">
      <c r="I157" s="8"/>
    </row>
    <row r="158" ht="14.25">
      <c r="I158" s="8"/>
    </row>
    <row r="159" ht="14.25">
      <c r="I159" s="8"/>
    </row>
    <row r="160" ht="14.25">
      <c r="I160" s="8"/>
    </row>
    <row r="161" ht="14.25">
      <c r="I161" s="8"/>
    </row>
    <row r="162" ht="14.25">
      <c r="I162" s="8"/>
    </row>
    <row r="163" ht="14.25">
      <c r="I163" s="8"/>
    </row>
    <row r="164" ht="14.25">
      <c r="I164" s="8"/>
    </row>
    <row r="165" ht="14.25">
      <c r="I165" s="8"/>
    </row>
    <row r="166" ht="14.25">
      <c r="I166" s="8"/>
    </row>
    <row r="167" ht="14.25">
      <c r="I167" s="8"/>
    </row>
    <row r="168" ht="14.25">
      <c r="I168" s="8"/>
    </row>
    <row r="169" ht="14.25">
      <c r="I169" s="8"/>
    </row>
    <row r="170" ht="14.25">
      <c r="I170" s="8"/>
    </row>
    <row r="171" ht="14.25">
      <c r="I171" s="8"/>
    </row>
    <row r="172" ht="14.25">
      <c r="I172" s="8"/>
    </row>
    <row r="173" ht="14.25">
      <c r="I173" s="8"/>
    </row>
    <row r="174" ht="14.25">
      <c r="I174" s="8"/>
    </row>
    <row r="175" ht="14.25">
      <c r="I175" s="8"/>
    </row>
    <row r="176" ht="14.25">
      <c r="I176" s="8"/>
    </row>
    <row r="177" ht="14.25">
      <c r="I177" s="8"/>
    </row>
    <row r="178" ht="14.25">
      <c r="I178" s="8"/>
    </row>
    <row r="179" ht="14.25">
      <c r="I179" s="8"/>
    </row>
    <row r="180" ht="14.25">
      <c r="I180" s="8"/>
    </row>
    <row r="181" ht="14.25">
      <c r="I181" s="8"/>
    </row>
    <row r="182" ht="14.25">
      <c r="I182" s="8"/>
    </row>
    <row r="183" ht="14.25">
      <c r="I183" s="8"/>
    </row>
    <row r="184" ht="14.25">
      <c r="I184" s="8"/>
    </row>
    <row r="185" ht="14.25">
      <c r="I185" s="8"/>
    </row>
    <row r="186" ht="14.25">
      <c r="I186" s="8"/>
    </row>
    <row r="187" ht="14.25">
      <c r="I187" s="8"/>
    </row>
    <row r="188" ht="14.25">
      <c r="I188" s="8"/>
    </row>
    <row r="189" ht="14.25">
      <c r="I189" s="8"/>
    </row>
    <row r="190" ht="14.25">
      <c r="I190" s="8"/>
    </row>
    <row r="191" ht="14.25">
      <c r="I191" s="8"/>
    </row>
    <row r="192" ht="14.25">
      <c r="I192" s="8"/>
    </row>
    <row r="193" ht="14.25">
      <c r="I193" s="8"/>
    </row>
    <row r="194" ht="14.25">
      <c r="I194" s="8"/>
    </row>
    <row r="195" ht="14.25">
      <c r="I195" s="8"/>
    </row>
    <row r="196" ht="14.25">
      <c r="I196" s="8"/>
    </row>
    <row r="197" ht="14.25">
      <c r="I197" s="8"/>
    </row>
    <row r="198" ht="14.25">
      <c r="I198" s="8"/>
    </row>
    <row r="199" ht="14.25">
      <c r="I199" s="8"/>
    </row>
    <row r="200" ht="14.25">
      <c r="I200" s="8"/>
    </row>
    <row r="201" ht="14.25">
      <c r="I201" s="8"/>
    </row>
    <row r="202" ht="14.25">
      <c r="I202" s="8"/>
    </row>
    <row r="203" ht="14.25">
      <c r="I203" s="8"/>
    </row>
    <row r="204" ht="14.25">
      <c r="I204" s="8"/>
    </row>
    <row r="205" ht="14.25">
      <c r="I205" s="8"/>
    </row>
    <row r="206" ht="14.25">
      <c r="I206" s="8"/>
    </row>
    <row r="207" ht="14.25">
      <c r="I207" s="8"/>
    </row>
    <row r="208" ht="14.25">
      <c r="I208" s="8"/>
    </row>
    <row r="209" ht="14.25">
      <c r="I209" s="8"/>
    </row>
    <row r="210" ht="14.25">
      <c r="I210" s="8"/>
    </row>
    <row r="211" ht="14.25">
      <c r="I211" s="8"/>
    </row>
    <row r="212" ht="14.25">
      <c r="I212" s="8"/>
    </row>
    <row r="213" ht="14.25">
      <c r="I213" s="8"/>
    </row>
    <row r="214" ht="14.25">
      <c r="I214" s="8"/>
    </row>
    <row r="215" ht="14.25">
      <c r="I215" s="8"/>
    </row>
    <row r="216" ht="14.25">
      <c r="I216" s="8"/>
    </row>
    <row r="217" ht="14.25">
      <c r="I217" s="8"/>
    </row>
    <row r="218" ht="14.25">
      <c r="I218" s="8"/>
    </row>
    <row r="219" ht="14.25">
      <c r="I219" s="8"/>
    </row>
    <row r="220" ht="14.25">
      <c r="I220" s="8"/>
    </row>
    <row r="221" ht="14.25">
      <c r="I221" s="8"/>
    </row>
    <row r="222" ht="14.25">
      <c r="I222" s="8"/>
    </row>
  </sheetData>
  <sheetProtection/>
  <mergeCells count="51">
    <mergeCell ref="A9:B9"/>
    <mergeCell ref="I9:J9"/>
    <mergeCell ref="A5:B5"/>
    <mergeCell ref="I5:J5"/>
    <mergeCell ref="A7:B7"/>
    <mergeCell ref="I7:J7"/>
    <mergeCell ref="A2:O2"/>
    <mergeCell ref="A3:G3"/>
    <mergeCell ref="I3:O3"/>
    <mergeCell ref="A4:G4"/>
    <mergeCell ref="I4:O4"/>
    <mergeCell ref="A17:G17"/>
    <mergeCell ref="I17:O17"/>
    <mergeCell ref="A18:G18"/>
    <mergeCell ref="I18:O18"/>
    <mergeCell ref="A11:B11"/>
    <mergeCell ref="I11:J11"/>
    <mergeCell ref="A23:A24"/>
    <mergeCell ref="I23:I24"/>
    <mergeCell ref="A25:A26"/>
    <mergeCell ref="I25:I26"/>
    <mergeCell ref="A20:B20"/>
    <mergeCell ref="I20:J20"/>
    <mergeCell ref="A21:A22"/>
    <mergeCell ref="I21:I22"/>
    <mergeCell ref="A35:A36"/>
    <mergeCell ref="I33:I34"/>
    <mergeCell ref="A27:A28"/>
    <mergeCell ref="I27:I28"/>
    <mergeCell ref="A29:A30"/>
    <mergeCell ref="I29:I30"/>
    <mergeCell ref="I41:I42"/>
    <mergeCell ref="I45:I46"/>
    <mergeCell ref="I60:I61"/>
    <mergeCell ref="I35:I36"/>
    <mergeCell ref="A31:A32"/>
    <mergeCell ref="I54:I55"/>
    <mergeCell ref="A33:A34"/>
    <mergeCell ref="I31:I32"/>
    <mergeCell ref="I37:I38"/>
    <mergeCell ref="A41:A42"/>
    <mergeCell ref="A47:A48"/>
    <mergeCell ref="I47:I49"/>
    <mergeCell ref="A49:A50"/>
    <mergeCell ref="A51:A52"/>
    <mergeCell ref="A37:A38"/>
    <mergeCell ref="A43:A44"/>
    <mergeCell ref="I43:I44"/>
    <mergeCell ref="A45:A46"/>
    <mergeCell ref="A39:A40"/>
    <mergeCell ref="I39:I4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tabSelected="1" zoomScale="85" zoomScaleNormal="85" zoomScalePageLayoutView="0" workbookViewId="0" topLeftCell="A1">
      <selection activeCell="G1" sqref="G1"/>
    </sheetView>
  </sheetViews>
  <sheetFormatPr defaultColWidth="10.59765625" defaultRowHeight="15"/>
  <cols>
    <col min="1" max="1" width="3.59765625" style="44" customWidth="1"/>
    <col min="2" max="2" width="25" style="44" customWidth="1"/>
    <col min="3" max="3" width="9.59765625" style="44" customWidth="1"/>
    <col min="4" max="4" width="14.19921875" style="44" customWidth="1"/>
    <col min="5" max="5" width="13.59765625" style="44" customWidth="1"/>
    <col min="6" max="6" width="14.3984375" style="44" customWidth="1"/>
    <col min="7" max="7" width="14.19921875" style="44" customWidth="1"/>
    <col min="8" max="8" width="15.5" style="44" customWidth="1"/>
    <col min="9" max="9" width="10.59765625" style="44" customWidth="1"/>
    <col min="10" max="10" width="3.59765625" style="44" customWidth="1"/>
    <col min="11" max="11" width="14.09765625" style="44" customWidth="1"/>
    <col min="12" max="12" width="13.3984375" style="44" customWidth="1"/>
    <col min="13" max="13" width="17.8984375" style="44" customWidth="1"/>
    <col min="14" max="14" width="17.59765625" style="44" customWidth="1"/>
    <col min="15" max="15" width="18.09765625" style="44" customWidth="1"/>
    <col min="16" max="16" width="17.59765625" style="44" customWidth="1"/>
    <col min="17" max="17" width="18.59765625" style="44" customWidth="1"/>
    <col min="18" max="16384" width="10.59765625" style="44" customWidth="1"/>
  </cols>
  <sheetData>
    <row r="1" spans="1:17" s="10" customFormat="1" ht="19.5" customHeight="1">
      <c r="A1" s="9" t="s">
        <v>215</v>
      </c>
      <c r="Q1" s="42" t="s">
        <v>216</v>
      </c>
    </row>
    <row r="2" spans="1:17" ht="19.5" customHeight="1">
      <c r="A2" s="333" t="s">
        <v>217</v>
      </c>
      <c r="B2" s="332"/>
      <c r="C2" s="332"/>
      <c r="D2" s="332"/>
      <c r="E2" s="332"/>
      <c r="F2" s="332"/>
      <c r="G2" s="332"/>
      <c r="H2" s="332"/>
      <c r="I2" s="43"/>
      <c r="J2" s="43"/>
      <c r="K2" s="333" t="s">
        <v>242</v>
      </c>
      <c r="L2" s="333"/>
      <c r="M2" s="333"/>
      <c r="N2" s="333"/>
      <c r="O2" s="333"/>
      <c r="P2" s="333"/>
      <c r="Q2" s="333"/>
    </row>
    <row r="3" spans="1:17" ht="19.5" customHeight="1" thickBot="1">
      <c r="A3" s="337" t="s">
        <v>132</v>
      </c>
      <c r="B3" s="323"/>
      <c r="C3" s="323"/>
      <c r="D3" s="323"/>
      <c r="E3" s="323"/>
      <c r="F3" s="323"/>
      <c r="G3" s="323"/>
      <c r="H3" s="323"/>
      <c r="I3" s="43"/>
      <c r="J3" s="43"/>
      <c r="K3" s="337" t="s">
        <v>28</v>
      </c>
      <c r="L3" s="337"/>
      <c r="M3" s="337"/>
      <c r="N3" s="337"/>
      <c r="O3" s="337"/>
      <c r="P3" s="337"/>
      <c r="Q3" s="337"/>
    </row>
    <row r="4" spans="1:16" ht="17.25" customHeight="1">
      <c r="A4" s="334" t="s">
        <v>162</v>
      </c>
      <c r="B4" s="347"/>
      <c r="C4" s="317"/>
      <c r="D4" s="189" t="s">
        <v>181</v>
      </c>
      <c r="E4" s="190" t="s">
        <v>194</v>
      </c>
      <c r="F4" s="190" t="s">
        <v>195</v>
      </c>
      <c r="G4" s="190" t="s">
        <v>196</v>
      </c>
      <c r="H4" s="191" t="s">
        <v>197</v>
      </c>
      <c r="J4" s="334" t="s">
        <v>162</v>
      </c>
      <c r="K4" s="334"/>
      <c r="L4" s="199" t="s">
        <v>181</v>
      </c>
      <c r="M4" s="189" t="s">
        <v>194</v>
      </c>
      <c r="N4" s="189" t="s">
        <v>195</v>
      </c>
      <c r="O4" s="189" t="s">
        <v>196</v>
      </c>
      <c r="P4" s="200" t="s">
        <v>197</v>
      </c>
    </row>
    <row r="5" spans="1:16" ht="17.25" customHeight="1">
      <c r="A5" s="335" t="s">
        <v>218</v>
      </c>
      <c r="B5" s="336"/>
      <c r="C5" s="329"/>
      <c r="D5" s="140">
        <v>16945</v>
      </c>
      <c r="E5" s="141">
        <v>17539</v>
      </c>
      <c r="F5" s="141">
        <v>17939</v>
      </c>
      <c r="G5" s="141">
        <v>18069</v>
      </c>
      <c r="H5" s="144">
        <v>18474</v>
      </c>
      <c r="J5" s="387" t="s">
        <v>29</v>
      </c>
      <c r="K5" s="388"/>
      <c r="L5" s="338">
        <v>258966</v>
      </c>
      <c r="M5" s="341">
        <v>258049</v>
      </c>
      <c r="N5" s="341">
        <v>259606</v>
      </c>
      <c r="O5" s="341">
        <v>262206</v>
      </c>
      <c r="P5" s="344">
        <v>265784</v>
      </c>
    </row>
    <row r="6" spans="1:16" ht="17.25" customHeight="1">
      <c r="A6" s="126"/>
      <c r="B6" s="38"/>
      <c r="C6" s="40"/>
      <c r="D6" s="134"/>
      <c r="E6" s="127"/>
      <c r="F6" s="127"/>
      <c r="G6" s="127"/>
      <c r="H6" s="91"/>
      <c r="I6" s="45"/>
      <c r="J6" s="337"/>
      <c r="K6" s="389"/>
      <c r="L6" s="339"/>
      <c r="M6" s="342"/>
      <c r="N6" s="342"/>
      <c r="O6" s="342"/>
      <c r="P6" s="345"/>
    </row>
    <row r="7" spans="1:16" ht="17.25" customHeight="1">
      <c r="A7" s="335" t="s">
        <v>219</v>
      </c>
      <c r="B7" s="336"/>
      <c r="C7" s="329"/>
      <c r="D7" s="134">
        <v>293005</v>
      </c>
      <c r="E7" s="127">
        <v>298211</v>
      </c>
      <c r="F7" s="127">
        <v>301108</v>
      </c>
      <c r="G7" s="127">
        <v>310953</v>
      </c>
      <c r="H7" s="91">
        <v>305570</v>
      </c>
      <c r="I7" s="45"/>
      <c r="J7" s="390"/>
      <c r="K7" s="391"/>
      <c r="L7" s="340"/>
      <c r="M7" s="343"/>
      <c r="N7" s="343"/>
      <c r="O7" s="343"/>
      <c r="P7" s="346"/>
    </row>
    <row r="8" spans="1:13" ht="17.25" customHeight="1">
      <c r="A8" s="126"/>
      <c r="B8" s="38"/>
      <c r="C8" s="40"/>
      <c r="D8" s="134"/>
      <c r="E8" s="127"/>
      <c r="F8" s="127"/>
      <c r="G8" s="127"/>
      <c r="H8" s="91"/>
      <c r="I8" s="45"/>
      <c r="J8" s="53" t="s">
        <v>141</v>
      </c>
      <c r="K8" s="53"/>
      <c r="L8" s="53"/>
      <c r="M8" s="53"/>
    </row>
    <row r="9" spans="1:10" ht="17.25" customHeight="1">
      <c r="A9" s="356" t="s">
        <v>220</v>
      </c>
      <c r="B9" s="306"/>
      <c r="C9" s="326"/>
      <c r="D9" s="142">
        <v>252943</v>
      </c>
      <c r="E9" s="143">
        <v>260506</v>
      </c>
      <c r="F9" s="143">
        <v>265252</v>
      </c>
      <c r="G9" s="143">
        <v>272864</v>
      </c>
      <c r="H9" s="99">
        <v>277472</v>
      </c>
      <c r="I9" s="45"/>
      <c r="J9" s="43"/>
    </row>
    <row r="10" spans="1:10" ht="15" customHeight="1">
      <c r="A10" s="54" t="s">
        <v>221</v>
      </c>
      <c r="C10" s="54"/>
      <c r="D10" s="53"/>
      <c r="E10" s="53"/>
      <c r="I10" s="45"/>
      <c r="J10" s="43"/>
    </row>
    <row r="11" spans="2:9" ht="15" customHeight="1">
      <c r="B11" s="53"/>
      <c r="C11" s="53"/>
      <c r="D11" s="53"/>
      <c r="E11" s="53"/>
      <c r="I11" s="45"/>
    </row>
    <row r="12" spans="1:17" ht="19.5" customHeight="1">
      <c r="A12" s="322"/>
      <c r="B12" s="323"/>
      <c r="C12" s="323"/>
      <c r="D12" s="323"/>
      <c r="E12" s="323"/>
      <c r="F12" s="323"/>
      <c r="G12" s="323"/>
      <c r="H12" s="323"/>
      <c r="I12" s="45"/>
      <c r="J12" s="322"/>
      <c r="K12" s="323"/>
      <c r="L12" s="323"/>
      <c r="M12" s="323"/>
      <c r="N12" s="323"/>
      <c r="O12" s="323"/>
      <c r="P12" s="323"/>
      <c r="Q12" s="323"/>
    </row>
    <row r="13" spans="1:17" ht="19.5" customHeight="1">
      <c r="A13" s="337" t="s">
        <v>133</v>
      </c>
      <c r="B13" s="323"/>
      <c r="C13" s="323"/>
      <c r="D13" s="323"/>
      <c r="E13" s="323"/>
      <c r="F13" s="323"/>
      <c r="G13" s="323"/>
      <c r="H13" s="323"/>
      <c r="I13" s="45"/>
      <c r="J13" s="337" t="s">
        <v>142</v>
      </c>
      <c r="K13" s="323"/>
      <c r="L13" s="323"/>
      <c r="M13" s="323"/>
      <c r="N13" s="323"/>
      <c r="O13" s="323"/>
      <c r="P13" s="323"/>
      <c r="Q13" s="323"/>
    </row>
    <row r="14" spans="8:17" ht="18" customHeight="1" thickBot="1">
      <c r="H14" s="55" t="s">
        <v>134</v>
      </c>
      <c r="I14" s="45"/>
      <c r="Q14" s="56" t="s">
        <v>143</v>
      </c>
    </row>
    <row r="15" spans="1:17" ht="17.25" customHeight="1">
      <c r="A15" s="357" t="s">
        <v>231</v>
      </c>
      <c r="B15" s="358"/>
      <c r="C15" s="196" t="s">
        <v>223</v>
      </c>
      <c r="D15" s="189" t="s">
        <v>181</v>
      </c>
      <c r="E15" s="189" t="s">
        <v>194</v>
      </c>
      <c r="F15" s="189" t="s">
        <v>195</v>
      </c>
      <c r="G15" s="189" t="s">
        <v>196</v>
      </c>
      <c r="H15" s="200" t="s">
        <v>197</v>
      </c>
      <c r="I15" s="45"/>
      <c r="J15" s="334" t="s">
        <v>222</v>
      </c>
      <c r="K15" s="334"/>
      <c r="L15" s="196" t="s">
        <v>223</v>
      </c>
      <c r="M15" s="189" t="s">
        <v>181</v>
      </c>
      <c r="N15" s="189" t="s">
        <v>194</v>
      </c>
      <c r="O15" s="189" t="s">
        <v>195</v>
      </c>
      <c r="P15" s="189" t="s">
        <v>196</v>
      </c>
      <c r="Q15" s="197" t="s">
        <v>197</v>
      </c>
    </row>
    <row r="16" spans="1:17" ht="17.25" customHeight="1">
      <c r="A16" s="362" t="s">
        <v>230</v>
      </c>
      <c r="B16" s="363"/>
      <c r="C16" s="192" t="s">
        <v>224</v>
      </c>
      <c r="D16" s="282">
        <f aca="true" t="shared" si="0" ref="D16:H17">SUM(D18,D20,D22,D24,D26)</f>
        <v>123375</v>
      </c>
      <c r="E16" s="278">
        <f t="shared" si="0"/>
        <v>131588</v>
      </c>
      <c r="F16" s="278">
        <f t="shared" si="0"/>
        <v>139679</v>
      </c>
      <c r="G16" s="278">
        <f t="shared" si="0"/>
        <v>147371</v>
      </c>
      <c r="H16" s="278">
        <f t="shared" si="0"/>
        <v>159546</v>
      </c>
      <c r="I16" s="45"/>
      <c r="J16" s="57"/>
      <c r="K16" s="58"/>
      <c r="L16" s="202"/>
      <c r="M16" s="57"/>
      <c r="N16" s="57"/>
      <c r="O16" s="57"/>
      <c r="P16" s="57"/>
      <c r="Q16" s="57"/>
    </row>
    <row r="17" spans="1:17" ht="17.25" customHeight="1">
      <c r="A17" s="364"/>
      <c r="B17" s="365"/>
      <c r="C17" s="192" t="s">
        <v>225</v>
      </c>
      <c r="D17" s="101">
        <f t="shared" si="0"/>
        <v>117307857</v>
      </c>
      <c r="E17" s="101">
        <f t="shared" si="0"/>
        <v>126888971</v>
      </c>
      <c r="F17" s="101">
        <f t="shared" si="0"/>
        <v>134378162</v>
      </c>
      <c r="G17" s="101">
        <f t="shared" si="0"/>
        <v>146765872</v>
      </c>
      <c r="H17" s="101">
        <f t="shared" si="0"/>
        <v>157840319</v>
      </c>
      <c r="I17" s="45"/>
      <c r="J17" s="397" t="s">
        <v>145</v>
      </c>
      <c r="K17" s="398"/>
      <c r="L17" s="203" t="s">
        <v>3</v>
      </c>
      <c r="M17" s="101">
        <f aca="true" t="shared" si="1" ref="M17:Q18">SUM(M20,M22,M24,M26,M28,M30,M32,M34,M36,M38,M40,M42,M44)</f>
        <v>142540</v>
      </c>
      <c r="N17" s="101">
        <f t="shared" si="1"/>
        <v>147061</v>
      </c>
      <c r="O17" s="101">
        <f t="shared" si="1"/>
        <v>152857</v>
      </c>
      <c r="P17" s="101">
        <f t="shared" si="1"/>
        <v>157521</v>
      </c>
      <c r="Q17" s="101">
        <f t="shared" si="1"/>
        <v>163553</v>
      </c>
    </row>
    <row r="18" spans="1:17" ht="17.25" customHeight="1">
      <c r="A18" s="348" t="s">
        <v>226</v>
      </c>
      <c r="B18" s="349"/>
      <c r="C18" s="193" t="s">
        <v>224</v>
      </c>
      <c r="D18" s="134">
        <v>64542</v>
      </c>
      <c r="E18" s="127">
        <v>71853</v>
      </c>
      <c r="F18" s="127">
        <v>79087</v>
      </c>
      <c r="G18" s="127">
        <v>86173</v>
      </c>
      <c r="H18" s="101">
        <v>97787</v>
      </c>
      <c r="I18" s="45"/>
      <c r="J18" s="398"/>
      <c r="K18" s="398"/>
      <c r="L18" s="203" t="s">
        <v>4</v>
      </c>
      <c r="M18" s="101">
        <f t="shared" si="1"/>
        <v>59532798120</v>
      </c>
      <c r="N18" s="101">
        <f t="shared" si="1"/>
        <v>65495483590</v>
      </c>
      <c r="O18" s="101">
        <f t="shared" si="1"/>
        <v>72179939400</v>
      </c>
      <c r="P18" s="101">
        <f t="shared" si="1"/>
        <v>80782073300</v>
      </c>
      <c r="Q18" s="101">
        <v>86898635750</v>
      </c>
    </row>
    <row r="19" spans="1:17" ht="17.25" customHeight="1">
      <c r="A19" s="349"/>
      <c r="B19" s="349"/>
      <c r="C19" s="193" t="s">
        <v>225</v>
      </c>
      <c r="D19" s="134">
        <v>85222030</v>
      </c>
      <c r="E19" s="127">
        <v>92890492</v>
      </c>
      <c r="F19" s="127">
        <v>99001045</v>
      </c>
      <c r="G19" s="127">
        <v>108736604</v>
      </c>
      <c r="H19" s="101">
        <v>118903838</v>
      </c>
      <c r="I19" s="45"/>
      <c r="J19" s="206"/>
      <c r="K19" s="37"/>
      <c r="L19" s="204"/>
      <c r="M19" s="114"/>
      <c r="O19" s="30"/>
      <c r="P19" s="30"/>
      <c r="Q19" s="30"/>
    </row>
    <row r="20" spans="1:17" ht="17.25" customHeight="1">
      <c r="A20" s="348" t="s">
        <v>227</v>
      </c>
      <c r="B20" s="349"/>
      <c r="C20" s="193" t="s">
        <v>224</v>
      </c>
      <c r="D20" s="134">
        <v>3337</v>
      </c>
      <c r="E20" s="127">
        <v>3480</v>
      </c>
      <c r="F20" s="127">
        <v>3574</v>
      </c>
      <c r="G20" s="127">
        <v>3678</v>
      </c>
      <c r="H20" s="101">
        <v>3710</v>
      </c>
      <c r="I20" s="45"/>
      <c r="J20" s="335" t="s">
        <v>243</v>
      </c>
      <c r="K20" s="313"/>
      <c r="L20" s="62" t="s">
        <v>3</v>
      </c>
      <c r="M20" s="154">
        <v>69074</v>
      </c>
      <c r="N20" s="30">
        <v>66865</v>
      </c>
      <c r="O20" s="30">
        <v>64620</v>
      </c>
      <c r="P20" s="30">
        <v>62234</v>
      </c>
      <c r="Q20" s="30">
        <v>59717</v>
      </c>
    </row>
    <row r="21" spans="1:17" ht="17.25" customHeight="1">
      <c r="A21" s="349"/>
      <c r="B21" s="349"/>
      <c r="C21" s="193" t="s">
        <v>225</v>
      </c>
      <c r="D21" s="134">
        <v>3274112</v>
      </c>
      <c r="E21" s="127">
        <v>3429376</v>
      </c>
      <c r="F21" s="127">
        <v>3495882</v>
      </c>
      <c r="G21" s="127">
        <v>3693028</v>
      </c>
      <c r="H21" s="101">
        <v>3646126</v>
      </c>
      <c r="I21" s="45"/>
      <c r="J21" s="335"/>
      <c r="K21" s="313"/>
      <c r="L21" s="62" t="s">
        <v>4</v>
      </c>
      <c r="M21" s="154">
        <v>29170099300</v>
      </c>
      <c r="N21" s="127">
        <v>29215809600</v>
      </c>
      <c r="O21" s="127">
        <v>28744812900</v>
      </c>
      <c r="P21" s="127">
        <v>29318449100</v>
      </c>
      <c r="Q21" s="127">
        <v>28380273100</v>
      </c>
    </row>
    <row r="22" spans="1:17" ht="17.25" customHeight="1">
      <c r="A22" s="348" t="s">
        <v>228</v>
      </c>
      <c r="B22" s="349"/>
      <c r="C22" s="193" t="s">
        <v>224</v>
      </c>
      <c r="D22" s="134">
        <v>20764</v>
      </c>
      <c r="E22" s="127">
        <v>22047</v>
      </c>
      <c r="F22" s="127">
        <v>23357</v>
      </c>
      <c r="G22" s="127">
        <v>24659</v>
      </c>
      <c r="H22" s="101">
        <v>25688</v>
      </c>
      <c r="I22" s="45"/>
      <c r="J22" s="335" t="s">
        <v>244</v>
      </c>
      <c r="K22" s="313"/>
      <c r="L22" s="62" t="s">
        <v>3</v>
      </c>
      <c r="M22" s="154">
        <v>7172</v>
      </c>
      <c r="N22" s="127">
        <v>6657</v>
      </c>
      <c r="O22" s="127">
        <v>6114</v>
      </c>
      <c r="P22" s="127">
        <v>5553</v>
      </c>
      <c r="Q22" s="127">
        <v>4957</v>
      </c>
    </row>
    <row r="23" spans="1:17" ht="17.25" customHeight="1">
      <c r="A23" s="352" t="s">
        <v>30</v>
      </c>
      <c r="B23" s="353"/>
      <c r="C23" s="193" t="s">
        <v>225</v>
      </c>
      <c r="D23" s="134">
        <v>16677703</v>
      </c>
      <c r="E23" s="127">
        <v>18237556</v>
      </c>
      <c r="F23" s="127">
        <v>19580529</v>
      </c>
      <c r="G23" s="127">
        <v>21739497</v>
      </c>
      <c r="H23" s="101">
        <v>22751223</v>
      </c>
      <c r="I23" s="45"/>
      <c r="J23" s="335"/>
      <c r="K23" s="313"/>
      <c r="L23" s="62" t="s">
        <v>4</v>
      </c>
      <c r="M23" s="154">
        <v>2603436000</v>
      </c>
      <c r="N23" s="127">
        <v>2497040700</v>
      </c>
      <c r="O23" s="127">
        <v>2331268200</v>
      </c>
      <c r="P23" s="127">
        <v>2239524900</v>
      </c>
      <c r="Q23" s="127">
        <v>2013037000</v>
      </c>
    </row>
    <row r="24" spans="1:17" ht="17.25" customHeight="1">
      <c r="A24" s="354" t="s">
        <v>117</v>
      </c>
      <c r="B24" s="354"/>
      <c r="C24" s="193" t="s">
        <v>224</v>
      </c>
      <c r="D24" s="134">
        <v>32702</v>
      </c>
      <c r="E24" s="127">
        <v>32225</v>
      </c>
      <c r="F24" s="127">
        <v>31734</v>
      </c>
      <c r="G24" s="127">
        <v>30994</v>
      </c>
      <c r="H24" s="101">
        <v>30538</v>
      </c>
      <c r="I24" s="45"/>
      <c r="J24" s="335" t="s">
        <v>245</v>
      </c>
      <c r="K24" s="313"/>
      <c r="L24" s="62" t="s">
        <v>3</v>
      </c>
      <c r="M24" s="154">
        <v>24284</v>
      </c>
      <c r="N24" s="127">
        <v>24221</v>
      </c>
      <c r="O24" s="127">
        <v>24194</v>
      </c>
      <c r="P24" s="127">
        <v>23983</v>
      </c>
      <c r="Q24" s="127">
        <v>23816</v>
      </c>
    </row>
    <row r="25" spans="1:17" ht="17.25" customHeight="1">
      <c r="A25" s="354"/>
      <c r="B25" s="354"/>
      <c r="C25" s="193" t="s">
        <v>225</v>
      </c>
      <c r="D25" s="134">
        <v>11709048</v>
      </c>
      <c r="E25" s="127">
        <v>11900917</v>
      </c>
      <c r="F25" s="127">
        <v>11875822</v>
      </c>
      <c r="G25" s="127">
        <v>12163931</v>
      </c>
      <c r="H25" s="101">
        <v>12116440</v>
      </c>
      <c r="I25" s="45"/>
      <c r="J25" s="335"/>
      <c r="K25" s="313"/>
      <c r="L25" s="62" t="s">
        <v>4</v>
      </c>
      <c r="M25" s="154">
        <v>4736540200</v>
      </c>
      <c r="N25" s="127">
        <v>4885358000</v>
      </c>
      <c r="O25" s="127">
        <v>4961869300</v>
      </c>
      <c r="P25" s="127">
        <v>5211155600</v>
      </c>
      <c r="Q25" s="127">
        <v>5227029700</v>
      </c>
    </row>
    <row r="26" spans="1:17" ht="17.25" customHeight="1">
      <c r="A26" s="348" t="s">
        <v>31</v>
      </c>
      <c r="B26" s="350"/>
      <c r="C26" s="193" t="s">
        <v>224</v>
      </c>
      <c r="D26" s="134">
        <v>2030</v>
      </c>
      <c r="E26" s="127">
        <v>1983</v>
      </c>
      <c r="F26" s="127">
        <v>1927</v>
      </c>
      <c r="G26" s="127">
        <v>1867</v>
      </c>
      <c r="H26" s="101">
        <v>1823</v>
      </c>
      <c r="J26" s="335" t="s">
        <v>246</v>
      </c>
      <c r="K26" s="313"/>
      <c r="L26" s="62" t="s">
        <v>3</v>
      </c>
      <c r="M26" s="154">
        <v>3504</v>
      </c>
      <c r="N26" s="127">
        <v>3349</v>
      </c>
      <c r="O26" s="127">
        <v>3172</v>
      </c>
      <c r="P26" s="127">
        <v>3034</v>
      </c>
      <c r="Q26" s="127">
        <v>2886</v>
      </c>
    </row>
    <row r="27" spans="1:17" ht="17.25" customHeight="1" thickBot="1">
      <c r="A27" s="351"/>
      <c r="B27" s="351"/>
      <c r="C27" s="195" t="s">
        <v>225</v>
      </c>
      <c r="D27" s="145">
        <v>424964</v>
      </c>
      <c r="E27" s="146">
        <v>430630</v>
      </c>
      <c r="F27" s="146">
        <v>424884</v>
      </c>
      <c r="G27" s="146">
        <v>432812</v>
      </c>
      <c r="H27" s="210">
        <v>422692</v>
      </c>
      <c r="I27" s="43"/>
      <c r="J27" s="335"/>
      <c r="K27" s="313"/>
      <c r="L27" s="62" t="s">
        <v>4</v>
      </c>
      <c r="M27" s="154">
        <v>2817423200</v>
      </c>
      <c r="N27" s="127">
        <v>2778287300</v>
      </c>
      <c r="O27" s="127">
        <v>2670356900</v>
      </c>
      <c r="P27" s="127">
        <v>2697575000</v>
      </c>
      <c r="Q27" s="127">
        <v>2580617500</v>
      </c>
    </row>
    <row r="28" spans="1:17" ht="17.25" customHeight="1" thickTop="1">
      <c r="A28" s="359" t="s">
        <v>229</v>
      </c>
      <c r="B28" s="360"/>
      <c r="C28" s="193" t="s">
        <v>224</v>
      </c>
      <c r="D28" s="134">
        <v>47</v>
      </c>
      <c r="E28" s="127">
        <v>30</v>
      </c>
      <c r="F28" s="127">
        <v>61</v>
      </c>
      <c r="G28" s="127">
        <v>69</v>
      </c>
      <c r="H28" s="101">
        <v>71</v>
      </c>
      <c r="I28" s="43"/>
      <c r="J28" s="335" t="s">
        <v>247</v>
      </c>
      <c r="K28" s="313"/>
      <c r="L28" s="62" t="s">
        <v>3</v>
      </c>
      <c r="M28" s="154">
        <v>295</v>
      </c>
      <c r="N28" s="127">
        <v>231</v>
      </c>
      <c r="O28" s="127">
        <v>170</v>
      </c>
      <c r="P28" s="127">
        <v>127</v>
      </c>
      <c r="Q28" s="127">
        <v>95</v>
      </c>
    </row>
    <row r="29" spans="1:17" ht="17.25" customHeight="1">
      <c r="A29" s="361"/>
      <c r="B29" s="361"/>
      <c r="C29" s="194" t="s">
        <v>225</v>
      </c>
      <c r="D29" s="147">
        <v>7790</v>
      </c>
      <c r="E29" s="148">
        <v>5060</v>
      </c>
      <c r="F29" s="148">
        <v>10996</v>
      </c>
      <c r="G29" s="148">
        <v>12431</v>
      </c>
      <c r="H29" s="211">
        <v>14393</v>
      </c>
      <c r="I29" s="43"/>
      <c r="J29" s="335"/>
      <c r="K29" s="313"/>
      <c r="L29" s="62" t="s">
        <v>4</v>
      </c>
      <c r="M29" s="154">
        <v>262818000</v>
      </c>
      <c r="N29" s="127">
        <v>209294600</v>
      </c>
      <c r="O29" s="127">
        <v>156578400</v>
      </c>
      <c r="P29" s="127">
        <v>123220400</v>
      </c>
      <c r="Q29" s="127">
        <v>92099800</v>
      </c>
    </row>
    <row r="30" spans="1:17" ht="17.25" customHeight="1">
      <c r="A30" s="54" t="s">
        <v>221</v>
      </c>
      <c r="C30" s="37"/>
      <c r="D30" s="50"/>
      <c r="E30" s="50"/>
      <c r="F30" s="45"/>
      <c r="G30" s="38"/>
      <c r="H30" s="102"/>
      <c r="I30" s="43"/>
      <c r="J30" s="335" t="s">
        <v>248</v>
      </c>
      <c r="K30" s="313"/>
      <c r="L30" s="62" t="s">
        <v>3</v>
      </c>
      <c r="M30" s="201" t="s">
        <v>202</v>
      </c>
      <c r="N30" s="178" t="s">
        <v>202</v>
      </c>
      <c r="O30" s="178" t="s">
        <v>202</v>
      </c>
      <c r="P30" s="178" t="s">
        <v>202</v>
      </c>
      <c r="Q30" s="178" t="s">
        <v>202</v>
      </c>
    </row>
    <row r="31" spans="1:17" ht="17.25" customHeight="1">
      <c r="A31" s="53"/>
      <c r="C31" s="37"/>
      <c r="D31" s="50"/>
      <c r="E31" s="50"/>
      <c r="F31" s="45"/>
      <c r="G31" s="38"/>
      <c r="H31" s="102"/>
      <c r="I31" s="43"/>
      <c r="J31" s="335"/>
      <c r="K31" s="313"/>
      <c r="L31" s="62" t="s">
        <v>4</v>
      </c>
      <c r="M31" s="201" t="s">
        <v>202</v>
      </c>
      <c r="N31" s="178" t="s">
        <v>202</v>
      </c>
      <c r="O31" s="178" t="s">
        <v>202</v>
      </c>
      <c r="P31" s="178" t="s">
        <v>202</v>
      </c>
      <c r="Q31" s="178" t="s">
        <v>202</v>
      </c>
    </row>
    <row r="32" spans="9:17" ht="17.25" customHeight="1">
      <c r="I32" s="43"/>
      <c r="J32" s="335" t="s">
        <v>249</v>
      </c>
      <c r="K32" s="313"/>
      <c r="L32" s="62" t="s">
        <v>3</v>
      </c>
      <c r="M32" s="154">
        <v>11</v>
      </c>
      <c r="N32" s="127">
        <v>7</v>
      </c>
      <c r="O32" s="127">
        <v>7</v>
      </c>
      <c r="P32" s="127">
        <v>5</v>
      </c>
      <c r="Q32" s="127">
        <v>3</v>
      </c>
    </row>
    <row r="33" spans="1:17" ht="17.25" customHeight="1">
      <c r="A33" s="333" t="s">
        <v>251</v>
      </c>
      <c r="B33" s="332"/>
      <c r="C33" s="332"/>
      <c r="D33" s="332"/>
      <c r="E33" s="332"/>
      <c r="F33" s="332"/>
      <c r="G33" s="332"/>
      <c r="H33" s="332"/>
      <c r="I33" s="43"/>
      <c r="J33" s="335"/>
      <c r="K33" s="313"/>
      <c r="L33" s="62" t="s">
        <v>4</v>
      </c>
      <c r="M33" s="154">
        <v>6338200</v>
      </c>
      <c r="N33" s="127">
        <v>4302800</v>
      </c>
      <c r="O33" s="127">
        <v>4373900</v>
      </c>
      <c r="P33" s="127">
        <v>3622200</v>
      </c>
      <c r="Q33" s="127">
        <v>2356500</v>
      </c>
    </row>
    <row r="34" spans="2:17" ht="17.25" customHeight="1" thickBot="1">
      <c r="B34" s="43"/>
      <c r="C34" s="43"/>
      <c r="D34" s="43"/>
      <c r="E34" s="43"/>
      <c r="F34" s="43"/>
      <c r="I34" s="43"/>
      <c r="J34" s="335" t="s">
        <v>250</v>
      </c>
      <c r="K34" s="313"/>
      <c r="L34" s="62" t="s">
        <v>3</v>
      </c>
      <c r="M34" s="154">
        <v>561</v>
      </c>
      <c r="N34" s="127">
        <v>566</v>
      </c>
      <c r="O34" s="127">
        <v>586</v>
      </c>
      <c r="P34" s="127">
        <v>587</v>
      </c>
      <c r="Q34" s="127">
        <v>586</v>
      </c>
    </row>
    <row r="35" spans="1:17" ht="17.25" customHeight="1">
      <c r="A35" s="334" t="s">
        <v>222</v>
      </c>
      <c r="B35" s="347"/>
      <c r="C35" s="317"/>
      <c r="D35" s="48" t="s">
        <v>232</v>
      </c>
      <c r="E35" s="355" t="s">
        <v>233</v>
      </c>
      <c r="F35" s="347"/>
      <c r="G35" s="317"/>
      <c r="H35" s="48" t="s">
        <v>232</v>
      </c>
      <c r="I35" s="43"/>
      <c r="J35" s="335"/>
      <c r="K35" s="313"/>
      <c r="L35" s="62" t="s">
        <v>4</v>
      </c>
      <c r="M35" s="154">
        <v>251360700</v>
      </c>
      <c r="N35" s="127">
        <v>266441700</v>
      </c>
      <c r="O35" s="127">
        <v>282497900</v>
      </c>
      <c r="P35" s="127">
        <v>300985100</v>
      </c>
      <c r="Q35" s="127">
        <v>304096200</v>
      </c>
    </row>
    <row r="36" spans="1:17" ht="17.25" customHeight="1">
      <c r="A36" s="380" t="s">
        <v>35</v>
      </c>
      <c r="B36" s="369" t="s">
        <v>234</v>
      </c>
      <c r="C36" s="370"/>
      <c r="D36" s="55" t="s">
        <v>125</v>
      </c>
      <c r="E36" s="373" t="s">
        <v>118</v>
      </c>
      <c r="F36" s="383" t="s">
        <v>239</v>
      </c>
      <c r="G36" s="384"/>
      <c r="H36" s="149" t="s">
        <v>135</v>
      </c>
      <c r="I36" s="43"/>
      <c r="J36" s="335" t="s">
        <v>32</v>
      </c>
      <c r="K36" s="313"/>
      <c r="L36" s="62" t="s">
        <v>3</v>
      </c>
      <c r="M36" s="154">
        <v>15279</v>
      </c>
      <c r="N36" s="127">
        <v>23844</v>
      </c>
      <c r="O36" s="127">
        <v>33447</v>
      </c>
      <c r="P36" s="127">
        <v>42408</v>
      </c>
      <c r="Q36" s="127">
        <v>52457</v>
      </c>
    </row>
    <row r="37" spans="1:17" ht="17.25" customHeight="1">
      <c r="A37" s="381"/>
      <c r="B37" s="379" t="s">
        <v>235</v>
      </c>
      <c r="C37" s="329"/>
      <c r="D37" s="55" t="s">
        <v>126</v>
      </c>
      <c r="E37" s="374"/>
      <c r="F37" s="385"/>
      <c r="G37" s="386"/>
      <c r="H37" s="150" t="s">
        <v>136</v>
      </c>
      <c r="I37" s="43"/>
      <c r="J37" s="335"/>
      <c r="K37" s="313"/>
      <c r="L37" s="62" t="s">
        <v>4</v>
      </c>
      <c r="M37" s="154">
        <v>7604526400</v>
      </c>
      <c r="N37" s="127">
        <v>13229220600</v>
      </c>
      <c r="O37" s="127">
        <v>19653622800</v>
      </c>
      <c r="P37" s="127">
        <v>26963361700</v>
      </c>
      <c r="Q37" s="127">
        <v>34279418300</v>
      </c>
    </row>
    <row r="38" spans="1:17" ht="17.25" customHeight="1">
      <c r="A38" s="381"/>
      <c r="B38" s="379" t="s">
        <v>236</v>
      </c>
      <c r="C38" s="329"/>
      <c r="D38" s="52" t="s">
        <v>127</v>
      </c>
      <c r="E38" s="371" t="s">
        <v>238</v>
      </c>
      <c r="F38" s="366" t="s">
        <v>36</v>
      </c>
      <c r="G38" s="198" t="s">
        <v>224</v>
      </c>
      <c r="H38" s="283">
        <f>SUM(H40,H42,H44)</f>
        <v>33258</v>
      </c>
      <c r="I38" s="43"/>
      <c r="J38" s="335" t="s">
        <v>144</v>
      </c>
      <c r="K38" s="313"/>
      <c r="L38" s="62" t="s">
        <v>3</v>
      </c>
      <c r="M38" s="154">
        <v>9281</v>
      </c>
      <c r="N38" s="127">
        <v>9780</v>
      </c>
      <c r="O38" s="127">
        <v>10144</v>
      </c>
      <c r="P38" s="127">
        <v>10506</v>
      </c>
      <c r="Q38" s="127">
        <v>10987</v>
      </c>
    </row>
    <row r="39" spans="1:17" ht="17.25" customHeight="1">
      <c r="A39" s="381"/>
      <c r="B39" s="186"/>
      <c r="C39" s="67"/>
      <c r="D39" s="65"/>
      <c r="E39" s="371"/>
      <c r="F39" s="367"/>
      <c r="G39" s="61" t="s">
        <v>241</v>
      </c>
      <c r="H39" s="284">
        <f>SUM(H41,H43,H45)</f>
        <v>5860608</v>
      </c>
      <c r="I39" s="43"/>
      <c r="J39" s="335"/>
      <c r="K39" s="313"/>
      <c r="L39" s="62" t="s">
        <v>4</v>
      </c>
      <c r="M39" s="154">
        <v>7732744200</v>
      </c>
      <c r="N39" s="127">
        <v>8364970900</v>
      </c>
      <c r="O39" s="127">
        <v>8773878800</v>
      </c>
      <c r="P39" s="127">
        <v>9562168000</v>
      </c>
      <c r="Q39" s="127">
        <v>10013096750</v>
      </c>
    </row>
    <row r="40" spans="1:17" ht="17.25" customHeight="1">
      <c r="A40" s="381"/>
      <c r="B40" s="375" t="s">
        <v>214</v>
      </c>
      <c r="C40" s="376"/>
      <c r="D40" s="65"/>
      <c r="E40" s="371"/>
      <c r="F40" s="367" t="s">
        <v>240</v>
      </c>
      <c r="G40" s="198" t="s">
        <v>224</v>
      </c>
      <c r="H40" s="153">
        <v>30147</v>
      </c>
      <c r="I40" s="43"/>
      <c r="J40" s="335" t="s">
        <v>33</v>
      </c>
      <c r="K40" s="313"/>
      <c r="L40" s="62" t="s">
        <v>3</v>
      </c>
      <c r="M40" s="154">
        <v>2119</v>
      </c>
      <c r="N40" s="127">
        <v>2263</v>
      </c>
      <c r="O40" s="127">
        <v>2422</v>
      </c>
      <c r="P40" s="127">
        <v>2442</v>
      </c>
      <c r="Q40" s="127">
        <v>2477</v>
      </c>
    </row>
    <row r="41" spans="1:17" ht="17.25" customHeight="1">
      <c r="A41" s="381"/>
      <c r="B41" s="207"/>
      <c r="C41" s="34" t="s">
        <v>119</v>
      </c>
      <c r="D41" s="100" t="s">
        <v>139</v>
      </c>
      <c r="E41" s="371"/>
      <c r="F41" s="368"/>
      <c r="G41" s="61" t="s">
        <v>241</v>
      </c>
      <c r="H41" s="151">
        <v>665919</v>
      </c>
      <c r="I41" s="43"/>
      <c r="J41" s="335"/>
      <c r="K41" s="313"/>
      <c r="L41" s="62" t="s">
        <v>4</v>
      </c>
      <c r="M41" s="154">
        <v>1429182800</v>
      </c>
      <c r="N41" s="127">
        <v>1573684000</v>
      </c>
      <c r="O41" s="127">
        <v>1698315700</v>
      </c>
      <c r="P41" s="127">
        <v>1819843000</v>
      </c>
      <c r="Q41" s="127">
        <v>1867300600</v>
      </c>
    </row>
    <row r="42" spans="1:17" ht="17.25" customHeight="1">
      <c r="A42" s="381"/>
      <c r="B42" s="186"/>
      <c r="C42" s="34" t="s">
        <v>120</v>
      </c>
      <c r="D42" s="119" t="s">
        <v>140</v>
      </c>
      <c r="E42" s="371"/>
      <c r="F42" s="367" t="s">
        <v>38</v>
      </c>
      <c r="G42" s="198" t="s">
        <v>224</v>
      </c>
      <c r="H42" s="153">
        <v>688</v>
      </c>
      <c r="I42" s="43"/>
      <c r="J42" s="335" t="s">
        <v>34</v>
      </c>
      <c r="K42" s="313"/>
      <c r="L42" s="62" t="s">
        <v>3</v>
      </c>
      <c r="M42" s="154">
        <v>395</v>
      </c>
      <c r="N42" s="127">
        <v>414</v>
      </c>
      <c r="O42" s="127">
        <v>404</v>
      </c>
      <c r="P42" s="127">
        <v>404</v>
      </c>
      <c r="Q42" s="127">
        <v>418</v>
      </c>
    </row>
    <row r="43" spans="1:17" ht="17.25" customHeight="1">
      <c r="A43" s="381"/>
      <c r="B43" s="377" t="s">
        <v>237</v>
      </c>
      <c r="C43" s="378"/>
      <c r="D43" s="100"/>
      <c r="E43" s="371"/>
      <c r="F43" s="368"/>
      <c r="G43" s="61" t="s">
        <v>241</v>
      </c>
      <c r="H43" s="151">
        <v>11584</v>
      </c>
      <c r="I43" s="43"/>
      <c r="J43" s="335"/>
      <c r="K43" s="313"/>
      <c r="L43" s="62" t="s">
        <v>4</v>
      </c>
      <c r="M43" s="154">
        <v>43100500</v>
      </c>
      <c r="N43" s="127">
        <v>45468500</v>
      </c>
      <c r="O43" s="127">
        <v>43562500</v>
      </c>
      <c r="P43" s="127">
        <v>49463500</v>
      </c>
      <c r="Q43" s="127">
        <v>65340000</v>
      </c>
    </row>
    <row r="44" spans="1:17" ht="17.25" customHeight="1">
      <c r="A44" s="381"/>
      <c r="B44" s="208"/>
      <c r="C44" s="34" t="s">
        <v>119</v>
      </c>
      <c r="D44" s="120" t="s">
        <v>137</v>
      </c>
      <c r="E44" s="371"/>
      <c r="F44" s="367" t="s">
        <v>39</v>
      </c>
      <c r="G44" s="198" t="s">
        <v>224</v>
      </c>
      <c r="H44" s="153">
        <v>2423</v>
      </c>
      <c r="I44" s="43"/>
      <c r="J44" s="393" t="s">
        <v>37</v>
      </c>
      <c r="K44" s="394"/>
      <c r="L44" s="62" t="s">
        <v>3</v>
      </c>
      <c r="M44" s="154">
        <v>10565</v>
      </c>
      <c r="N44" s="127">
        <v>8864</v>
      </c>
      <c r="O44" s="127">
        <v>7577</v>
      </c>
      <c r="P44" s="127">
        <v>6238</v>
      </c>
      <c r="Q44" s="127">
        <v>5154</v>
      </c>
    </row>
    <row r="45" spans="1:17" ht="17.25" customHeight="1">
      <c r="A45" s="382"/>
      <c r="B45" s="209"/>
      <c r="C45" s="34" t="s">
        <v>120</v>
      </c>
      <c r="D45" s="121" t="s">
        <v>138</v>
      </c>
      <c r="E45" s="372"/>
      <c r="F45" s="392"/>
      <c r="G45" s="61" t="s">
        <v>241</v>
      </c>
      <c r="H45" s="152">
        <v>5183105</v>
      </c>
      <c r="I45" s="43"/>
      <c r="J45" s="395"/>
      <c r="K45" s="396"/>
      <c r="L45" s="205" t="s">
        <v>4</v>
      </c>
      <c r="M45" s="155">
        <v>2875228620</v>
      </c>
      <c r="N45" s="148">
        <v>2425604890</v>
      </c>
      <c r="O45" s="148">
        <v>2858802100</v>
      </c>
      <c r="P45" s="148">
        <v>2492704800</v>
      </c>
      <c r="Q45" s="148">
        <v>2073969600</v>
      </c>
    </row>
    <row r="46" spans="1:17" ht="17.25" customHeight="1">
      <c r="A46" s="54" t="s">
        <v>221</v>
      </c>
      <c r="B46" s="70"/>
      <c r="C46" s="49"/>
      <c r="D46" s="51"/>
      <c r="E46" s="71"/>
      <c r="F46" s="54"/>
      <c r="G46" s="54"/>
      <c r="H46" s="54"/>
      <c r="I46" s="43"/>
      <c r="J46" s="53" t="s">
        <v>141</v>
      </c>
      <c r="K46" s="37"/>
      <c r="M46" s="102"/>
      <c r="N46" s="102"/>
      <c r="O46" s="102"/>
      <c r="P46" s="102"/>
      <c r="Q46" s="102"/>
    </row>
    <row r="47" spans="1:17" ht="17.25" customHeight="1">
      <c r="A47" s="73"/>
      <c r="B47" s="53"/>
      <c r="C47" s="53"/>
      <c r="D47" s="65"/>
      <c r="E47" s="74"/>
      <c r="F47" s="53"/>
      <c r="I47" s="43"/>
      <c r="J47" s="37"/>
      <c r="K47" s="37"/>
      <c r="L47" s="38"/>
      <c r="M47" s="50"/>
      <c r="N47" s="50"/>
      <c r="O47" s="50"/>
      <c r="P47" s="50"/>
      <c r="Q47" s="50"/>
    </row>
    <row r="48" spans="1:13" ht="17.25" customHeight="1">
      <c r="A48" s="73"/>
      <c r="B48" s="38"/>
      <c r="C48" s="37"/>
      <c r="D48" s="65"/>
      <c r="E48" s="74"/>
      <c r="F48" s="53"/>
      <c r="I48" s="43"/>
      <c r="J48" s="53"/>
      <c r="L48" s="53"/>
      <c r="M48" s="53"/>
    </row>
    <row r="49" spans="1:10" ht="17.25" customHeight="1">
      <c r="A49" s="74"/>
      <c r="B49" s="66"/>
      <c r="C49" s="73"/>
      <c r="D49" s="75"/>
      <c r="E49" s="74"/>
      <c r="I49" s="43"/>
      <c r="J49" s="53"/>
    </row>
    <row r="50" spans="1:14" ht="17.25" customHeight="1">
      <c r="A50" s="74"/>
      <c r="B50" s="53"/>
      <c r="C50" s="53"/>
      <c r="D50" s="53"/>
      <c r="E50" s="74"/>
      <c r="H50" s="107"/>
      <c r="I50" s="43"/>
      <c r="J50" s="37"/>
      <c r="L50" s="53"/>
      <c r="N50" s="53"/>
    </row>
    <row r="51" spans="5:14" ht="17.25" customHeight="1">
      <c r="E51" s="65"/>
      <c r="I51" s="43"/>
      <c r="J51" s="37"/>
      <c r="L51" s="53"/>
      <c r="N51" s="53"/>
    </row>
    <row r="52" spans="5:14" ht="17.25" customHeight="1">
      <c r="E52" s="75"/>
      <c r="I52" s="43"/>
      <c r="J52" s="37"/>
      <c r="L52" s="53"/>
      <c r="N52" s="53"/>
    </row>
    <row r="53" spans="9:10" ht="17.25" customHeight="1">
      <c r="I53" s="39"/>
      <c r="J53" s="68"/>
    </row>
    <row r="54" spans="10:13" ht="17.25" customHeight="1">
      <c r="J54" s="36"/>
      <c r="M54" s="69"/>
    </row>
    <row r="55" spans="9:10" ht="15" customHeight="1">
      <c r="I55" s="45"/>
      <c r="J55" s="72"/>
    </row>
    <row r="56" spans="9:10" ht="15" customHeight="1">
      <c r="I56" s="53"/>
      <c r="J56" s="74"/>
    </row>
    <row r="57" spans="9:11" ht="15" customHeight="1">
      <c r="I57" s="53"/>
      <c r="J57" s="39"/>
      <c r="K57" s="39"/>
    </row>
    <row r="58" ht="17.25" customHeight="1">
      <c r="I58" s="53"/>
    </row>
    <row r="59" ht="17.25" customHeight="1">
      <c r="I59" s="53"/>
    </row>
    <row r="60" ht="17.25" customHeight="1">
      <c r="I60" s="53"/>
    </row>
    <row r="61" ht="17.25" customHeight="1">
      <c r="I61" s="53"/>
    </row>
    <row r="62" ht="17.25" customHeight="1">
      <c r="I62" s="53"/>
    </row>
    <row r="63" ht="17.25" customHeight="1">
      <c r="I63" s="53"/>
    </row>
    <row r="64" ht="17.25" customHeight="1">
      <c r="I64" s="53"/>
    </row>
    <row r="65" ht="17.25" customHeight="1">
      <c r="I65" s="53"/>
    </row>
    <row r="66" ht="17.25" customHeight="1">
      <c r="I66" s="53"/>
    </row>
    <row r="67" ht="15" customHeight="1">
      <c r="I67" s="53"/>
    </row>
    <row r="68" ht="15" customHeight="1">
      <c r="I68" s="53"/>
    </row>
    <row r="69" ht="17.25" customHeight="1"/>
    <row r="70" ht="17.25" customHeight="1"/>
  </sheetData>
  <sheetProtection/>
  <mergeCells count="59">
    <mergeCell ref="J32:K33"/>
    <mergeCell ref="J30:K31"/>
    <mergeCell ref="J17:K18"/>
    <mergeCell ref="J44:K45"/>
    <mergeCell ref="J42:K43"/>
    <mergeCell ref="J40:K41"/>
    <mergeCell ref="J38:K39"/>
    <mergeCell ref="J36:K37"/>
    <mergeCell ref="J34:K35"/>
    <mergeCell ref="A33:H33"/>
    <mergeCell ref="A36:A45"/>
    <mergeCell ref="F36:G37"/>
    <mergeCell ref="J5:K7"/>
    <mergeCell ref="J28:K29"/>
    <mergeCell ref="J26:K27"/>
    <mergeCell ref="J24:K25"/>
    <mergeCell ref="J22:K23"/>
    <mergeCell ref="J20:K21"/>
    <mergeCell ref="F44:F45"/>
    <mergeCell ref="F38:F39"/>
    <mergeCell ref="F40:F41"/>
    <mergeCell ref="F42:F43"/>
    <mergeCell ref="B36:C36"/>
    <mergeCell ref="E38:E45"/>
    <mergeCell ref="E36:E37"/>
    <mergeCell ref="B40:C40"/>
    <mergeCell ref="B43:C43"/>
    <mergeCell ref="B37:C37"/>
    <mergeCell ref="B38:C38"/>
    <mergeCell ref="A35:C35"/>
    <mergeCell ref="E35:G35"/>
    <mergeCell ref="A9:C9"/>
    <mergeCell ref="J13:Q13"/>
    <mergeCell ref="A12:H12"/>
    <mergeCell ref="J12:Q12"/>
    <mergeCell ref="A13:H13"/>
    <mergeCell ref="A15:B15"/>
    <mergeCell ref="A28:B29"/>
    <mergeCell ref="A16:B17"/>
    <mergeCell ref="N5:N7"/>
    <mergeCell ref="O5:O7"/>
    <mergeCell ref="A4:C4"/>
    <mergeCell ref="A18:B19"/>
    <mergeCell ref="A20:B21"/>
    <mergeCell ref="A26:B27"/>
    <mergeCell ref="A22:B22"/>
    <mergeCell ref="A23:B23"/>
    <mergeCell ref="A24:B25"/>
    <mergeCell ref="J15:K15"/>
    <mergeCell ref="J4:K4"/>
    <mergeCell ref="A7:C7"/>
    <mergeCell ref="A5:C5"/>
    <mergeCell ref="A2:H2"/>
    <mergeCell ref="K2:Q2"/>
    <mergeCell ref="A3:H3"/>
    <mergeCell ref="K3:Q3"/>
    <mergeCell ref="L5:L7"/>
    <mergeCell ref="M5:M7"/>
    <mergeCell ref="P5:P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1"/>
  <sheetViews>
    <sheetView tabSelected="1" zoomScale="130" zoomScaleNormal="130" zoomScaleSheetLayoutView="70" zoomScalePageLayoutView="0" workbookViewId="0" topLeftCell="A1">
      <selection activeCell="G1" sqref="G1"/>
    </sheetView>
  </sheetViews>
  <sheetFormatPr defaultColWidth="10.59765625" defaultRowHeight="15"/>
  <cols>
    <col min="1" max="1" width="2.59765625" style="44" customWidth="1"/>
    <col min="2" max="2" width="13.59765625" style="44" customWidth="1"/>
    <col min="3" max="3" width="14.19921875" style="44" customWidth="1"/>
    <col min="4" max="4" width="8.8984375" style="44" customWidth="1"/>
    <col min="5" max="9" width="8.09765625" style="44" customWidth="1"/>
    <col min="10" max="10" width="8.8984375" style="44" customWidth="1"/>
    <col min="11" max="15" width="8.09765625" style="44" customWidth="1"/>
    <col min="16" max="16" width="10.59765625" style="44" customWidth="1"/>
    <col min="17" max="17" width="16.8984375" style="44" customWidth="1"/>
    <col min="18" max="18" width="9.69921875" style="44" customWidth="1"/>
    <col min="19" max="19" width="15.69921875" style="44" customWidth="1"/>
    <col min="20" max="20" width="14" style="44" customWidth="1"/>
    <col min="21" max="21" width="14.69921875" style="44" customWidth="1"/>
    <col min="22" max="22" width="13" style="44" customWidth="1"/>
    <col min="23" max="23" width="12.59765625" style="44" customWidth="1"/>
    <col min="24" max="24" width="16.19921875" style="44" customWidth="1"/>
    <col min="25" max="25" width="15.8984375" style="44" customWidth="1"/>
    <col min="26" max="27" width="11.59765625" style="44" customWidth="1"/>
    <col min="28" max="40" width="10.59765625" style="44" customWidth="1"/>
    <col min="41" max="16384" width="10.59765625" style="44" customWidth="1"/>
  </cols>
  <sheetData>
    <row r="1" spans="1:36" s="10" customFormat="1" ht="19.5" customHeight="1">
      <c r="A1" s="9" t="s">
        <v>252</v>
      </c>
      <c r="Z1" s="42" t="s">
        <v>253</v>
      </c>
      <c r="AJ1" s="42"/>
    </row>
    <row r="2" spans="1:35" ht="19.5" customHeight="1">
      <c r="A2" s="322" t="s">
        <v>254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43"/>
      <c r="Q2" s="455" t="s">
        <v>281</v>
      </c>
      <c r="R2" s="349"/>
      <c r="S2" s="349"/>
      <c r="T2" s="349"/>
      <c r="U2" s="349"/>
      <c r="V2" s="349"/>
      <c r="W2" s="349"/>
      <c r="X2" s="349"/>
      <c r="Y2" s="349"/>
      <c r="Z2" s="349"/>
      <c r="AA2" s="39"/>
      <c r="AB2" s="76"/>
      <c r="AC2" s="35"/>
      <c r="AD2" s="35"/>
      <c r="AE2" s="35"/>
      <c r="AF2" s="35"/>
      <c r="AG2" s="35"/>
      <c r="AH2" s="53"/>
      <c r="AI2" s="53"/>
    </row>
    <row r="3" spans="1:36" ht="19.5" customHeight="1" thickBot="1">
      <c r="A3" s="337" t="s">
        <v>255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43"/>
      <c r="Q3" s="337" t="s">
        <v>293</v>
      </c>
      <c r="R3" s="337"/>
      <c r="S3" s="337"/>
      <c r="T3" s="337"/>
      <c r="U3" s="337"/>
      <c r="V3" s="337"/>
      <c r="W3" s="337"/>
      <c r="X3" s="337"/>
      <c r="Y3" s="337"/>
      <c r="Z3" s="337"/>
      <c r="AA3" s="45"/>
      <c r="AB3" s="45"/>
      <c r="AC3" s="45"/>
      <c r="AD3" s="45"/>
      <c r="AE3" s="45"/>
      <c r="AF3" s="45"/>
      <c r="AG3" s="45"/>
      <c r="AH3" s="53"/>
      <c r="AI3" s="53"/>
      <c r="AJ3" s="55"/>
    </row>
    <row r="4" spans="1:35" ht="18" customHeight="1">
      <c r="A4" s="427" t="s">
        <v>256</v>
      </c>
      <c r="B4" s="428"/>
      <c r="C4" s="429"/>
      <c r="D4" s="334" t="s">
        <v>257</v>
      </c>
      <c r="E4" s="334"/>
      <c r="F4" s="334"/>
      <c r="G4" s="334"/>
      <c r="H4" s="334"/>
      <c r="I4" s="434"/>
      <c r="J4" s="459" t="s">
        <v>259</v>
      </c>
      <c r="K4" s="334"/>
      <c r="L4" s="334"/>
      <c r="M4" s="334"/>
      <c r="N4" s="334"/>
      <c r="O4" s="334"/>
      <c r="P4" s="43"/>
      <c r="Q4" s="464" t="s">
        <v>167</v>
      </c>
      <c r="R4" s="410" t="s">
        <v>282</v>
      </c>
      <c r="S4" s="410" t="s">
        <v>40</v>
      </c>
      <c r="T4" s="410" t="s">
        <v>283</v>
      </c>
      <c r="U4" s="410" t="s">
        <v>284</v>
      </c>
      <c r="V4" s="410" t="s">
        <v>285</v>
      </c>
      <c r="W4" s="410" t="s">
        <v>286</v>
      </c>
      <c r="X4" s="408" t="s">
        <v>287</v>
      </c>
      <c r="Y4" s="448"/>
      <c r="Z4" s="408" t="s">
        <v>288</v>
      </c>
      <c r="AB4" s="53"/>
      <c r="AC4" s="53"/>
      <c r="AD4" s="53"/>
      <c r="AE4" s="53"/>
      <c r="AF4" s="53"/>
      <c r="AG4" s="53"/>
      <c r="AH4" s="53"/>
      <c r="AI4" s="460"/>
    </row>
    <row r="5" spans="1:35" ht="18" customHeight="1">
      <c r="A5" s="430"/>
      <c r="B5" s="430"/>
      <c r="C5" s="431"/>
      <c r="D5" s="462" t="s">
        <v>145</v>
      </c>
      <c r="E5" s="424" t="s">
        <v>258</v>
      </c>
      <c r="F5" s="424" t="s">
        <v>260</v>
      </c>
      <c r="G5" s="424" t="s">
        <v>261</v>
      </c>
      <c r="H5" s="424" t="s">
        <v>262</v>
      </c>
      <c r="I5" s="424" t="s">
        <v>263</v>
      </c>
      <c r="J5" s="462" t="s">
        <v>145</v>
      </c>
      <c r="K5" s="424" t="s">
        <v>258</v>
      </c>
      <c r="L5" s="424" t="s">
        <v>260</v>
      </c>
      <c r="M5" s="424" t="s">
        <v>261</v>
      </c>
      <c r="N5" s="424" t="s">
        <v>262</v>
      </c>
      <c r="O5" s="453" t="s">
        <v>263</v>
      </c>
      <c r="P5" s="43"/>
      <c r="Q5" s="465"/>
      <c r="R5" s="416"/>
      <c r="S5" s="416"/>
      <c r="T5" s="416"/>
      <c r="U5" s="416"/>
      <c r="V5" s="416"/>
      <c r="W5" s="416"/>
      <c r="X5" s="449"/>
      <c r="Y5" s="450"/>
      <c r="Z5" s="451"/>
      <c r="AB5" s="77"/>
      <c r="AC5" s="59"/>
      <c r="AD5" s="59"/>
      <c r="AE5" s="59"/>
      <c r="AF5" s="445"/>
      <c r="AG5" s="445"/>
      <c r="AH5" s="445"/>
      <c r="AI5" s="461"/>
    </row>
    <row r="6" spans="1:35" ht="18" customHeight="1">
      <c r="A6" s="432"/>
      <c r="B6" s="432"/>
      <c r="C6" s="433"/>
      <c r="D6" s="463"/>
      <c r="E6" s="440"/>
      <c r="F6" s="426"/>
      <c r="G6" s="425"/>
      <c r="H6" s="425"/>
      <c r="I6" s="440"/>
      <c r="J6" s="463"/>
      <c r="K6" s="440"/>
      <c r="L6" s="426"/>
      <c r="M6" s="425"/>
      <c r="N6" s="425"/>
      <c r="O6" s="454"/>
      <c r="P6" s="43"/>
      <c r="Q6" s="465"/>
      <c r="R6" s="416"/>
      <c r="S6" s="416"/>
      <c r="T6" s="416"/>
      <c r="U6" s="416"/>
      <c r="V6" s="416"/>
      <c r="W6" s="416"/>
      <c r="X6" s="447" t="s">
        <v>41</v>
      </c>
      <c r="Y6" s="447" t="s">
        <v>42</v>
      </c>
      <c r="Z6" s="451"/>
      <c r="AB6" s="77"/>
      <c r="AC6" s="77"/>
      <c r="AD6" s="77"/>
      <c r="AE6" s="77"/>
      <c r="AF6" s="77"/>
      <c r="AG6" s="77"/>
      <c r="AH6" s="446"/>
      <c r="AI6" s="461"/>
    </row>
    <row r="7" spans="1:35" ht="18" customHeight="1">
      <c r="A7" s="456"/>
      <c r="B7" s="457"/>
      <c r="C7" s="458"/>
      <c r="D7" s="108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43"/>
      <c r="Q7" s="466"/>
      <c r="R7" s="417"/>
      <c r="S7" s="417"/>
      <c r="T7" s="417"/>
      <c r="U7" s="417"/>
      <c r="V7" s="417"/>
      <c r="W7" s="417"/>
      <c r="X7" s="426"/>
      <c r="Y7" s="426"/>
      <c r="Z7" s="452"/>
      <c r="AB7" s="77"/>
      <c r="AC7" s="77"/>
      <c r="AD7" s="77"/>
      <c r="AE7" s="77"/>
      <c r="AF7" s="77"/>
      <c r="AG7" s="77"/>
      <c r="AH7" s="59"/>
      <c r="AI7" s="78"/>
    </row>
    <row r="8" spans="1:35" ht="18" customHeight="1">
      <c r="A8" s="435" t="s">
        <v>145</v>
      </c>
      <c r="B8" s="436"/>
      <c r="C8" s="437"/>
      <c r="D8" s="291">
        <f aca="true" t="shared" si="0" ref="D8:O8">SUM(D10:D14,D26:D32)</f>
        <v>22609</v>
      </c>
      <c r="E8" s="291">
        <f t="shared" si="0"/>
        <v>12751</v>
      </c>
      <c r="F8" s="291">
        <f t="shared" si="0"/>
        <v>7847</v>
      </c>
      <c r="G8" s="291">
        <f t="shared" si="0"/>
        <v>1512</v>
      </c>
      <c r="H8" s="291">
        <f t="shared" si="0"/>
        <v>453</v>
      </c>
      <c r="I8" s="291">
        <f t="shared" si="0"/>
        <v>46</v>
      </c>
      <c r="J8" s="291">
        <f t="shared" si="0"/>
        <v>319599</v>
      </c>
      <c r="K8" s="291">
        <f t="shared" si="0"/>
        <v>23219</v>
      </c>
      <c r="L8" s="291">
        <f t="shared" si="0"/>
        <v>87507</v>
      </c>
      <c r="M8" s="291">
        <f t="shared" si="0"/>
        <v>76807</v>
      </c>
      <c r="N8" s="291">
        <f t="shared" si="0"/>
        <v>84860</v>
      </c>
      <c r="O8" s="291">
        <f t="shared" si="0"/>
        <v>47206</v>
      </c>
      <c r="P8" s="43"/>
      <c r="Q8" s="79"/>
      <c r="R8" s="80"/>
      <c r="S8" s="81" t="s">
        <v>43</v>
      </c>
      <c r="T8" s="81" t="s">
        <v>44</v>
      </c>
      <c r="U8" s="81" t="s">
        <v>45</v>
      </c>
      <c r="V8" s="81" t="s">
        <v>46</v>
      </c>
      <c r="W8" s="81" t="s">
        <v>46</v>
      </c>
      <c r="X8" s="81" t="s">
        <v>46</v>
      </c>
      <c r="Y8" s="81" t="s">
        <v>46</v>
      </c>
      <c r="Z8" s="81" t="s">
        <v>46</v>
      </c>
      <c r="AB8" s="77"/>
      <c r="AC8" s="77"/>
      <c r="AD8" s="77"/>
      <c r="AE8" s="77"/>
      <c r="AF8" s="77"/>
      <c r="AG8" s="77"/>
      <c r="AH8" s="59"/>
      <c r="AI8" s="78"/>
    </row>
    <row r="9" spans="1:35" ht="18" customHeight="1">
      <c r="A9" s="59"/>
      <c r="B9" s="59"/>
      <c r="C9" s="41"/>
      <c r="D9" s="285"/>
      <c r="E9" s="156"/>
      <c r="F9" s="156"/>
      <c r="G9" s="286"/>
      <c r="H9" s="286"/>
      <c r="I9" s="286"/>
      <c r="J9" s="286"/>
      <c r="K9" s="286"/>
      <c r="L9" s="286"/>
      <c r="M9" s="286"/>
      <c r="N9" s="286"/>
      <c r="O9" s="286"/>
      <c r="P9" s="43"/>
      <c r="Q9" s="67" t="s">
        <v>181</v>
      </c>
      <c r="R9" s="127">
        <v>28860</v>
      </c>
      <c r="S9" s="127">
        <v>399956</v>
      </c>
      <c r="T9" s="127">
        <v>14204008</v>
      </c>
      <c r="U9" s="127">
        <v>6584298</v>
      </c>
      <c r="V9" s="127">
        <v>4640</v>
      </c>
      <c r="W9" s="127">
        <v>4895</v>
      </c>
      <c r="X9" s="127">
        <v>6380875</v>
      </c>
      <c r="Y9" s="127">
        <v>542751</v>
      </c>
      <c r="Z9" s="127">
        <v>1775882</v>
      </c>
      <c r="AB9" s="77"/>
      <c r="AC9" s="77"/>
      <c r="AD9" s="77"/>
      <c r="AE9" s="77"/>
      <c r="AF9" s="77"/>
      <c r="AG9" s="77"/>
      <c r="AH9" s="59"/>
      <c r="AI9" s="78"/>
    </row>
    <row r="10" spans="1:35" ht="18" customHeight="1">
      <c r="A10" s="335" t="s">
        <v>264</v>
      </c>
      <c r="B10" s="422"/>
      <c r="C10" s="423"/>
      <c r="D10" s="285">
        <f>SUM(E10:I10)</f>
        <v>60</v>
      </c>
      <c r="E10" s="156">
        <v>36</v>
      </c>
      <c r="F10" s="156">
        <v>23</v>
      </c>
      <c r="G10" s="156">
        <v>1</v>
      </c>
      <c r="H10" s="156" t="s">
        <v>485</v>
      </c>
      <c r="I10" s="156" t="s">
        <v>485</v>
      </c>
      <c r="J10" s="156">
        <f>SUM(K10:O10)</f>
        <v>331</v>
      </c>
      <c r="K10" s="156">
        <v>68</v>
      </c>
      <c r="L10" s="156">
        <v>224</v>
      </c>
      <c r="M10" s="156">
        <v>39</v>
      </c>
      <c r="N10" s="156" t="s">
        <v>485</v>
      </c>
      <c r="O10" s="156" t="s">
        <v>485</v>
      </c>
      <c r="P10" s="43"/>
      <c r="Q10" s="216" t="s">
        <v>182</v>
      </c>
      <c r="R10" s="127">
        <v>29186</v>
      </c>
      <c r="S10" s="127">
        <v>393099</v>
      </c>
      <c r="T10" s="127">
        <v>14928090</v>
      </c>
      <c r="U10" s="127">
        <v>6790776</v>
      </c>
      <c r="V10" s="127">
        <v>4988</v>
      </c>
      <c r="W10" s="127">
        <v>4924</v>
      </c>
      <c r="X10" s="127">
        <v>7814157</v>
      </c>
      <c r="Y10" s="127">
        <v>507711</v>
      </c>
      <c r="Z10" s="127">
        <v>1680670</v>
      </c>
      <c r="AB10" s="77"/>
      <c r="AC10" s="77"/>
      <c r="AD10" s="77"/>
      <c r="AE10" s="77"/>
      <c r="AF10" s="77"/>
      <c r="AG10" s="77"/>
      <c r="AH10" s="59"/>
      <c r="AI10" s="78"/>
    </row>
    <row r="11" spans="1:35" ht="18" customHeight="1">
      <c r="A11" s="393" t="s">
        <v>266</v>
      </c>
      <c r="B11" s="422"/>
      <c r="C11" s="423"/>
      <c r="D11" s="285">
        <f aca="true" t="shared" si="1" ref="D11:D32">SUM(E11:I11)</f>
        <v>70</v>
      </c>
      <c r="E11" s="156">
        <v>41</v>
      </c>
      <c r="F11" s="156">
        <v>24</v>
      </c>
      <c r="G11" s="156">
        <v>5</v>
      </c>
      <c r="H11" s="156" t="s">
        <v>485</v>
      </c>
      <c r="I11" s="156" t="s">
        <v>485</v>
      </c>
      <c r="J11" s="156">
        <f aca="true" t="shared" si="2" ref="J11:J32">SUM(K11:O11)</f>
        <v>518</v>
      </c>
      <c r="K11" s="156">
        <v>46</v>
      </c>
      <c r="L11" s="156">
        <v>251</v>
      </c>
      <c r="M11" s="156">
        <v>221</v>
      </c>
      <c r="N11" s="156" t="s">
        <v>485</v>
      </c>
      <c r="O11" s="156" t="s">
        <v>485</v>
      </c>
      <c r="P11" s="43"/>
      <c r="Q11" s="216" t="s">
        <v>183</v>
      </c>
      <c r="R11" s="127">
        <v>29424</v>
      </c>
      <c r="S11" s="127">
        <v>394176</v>
      </c>
      <c r="T11" s="127">
        <v>15330434</v>
      </c>
      <c r="U11" s="127">
        <v>6813207</v>
      </c>
      <c r="V11" s="127">
        <v>4885</v>
      </c>
      <c r="W11" s="127">
        <v>5091</v>
      </c>
      <c r="X11" s="127">
        <v>8749000</v>
      </c>
      <c r="Y11" s="127">
        <v>620606</v>
      </c>
      <c r="Z11" s="127">
        <v>1600597</v>
      </c>
      <c r="AB11" s="53"/>
      <c r="AC11" s="53"/>
      <c r="AD11" s="53"/>
      <c r="AE11" s="53"/>
      <c r="AF11" s="53"/>
      <c r="AG11" s="53"/>
      <c r="AH11" s="53"/>
      <c r="AI11" s="53"/>
    </row>
    <row r="12" spans="1:35" ht="18" customHeight="1">
      <c r="A12" s="442" t="s">
        <v>265</v>
      </c>
      <c r="B12" s="442"/>
      <c r="C12" s="378"/>
      <c r="D12" s="285">
        <f t="shared" si="1"/>
        <v>55</v>
      </c>
      <c r="E12" s="157">
        <v>22</v>
      </c>
      <c r="F12" s="157">
        <v>31</v>
      </c>
      <c r="G12" s="156">
        <v>2</v>
      </c>
      <c r="H12" s="156" t="s">
        <v>485</v>
      </c>
      <c r="I12" s="156" t="s">
        <v>485</v>
      </c>
      <c r="J12" s="156">
        <f t="shared" si="2"/>
        <v>452</v>
      </c>
      <c r="K12" s="156">
        <v>37</v>
      </c>
      <c r="L12" s="156">
        <v>282</v>
      </c>
      <c r="M12" s="156">
        <v>133</v>
      </c>
      <c r="N12" s="156" t="s">
        <v>485</v>
      </c>
      <c r="O12" s="156" t="s">
        <v>485</v>
      </c>
      <c r="P12" s="43"/>
      <c r="Q12" s="216" t="s">
        <v>184</v>
      </c>
      <c r="R12" s="127">
        <v>29636</v>
      </c>
      <c r="S12" s="127">
        <v>395253</v>
      </c>
      <c r="T12" s="127">
        <v>15169428</v>
      </c>
      <c r="U12" s="127">
        <v>6745155</v>
      </c>
      <c r="V12" s="127">
        <v>5029</v>
      </c>
      <c r="W12" s="127">
        <v>5110</v>
      </c>
      <c r="X12" s="127">
        <v>10124400</v>
      </c>
      <c r="Y12" s="127">
        <v>690680</v>
      </c>
      <c r="Z12" s="127">
        <v>1716917</v>
      </c>
      <c r="AB12" s="53"/>
      <c r="AC12" s="53"/>
      <c r="AD12" s="53"/>
      <c r="AE12" s="53"/>
      <c r="AF12" s="53"/>
      <c r="AG12" s="53"/>
      <c r="AH12" s="53"/>
      <c r="AI12" s="53"/>
    </row>
    <row r="13" spans="1:35" ht="18" customHeight="1">
      <c r="A13" s="442" t="s">
        <v>48</v>
      </c>
      <c r="B13" s="442"/>
      <c r="C13" s="378"/>
      <c r="D13" s="285">
        <f t="shared" si="1"/>
        <v>3670</v>
      </c>
      <c r="E13" s="157">
        <v>2166</v>
      </c>
      <c r="F13" s="157">
        <v>1322</v>
      </c>
      <c r="G13" s="157">
        <v>148</v>
      </c>
      <c r="H13" s="157">
        <v>32</v>
      </c>
      <c r="I13" s="157">
        <v>2</v>
      </c>
      <c r="J13" s="156">
        <f t="shared" si="2"/>
        <v>31889</v>
      </c>
      <c r="K13" s="157">
        <v>3865</v>
      </c>
      <c r="L13" s="157">
        <v>13878</v>
      </c>
      <c r="M13" s="157">
        <v>6947</v>
      </c>
      <c r="N13" s="157">
        <v>6096</v>
      </c>
      <c r="O13" s="157">
        <v>1103</v>
      </c>
      <c r="P13" s="43"/>
      <c r="Q13" s="217" t="s">
        <v>185</v>
      </c>
      <c r="R13" s="164">
        <v>30148</v>
      </c>
      <c r="S13" s="164">
        <v>397891</v>
      </c>
      <c r="T13" s="164">
        <v>14443010</v>
      </c>
      <c r="U13" s="164">
        <v>7007288</v>
      </c>
      <c r="V13" s="164">
        <v>5159</v>
      </c>
      <c r="W13" s="164">
        <v>5330</v>
      </c>
      <c r="X13" s="164">
        <v>6668600</v>
      </c>
      <c r="Y13" s="164">
        <v>595712</v>
      </c>
      <c r="Z13" s="164">
        <v>1928495</v>
      </c>
      <c r="AB13" s="53"/>
      <c r="AC13" s="53"/>
      <c r="AD13" s="53"/>
      <c r="AE13" s="53"/>
      <c r="AF13" s="53"/>
      <c r="AG13" s="53"/>
      <c r="AH13" s="53"/>
      <c r="AI13" s="53"/>
    </row>
    <row r="14" spans="1:35" ht="18" customHeight="1">
      <c r="A14" s="335" t="s">
        <v>49</v>
      </c>
      <c r="B14" s="422"/>
      <c r="C14" s="423"/>
      <c r="D14" s="156">
        <f>SUM(D15:D25)</f>
        <v>5794</v>
      </c>
      <c r="E14" s="156">
        <f>SUM(E15:E25)</f>
        <v>3100</v>
      </c>
      <c r="F14" s="156">
        <f aca="true" t="shared" si="3" ref="F14:O14">SUM(F15:F25)</f>
        <v>2060</v>
      </c>
      <c r="G14" s="156">
        <f t="shared" si="3"/>
        <v>479</v>
      </c>
      <c r="H14" s="156">
        <f t="shared" si="3"/>
        <v>132</v>
      </c>
      <c r="I14" s="156">
        <f t="shared" si="3"/>
        <v>23</v>
      </c>
      <c r="J14" s="156">
        <f t="shared" si="3"/>
        <v>99453</v>
      </c>
      <c r="K14" s="156">
        <f t="shared" si="3"/>
        <v>5446</v>
      </c>
      <c r="L14" s="156">
        <f t="shared" si="3"/>
        <v>24355</v>
      </c>
      <c r="M14" s="156">
        <f t="shared" si="3"/>
        <v>24101</v>
      </c>
      <c r="N14" s="156">
        <f t="shared" si="3"/>
        <v>24331</v>
      </c>
      <c r="O14" s="156">
        <f t="shared" si="3"/>
        <v>21220</v>
      </c>
      <c r="P14" s="43"/>
      <c r="Q14" s="53" t="s">
        <v>47</v>
      </c>
      <c r="R14" s="53"/>
      <c r="S14" s="53"/>
      <c r="T14" s="53"/>
      <c r="AB14" s="53"/>
      <c r="AC14" s="53"/>
      <c r="AD14" s="53"/>
      <c r="AE14" s="53"/>
      <c r="AF14" s="53"/>
      <c r="AG14" s="53"/>
      <c r="AH14" s="53"/>
      <c r="AI14" s="53"/>
    </row>
    <row r="15" spans="1:36" ht="18" customHeight="1">
      <c r="A15" s="83"/>
      <c r="B15" s="467" t="s">
        <v>146</v>
      </c>
      <c r="C15" s="423"/>
      <c r="D15" s="285">
        <f t="shared" si="1"/>
        <v>545</v>
      </c>
      <c r="E15" s="157">
        <v>253</v>
      </c>
      <c r="F15" s="157">
        <v>228</v>
      </c>
      <c r="G15" s="156">
        <v>49</v>
      </c>
      <c r="H15" s="156">
        <v>14</v>
      </c>
      <c r="I15" s="156">
        <v>1</v>
      </c>
      <c r="J15" s="156">
        <f t="shared" si="2"/>
        <v>8558</v>
      </c>
      <c r="K15" s="156">
        <v>481</v>
      </c>
      <c r="L15" s="156">
        <v>2665</v>
      </c>
      <c r="M15" s="156">
        <v>2577</v>
      </c>
      <c r="N15" s="156">
        <v>2227</v>
      </c>
      <c r="O15" s="156">
        <v>608</v>
      </c>
      <c r="P15" s="43"/>
      <c r="AC15" s="53"/>
      <c r="AD15" s="53"/>
      <c r="AE15" s="53"/>
      <c r="AF15" s="53"/>
      <c r="AG15" s="53"/>
      <c r="AH15" s="53"/>
      <c r="AI15" s="53"/>
      <c r="AJ15" s="53"/>
    </row>
    <row r="16" spans="1:36" ht="18" customHeight="1">
      <c r="A16" s="83"/>
      <c r="B16" s="335" t="s">
        <v>267</v>
      </c>
      <c r="C16" s="423"/>
      <c r="D16" s="285">
        <f t="shared" si="1"/>
        <v>1723</v>
      </c>
      <c r="E16" s="157">
        <v>1033</v>
      </c>
      <c r="F16" s="157">
        <v>515</v>
      </c>
      <c r="G16" s="157">
        <v>142</v>
      </c>
      <c r="H16" s="156">
        <v>31</v>
      </c>
      <c r="I16" s="156">
        <v>2</v>
      </c>
      <c r="J16" s="156">
        <f t="shared" si="2"/>
        <v>22222</v>
      </c>
      <c r="K16" s="157">
        <v>1734</v>
      </c>
      <c r="L16" s="157">
        <v>6325</v>
      </c>
      <c r="M16" s="157">
        <v>7042</v>
      </c>
      <c r="N16" s="156">
        <v>5131</v>
      </c>
      <c r="O16" s="156">
        <v>1990</v>
      </c>
      <c r="P16" s="43"/>
      <c r="Q16" s="322"/>
      <c r="R16" s="322"/>
      <c r="S16" s="322"/>
      <c r="T16" s="322"/>
      <c r="U16" s="322"/>
      <c r="V16" s="322"/>
      <c r="W16" s="322"/>
      <c r="X16" s="322"/>
      <c r="Y16" s="322"/>
      <c r="AC16" s="53"/>
      <c r="AD16" s="53"/>
      <c r="AE16" s="53"/>
      <c r="AF16" s="53"/>
      <c r="AG16" s="53"/>
      <c r="AH16" s="53"/>
      <c r="AI16" s="53"/>
      <c r="AJ16" s="53"/>
    </row>
    <row r="17" spans="1:36" ht="18" customHeight="1">
      <c r="A17" s="83"/>
      <c r="B17" s="393" t="s">
        <v>147</v>
      </c>
      <c r="C17" s="423"/>
      <c r="D17" s="285">
        <f t="shared" si="1"/>
        <v>521</v>
      </c>
      <c r="E17" s="157">
        <v>344</v>
      </c>
      <c r="F17" s="157">
        <v>158</v>
      </c>
      <c r="G17" s="157">
        <v>16</v>
      </c>
      <c r="H17" s="156">
        <v>1</v>
      </c>
      <c r="I17" s="156">
        <v>2</v>
      </c>
      <c r="J17" s="156">
        <f t="shared" si="2"/>
        <v>4540</v>
      </c>
      <c r="K17" s="157">
        <v>580</v>
      </c>
      <c r="L17" s="157">
        <v>1487</v>
      </c>
      <c r="M17" s="157">
        <v>690</v>
      </c>
      <c r="N17" s="156">
        <v>241</v>
      </c>
      <c r="O17" s="156">
        <v>1542</v>
      </c>
      <c r="P17" s="43"/>
      <c r="Q17" s="337" t="s">
        <v>294</v>
      </c>
      <c r="R17" s="337"/>
      <c r="S17" s="337"/>
      <c r="T17" s="337"/>
      <c r="U17" s="337"/>
      <c r="V17" s="337"/>
      <c r="W17" s="337"/>
      <c r="X17" s="337"/>
      <c r="Y17" s="337"/>
      <c r="Z17" s="76"/>
      <c r="AC17" s="53"/>
      <c r="AD17" s="53"/>
      <c r="AE17" s="53"/>
      <c r="AF17" s="53"/>
      <c r="AG17" s="53"/>
      <c r="AH17" s="53"/>
      <c r="AI17" s="53"/>
      <c r="AJ17" s="53"/>
    </row>
    <row r="18" spans="1:36" ht="18" customHeight="1" thickBot="1">
      <c r="A18" s="83"/>
      <c r="B18" s="335" t="s">
        <v>148</v>
      </c>
      <c r="C18" s="423"/>
      <c r="D18" s="285">
        <f t="shared" si="1"/>
        <v>368</v>
      </c>
      <c r="E18" s="157">
        <v>181</v>
      </c>
      <c r="F18" s="157">
        <v>142</v>
      </c>
      <c r="G18" s="157">
        <v>34</v>
      </c>
      <c r="H18" s="157">
        <v>10</v>
      </c>
      <c r="I18" s="157">
        <v>1</v>
      </c>
      <c r="J18" s="156">
        <f t="shared" si="2"/>
        <v>6089</v>
      </c>
      <c r="K18" s="157">
        <v>353</v>
      </c>
      <c r="L18" s="157">
        <v>1785</v>
      </c>
      <c r="M18" s="157">
        <v>1718</v>
      </c>
      <c r="N18" s="157">
        <v>1664</v>
      </c>
      <c r="O18" s="157">
        <v>569</v>
      </c>
      <c r="P18" s="66"/>
      <c r="Y18" s="55" t="s">
        <v>272</v>
      </c>
      <c r="Z18" s="45"/>
      <c r="AC18" s="53"/>
      <c r="AD18" s="53"/>
      <c r="AE18" s="53"/>
      <c r="AF18" s="53"/>
      <c r="AG18" s="53"/>
      <c r="AH18" s="53"/>
      <c r="AI18" s="53"/>
      <c r="AJ18" s="53"/>
    </row>
    <row r="19" spans="1:36" ht="18" customHeight="1">
      <c r="A19" s="83"/>
      <c r="B19" s="335" t="s">
        <v>149</v>
      </c>
      <c r="C19" s="423"/>
      <c r="D19" s="285">
        <f t="shared" si="1"/>
        <v>66</v>
      </c>
      <c r="E19" s="157">
        <v>23</v>
      </c>
      <c r="F19" s="157">
        <v>32</v>
      </c>
      <c r="G19" s="157">
        <v>6</v>
      </c>
      <c r="H19" s="157">
        <v>5</v>
      </c>
      <c r="I19" s="156" t="s">
        <v>485</v>
      </c>
      <c r="J19" s="156">
        <f t="shared" si="2"/>
        <v>1786</v>
      </c>
      <c r="K19" s="157">
        <v>48</v>
      </c>
      <c r="L19" s="157">
        <v>450</v>
      </c>
      <c r="M19" s="157">
        <v>341</v>
      </c>
      <c r="N19" s="157">
        <v>947</v>
      </c>
      <c r="O19" s="156" t="s">
        <v>485</v>
      </c>
      <c r="P19" s="43"/>
      <c r="Q19" s="47" t="s">
        <v>222</v>
      </c>
      <c r="R19" s="168" t="s">
        <v>223</v>
      </c>
      <c r="S19" s="172" t="s">
        <v>181</v>
      </c>
      <c r="T19" s="189" t="s">
        <v>194</v>
      </c>
      <c r="U19" s="189" t="s">
        <v>195</v>
      </c>
      <c r="V19" s="189" t="s">
        <v>196</v>
      </c>
      <c r="W19" s="214" t="s">
        <v>197</v>
      </c>
      <c r="X19" s="213" t="s">
        <v>289</v>
      </c>
      <c r="Y19" s="212" t="s">
        <v>290</v>
      </c>
      <c r="AA19" s="35"/>
      <c r="AB19" s="84"/>
      <c r="AC19" s="53"/>
      <c r="AD19" s="53"/>
      <c r="AE19" s="53"/>
      <c r="AF19" s="53"/>
      <c r="AG19" s="53"/>
      <c r="AH19" s="53"/>
      <c r="AI19" s="53"/>
      <c r="AJ19" s="53"/>
    </row>
    <row r="20" spans="1:36" ht="18" customHeight="1">
      <c r="A20" s="83"/>
      <c r="B20" s="442" t="s">
        <v>150</v>
      </c>
      <c r="C20" s="378"/>
      <c r="D20" s="285">
        <f t="shared" si="1"/>
        <v>270</v>
      </c>
      <c r="E20" s="157">
        <v>124</v>
      </c>
      <c r="F20" s="157">
        <v>126</v>
      </c>
      <c r="G20" s="157">
        <v>17</v>
      </c>
      <c r="H20" s="157">
        <v>2</v>
      </c>
      <c r="I20" s="157">
        <v>1</v>
      </c>
      <c r="J20" s="156">
        <f t="shared" si="2"/>
        <v>3894</v>
      </c>
      <c r="K20" s="157">
        <v>210</v>
      </c>
      <c r="L20" s="157">
        <v>1563</v>
      </c>
      <c r="M20" s="157">
        <v>738</v>
      </c>
      <c r="N20" s="157">
        <v>281</v>
      </c>
      <c r="O20" s="157">
        <v>1102</v>
      </c>
      <c r="Q20" s="468" t="s">
        <v>50</v>
      </c>
      <c r="R20" s="219" t="s">
        <v>3</v>
      </c>
      <c r="S20" s="278">
        <f aca="true" t="shared" si="4" ref="S20:Y20">SUM(S23,S26,S29,S31,S33,S35)</f>
        <v>39390</v>
      </c>
      <c r="T20" s="278">
        <f t="shared" si="4"/>
        <v>38714</v>
      </c>
      <c r="U20" s="278">
        <f t="shared" si="4"/>
        <v>37701</v>
      </c>
      <c r="V20" s="278">
        <v>36493</v>
      </c>
      <c r="W20" s="278">
        <f t="shared" si="4"/>
        <v>36625</v>
      </c>
      <c r="X20" s="278">
        <f t="shared" si="4"/>
        <v>33379</v>
      </c>
      <c r="Y20" s="278">
        <f t="shared" si="4"/>
        <v>3246</v>
      </c>
      <c r="AA20" s="45"/>
      <c r="AC20" s="53"/>
      <c r="AD20" s="53"/>
      <c r="AE20" s="53"/>
      <c r="AF20" s="53"/>
      <c r="AG20" s="53"/>
      <c r="AH20" s="53"/>
      <c r="AI20" s="53"/>
      <c r="AJ20" s="53"/>
    </row>
    <row r="21" spans="1:25" ht="18" customHeight="1">
      <c r="A21" s="83"/>
      <c r="B21" s="442" t="s">
        <v>268</v>
      </c>
      <c r="C21" s="378"/>
      <c r="D21" s="285">
        <f t="shared" si="1"/>
        <v>114</v>
      </c>
      <c r="E21" s="156">
        <v>43</v>
      </c>
      <c r="F21" s="156">
        <v>54</v>
      </c>
      <c r="G21" s="157">
        <v>14</v>
      </c>
      <c r="H21" s="157">
        <v>3</v>
      </c>
      <c r="I21" s="156" t="s">
        <v>485</v>
      </c>
      <c r="J21" s="156">
        <f t="shared" si="2"/>
        <v>1878</v>
      </c>
      <c r="K21" s="157">
        <v>94</v>
      </c>
      <c r="L21" s="157">
        <v>611</v>
      </c>
      <c r="M21" s="157">
        <v>718</v>
      </c>
      <c r="N21" s="157">
        <v>455</v>
      </c>
      <c r="O21" s="156" t="s">
        <v>485</v>
      </c>
      <c r="Q21" s="469"/>
      <c r="R21" s="192" t="s">
        <v>51</v>
      </c>
      <c r="S21" s="106">
        <v>6115</v>
      </c>
      <c r="T21" s="101">
        <v>5700</v>
      </c>
      <c r="U21" s="101">
        <v>5539</v>
      </c>
      <c r="V21" s="101">
        <v>5530</v>
      </c>
      <c r="W21" s="101">
        <v>5314</v>
      </c>
      <c r="X21" s="101">
        <v>4977</v>
      </c>
      <c r="Y21" s="101">
        <v>337</v>
      </c>
    </row>
    <row r="22" spans="1:25" ht="18" customHeight="1">
      <c r="A22" s="83"/>
      <c r="B22" s="442" t="s">
        <v>151</v>
      </c>
      <c r="C22" s="378"/>
      <c r="D22" s="285">
        <f t="shared" si="1"/>
        <v>27</v>
      </c>
      <c r="E22" s="157">
        <v>10</v>
      </c>
      <c r="F22" s="157">
        <v>14</v>
      </c>
      <c r="G22" s="156">
        <v>2</v>
      </c>
      <c r="H22" s="156">
        <v>1</v>
      </c>
      <c r="I22" s="156" t="s">
        <v>485</v>
      </c>
      <c r="J22" s="156">
        <f t="shared" si="2"/>
        <v>689</v>
      </c>
      <c r="K22" s="156">
        <v>13</v>
      </c>
      <c r="L22" s="156">
        <v>166</v>
      </c>
      <c r="M22" s="156">
        <v>187</v>
      </c>
      <c r="N22" s="156">
        <v>323</v>
      </c>
      <c r="O22" s="156" t="s">
        <v>485</v>
      </c>
      <c r="Q22" s="470"/>
      <c r="R22" s="192" t="s">
        <v>4</v>
      </c>
      <c r="S22" s="101">
        <v>6584298</v>
      </c>
      <c r="T22" s="101">
        <f>SUM(T25,T28,T30,T32,T34,T36)</f>
        <v>6790776</v>
      </c>
      <c r="U22" s="101">
        <v>6813207</v>
      </c>
      <c r="V22" s="101">
        <f>SUM(V25,V28,V30,V32,V34,V36)</f>
        <v>6745155</v>
      </c>
      <c r="W22" s="101">
        <f>SUM(W25,W28,W30,W32,W34,W36)</f>
        <v>7007288</v>
      </c>
      <c r="X22" s="101">
        <f>SUM(X25,X28,X30,X32,X34,X36)</f>
        <v>6390553</v>
      </c>
      <c r="Y22" s="101">
        <f>SUM(Y25,Y28,Y30,Y32,Y34,Y36)</f>
        <v>616735</v>
      </c>
    </row>
    <row r="23" spans="1:25" ht="18" customHeight="1">
      <c r="A23" s="83"/>
      <c r="B23" s="442" t="s">
        <v>152</v>
      </c>
      <c r="C23" s="378"/>
      <c r="D23" s="285">
        <f t="shared" si="1"/>
        <v>534</v>
      </c>
      <c r="E23" s="156">
        <v>276</v>
      </c>
      <c r="F23" s="156">
        <v>208</v>
      </c>
      <c r="G23" s="157">
        <v>42</v>
      </c>
      <c r="H23" s="157">
        <v>7</v>
      </c>
      <c r="I23" s="156">
        <v>1</v>
      </c>
      <c r="J23" s="156">
        <f t="shared" si="2"/>
        <v>6919</v>
      </c>
      <c r="K23" s="157">
        <v>483</v>
      </c>
      <c r="L23" s="157">
        <v>2466</v>
      </c>
      <c r="M23" s="157">
        <v>1934</v>
      </c>
      <c r="N23" s="157">
        <v>1229</v>
      </c>
      <c r="O23" s="156">
        <v>807</v>
      </c>
      <c r="P23" s="43"/>
      <c r="Q23" s="407" t="s">
        <v>291</v>
      </c>
      <c r="R23" s="220" t="s">
        <v>3</v>
      </c>
      <c r="S23" s="158">
        <v>23793</v>
      </c>
      <c r="T23" s="159">
        <v>23139</v>
      </c>
      <c r="U23" s="159">
        <v>22240</v>
      </c>
      <c r="V23" s="159">
        <v>21837</v>
      </c>
      <c r="W23" s="163">
        <v>21977</v>
      </c>
      <c r="X23" s="30">
        <v>19872</v>
      </c>
      <c r="Y23" s="30">
        <v>2105</v>
      </c>
    </row>
    <row r="24" spans="1:25" ht="18" customHeight="1">
      <c r="A24" s="83"/>
      <c r="B24" s="335" t="s">
        <v>153</v>
      </c>
      <c r="C24" s="423"/>
      <c r="D24" s="285">
        <f t="shared" si="1"/>
        <v>1207</v>
      </c>
      <c r="E24" s="157">
        <v>557</v>
      </c>
      <c r="F24" s="157">
        <v>453</v>
      </c>
      <c r="G24" s="156">
        <v>128</v>
      </c>
      <c r="H24" s="156">
        <v>54</v>
      </c>
      <c r="I24" s="156">
        <v>15</v>
      </c>
      <c r="J24" s="156">
        <f t="shared" si="2"/>
        <v>39079</v>
      </c>
      <c r="K24" s="156">
        <v>983</v>
      </c>
      <c r="L24" s="156">
        <v>5418</v>
      </c>
      <c r="M24" s="156">
        <v>6748</v>
      </c>
      <c r="N24" s="156">
        <v>11328</v>
      </c>
      <c r="O24" s="156">
        <v>14602</v>
      </c>
      <c r="P24" s="43"/>
      <c r="Q24" s="407"/>
      <c r="R24" s="220" t="s">
        <v>159</v>
      </c>
      <c r="S24" s="158">
        <v>478104</v>
      </c>
      <c r="T24" s="159">
        <v>467843</v>
      </c>
      <c r="U24" s="159">
        <v>453750</v>
      </c>
      <c r="V24" s="159">
        <v>439533</v>
      </c>
      <c r="W24" s="163">
        <v>447405</v>
      </c>
      <c r="X24" s="30">
        <v>399438</v>
      </c>
      <c r="Y24" s="30">
        <v>47967</v>
      </c>
    </row>
    <row r="25" spans="1:25" ht="18" customHeight="1">
      <c r="A25" s="83"/>
      <c r="B25" s="335" t="s">
        <v>154</v>
      </c>
      <c r="C25" s="423"/>
      <c r="D25" s="285">
        <f t="shared" si="1"/>
        <v>419</v>
      </c>
      <c r="E25" s="156">
        <v>256</v>
      </c>
      <c r="F25" s="156">
        <v>130</v>
      </c>
      <c r="G25" s="157">
        <v>29</v>
      </c>
      <c r="H25" s="157">
        <v>4</v>
      </c>
      <c r="I25" s="156" t="s">
        <v>485</v>
      </c>
      <c r="J25" s="156">
        <f t="shared" si="2"/>
        <v>3799</v>
      </c>
      <c r="K25" s="157">
        <v>467</v>
      </c>
      <c r="L25" s="157">
        <v>1419</v>
      </c>
      <c r="M25" s="157">
        <v>1408</v>
      </c>
      <c r="N25" s="157">
        <v>505</v>
      </c>
      <c r="O25" s="156" t="s">
        <v>485</v>
      </c>
      <c r="P25" s="43"/>
      <c r="Q25" s="407"/>
      <c r="R25" s="220" t="s">
        <v>4</v>
      </c>
      <c r="S25" s="158">
        <v>2218626</v>
      </c>
      <c r="T25" s="159">
        <v>2333445</v>
      </c>
      <c r="U25" s="159">
        <v>2217393</v>
      </c>
      <c r="V25" s="159">
        <v>2210470</v>
      </c>
      <c r="W25" s="163">
        <v>2308377</v>
      </c>
      <c r="X25" s="30">
        <v>2027208</v>
      </c>
      <c r="Y25" s="30">
        <v>281169</v>
      </c>
    </row>
    <row r="26" spans="1:25" ht="18" customHeight="1">
      <c r="A26" s="442" t="s">
        <v>269</v>
      </c>
      <c r="B26" s="442"/>
      <c r="C26" s="378"/>
      <c r="D26" s="285">
        <f t="shared" si="1"/>
        <v>5084</v>
      </c>
      <c r="E26" s="157">
        <v>3044</v>
      </c>
      <c r="F26" s="157">
        <v>1632</v>
      </c>
      <c r="G26" s="156">
        <v>314</v>
      </c>
      <c r="H26" s="156">
        <v>90</v>
      </c>
      <c r="I26" s="156">
        <v>4</v>
      </c>
      <c r="J26" s="156">
        <f t="shared" si="2"/>
        <v>58523</v>
      </c>
      <c r="K26" s="156">
        <v>5378</v>
      </c>
      <c r="L26" s="156">
        <v>17778</v>
      </c>
      <c r="M26" s="156">
        <v>15823</v>
      </c>
      <c r="N26" s="156">
        <v>15959</v>
      </c>
      <c r="O26" s="156">
        <v>3585</v>
      </c>
      <c r="P26" s="43"/>
      <c r="Q26" s="407" t="s">
        <v>292</v>
      </c>
      <c r="R26" s="220" t="s">
        <v>3</v>
      </c>
      <c r="S26" s="158">
        <v>5361</v>
      </c>
      <c r="T26" s="159">
        <v>5394</v>
      </c>
      <c r="U26" s="159">
        <v>5359</v>
      </c>
      <c r="V26" s="159">
        <v>4991</v>
      </c>
      <c r="W26" s="163">
        <v>4685</v>
      </c>
      <c r="X26" s="30">
        <v>4268</v>
      </c>
      <c r="Y26" s="30">
        <v>417</v>
      </c>
    </row>
    <row r="27" spans="1:25" ht="18" customHeight="1">
      <c r="A27" s="442" t="s">
        <v>270</v>
      </c>
      <c r="B27" s="442"/>
      <c r="C27" s="378"/>
      <c r="D27" s="285">
        <f t="shared" si="1"/>
        <v>484</v>
      </c>
      <c r="E27" s="156">
        <v>263</v>
      </c>
      <c r="F27" s="156">
        <v>152</v>
      </c>
      <c r="G27" s="157">
        <v>43</v>
      </c>
      <c r="H27" s="157">
        <v>23</v>
      </c>
      <c r="I27" s="156">
        <v>3</v>
      </c>
      <c r="J27" s="156">
        <f t="shared" si="2"/>
        <v>14257</v>
      </c>
      <c r="K27" s="157">
        <v>438</v>
      </c>
      <c r="L27" s="157">
        <v>1993</v>
      </c>
      <c r="M27" s="157">
        <v>2538</v>
      </c>
      <c r="N27" s="157">
        <v>4490</v>
      </c>
      <c r="O27" s="156">
        <v>4798</v>
      </c>
      <c r="P27" s="43"/>
      <c r="Q27" s="407"/>
      <c r="R27" s="220" t="s">
        <v>159</v>
      </c>
      <c r="S27" s="158">
        <v>165435</v>
      </c>
      <c r="T27" s="159">
        <v>166709</v>
      </c>
      <c r="U27" s="159">
        <v>163570</v>
      </c>
      <c r="V27" s="159">
        <v>150608</v>
      </c>
      <c r="W27" s="163">
        <v>144212</v>
      </c>
      <c r="X27" s="30">
        <v>130458</v>
      </c>
      <c r="Y27" s="30">
        <v>13754</v>
      </c>
    </row>
    <row r="28" spans="1:25" ht="18" customHeight="1">
      <c r="A28" s="442" t="s">
        <v>155</v>
      </c>
      <c r="B28" s="442"/>
      <c r="C28" s="378"/>
      <c r="D28" s="285">
        <f t="shared" si="1"/>
        <v>839</v>
      </c>
      <c r="E28" s="156">
        <v>258</v>
      </c>
      <c r="F28" s="156">
        <v>415</v>
      </c>
      <c r="G28" s="156">
        <v>127</v>
      </c>
      <c r="H28" s="156">
        <v>33</v>
      </c>
      <c r="I28" s="156">
        <v>6</v>
      </c>
      <c r="J28" s="156">
        <f t="shared" si="2"/>
        <v>28853</v>
      </c>
      <c r="K28" s="156">
        <v>514</v>
      </c>
      <c r="L28" s="156">
        <v>5441</v>
      </c>
      <c r="M28" s="156">
        <v>6474</v>
      </c>
      <c r="N28" s="156">
        <v>6758</v>
      </c>
      <c r="O28" s="156">
        <v>9666</v>
      </c>
      <c r="P28" s="43"/>
      <c r="Q28" s="407"/>
      <c r="R28" s="220" t="s">
        <v>4</v>
      </c>
      <c r="S28" s="158">
        <v>809812</v>
      </c>
      <c r="T28" s="159">
        <v>820893</v>
      </c>
      <c r="U28" s="159">
        <v>832812</v>
      </c>
      <c r="V28" s="159">
        <v>769658</v>
      </c>
      <c r="W28" s="163">
        <v>768681</v>
      </c>
      <c r="X28" s="30">
        <v>711655</v>
      </c>
      <c r="Y28" s="30">
        <v>57026</v>
      </c>
    </row>
    <row r="29" spans="1:25" ht="18" customHeight="1">
      <c r="A29" s="442" t="s">
        <v>156</v>
      </c>
      <c r="B29" s="442"/>
      <c r="C29" s="378"/>
      <c r="D29" s="285">
        <f t="shared" si="1"/>
        <v>13</v>
      </c>
      <c r="E29" s="156">
        <v>7</v>
      </c>
      <c r="F29" s="156">
        <v>4</v>
      </c>
      <c r="G29" s="156">
        <v>1</v>
      </c>
      <c r="H29" s="156" t="s">
        <v>485</v>
      </c>
      <c r="I29" s="156">
        <v>1</v>
      </c>
      <c r="J29" s="156">
        <f t="shared" si="2"/>
        <v>1778</v>
      </c>
      <c r="K29" s="156">
        <v>12</v>
      </c>
      <c r="L29" s="156">
        <v>60</v>
      </c>
      <c r="M29" s="156">
        <v>34</v>
      </c>
      <c r="N29" s="156" t="s">
        <v>485</v>
      </c>
      <c r="O29" s="156">
        <v>1672</v>
      </c>
      <c r="P29" s="43"/>
      <c r="Q29" s="407" t="s">
        <v>52</v>
      </c>
      <c r="R29" s="167" t="s">
        <v>3</v>
      </c>
      <c r="S29" s="158">
        <v>238</v>
      </c>
      <c r="T29" s="159">
        <v>249</v>
      </c>
      <c r="U29" s="221">
        <v>248</v>
      </c>
      <c r="V29" s="159">
        <v>215</v>
      </c>
      <c r="W29" s="163">
        <v>236</v>
      </c>
      <c r="X29" s="30">
        <v>227</v>
      </c>
      <c r="Y29" s="30">
        <v>9</v>
      </c>
    </row>
    <row r="30" spans="1:25" ht="18" customHeight="1">
      <c r="A30" s="442" t="s">
        <v>56</v>
      </c>
      <c r="B30" s="442"/>
      <c r="C30" s="378"/>
      <c r="D30" s="285">
        <f t="shared" si="1"/>
        <v>6274</v>
      </c>
      <c r="E30" s="157">
        <v>3667</v>
      </c>
      <c r="F30" s="157">
        <v>2086</v>
      </c>
      <c r="G30" s="156">
        <v>373</v>
      </c>
      <c r="H30" s="156">
        <v>141</v>
      </c>
      <c r="I30" s="156">
        <v>7</v>
      </c>
      <c r="J30" s="156">
        <f t="shared" si="2"/>
        <v>80592</v>
      </c>
      <c r="K30" s="156">
        <v>7140</v>
      </c>
      <c r="L30" s="156">
        <v>22112</v>
      </c>
      <c r="M30" s="156">
        <v>19501</v>
      </c>
      <c r="N30" s="156">
        <v>26677</v>
      </c>
      <c r="O30" s="156">
        <v>5162</v>
      </c>
      <c r="P30" s="43"/>
      <c r="Q30" s="441"/>
      <c r="R30" s="167" t="s">
        <v>4</v>
      </c>
      <c r="S30" s="158">
        <v>422660</v>
      </c>
      <c r="T30" s="159">
        <v>418487</v>
      </c>
      <c r="U30" s="159">
        <v>396948</v>
      </c>
      <c r="V30" s="159">
        <v>369137</v>
      </c>
      <c r="W30" s="163">
        <v>455125</v>
      </c>
      <c r="X30" s="30">
        <v>443551</v>
      </c>
      <c r="Y30" s="30">
        <v>11574</v>
      </c>
    </row>
    <row r="31" spans="1:25" ht="18" customHeight="1">
      <c r="A31" s="335" t="s">
        <v>271</v>
      </c>
      <c r="B31" s="422"/>
      <c r="C31" s="423"/>
      <c r="D31" s="285">
        <f t="shared" si="1"/>
        <v>262</v>
      </c>
      <c r="E31" s="157">
        <v>144</v>
      </c>
      <c r="F31" s="157">
        <v>97</v>
      </c>
      <c r="G31" s="157">
        <v>19</v>
      </c>
      <c r="H31" s="157">
        <v>2</v>
      </c>
      <c r="I31" s="156" t="s">
        <v>485</v>
      </c>
      <c r="J31" s="156">
        <f t="shared" si="2"/>
        <v>2942</v>
      </c>
      <c r="K31" s="157">
        <v>272</v>
      </c>
      <c r="L31" s="157">
        <v>1125</v>
      </c>
      <c r="M31" s="157">
        <v>996</v>
      </c>
      <c r="N31" s="157">
        <v>549</v>
      </c>
      <c r="O31" s="156" t="s">
        <v>485</v>
      </c>
      <c r="P31" s="43"/>
      <c r="Q31" s="407" t="s">
        <v>53</v>
      </c>
      <c r="R31" s="167" t="s">
        <v>3</v>
      </c>
      <c r="S31" s="158">
        <v>8</v>
      </c>
      <c r="T31" s="159">
        <v>5</v>
      </c>
      <c r="U31" s="159">
        <v>7</v>
      </c>
      <c r="V31" s="159">
        <v>5</v>
      </c>
      <c r="W31" s="163">
        <v>5</v>
      </c>
      <c r="X31" s="30">
        <v>3</v>
      </c>
      <c r="Y31" s="30">
        <v>2</v>
      </c>
    </row>
    <row r="32" spans="1:25" ht="18" customHeight="1">
      <c r="A32" s="487" t="s">
        <v>157</v>
      </c>
      <c r="B32" s="488"/>
      <c r="C32" s="489"/>
      <c r="D32" s="287">
        <f t="shared" si="1"/>
        <v>4</v>
      </c>
      <c r="E32" s="288">
        <v>3</v>
      </c>
      <c r="F32" s="288">
        <v>1</v>
      </c>
      <c r="G32" s="289" t="s">
        <v>485</v>
      </c>
      <c r="H32" s="289" t="s">
        <v>485</v>
      </c>
      <c r="I32" s="289" t="s">
        <v>485</v>
      </c>
      <c r="J32" s="290">
        <f t="shared" si="2"/>
        <v>11</v>
      </c>
      <c r="K32" s="289">
        <v>3</v>
      </c>
      <c r="L32" s="289">
        <v>8</v>
      </c>
      <c r="M32" s="289" t="s">
        <v>485</v>
      </c>
      <c r="N32" s="289" t="s">
        <v>485</v>
      </c>
      <c r="O32" s="289" t="s">
        <v>485</v>
      </c>
      <c r="P32" s="43"/>
      <c r="Q32" s="407"/>
      <c r="R32" s="167" t="s">
        <v>4</v>
      </c>
      <c r="S32" s="158">
        <v>51047</v>
      </c>
      <c r="T32" s="159">
        <v>39071</v>
      </c>
      <c r="U32" s="159">
        <v>61243</v>
      </c>
      <c r="V32" s="159">
        <v>50622</v>
      </c>
      <c r="W32" s="163">
        <v>33343</v>
      </c>
      <c r="X32" s="30">
        <v>23915</v>
      </c>
      <c r="Y32" s="30">
        <v>9428</v>
      </c>
    </row>
    <row r="33" spans="1:25" ht="18" customHeight="1">
      <c r="A33" s="83" t="s">
        <v>158</v>
      </c>
      <c r="B33" s="60"/>
      <c r="C33" s="37"/>
      <c r="D33" s="110"/>
      <c r="E33" s="52"/>
      <c r="F33" s="52"/>
      <c r="G33" s="52"/>
      <c r="H33" s="52"/>
      <c r="I33" s="52"/>
      <c r="J33" s="110"/>
      <c r="K33" s="52"/>
      <c r="L33" s="52"/>
      <c r="M33" s="52"/>
      <c r="N33" s="52"/>
      <c r="O33" s="52"/>
      <c r="P33" s="43"/>
      <c r="Q33" s="407" t="s">
        <v>54</v>
      </c>
      <c r="R33" s="167" t="s">
        <v>3</v>
      </c>
      <c r="S33" s="158">
        <v>34</v>
      </c>
      <c r="T33" s="159">
        <v>23</v>
      </c>
      <c r="U33" s="159">
        <v>34</v>
      </c>
      <c r="V33" s="159">
        <v>25</v>
      </c>
      <c r="W33" s="163">
        <v>28</v>
      </c>
      <c r="X33" s="30">
        <v>22</v>
      </c>
      <c r="Y33" s="30">
        <v>6</v>
      </c>
    </row>
    <row r="34" spans="1:25" ht="18" customHeight="1">
      <c r="A34" s="53"/>
      <c r="B34" s="60"/>
      <c r="C34" s="37"/>
      <c r="D34" s="110"/>
      <c r="E34" s="52"/>
      <c r="F34" s="52"/>
      <c r="G34" s="52"/>
      <c r="H34" s="52"/>
      <c r="I34" s="52"/>
      <c r="J34" s="110"/>
      <c r="K34" s="52"/>
      <c r="L34" s="52"/>
      <c r="M34" s="52"/>
      <c r="N34" s="52"/>
      <c r="O34" s="52"/>
      <c r="P34" s="43"/>
      <c r="Q34" s="441"/>
      <c r="R34" s="167" t="s">
        <v>4</v>
      </c>
      <c r="S34" s="158">
        <v>18453</v>
      </c>
      <c r="T34" s="159">
        <v>11677</v>
      </c>
      <c r="U34" s="159">
        <v>21100</v>
      </c>
      <c r="V34" s="159">
        <v>17267</v>
      </c>
      <c r="W34" s="163">
        <v>16680</v>
      </c>
      <c r="X34" s="30">
        <v>14159</v>
      </c>
      <c r="Y34" s="30">
        <v>2521</v>
      </c>
    </row>
    <row r="35" spans="1:25" ht="18" customHeight="1">
      <c r="A35" s="53"/>
      <c r="B35" s="38"/>
      <c r="C35" s="37"/>
      <c r="D35" s="111"/>
      <c r="E35" s="75"/>
      <c r="F35" s="75"/>
      <c r="G35" s="75"/>
      <c r="H35" s="75"/>
      <c r="I35" s="82"/>
      <c r="J35" s="111"/>
      <c r="K35" s="75"/>
      <c r="L35" s="75"/>
      <c r="M35" s="75"/>
      <c r="N35" s="75"/>
      <c r="O35" s="82"/>
      <c r="P35" s="43"/>
      <c r="Q35" s="407" t="s">
        <v>55</v>
      </c>
      <c r="R35" s="167" t="s">
        <v>3</v>
      </c>
      <c r="S35" s="158">
        <v>9956</v>
      </c>
      <c r="T35" s="159">
        <v>9904</v>
      </c>
      <c r="U35" s="159">
        <v>9813</v>
      </c>
      <c r="V35" s="159">
        <v>9614</v>
      </c>
      <c r="W35" s="163">
        <v>9694</v>
      </c>
      <c r="X35" s="30">
        <v>8987</v>
      </c>
      <c r="Y35" s="30">
        <v>707</v>
      </c>
    </row>
    <row r="36" spans="1:25" ht="18" customHeight="1">
      <c r="A36" s="53"/>
      <c r="B36" s="38"/>
      <c r="C36" s="37"/>
      <c r="D36" s="111"/>
      <c r="E36" s="75"/>
      <c r="F36" s="75"/>
      <c r="G36" s="52"/>
      <c r="H36" s="52"/>
      <c r="I36" s="52"/>
      <c r="J36" s="111"/>
      <c r="K36" s="75"/>
      <c r="L36" s="75"/>
      <c r="M36" s="75"/>
      <c r="N36" s="75"/>
      <c r="O36" s="65"/>
      <c r="P36" s="43"/>
      <c r="Q36" s="471"/>
      <c r="R36" s="187" t="s">
        <v>4</v>
      </c>
      <c r="S36" s="160">
        <v>3063703</v>
      </c>
      <c r="T36" s="161">
        <v>3167203</v>
      </c>
      <c r="U36" s="161">
        <v>3283709</v>
      </c>
      <c r="V36" s="161">
        <v>3328001</v>
      </c>
      <c r="W36" s="164">
        <v>3425082</v>
      </c>
      <c r="X36" s="162">
        <v>3170065</v>
      </c>
      <c r="Y36" s="162">
        <v>255017</v>
      </c>
    </row>
    <row r="37" spans="1:25" ht="18" customHeight="1">
      <c r="A37" s="38"/>
      <c r="B37" s="38"/>
      <c r="C37" s="37"/>
      <c r="D37" s="111"/>
      <c r="E37" s="75"/>
      <c r="F37" s="75"/>
      <c r="G37" s="75"/>
      <c r="H37" s="82"/>
      <c r="I37" s="82"/>
      <c r="J37" s="111"/>
      <c r="K37" s="75"/>
      <c r="L37" s="75"/>
      <c r="M37" s="75"/>
      <c r="N37" s="82"/>
      <c r="O37" s="82"/>
      <c r="P37" s="43"/>
      <c r="Q37" s="53" t="s">
        <v>160</v>
      </c>
      <c r="R37" s="33"/>
      <c r="S37" s="112"/>
      <c r="T37" s="112"/>
      <c r="U37" s="112"/>
      <c r="V37" s="112"/>
      <c r="W37" s="112"/>
      <c r="X37" s="46"/>
      <c r="Y37" s="46"/>
    </row>
    <row r="38" spans="1:25" ht="18" customHeight="1">
      <c r="A38" s="38"/>
      <c r="B38" s="38"/>
      <c r="C38" s="37"/>
      <c r="D38" s="111"/>
      <c r="E38" s="75"/>
      <c r="F38" s="75"/>
      <c r="G38" s="75"/>
      <c r="H38" s="75"/>
      <c r="I38" s="75"/>
      <c r="J38" s="111"/>
      <c r="K38" s="75"/>
      <c r="L38" s="75"/>
      <c r="M38" s="75"/>
      <c r="N38" s="75"/>
      <c r="O38" s="75"/>
      <c r="P38" s="43"/>
      <c r="Q38" s="122"/>
      <c r="R38" s="38"/>
      <c r="S38" s="112"/>
      <c r="T38" s="112"/>
      <c r="U38" s="112"/>
      <c r="V38" s="112"/>
      <c r="W38" s="112"/>
      <c r="X38" s="46"/>
      <c r="Y38" s="46"/>
    </row>
    <row r="39" spans="1:25" ht="18" customHeight="1">
      <c r="A39" s="38"/>
      <c r="B39" s="38"/>
      <c r="C39" s="37"/>
      <c r="D39" s="111"/>
      <c r="E39" s="75"/>
      <c r="F39" s="75"/>
      <c r="G39" s="75"/>
      <c r="H39" s="75"/>
      <c r="I39" s="75"/>
      <c r="J39" s="111"/>
      <c r="K39" s="75"/>
      <c r="L39" s="75"/>
      <c r="M39" s="75"/>
      <c r="N39" s="75"/>
      <c r="O39" s="75"/>
      <c r="P39" s="43"/>
      <c r="Q39" s="122"/>
      <c r="R39" s="38"/>
      <c r="S39" s="112"/>
      <c r="T39" s="112"/>
      <c r="U39" s="112"/>
      <c r="V39" s="112"/>
      <c r="W39" s="112"/>
      <c r="X39" s="46"/>
      <c r="Y39" s="46"/>
    </row>
    <row r="40" spans="1:27" ht="18" customHeight="1">
      <c r="A40" s="38"/>
      <c r="B40" s="38"/>
      <c r="C40" s="37"/>
      <c r="D40" s="111"/>
      <c r="E40" s="75"/>
      <c r="F40" s="75"/>
      <c r="G40" s="75"/>
      <c r="H40" s="65"/>
      <c r="I40" s="65"/>
      <c r="J40" s="111"/>
      <c r="K40" s="75"/>
      <c r="L40" s="75"/>
      <c r="M40" s="75"/>
      <c r="N40" s="65"/>
      <c r="O40" s="65"/>
      <c r="P40" s="43"/>
      <c r="R40" s="53"/>
      <c r="S40" s="66"/>
      <c r="T40" s="50"/>
      <c r="U40" s="50"/>
      <c r="V40" s="50"/>
      <c r="W40" s="50"/>
      <c r="X40" s="85"/>
      <c r="Y40" s="85"/>
      <c r="Z40" s="85"/>
      <c r="AA40" s="85"/>
    </row>
    <row r="41" spans="1:16" ht="18" customHeight="1">
      <c r="A41" s="38"/>
      <c r="B41" s="38"/>
      <c r="C41" s="37"/>
      <c r="D41" s="111"/>
      <c r="E41" s="75"/>
      <c r="F41" s="75"/>
      <c r="G41" s="75"/>
      <c r="H41" s="75"/>
      <c r="I41" s="75"/>
      <c r="J41" s="111"/>
      <c r="K41" s="75"/>
      <c r="L41" s="75"/>
      <c r="M41" s="75"/>
      <c r="N41" s="75"/>
      <c r="O41" s="75"/>
      <c r="P41" s="43"/>
    </row>
    <row r="42" spans="1:26" ht="18" customHeight="1">
      <c r="A42" s="38"/>
      <c r="B42" s="38"/>
      <c r="C42" s="37"/>
      <c r="D42" s="111"/>
      <c r="E42" s="75"/>
      <c r="F42" s="75"/>
      <c r="G42" s="75"/>
      <c r="H42" s="75"/>
      <c r="I42" s="82"/>
      <c r="J42" s="111"/>
      <c r="K42" s="75"/>
      <c r="L42" s="75"/>
      <c r="M42" s="75"/>
      <c r="N42" s="75"/>
      <c r="O42" s="82"/>
      <c r="P42" s="43"/>
      <c r="Q42" s="322"/>
      <c r="R42" s="323"/>
      <c r="S42" s="323"/>
      <c r="T42" s="323"/>
      <c r="U42" s="323"/>
      <c r="V42" s="323"/>
      <c r="W42" s="323"/>
      <c r="X42" s="323"/>
      <c r="Y42" s="323"/>
      <c r="Z42" s="323"/>
    </row>
    <row r="43" spans="1:26" ht="18" customHeight="1">
      <c r="A43" s="337" t="s">
        <v>57</v>
      </c>
      <c r="B43" s="337"/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82"/>
      <c r="O43" s="82"/>
      <c r="P43" s="43"/>
      <c r="Q43" s="337" t="s">
        <v>295</v>
      </c>
      <c r="R43" s="323"/>
      <c r="S43" s="323"/>
      <c r="T43" s="323"/>
      <c r="U43" s="323"/>
      <c r="V43" s="323"/>
      <c r="W43" s="323"/>
      <c r="X43" s="323"/>
      <c r="Y43" s="323"/>
      <c r="Z43" s="323"/>
    </row>
    <row r="44" spans="1:26" ht="18" customHeight="1" thickBot="1">
      <c r="A44" s="66"/>
      <c r="B44" s="86"/>
      <c r="C44" s="86"/>
      <c r="D44" s="86"/>
      <c r="E44" s="86"/>
      <c r="F44" s="86"/>
      <c r="G44" s="86"/>
      <c r="H44" s="87"/>
      <c r="I44" s="86"/>
      <c r="K44" s="87"/>
      <c r="M44" s="87" t="s">
        <v>272</v>
      </c>
      <c r="N44" s="43"/>
      <c r="O44" s="43"/>
      <c r="P44" s="43"/>
      <c r="U44" s="124"/>
      <c r="V44" s="124"/>
      <c r="W44" s="124"/>
      <c r="X44" s="124"/>
      <c r="Z44" s="55" t="s">
        <v>161</v>
      </c>
    </row>
    <row r="45" spans="1:26" ht="18" customHeight="1">
      <c r="A45" s="496" t="s">
        <v>273</v>
      </c>
      <c r="B45" s="497"/>
      <c r="C45" s="501" t="s">
        <v>274</v>
      </c>
      <c r="D45" s="459" t="s">
        <v>275</v>
      </c>
      <c r="E45" s="334"/>
      <c r="F45" s="334"/>
      <c r="G45" s="334"/>
      <c r="H45" s="334"/>
      <c r="I45" s="334"/>
      <c r="J45" s="334"/>
      <c r="K45" s="334"/>
      <c r="L45" s="481" t="s">
        <v>280</v>
      </c>
      <c r="M45" s="482"/>
      <c r="N45" s="39"/>
      <c r="O45" s="43"/>
      <c r="P45" s="43"/>
      <c r="Q45" s="418" t="s">
        <v>296</v>
      </c>
      <c r="R45" s="419"/>
      <c r="S45" s="410" t="s">
        <v>298</v>
      </c>
      <c r="T45" s="410" t="s">
        <v>299</v>
      </c>
      <c r="U45" s="412" t="s">
        <v>300</v>
      </c>
      <c r="V45" s="414" t="s">
        <v>301</v>
      </c>
      <c r="W45" s="443" t="s">
        <v>302</v>
      </c>
      <c r="X45" s="494" t="s">
        <v>163</v>
      </c>
      <c r="Y45" s="438" t="s">
        <v>303</v>
      </c>
      <c r="Z45" s="408" t="s">
        <v>304</v>
      </c>
    </row>
    <row r="46" spans="1:26" ht="18" customHeight="1">
      <c r="A46" s="498"/>
      <c r="B46" s="499"/>
      <c r="C46" s="502"/>
      <c r="D46" s="472" t="s">
        <v>276</v>
      </c>
      <c r="E46" s="473"/>
      <c r="F46" s="472" t="s">
        <v>277</v>
      </c>
      <c r="G46" s="473"/>
      <c r="H46" s="475" t="s">
        <v>278</v>
      </c>
      <c r="I46" s="476"/>
      <c r="J46" s="479" t="s">
        <v>279</v>
      </c>
      <c r="K46" s="479"/>
      <c r="L46" s="483"/>
      <c r="M46" s="484"/>
      <c r="P46" s="43"/>
      <c r="Q46" s="420"/>
      <c r="R46" s="421"/>
      <c r="S46" s="440"/>
      <c r="T46" s="411"/>
      <c r="U46" s="413"/>
      <c r="V46" s="415"/>
      <c r="W46" s="444"/>
      <c r="X46" s="495"/>
      <c r="Y46" s="439"/>
      <c r="Z46" s="409"/>
    </row>
    <row r="47" spans="1:26" ht="18" customHeight="1">
      <c r="A47" s="480"/>
      <c r="B47" s="500"/>
      <c r="C47" s="503"/>
      <c r="D47" s="474"/>
      <c r="E47" s="433"/>
      <c r="F47" s="474"/>
      <c r="G47" s="433"/>
      <c r="H47" s="477"/>
      <c r="I47" s="478"/>
      <c r="J47" s="480"/>
      <c r="K47" s="480"/>
      <c r="L47" s="485"/>
      <c r="M47" s="486"/>
      <c r="N47" s="59"/>
      <c r="O47" s="39"/>
      <c r="P47" s="43"/>
      <c r="Q47" s="405" t="s">
        <v>305</v>
      </c>
      <c r="R47" s="406"/>
      <c r="S47" s="276">
        <v>56397604</v>
      </c>
      <c r="T47" s="131">
        <v>23683038</v>
      </c>
      <c r="U47" s="131">
        <v>13953005</v>
      </c>
      <c r="V47" s="131" t="s">
        <v>485</v>
      </c>
      <c r="W47" s="131">
        <v>431410</v>
      </c>
      <c r="X47" s="131">
        <v>85249229</v>
      </c>
      <c r="Y47" s="141">
        <f aca="true" t="shared" si="5" ref="Y47:Y55">SUM(S47:X47)</f>
        <v>179714286</v>
      </c>
      <c r="Z47" s="292">
        <f aca="true" t="shared" si="6" ref="Z47:Z53">100*Y47/Y$56</f>
        <v>2.5646766041415874</v>
      </c>
    </row>
    <row r="48" spans="1:26" ht="18" customHeight="1">
      <c r="A48" s="335" t="s">
        <v>181</v>
      </c>
      <c r="B48" s="329"/>
      <c r="C48" s="131">
        <v>16099356</v>
      </c>
      <c r="D48" s="342">
        <v>6615517</v>
      </c>
      <c r="E48" s="342"/>
      <c r="F48" s="342">
        <v>1805569</v>
      </c>
      <c r="G48" s="342"/>
      <c r="H48" s="342">
        <v>355225</v>
      </c>
      <c r="I48" s="342"/>
      <c r="J48" s="342">
        <v>11746</v>
      </c>
      <c r="K48" s="342"/>
      <c r="L48" s="342">
        <v>1152935</v>
      </c>
      <c r="M48" s="342"/>
      <c r="N48" s="45"/>
      <c r="O48" s="39"/>
      <c r="Q48" s="335" t="s">
        <v>306</v>
      </c>
      <c r="R48" s="313"/>
      <c r="S48" s="135">
        <v>14258057</v>
      </c>
      <c r="T48" s="127">
        <v>3701741</v>
      </c>
      <c r="U48" s="127">
        <v>2558544</v>
      </c>
      <c r="V48" s="131" t="s">
        <v>485</v>
      </c>
      <c r="W48" s="131" t="s">
        <v>485</v>
      </c>
      <c r="X48" s="127">
        <v>30084474</v>
      </c>
      <c r="Y48" s="127">
        <f>SUM(S48:X48)</f>
        <v>50602816</v>
      </c>
      <c r="Z48" s="292">
        <f t="shared" si="6"/>
        <v>0.7221454742828936</v>
      </c>
    </row>
    <row r="49" spans="1:26" ht="18" customHeight="1">
      <c r="A49" s="492" t="s">
        <v>182</v>
      </c>
      <c r="B49" s="493"/>
      <c r="C49" s="131">
        <v>14970276</v>
      </c>
      <c r="D49" s="342">
        <v>7904694</v>
      </c>
      <c r="E49" s="342"/>
      <c r="F49" s="342">
        <v>1769601</v>
      </c>
      <c r="G49" s="342"/>
      <c r="H49" s="342">
        <v>471672</v>
      </c>
      <c r="I49" s="342"/>
      <c r="J49" s="342">
        <v>8768</v>
      </c>
      <c r="K49" s="342"/>
      <c r="L49" s="342">
        <v>1334466</v>
      </c>
      <c r="M49" s="342"/>
      <c r="N49" s="59"/>
      <c r="P49" s="43"/>
      <c r="Q49" s="335" t="s">
        <v>307</v>
      </c>
      <c r="R49" s="313"/>
      <c r="S49" s="135">
        <v>9294492</v>
      </c>
      <c r="T49" s="165">
        <v>16747181</v>
      </c>
      <c r="U49" s="127">
        <v>2103348</v>
      </c>
      <c r="V49" s="131" t="s">
        <v>485</v>
      </c>
      <c r="W49" s="131">
        <v>1011120</v>
      </c>
      <c r="X49" s="127">
        <v>253791921</v>
      </c>
      <c r="Y49" s="127">
        <f t="shared" si="5"/>
        <v>282948062</v>
      </c>
      <c r="Z49" s="292">
        <f t="shared" si="6"/>
        <v>4.037910902634659</v>
      </c>
    </row>
    <row r="50" spans="1:26" ht="18" customHeight="1">
      <c r="A50" s="492" t="s">
        <v>183</v>
      </c>
      <c r="B50" s="493"/>
      <c r="C50" s="131">
        <v>13920251</v>
      </c>
      <c r="D50" s="342">
        <v>9822091</v>
      </c>
      <c r="E50" s="342"/>
      <c r="F50" s="342">
        <v>1676459</v>
      </c>
      <c r="G50" s="342"/>
      <c r="H50" s="342">
        <v>605427</v>
      </c>
      <c r="I50" s="342"/>
      <c r="J50" s="504">
        <v>7053</v>
      </c>
      <c r="K50" s="504"/>
      <c r="L50" s="342">
        <v>1344466</v>
      </c>
      <c r="M50" s="342"/>
      <c r="N50" s="64"/>
      <c r="O50" s="59"/>
      <c r="P50" s="39"/>
      <c r="Q50" s="335" t="s">
        <v>308</v>
      </c>
      <c r="R50" s="313"/>
      <c r="S50" s="135">
        <v>568898375</v>
      </c>
      <c r="T50" s="166">
        <v>276289909</v>
      </c>
      <c r="U50" s="131">
        <v>169637303</v>
      </c>
      <c r="V50" s="166">
        <v>7293000</v>
      </c>
      <c r="W50" s="166">
        <v>4953720</v>
      </c>
      <c r="X50" s="166">
        <v>1481776286</v>
      </c>
      <c r="Y50" s="127">
        <f t="shared" si="5"/>
        <v>2508848593</v>
      </c>
      <c r="Z50" s="292">
        <f t="shared" si="6"/>
        <v>35.80341570508557</v>
      </c>
    </row>
    <row r="51" spans="1:26" ht="18" customHeight="1">
      <c r="A51" s="492" t="s">
        <v>184</v>
      </c>
      <c r="B51" s="493"/>
      <c r="C51" s="131">
        <v>14079683</v>
      </c>
      <c r="D51" s="342">
        <v>11093320</v>
      </c>
      <c r="E51" s="342"/>
      <c r="F51" s="342">
        <v>1567327</v>
      </c>
      <c r="G51" s="342"/>
      <c r="H51" s="342">
        <v>616283</v>
      </c>
      <c r="I51" s="342"/>
      <c r="J51" s="505">
        <v>8504</v>
      </c>
      <c r="K51" s="505"/>
      <c r="L51" s="342">
        <v>1681919</v>
      </c>
      <c r="M51" s="342"/>
      <c r="N51" s="46"/>
      <c r="O51" s="59"/>
      <c r="P51" s="39"/>
      <c r="Q51" s="335" t="s">
        <v>309</v>
      </c>
      <c r="R51" s="313"/>
      <c r="S51" s="135">
        <v>475702159</v>
      </c>
      <c r="T51" s="165">
        <v>124587945</v>
      </c>
      <c r="U51" s="165">
        <v>128147464</v>
      </c>
      <c r="V51" s="131" t="s">
        <v>485</v>
      </c>
      <c r="W51" s="130">
        <v>3350670</v>
      </c>
      <c r="X51" s="130">
        <v>869035864</v>
      </c>
      <c r="Y51" s="127">
        <f t="shared" si="5"/>
        <v>1600824102</v>
      </c>
      <c r="Z51" s="292">
        <f t="shared" si="6"/>
        <v>22.84512941695334</v>
      </c>
    </row>
    <row r="52" spans="1:31" ht="18" customHeight="1">
      <c r="A52" s="490" t="s">
        <v>185</v>
      </c>
      <c r="B52" s="491"/>
      <c r="C52" s="218">
        <v>14450428</v>
      </c>
      <c r="D52" s="346">
        <v>12353076</v>
      </c>
      <c r="E52" s="346"/>
      <c r="F52" s="346">
        <v>1480134</v>
      </c>
      <c r="G52" s="346"/>
      <c r="H52" s="346">
        <v>862986</v>
      </c>
      <c r="I52" s="346"/>
      <c r="J52" s="506">
        <v>8276</v>
      </c>
      <c r="K52" s="506"/>
      <c r="L52" s="346">
        <v>2083717</v>
      </c>
      <c r="M52" s="346"/>
      <c r="N52" s="53"/>
      <c r="O52" s="59"/>
      <c r="P52" s="59"/>
      <c r="Q52" s="305" t="s">
        <v>310</v>
      </c>
      <c r="R52" s="329"/>
      <c r="S52" s="135">
        <v>119592836</v>
      </c>
      <c r="T52" s="293">
        <v>46925135</v>
      </c>
      <c r="U52" s="293">
        <v>11002735</v>
      </c>
      <c r="V52" s="293">
        <v>8795000</v>
      </c>
      <c r="W52" s="294">
        <v>2303590</v>
      </c>
      <c r="X52" s="293">
        <v>266483276</v>
      </c>
      <c r="Y52" s="127">
        <f t="shared" si="5"/>
        <v>455102572</v>
      </c>
      <c r="Z52" s="292">
        <f t="shared" si="6"/>
        <v>6.494703035979356</v>
      </c>
      <c r="AA52" s="131"/>
      <c r="AB52" s="131"/>
      <c r="AC52" s="131"/>
      <c r="AD52" s="131"/>
      <c r="AE52" s="131"/>
    </row>
    <row r="53" spans="1:26" ht="18" customHeight="1">
      <c r="A53" s="83" t="s">
        <v>158</v>
      </c>
      <c r="B53" s="54"/>
      <c r="C53" s="66"/>
      <c r="D53" s="63"/>
      <c r="E53" s="63"/>
      <c r="F53" s="88"/>
      <c r="G53" s="89"/>
      <c r="H53" s="90"/>
      <c r="I53" s="89"/>
      <c r="J53" s="90"/>
      <c r="K53" s="89"/>
      <c r="N53" s="46"/>
      <c r="O53" s="64"/>
      <c r="P53" s="45"/>
      <c r="Q53" s="335" t="s">
        <v>297</v>
      </c>
      <c r="R53" s="313"/>
      <c r="S53" s="339">
        <v>197710</v>
      </c>
      <c r="T53" s="342" t="s">
        <v>485</v>
      </c>
      <c r="U53" s="342" t="s">
        <v>485</v>
      </c>
      <c r="V53" s="342" t="s">
        <v>485</v>
      </c>
      <c r="W53" s="342" t="s">
        <v>485</v>
      </c>
      <c r="X53" s="400">
        <v>7701900</v>
      </c>
      <c r="Y53" s="342">
        <f t="shared" si="5"/>
        <v>7899610</v>
      </c>
      <c r="Z53" s="399">
        <f t="shared" si="6"/>
        <v>0.11273419269986652</v>
      </c>
    </row>
    <row r="54" spans="1:26" ht="18" customHeight="1">
      <c r="A54" s="83"/>
      <c r="B54" s="53"/>
      <c r="C54" s="83"/>
      <c r="D54" s="66"/>
      <c r="E54" s="66"/>
      <c r="F54" s="66"/>
      <c r="H54" s="66"/>
      <c r="I54" s="43"/>
      <c r="J54" s="43"/>
      <c r="K54" s="43"/>
      <c r="L54" s="90"/>
      <c r="M54" s="89"/>
      <c r="N54" s="53"/>
      <c r="O54" s="105"/>
      <c r="P54" s="59"/>
      <c r="Q54" s="337" t="s">
        <v>311</v>
      </c>
      <c r="R54" s="389"/>
      <c r="S54" s="339"/>
      <c r="T54" s="342"/>
      <c r="U54" s="342"/>
      <c r="V54" s="342"/>
      <c r="W54" s="342"/>
      <c r="X54" s="400"/>
      <c r="Y54" s="342"/>
      <c r="Z54" s="399"/>
    </row>
    <row r="55" spans="1:26" ht="18" customHeight="1">
      <c r="A55" s="53"/>
      <c r="B55" s="53"/>
      <c r="C55" s="53"/>
      <c r="D55" s="53"/>
      <c r="E55" s="53"/>
      <c r="F55" s="53"/>
      <c r="H55" s="53"/>
      <c r="I55" s="53"/>
      <c r="J55" s="53"/>
      <c r="K55" s="53"/>
      <c r="L55" s="43"/>
      <c r="M55" s="43"/>
      <c r="N55" s="100"/>
      <c r="O55" s="53"/>
      <c r="P55" s="64"/>
      <c r="Q55" s="403" t="s">
        <v>164</v>
      </c>
      <c r="R55" s="404"/>
      <c r="S55" s="154">
        <v>1064035359</v>
      </c>
      <c r="T55" s="293">
        <v>276746538</v>
      </c>
      <c r="U55" s="293">
        <v>127722496</v>
      </c>
      <c r="V55" s="293">
        <v>17255000</v>
      </c>
      <c r="W55" s="293">
        <v>4629450</v>
      </c>
      <c r="X55" s="293">
        <v>430959509</v>
      </c>
      <c r="Y55" s="127">
        <f t="shared" si="5"/>
        <v>1921348352</v>
      </c>
      <c r="Z55" s="292">
        <f>100*Y55/Y$56</f>
        <v>27.41928466822273</v>
      </c>
    </row>
    <row r="56" spans="1:26" ht="18" customHeight="1">
      <c r="A56" s="53"/>
      <c r="B56" s="53"/>
      <c r="C56" s="53"/>
      <c r="D56" s="53"/>
      <c r="F56" s="53"/>
      <c r="H56" s="53"/>
      <c r="I56" s="53"/>
      <c r="J56" s="53"/>
      <c r="K56" s="53"/>
      <c r="L56" s="53"/>
      <c r="M56" s="53"/>
      <c r="N56" s="53"/>
      <c r="O56" s="105"/>
      <c r="P56" s="46"/>
      <c r="Q56" s="401" t="s">
        <v>166</v>
      </c>
      <c r="R56" s="402"/>
      <c r="S56" s="295">
        <f aca="true" t="shared" si="7" ref="S56:Y56">SUM(S47:S55)</f>
        <v>2308376592</v>
      </c>
      <c r="T56" s="295">
        <f t="shared" si="7"/>
        <v>768681487</v>
      </c>
      <c r="U56" s="295">
        <f t="shared" si="7"/>
        <v>455124895</v>
      </c>
      <c r="V56" s="295">
        <f t="shared" si="7"/>
        <v>33343000</v>
      </c>
      <c r="W56" s="295">
        <f t="shared" si="7"/>
        <v>16679960</v>
      </c>
      <c r="X56" s="295">
        <f t="shared" si="7"/>
        <v>3425082459</v>
      </c>
      <c r="Y56" s="295">
        <f t="shared" si="7"/>
        <v>7007288393</v>
      </c>
      <c r="Z56" s="296">
        <f>100*Y56/Y$56</f>
        <v>100</v>
      </c>
    </row>
    <row r="57" spans="1:25" ht="18" customHeight="1">
      <c r="A57" s="53"/>
      <c r="B57" s="53"/>
      <c r="C57" s="53"/>
      <c r="D57" s="53"/>
      <c r="E57" s="53"/>
      <c r="F57" s="53"/>
      <c r="H57" s="53"/>
      <c r="I57" s="53"/>
      <c r="J57" s="53"/>
      <c r="K57" s="53"/>
      <c r="L57" s="53"/>
      <c r="M57" s="53"/>
      <c r="N57" s="82"/>
      <c r="O57" s="53"/>
      <c r="P57" s="53"/>
      <c r="Q57" s="215" t="s">
        <v>165</v>
      </c>
      <c r="R57" s="53"/>
      <c r="S57" s="53"/>
      <c r="T57" s="53"/>
      <c r="U57" s="53"/>
      <c r="Y57" s="53"/>
    </row>
    <row r="58" spans="1:21" ht="18" customHeight="1">
      <c r="A58" s="53"/>
      <c r="B58" s="53"/>
      <c r="C58" s="53"/>
      <c r="D58" s="53"/>
      <c r="E58" s="91"/>
      <c r="F58" s="53"/>
      <c r="G58" s="53"/>
      <c r="H58" s="53"/>
      <c r="I58" s="53"/>
      <c r="J58" s="53"/>
      <c r="K58" s="53"/>
      <c r="L58" s="53"/>
      <c r="M58" s="53"/>
      <c r="N58" s="53"/>
      <c r="O58" s="105"/>
      <c r="P58" s="53"/>
      <c r="Q58" s="53" t="s">
        <v>160</v>
      </c>
      <c r="R58" s="53"/>
      <c r="S58" s="53"/>
      <c r="T58" s="53"/>
      <c r="U58" s="53"/>
    </row>
    <row r="59" spans="1:16" ht="18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123"/>
      <c r="O59" s="53"/>
      <c r="P59" s="100"/>
    </row>
    <row r="60" spans="12:16" ht="18" customHeight="1">
      <c r="L60" s="53"/>
      <c r="M60" s="53"/>
      <c r="O60" s="105"/>
      <c r="P60" s="53"/>
    </row>
    <row r="61" spans="14:16" ht="18" customHeight="1">
      <c r="N61" s="90"/>
      <c r="O61" s="53"/>
      <c r="P61" s="82"/>
    </row>
    <row r="62" spans="14:16" ht="18" customHeight="1">
      <c r="N62" s="43"/>
      <c r="O62" s="113"/>
      <c r="P62" s="53"/>
    </row>
    <row r="63" spans="14:16" ht="18" customHeight="1">
      <c r="N63" s="53"/>
      <c r="O63" s="90"/>
      <c r="P63" s="123"/>
    </row>
    <row r="64" spans="14:15" ht="18" customHeight="1">
      <c r="N64" s="53"/>
      <c r="O64" s="43"/>
    </row>
    <row r="65" spans="14:16" ht="15" customHeight="1">
      <c r="N65" s="53"/>
      <c r="O65" s="53"/>
      <c r="P65" s="90"/>
    </row>
    <row r="66" spans="14:16" ht="15" customHeight="1">
      <c r="N66" s="53"/>
      <c r="O66" s="53"/>
      <c r="P66" s="43"/>
    </row>
    <row r="67" spans="14:16" ht="15" customHeight="1">
      <c r="N67" s="53"/>
      <c r="O67" s="53"/>
      <c r="P67" s="53"/>
    </row>
    <row r="68" spans="15:16" ht="15" customHeight="1">
      <c r="O68" s="53"/>
      <c r="P68" s="53"/>
    </row>
    <row r="69" spans="15:16" ht="15" customHeight="1">
      <c r="O69" s="53"/>
      <c r="P69" s="53"/>
    </row>
    <row r="70" ht="15" customHeight="1">
      <c r="P70" s="53"/>
    </row>
    <row r="71" ht="15" customHeight="1">
      <c r="P71" s="53"/>
    </row>
    <row r="72" ht="15" customHeight="1"/>
    <row r="73" ht="15" customHeight="1"/>
    <row r="74" ht="21" customHeight="1"/>
    <row r="75" ht="21" customHeight="1"/>
    <row r="76" ht="21" customHeight="1"/>
    <row r="77" ht="21" customHeight="1"/>
    <row r="78" ht="21" customHeight="1"/>
  </sheetData>
  <sheetProtection/>
  <mergeCells count="135">
    <mergeCell ref="D48:E48"/>
    <mergeCell ref="J51:K51"/>
    <mergeCell ref="J52:K52"/>
    <mergeCell ref="D52:E52"/>
    <mergeCell ref="D51:E51"/>
    <mergeCell ref="D50:E50"/>
    <mergeCell ref="D49:E49"/>
    <mergeCell ref="F51:G51"/>
    <mergeCell ref="F52:G52"/>
    <mergeCell ref="H52:I52"/>
    <mergeCell ref="H51:I51"/>
    <mergeCell ref="J48:K48"/>
    <mergeCell ref="J49:K49"/>
    <mergeCell ref="J50:K50"/>
    <mergeCell ref="L52:M52"/>
    <mergeCell ref="L51:M51"/>
    <mergeCell ref="L50:M50"/>
    <mergeCell ref="L49:M49"/>
    <mergeCell ref="L48:M48"/>
    <mergeCell ref="F48:G48"/>
    <mergeCell ref="F49:G49"/>
    <mergeCell ref="F50:G50"/>
    <mergeCell ref="H50:I50"/>
    <mergeCell ref="H49:I49"/>
    <mergeCell ref="H48:I48"/>
    <mergeCell ref="A52:B52"/>
    <mergeCell ref="A49:B49"/>
    <mergeCell ref="A50:B50"/>
    <mergeCell ref="A48:B48"/>
    <mergeCell ref="D45:K45"/>
    <mergeCell ref="X45:X46"/>
    <mergeCell ref="A51:B51"/>
    <mergeCell ref="A45:B47"/>
    <mergeCell ref="C45:C47"/>
    <mergeCell ref="D46:E47"/>
    <mergeCell ref="F46:G47"/>
    <mergeCell ref="H46:I47"/>
    <mergeCell ref="J46:K47"/>
    <mergeCell ref="L45:M47"/>
    <mergeCell ref="A31:C31"/>
    <mergeCell ref="A32:C32"/>
    <mergeCell ref="A43:M43"/>
    <mergeCell ref="Q42:Z42"/>
    <mergeCell ref="Q31:Q32"/>
    <mergeCell ref="Q33:Q34"/>
    <mergeCell ref="Q35:Q36"/>
    <mergeCell ref="B23:C23"/>
    <mergeCell ref="B24:C24"/>
    <mergeCell ref="B25:C25"/>
    <mergeCell ref="A26:C26"/>
    <mergeCell ref="A27:C27"/>
    <mergeCell ref="A28:C28"/>
    <mergeCell ref="A29:C29"/>
    <mergeCell ref="A30:C30"/>
    <mergeCell ref="B15:C15"/>
    <mergeCell ref="B19:C19"/>
    <mergeCell ref="B20:C20"/>
    <mergeCell ref="Q17:Y17"/>
    <mergeCell ref="Q16:Y16"/>
    <mergeCell ref="Q20:Q22"/>
    <mergeCell ref="B21:C21"/>
    <mergeCell ref="B22:C22"/>
    <mergeCell ref="AI4:AI6"/>
    <mergeCell ref="D5:D6"/>
    <mergeCell ref="E5:E6"/>
    <mergeCell ref="I5:I6"/>
    <mergeCell ref="J5:J6"/>
    <mergeCell ref="Q4:Q7"/>
    <mergeCell ref="T4:T7"/>
    <mergeCell ref="U4:U7"/>
    <mergeCell ref="F5:F6"/>
    <mergeCell ref="G5:G6"/>
    <mergeCell ref="A2:O2"/>
    <mergeCell ref="K5:K6"/>
    <mergeCell ref="O5:O6"/>
    <mergeCell ref="AF5:AG5"/>
    <mergeCell ref="A3:O3"/>
    <mergeCell ref="Q3:Z3"/>
    <mergeCell ref="S4:S7"/>
    <mergeCell ref="Q2:Z2"/>
    <mergeCell ref="A7:C7"/>
    <mergeCell ref="J4:O4"/>
    <mergeCell ref="A12:C12"/>
    <mergeCell ref="AH5:AH6"/>
    <mergeCell ref="X6:X7"/>
    <mergeCell ref="V4:V7"/>
    <mergeCell ref="W4:W7"/>
    <mergeCell ref="X4:Y5"/>
    <mergeCell ref="Z4:Z7"/>
    <mergeCell ref="Y6:Y7"/>
    <mergeCell ref="Y45:Y46"/>
    <mergeCell ref="S45:S46"/>
    <mergeCell ref="Q29:Q30"/>
    <mergeCell ref="A11:C11"/>
    <mergeCell ref="A13:C13"/>
    <mergeCell ref="B16:C16"/>
    <mergeCell ref="B17:C17"/>
    <mergeCell ref="W45:W46"/>
    <mergeCell ref="B18:C18"/>
    <mergeCell ref="A14:C14"/>
    <mergeCell ref="R4:R7"/>
    <mergeCell ref="Q45:R46"/>
    <mergeCell ref="A10:C10"/>
    <mergeCell ref="H5:H6"/>
    <mergeCell ref="L5:L6"/>
    <mergeCell ref="M5:M6"/>
    <mergeCell ref="A4:C6"/>
    <mergeCell ref="D4:I4"/>
    <mergeCell ref="A8:C8"/>
    <mergeCell ref="N5:N6"/>
    <mergeCell ref="Q49:R49"/>
    <mergeCell ref="Q48:R48"/>
    <mergeCell ref="Q47:R47"/>
    <mergeCell ref="Q23:Q25"/>
    <mergeCell ref="Q26:Q28"/>
    <mergeCell ref="Q43:Z43"/>
    <mergeCell ref="Z45:Z46"/>
    <mergeCell ref="T45:T46"/>
    <mergeCell ref="U45:U46"/>
    <mergeCell ref="V45:V46"/>
    <mergeCell ref="Q56:R56"/>
    <mergeCell ref="Q55:R55"/>
    <mergeCell ref="Q52:R52"/>
    <mergeCell ref="Q50:R50"/>
    <mergeCell ref="Q51:R51"/>
    <mergeCell ref="Q54:R54"/>
    <mergeCell ref="Q53:R53"/>
    <mergeCell ref="Z53:Z54"/>
    <mergeCell ref="V53:V54"/>
    <mergeCell ref="U53:U54"/>
    <mergeCell ref="T53:T54"/>
    <mergeCell ref="S53:S54"/>
    <mergeCell ref="Y53:Y54"/>
    <mergeCell ref="X53:X54"/>
    <mergeCell ref="W53:W5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="115" zoomScaleNormal="115" zoomScalePageLayoutView="0" workbookViewId="0" topLeftCell="A1">
      <selection activeCell="G1" sqref="G1"/>
    </sheetView>
  </sheetViews>
  <sheetFormatPr defaultColWidth="8.796875" defaultRowHeight="21.75" customHeight="1"/>
  <cols>
    <col min="1" max="1" width="3.09765625" style="0" customWidth="1"/>
    <col min="2" max="2" width="10.59765625" style="0" customWidth="1"/>
    <col min="3" max="4" width="15.5" style="0" customWidth="1"/>
    <col min="5" max="5" width="13.3984375" style="0" customWidth="1"/>
    <col min="6" max="6" width="17" style="0" customWidth="1"/>
    <col min="7" max="7" width="3.09765625" style="0" customWidth="1"/>
    <col min="8" max="8" width="10.59765625" style="0" customWidth="1"/>
    <col min="9" max="10" width="15.59765625" style="0" customWidth="1"/>
    <col min="11" max="11" width="13.3984375" style="0" customWidth="1"/>
    <col min="12" max="12" width="15.8984375" style="0" customWidth="1"/>
    <col min="14" max="14" width="11.3984375" style="0" customWidth="1"/>
    <col min="15" max="15" width="10.8984375" style="0" customWidth="1"/>
    <col min="16" max="16" width="13" style="0" customWidth="1"/>
    <col min="17" max="17" width="9.59765625" style="0" customWidth="1"/>
    <col min="18" max="18" width="11.59765625" style="0" customWidth="1"/>
    <col min="19" max="19" width="10.59765625" style="0" customWidth="1"/>
    <col min="20" max="20" width="11.69921875" style="0" customWidth="1"/>
    <col min="21" max="25" width="10.59765625" style="0" customWidth="1"/>
    <col min="26" max="26" width="11.69921875" style="0" customWidth="1"/>
  </cols>
  <sheetData>
    <row r="1" spans="1:26" ht="21.75" customHeight="1">
      <c r="A1" s="92" t="s">
        <v>312</v>
      </c>
      <c r="B1" s="93"/>
      <c r="Z1" s="592" t="s">
        <v>470</v>
      </c>
    </row>
    <row r="3" spans="1:27" ht="21.75" customHeight="1">
      <c r="A3" s="509" t="s">
        <v>313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N3" s="509" t="s">
        <v>430</v>
      </c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222"/>
    </row>
    <row r="4" spans="1:24" ht="21.75" customHeight="1" thickBot="1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N4" s="540" t="s">
        <v>431</v>
      </c>
      <c r="O4" s="540"/>
      <c r="P4" s="540"/>
      <c r="Q4" s="540"/>
      <c r="R4" s="540"/>
      <c r="S4" s="540"/>
      <c r="T4" s="540"/>
      <c r="U4" s="540"/>
      <c r="V4" s="540"/>
      <c r="W4" s="540"/>
      <c r="X4" s="540"/>
    </row>
    <row r="5" spans="1:24" ht="21.75" customHeight="1">
      <c r="A5" s="567" t="s">
        <v>314</v>
      </c>
      <c r="B5" s="567"/>
      <c r="C5" s="567"/>
      <c r="D5" s="567"/>
      <c r="E5" s="574" t="s">
        <v>315</v>
      </c>
      <c r="F5" s="576" t="s">
        <v>316</v>
      </c>
      <c r="G5" s="569" t="s">
        <v>314</v>
      </c>
      <c r="H5" s="567"/>
      <c r="I5" s="567"/>
      <c r="J5" s="570"/>
      <c r="K5" s="574" t="s">
        <v>315</v>
      </c>
      <c r="L5" s="573" t="s">
        <v>316</v>
      </c>
      <c r="N5" s="538" t="s">
        <v>167</v>
      </c>
      <c r="O5" s="532" t="s">
        <v>435</v>
      </c>
      <c r="P5" s="538"/>
      <c r="Q5" s="532" t="s">
        <v>436</v>
      </c>
      <c r="R5" s="538"/>
      <c r="S5" s="541" t="s">
        <v>437</v>
      </c>
      <c r="T5" s="541"/>
      <c r="U5" s="541"/>
      <c r="V5" s="541"/>
      <c r="W5" s="541"/>
      <c r="X5" s="532"/>
    </row>
    <row r="6" spans="1:24" ht="21.75" customHeight="1">
      <c r="A6" s="568"/>
      <c r="B6" s="568"/>
      <c r="C6" s="568"/>
      <c r="D6" s="568"/>
      <c r="E6" s="575"/>
      <c r="F6" s="577"/>
      <c r="G6" s="571"/>
      <c r="H6" s="568"/>
      <c r="I6" s="568"/>
      <c r="J6" s="572"/>
      <c r="K6" s="575"/>
      <c r="L6" s="568"/>
      <c r="N6" s="545"/>
      <c r="O6" s="519" t="s">
        <v>433</v>
      </c>
      <c r="P6" s="519" t="s">
        <v>434</v>
      </c>
      <c r="Q6" s="519" t="s">
        <v>433</v>
      </c>
      <c r="R6" s="519" t="s">
        <v>434</v>
      </c>
      <c r="S6" s="520" t="s">
        <v>145</v>
      </c>
      <c r="T6" s="520"/>
      <c r="U6" s="520" t="s">
        <v>168</v>
      </c>
      <c r="V6" s="520"/>
      <c r="W6" s="520" t="s">
        <v>438</v>
      </c>
      <c r="X6" s="533"/>
    </row>
    <row r="7" spans="1:24" ht="21.75" customHeight="1">
      <c r="A7" s="566" t="s">
        <v>317</v>
      </c>
      <c r="B7" s="566"/>
      <c r="C7" s="566"/>
      <c r="D7" s="566"/>
      <c r="E7" s="279">
        <v>242</v>
      </c>
      <c r="F7" s="240" t="s">
        <v>343</v>
      </c>
      <c r="G7" s="228"/>
      <c r="H7" s="37"/>
      <c r="I7" s="563" t="s">
        <v>333</v>
      </c>
      <c r="J7" s="564"/>
      <c r="K7" s="236">
        <v>1</v>
      </c>
      <c r="L7" s="236" t="s">
        <v>366</v>
      </c>
      <c r="N7" s="545"/>
      <c r="O7" s="520"/>
      <c r="P7" s="520"/>
      <c r="Q7" s="520"/>
      <c r="R7" s="520"/>
      <c r="S7" s="542" t="s">
        <v>439</v>
      </c>
      <c r="T7" s="542" t="s">
        <v>440</v>
      </c>
      <c r="U7" s="542" t="s">
        <v>439</v>
      </c>
      <c r="V7" s="542" t="s">
        <v>440</v>
      </c>
      <c r="W7" s="542" t="s">
        <v>439</v>
      </c>
      <c r="X7" s="542" t="s">
        <v>440</v>
      </c>
    </row>
    <row r="8" spans="1:24" ht="21.75" customHeight="1">
      <c r="A8" s="565" t="s">
        <v>318</v>
      </c>
      <c r="B8" s="565"/>
      <c r="C8" s="565"/>
      <c r="D8" s="565"/>
      <c r="E8" s="232"/>
      <c r="F8" s="233"/>
      <c r="G8" s="228"/>
      <c r="H8" s="37"/>
      <c r="I8" s="305" t="s">
        <v>334</v>
      </c>
      <c r="J8" s="555"/>
      <c r="K8" s="236">
        <v>1</v>
      </c>
      <c r="L8" s="236" t="s">
        <v>366</v>
      </c>
      <c r="N8" s="545"/>
      <c r="O8" s="520"/>
      <c r="P8" s="520"/>
      <c r="Q8" s="520"/>
      <c r="R8" s="520"/>
      <c r="S8" s="544"/>
      <c r="T8" s="544"/>
      <c r="U8" s="543"/>
      <c r="V8" s="543"/>
      <c r="W8" s="543"/>
      <c r="X8" s="543"/>
    </row>
    <row r="9" spans="1:24" ht="21.75" customHeight="1">
      <c r="A9" s="188"/>
      <c r="B9" s="188"/>
      <c r="C9" s="565" t="s">
        <v>319</v>
      </c>
      <c r="D9" s="565"/>
      <c r="E9" s="232">
        <v>1</v>
      </c>
      <c r="F9" s="233" t="s">
        <v>344</v>
      </c>
      <c r="G9" s="228"/>
      <c r="H9" s="37"/>
      <c r="I9" s="305" t="s">
        <v>335</v>
      </c>
      <c r="J9" s="555"/>
      <c r="K9" s="236">
        <v>1</v>
      </c>
      <c r="L9" s="125" t="s">
        <v>365</v>
      </c>
      <c r="N9" s="258"/>
      <c r="O9" s="236"/>
      <c r="P9" s="236" t="s">
        <v>170</v>
      </c>
      <c r="Q9" s="236"/>
      <c r="R9" s="236" t="s">
        <v>170</v>
      </c>
      <c r="S9" s="236"/>
      <c r="T9" s="236"/>
      <c r="U9" s="236"/>
      <c r="V9" s="236"/>
      <c r="W9" s="236"/>
      <c r="X9" s="236"/>
    </row>
    <row r="10" spans="1:24" ht="21.75" customHeight="1">
      <c r="A10" s="188"/>
      <c r="B10" s="188"/>
      <c r="C10" s="565" t="s">
        <v>320</v>
      </c>
      <c r="D10" s="565"/>
      <c r="E10" s="232">
        <v>7</v>
      </c>
      <c r="F10" s="233" t="s">
        <v>345</v>
      </c>
      <c r="G10" s="228"/>
      <c r="H10" s="37"/>
      <c r="I10" s="305" t="s">
        <v>169</v>
      </c>
      <c r="J10" s="555"/>
      <c r="K10" s="236">
        <v>3</v>
      </c>
      <c r="L10" s="125" t="s">
        <v>364</v>
      </c>
      <c r="N10" s="259" t="s">
        <v>181</v>
      </c>
      <c r="O10" s="236">
        <v>40</v>
      </c>
      <c r="P10" s="236">
        <v>263</v>
      </c>
      <c r="Q10" s="236">
        <v>21</v>
      </c>
      <c r="R10" s="236">
        <v>161</v>
      </c>
      <c r="S10" s="236">
        <v>1443</v>
      </c>
      <c r="T10" s="236">
        <v>1016</v>
      </c>
      <c r="U10" s="236">
        <v>149</v>
      </c>
      <c r="V10" s="236">
        <v>26</v>
      </c>
      <c r="W10" s="236">
        <v>1294</v>
      </c>
      <c r="X10" s="236">
        <v>990</v>
      </c>
    </row>
    <row r="11" spans="1:24" ht="21.75" customHeight="1">
      <c r="A11" s="188"/>
      <c r="B11" s="188"/>
      <c r="C11" s="565" t="s">
        <v>321</v>
      </c>
      <c r="D11" s="565"/>
      <c r="E11" s="232">
        <v>2</v>
      </c>
      <c r="F11" s="233" t="s">
        <v>346</v>
      </c>
      <c r="G11" s="560" t="s">
        <v>336</v>
      </c>
      <c r="H11" s="305"/>
      <c r="I11" s="305"/>
      <c r="J11" s="555"/>
      <c r="K11" s="236"/>
      <c r="N11" s="260" t="s">
        <v>432</v>
      </c>
      <c r="O11" s="236">
        <v>41</v>
      </c>
      <c r="P11" s="236">
        <v>283</v>
      </c>
      <c r="Q11" s="236">
        <v>29</v>
      </c>
      <c r="R11" s="236">
        <v>197</v>
      </c>
      <c r="S11" s="236">
        <v>1600</v>
      </c>
      <c r="T11" s="236">
        <v>876</v>
      </c>
      <c r="U11" s="236">
        <v>131</v>
      </c>
      <c r="V11" s="236">
        <v>3</v>
      </c>
      <c r="W11" s="236">
        <v>1469</v>
      </c>
      <c r="X11" s="236">
        <v>873</v>
      </c>
    </row>
    <row r="12" spans="1:24" ht="21.75" customHeight="1">
      <c r="A12" s="188"/>
      <c r="B12" s="188"/>
      <c r="C12" s="565" t="s">
        <v>322</v>
      </c>
      <c r="D12" s="565"/>
      <c r="E12" s="232">
        <v>4</v>
      </c>
      <c r="F12" s="233" t="s">
        <v>347</v>
      </c>
      <c r="G12" s="228"/>
      <c r="H12" s="37"/>
      <c r="I12" s="305" t="s">
        <v>337</v>
      </c>
      <c r="J12" s="555"/>
      <c r="K12" s="236">
        <v>27</v>
      </c>
      <c r="L12" s="125" t="s">
        <v>367</v>
      </c>
      <c r="N12" s="260" t="s">
        <v>183</v>
      </c>
      <c r="O12" s="236">
        <v>41</v>
      </c>
      <c r="P12" s="236">
        <v>316</v>
      </c>
      <c r="Q12" s="236">
        <v>29</v>
      </c>
      <c r="R12" s="236">
        <v>225</v>
      </c>
      <c r="S12" s="236">
        <v>1738</v>
      </c>
      <c r="T12" s="236">
        <v>971</v>
      </c>
      <c r="U12" s="236">
        <v>133</v>
      </c>
      <c r="V12" s="236">
        <v>4</v>
      </c>
      <c r="W12" s="236">
        <v>1605</v>
      </c>
      <c r="X12" s="236">
        <v>967</v>
      </c>
    </row>
    <row r="13" spans="1:24" ht="21.75" customHeight="1">
      <c r="A13" s="188"/>
      <c r="B13" s="188"/>
      <c r="C13" s="565" t="s">
        <v>323</v>
      </c>
      <c r="D13" s="565"/>
      <c r="E13" s="232">
        <v>2</v>
      </c>
      <c r="F13" s="238" t="s">
        <v>354</v>
      </c>
      <c r="G13" s="560" t="s">
        <v>171</v>
      </c>
      <c r="H13" s="305"/>
      <c r="I13" s="305"/>
      <c r="J13" s="555"/>
      <c r="K13" s="236"/>
      <c r="L13" s="239" t="s">
        <v>368</v>
      </c>
      <c r="N13" s="260" t="s">
        <v>184</v>
      </c>
      <c r="O13" s="236">
        <v>41</v>
      </c>
      <c r="P13" s="236">
        <v>421</v>
      </c>
      <c r="Q13" s="236">
        <v>30</v>
      </c>
      <c r="R13" s="236">
        <v>323</v>
      </c>
      <c r="S13" s="236">
        <v>1726</v>
      </c>
      <c r="T13" s="236">
        <v>899</v>
      </c>
      <c r="U13" s="236">
        <v>127</v>
      </c>
      <c r="V13" s="236">
        <v>4</v>
      </c>
      <c r="W13" s="236">
        <v>1599</v>
      </c>
      <c r="X13" s="236">
        <v>895</v>
      </c>
    </row>
    <row r="14" spans="1:24" ht="21.75" customHeight="1">
      <c r="A14" s="188"/>
      <c r="B14" s="188"/>
      <c r="C14" s="565" t="s">
        <v>324</v>
      </c>
      <c r="D14" s="565"/>
      <c r="E14" s="232">
        <v>7</v>
      </c>
      <c r="F14" s="233" t="s">
        <v>348</v>
      </c>
      <c r="G14" s="228"/>
      <c r="H14" s="37"/>
      <c r="I14" s="305" t="s">
        <v>172</v>
      </c>
      <c r="J14" s="555"/>
      <c r="K14" s="236">
        <v>33</v>
      </c>
      <c r="L14" s="236" t="s">
        <v>369</v>
      </c>
      <c r="N14" s="261" t="s">
        <v>185</v>
      </c>
      <c r="O14" s="262">
        <v>41</v>
      </c>
      <c r="P14" s="263">
        <v>585</v>
      </c>
      <c r="Q14" s="263">
        <v>35</v>
      </c>
      <c r="R14" s="263">
        <v>487</v>
      </c>
      <c r="S14" s="263">
        <v>2169</v>
      </c>
      <c r="T14" s="263">
        <v>1314</v>
      </c>
      <c r="U14" s="263" t="s">
        <v>441</v>
      </c>
      <c r="V14" s="263" t="s">
        <v>441</v>
      </c>
      <c r="W14" s="263" t="s">
        <v>441</v>
      </c>
      <c r="X14" s="263" t="s">
        <v>441</v>
      </c>
    </row>
    <row r="15" spans="1:14" ht="21.75" customHeight="1">
      <c r="A15" s="188"/>
      <c r="B15" s="188"/>
      <c r="C15" s="565" t="s">
        <v>325</v>
      </c>
      <c r="D15" s="565"/>
      <c r="E15" s="232">
        <v>4</v>
      </c>
      <c r="F15" s="233" t="s">
        <v>353</v>
      </c>
      <c r="G15" s="228"/>
      <c r="H15" s="37"/>
      <c r="I15" s="305" t="s">
        <v>173</v>
      </c>
      <c r="J15" s="555"/>
      <c r="K15" s="236">
        <v>7</v>
      </c>
      <c r="L15" s="236" t="s">
        <v>370</v>
      </c>
      <c r="N15" s="241" t="s">
        <v>442</v>
      </c>
    </row>
    <row r="16" spans="1:14" ht="21.75" customHeight="1">
      <c r="A16" s="188"/>
      <c r="B16" s="188"/>
      <c r="C16" s="565" t="s">
        <v>326</v>
      </c>
      <c r="D16" s="565"/>
      <c r="E16" s="232">
        <v>1</v>
      </c>
      <c r="F16" s="233" t="s">
        <v>349</v>
      </c>
      <c r="G16" s="228"/>
      <c r="H16" s="37"/>
      <c r="I16" s="305" t="s">
        <v>338</v>
      </c>
      <c r="J16" s="555"/>
      <c r="K16" s="236">
        <v>3</v>
      </c>
      <c r="L16" s="236" t="s">
        <v>366</v>
      </c>
      <c r="N16" s="241" t="s">
        <v>443</v>
      </c>
    </row>
    <row r="17" spans="1:14" ht="21.75" customHeight="1">
      <c r="A17" s="188"/>
      <c r="B17" s="188"/>
      <c r="C17" s="565" t="s">
        <v>327</v>
      </c>
      <c r="D17" s="565"/>
      <c r="E17" s="232">
        <v>2</v>
      </c>
      <c r="F17" s="233" t="s">
        <v>355</v>
      </c>
      <c r="G17" s="224"/>
      <c r="H17" s="225"/>
      <c r="I17" s="556" t="s">
        <v>339</v>
      </c>
      <c r="J17" s="227" t="s">
        <v>341</v>
      </c>
      <c r="K17" s="236">
        <v>23</v>
      </c>
      <c r="L17" s="236" t="s">
        <v>366</v>
      </c>
      <c r="N17" s="241" t="s">
        <v>444</v>
      </c>
    </row>
    <row r="18" spans="1:14" ht="21.75" customHeight="1">
      <c r="A18" s="188"/>
      <c r="B18" s="188"/>
      <c r="C18" s="565" t="s">
        <v>328</v>
      </c>
      <c r="D18" s="565"/>
      <c r="E18" s="232">
        <v>1</v>
      </c>
      <c r="F18" s="233" t="s">
        <v>344</v>
      </c>
      <c r="G18" s="224"/>
      <c r="H18" s="225"/>
      <c r="I18" s="557"/>
      <c r="J18" s="227" t="s">
        <v>342</v>
      </c>
      <c r="K18" s="236">
        <v>21</v>
      </c>
      <c r="L18" s="236" t="s">
        <v>366</v>
      </c>
      <c r="N18" s="247" t="s">
        <v>445</v>
      </c>
    </row>
    <row r="19" spans="1:12" ht="21.75" customHeight="1">
      <c r="A19" s="565" t="s">
        <v>174</v>
      </c>
      <c r="B19" s="565"/>
      <c r="C19" s="565"/>
      <c r="D19" s="565"/>
      <c r="E19" s="232"/>
      <c r="F19" s="233"/>
      <c r="G19" s="224"/>
      <c r="H19" s="225"/>
      <c r="I19" s="557"/>
      <c r="J19" s="227" t="s">
        <v>359</v>
      </c>
      <c r="K19" s="236">
        <v>9</v>
      </c>
      <c r="L19" s="236" t="s">
        <v>366</v>
      </c>
    </row>
    <row r="20" spans="1:12" ht="21.75" customHeight="1">
      <c r="A20" s="188"/>
      <c r="B20" s="188"/>
      <c r="C20" s="565" t="s">
        <v>175</v>
      </c>
      <c r="D20" s="565"/>
      <c r="E20" s="232">
        <v>3</v>
      </c>
      <c r="F20" s="233" t="s">
        <v>350</v>
      </c>
      <c r="G20" s="224"/>
      <c r="H20" s="225"/>
      <c r="I20" s="557"/>
      <c r="J20" s="227" t="s">
        <v>360</v>
      </c>
      <c r="K20" s="236">
        <v>5</v>
      </c>
      <c r="L20" s="236" t="s">
        <v>366</v>
      </c>
    </row>
    <row r="21" spans="1:12" ht="21.75" customHeight="1">
      <c r="A21" s="565" t="s">
        <v>176</v>
      </c>
      <c r="B21" s="565"/>
      <c r="C21" s="565"/>
      <c r="D21" s="565"/>
      <c r="E21" s="232"/>
      <c r="F21" s="233"/>
      <c r="G21" s="224"/>
      <c r="H21" s="225"/>
      <c r="I21" s="558" t="s">
        <v>340</v>
      </c>
      <c r="J21" s="227" t="s">
        <v>361</v>
      </c>
      <c r="K21" s="236">
        <v>4</v>
      </c>
      <c r="L21" s="236" t="s">
        <v>366</v>
      </c>
    </row>
    <row r="22" spans="1:12" ht="21.75" customHeight="1">
      <c r="A22" s="188"/>
      <c r="B22" s="188"/>
      <c r="C22" s="553" t="s">
        <v>329</v>
      </c>
      <c r="D22" s="553"/>
      <c r="E22" s="232">
        <v>1</v>
      </c>
      <c r="F22" s="233" t="s">
        <v>351</v>
      </c>
      <c r="G22" s="224"/>
      <c r="H22" s="225"/>
      <c r="I22" s="559"/>
      <c r="J22" s="227" t="s">
        <v>362</v>
      </c>
      <c r="K22" s="236">
        <v>24</v>
      </c>
      <c r="L22" s="236" t="s">
        <v>366</v>
      </c>
    </row>
    <row r="23" spans="1:26" ht="21.75" customHeight="1" thickBot="1">
      <c r="A23" s="188"/>
      <c r="B23" s="188"/>
      <c r="C23" s="553" t="s">
        <v>177</v>
      </c>
      <c r="D23" s="553"/>
      <c r="E23" s="232">
        <v>2</v>
      </c>
      <c r="F23" s="233" t="s">
        <v>352</v>
      </c>
      <c r="G23" s="224"/>
      <c r="H23" s="225"/>
      <c r="I23" s="559"/>
      <c r="J23" s="227" t="s">
        <v>363</v>
      </c>
      <c r="K23" s="236">
        <v>10</v>
      </c>
      <c r="L23" s="236" t="s">
        <v>366</v>
      </c>
      <c r="N23" s="540" t="s">
        <v>446</v>
      </c>
      <c r="O23" s="540"/>
      <c r="P23" s="540"/>
      <c r="Q23" s="540"/>
      <c r="R23" s="540"/>
      <c r="S23" s="540"/>
      <c r="T23" s="540"/>
      <c r="U23" s="540"/>
      <c r="V23" s="540"/>
      <c r="W23" s="540"/>
      <c r="X23" s="540"/>
      <c r="Y23" s="527" t="s">
        <v>447</v>
      </c>
      <c r="Z23" s="527"/>
    </row>
    <row r="24" spans="1:26" ht="21.75" customHeight="1">
      <c r="A24" s="188"/>
      <c r="B24" s="188"/>
      <c r="C24" s="553" t="s">
        <v>330</v>
      </c>
      <c r="D24" s="553"/>
      <c r="E24" s="232">
        <v>1</v>
      </c>
      <c r="F24" s="233" t="s">
        <v>356</v>
      </c>
      <c r="G24" s="228"/>
      <c r="H24" s="37"/>
      <c r="I24" s="305" t="s">
        <v>178</v>
      </c>
      <c r="J24" s="555"/>
      <c r="K24" s="236">
        <v>28</v>
      </c>
      <c r="L24" s="236" t="s">
        <v>366</v>
      </c>
      <c r="N24" s="524" t="s">
        <v>167</v>
      </c>
      <c r="O24" s="514" t="s">
        <v>166</v>
      </c>
      <c r="P24" s="514"/>
      <c r="Q24" s="514" t="s">
        <v>448</v>
      </c>
      <c r="R24" s="514"/>
      <c r="S24" s="514"/>
      <c r="T24" s="514"/>
      <c r="U24" s="529" t="s">
        <v>455</v>
      </c>
      <c r="V24" s="529"/>
      <c r="W24" s="529" t="s">
        <v>454</v>
      </c>
      <c r="X24" s="529"/>
      <c r="Y24" s="531" t="s">
        <v>453</v>
      </c>
      <c r="Z24" s="532"/>
    </row>
    <row r="25" spans="1:26" ht="21.75" customHeight="1">
      <c r="A25" s="188"/>
      <c r="B25" s="188"/>
      <c r="C25" s="553" t="s">
        <v>331</v>
      </c>
      <c r="D25" s="553"/>
      <c r="E25" s="232">
        <v>1</v>
      </c>
      <c r="F25" s="233" t="s">
        <v>357</v>
      </c>
      <c r="G25" s="560" t="s">
        <v>179</v>
      </c>
      <c r="H25" s="305"/>
      <c r="I25" s="305"/>
      <c r="J25" s="555"/>
      <c r="K25" s="236"/>
      <c r="L25" s="236"/>
      <c r="N25" s="539"/>
      <c r="O25" s="528"/>
      <c r="P25" s="528"/>
      <c r="Q25" s="534" t="s">
        <v>449</v>
      </c>
      <c r="R25" s="535"/>
      <c r="S25" s="534" t="s">
        <v>450</v>
      </c>
      <c r="T25" s="535"/>
      <c r="U25" s="530"/>
      <c r="V25" s="530"/>
      <c r="W25" s="530"/>
      <c r="X25" s="530"/>
      <c r="Y25" s="520"/>
      <c r="Z25" s="533"/>
    </row>
    <row r="26" spans="1:26" ht="21.75" customHeight="1">
      <c r="A26" s="223"/>
      <c r="B26" s="223"/>
      <c r="C26" s="552" t="s">
        <v>332</v>
      </c>
      <c r="D26" s="552"/>
      <c r="E26" s="234">
        <v>1</v>
      </c>
      <c r="F26" s="235" t="s">
        <v>358</v>
      </c>
      <c r="G26" s="230"/>
      <c r="H26" s="185"/>
      <c r="I26" s="561" t="s">
        <v>180</v>
      </c>
      <c r="J26" s="562"/>
      <c r="K26" s="237">
        <v>1</v>
      </c>
      <c r="L26" s="237" t="s">
        <v>371</v>
      </c>
      <c r="N26" s="539"/>
      <c r="O26" s="528"/>
      <c r="P26" s="528"/>
      <c r="Q26" s="536"/>
      <c r="R26" s="537"/>
      <c r="S26" s="536"/>
      <c r="T26" s="537"/>
      <c r="U26" s="530"/>
      <c r="V26" s="530"/>
      <c r="W26" s="530"/>
      <c r="X26" s="530"/>
      <c r="Y26" s="520"/>
      <c r="Z26" s="533"/>
    </row>
    <row r="27" spans="1:26" ht="21.75" customHeight="1">
      <c r="A27" s="241" t="s">
        <v>372</v>
      </c>
      <c r="B27" s="241"/>
      <c r="N27" s="539"/>
      <c r="O27" s="264" t="s">
        <v>451</v>
      </c>
      <c r="P27" s="264" t="s">
        <v>452</v>
      </c>
      <c r="Q27" s="264" t="s">
        <v>451</v>
      </c>
      <c r="R27" s="264" t="s">
        <v>452</v>
      </c>
      <c r="S27" s="264" t="s">
        <v>451</v>
      </c>
      <c r="T27" s="264" t="s">
        <v>452</v>
      </c>
      <c r="U27" s="264" t="s">
        <v>451</v>
      </c>
      <c r="V27" s="264" t="s">
        <v>452</v>
      </c>
      <c r="W27" s="264" t="s">
        <v>451</v>
      </c>
      <c r="X27" s="264" t="s">
        <v>452</v>
      </c>
      <c r="Y27" s="264" t="s">
        <v>451</v>
      </c>
      <c r="Z27" s="265" t="s">
        <v>452</v>
      </c>
    </row>
    <row r="28" spans="1:26" ht="21.75" customHeight="1">
      <c r="A28" t="s">
        <v>373</v>
      </c>
      <c r="N28" s="259" t="s">
        <v>181</v>
      </c>
      <c r="O28" s="267">
        <v>1733865</v>
      </c>
      <c r="P28" s="267">
        <v>80040343</v>
      </c>
      <c r="Q28" s="267">
        <v>137523</v>
      </c>
      <c r="R28" s="267">
        <v>44829874</v>
      </c>
      <c r="S28" s="267">
        <v>1388117</v>
      </c>
      <c r="T28" s="267">
        <v>29758350</v>
      </c>
      <c r="U28" s="267">
        <v>89556</v>
      </c>
      <c r="V28" s="267">
        <v>1717442</v>
      </c>
      <c r="W28" s="267">
        <v>46738</v>
      </c>
      <c r="X28" s="267">
        <v>731180</v>
      </c>
      <c r="Y28" s="267">
        <v>71931</v>
      </c>
      <c r="Z28" s="267">
        <v>3003497</v>
      </c>
    </row>
    <row r="29" spans="14:26" ht="21.75" customHeight="1">
      <c r="N29" s="260" t="s">
        <v>432</v>
      </c>
      <c r="O29" s="267">
        <v>1817390</v>
      </c>
      <c r="P29" s="267">
        <v>85166764</v>
      </c>
      <c r="Q29" s="267">
        <v>136370</v>
      </c>
      <c r="R29" s="267">
        <v>47262664</v>
      </c>
      <c r="S29" s="267">
        <v>1461531</v>
      </c>
      <c r="T29" s="267">
        <v>31021953</v>
      </c>
      <c r="U29" s="267">
        <v>94572</v>
      </c>
      <c r="V29" s="267">
        <v>1930490</v>
      </c>
      <c r="W29" s="267">
        <v>45588</v>
      </c>
      <c r="X29" s="267">
        <v>816401</v>
      </c>
      <c r="Y29" s="267">
        <v>79329</v>
      </c>
      <c r="Z29" s="267">
        <v>4135256</v>
      </c>
    </row>
    <row r="30" spans="14:26" ht="21.75" customHeight="1">
      <c r="N30" s="260" t="s">
        <v>183</v>
      </c>
      <c r="O30" s="267">
        <v>1918410</v>
      </c>
      <c r="P30" s="267">
        <v>91698742</v>
      </c>
      <c r="Q30" s="267">
        <v>138540</v>
      </c>
      <c r="R30" s="267">
        <v>49502087</v>
      </c>
      <c r="S30" s="267">
        <v>1539010</v>
      </c>
      <c r="T30" s="267">
        <v>33596280</v>
      </c>
      <c r="U30" s="267">
        <v>98613</v>
      </c>
      <c r="V30" s="267">
        <v>2053953</v>
      </c>
      <c r="W30" s="267">
        <v>54042</v>
      </c>
      <c r="X30" s="267">
        <v>959273</v>
      </c>
      <c r="Y30" s="267">
        <v>88205</v>
      </c>
      <c r="Z30" s="267">
        <v>5587149</v>
      </c>
    </row>
    <row r="31" spans="1:26" ht="21.75" customHeight="1" thickBot="1">
      <c r="A31" s="509" t="s">
        <v>374</v>
      </c>
      <c r="B31" s="509"/>
      <c r="C31" s="509"/>
      <c r="D31" s="509"/>
      <c r="E31" s="509"/>
      <c r="F31" s="509"/>
      <c r="G31" s="509"/>
      <c r="H31" s="509"/>
      <c r="I31" s="509"/>
      <c r="J31" s="509"/>
      <c r="K31" s="509"/>
      <c r="L31" s="509"/>
      <c r="N31" s="260" t="s">
        <v>184</v>
      </c>
      <c r="O31" s="267">
        <v>2043781</v>
      </c>
      <c r="P31" s="267">
        <v>99894219</v>
      </c>
      <c r="Q31" s="267">
        <v>142952</v>
      </c>
      <c r="R31" s="267">
        <v>50919907</v>
      </c>
      <c r="S31" s="267">
        <v>1627053</v>
      </c>
      <c r="T31" s="267">
        <v>36070952</v>
      </c>
      <c r="U31" s="267">
        <v>106533</v>
      </c>
      <c r="V31" s="267">
        <v>2273941</v>
      </c>
      <c r="W31" s="267">
        <v>68114</v>
      </c>
      <c r="X31" s="267">
        <v>1109121</v>
      </c>
      <c r="Y31" s="267">
        <v>99129</v>
      </c>
      <c r="Z31" s="267">
        <v>9520298</v>
      </c>
    </row>
    <row r="32" spans="1:26" ht="21.75" customHeight="1">
      <c r="A32" s="550" t="s">
        <v>379</v>
      </c>
      <c r="B32" s="551"/>
      <c r="C32" s="243" t="s">
        <v>375</v>
      </c>
      <c r="D32" s="243" t="s">
        <v>376</v>
      </c>
      <c r="E32" s="243" t="s">
        <v>377</v>
      </c>
      <c r="F32" s="246" t="s">
        <v>378</v>
      </c>
      <c r="G32" s="550" t="s">
        <v>379</v>
      </c>
      <c r="H32" s="551"/>
      <c r="I32" s="243" t="s">
        <v>375</v>
      </c>
      <c r="J32" s="243" t="s">
        <v>376</v>
      </c>
      <c r="K32" s="243" t="s">
        <v>377</v>
      </c>
      <c r="L32" s="244" t="s">
        <v>378</v>
      </c>
      <c r="N32" s="261" t="s">
        <v>185</v>
      </c>
      <c r="O32" s="268">
        <v>2206113</v>
      </c>
      <c r="P32" s="269">
        <v>110490017</v>
      </c>
      <c r="Q32" s="269">
        <v>149710</v>
      </c>
      <c r="R32" s="269">
        <v>53022440</v>
      </c>
      <c r="S32" s="269">
        <v>1719681</v>
      </c>
      <c r="T32" s="269">
        <v>39413272</v>
      </c>
      <c r="U32" s="269">
        <v>114117</v>
      </c>
      <c r="V32" s="269">
        <v>2489784</v>
      </c>
      <c r="W32" s="269">
        <v>75300</v>
      </c>
      <c r="X32" s="269">
        <v>1244850</v>
      </c>
      <c r="Y32" s="269">
        <v>147305</v>
      </c>
      <c r="Z32" s="269">
        <v>14319671</v>
      </c>
    </row>
    <row r="33" spans="1:14" ht="21.75" customHeight="1">
      <c r="A33" s="554" t="s">
        <v>145</v>
      </c>
      <c r="B33" s="549"/>
      <c r="C33" s="297">
        <f>SUM(C35:C42,C44,C47,C53,I33,I40,I46,I54,I60,)</f>
        <v>456</v>
      </c>
      <c r="D33" s="297">
        <f>SUM(D35:D42,D44,D47,D53,J33,J40,J46,J54,J60,)</f>
        <v>3601</v>
      </c>
      <c r="E33" s="297">
        <f>SUM(E35:E42,E44,E47,E53,K33,K40,K46,K54,K60,)</f>
        <v>35210</v>
      </c>
      <c r="F33" s="297">
        <f>SUM(F35:F42,F44,F47,F53,L33,L40,L46,L54,L60,)</f>
        <v>30913</v>
      </c>
      <c r="G33" s="548" t="s">
        <v>405</v>
      </c>
      <c r="H33" s="549"/>
      <c r="I33" s="297">
        <f>SUM(I34:I38)</f>
        <v>41</v>
      </c>
      <c r="J33" s="297">
        <f>SUM(J34:J38)</f>
        <v>240</v>
      </c>
      <c r="K33" s="297">
        <f>SUM(K34:K38)</f>
        <v>3090</v>
      </c>
      <c r="L33" s="297">
        <f>SUM(L34:L38)</f>
        <v>2881</v>
      </c>
      <c r="N33" s="266" t="s">
        <v>445</v>
      </c>
    </row>
    <row r="34" spans="1:12" ht="21.75" customHeight="1">
      <c r="A34" s="37"/>
      <c r="B34" s="229"/>
      <c r="C34" s="249"/>
      <c r="D34" s="249"/>
      <c r="E34" s="249"/>
      <c r="F34" s="250"/>
      <c r="G34" s="228"/>
      <c r="H34" s="229" t="s">
        <v>406</v>
      </c>
      <c r="I34" s="249">
        <v>13</v>
      </c>
      <c r="J34" s="249">
        <v>77</v>
      </c>
      <c r="K34" s="249">
        <v>1070</v>
      </c>
      <c r="L34" s="249">
        <v>1036</v>
      </c>
    </row>
    <row r="35" spans="1:12" ht="21.75" customHeight="1">
      <c r="A35" s="319" t="s">
        <v>380</v>
      </c>
      <c r="B35" s="547"/>
      <c r="C35" s="248">
        <v>113</v>
      </c>
      <c r="D35" s="248">
        <v>1169</v>
      </c>
      <c r="E35" s="248">
        <v>10255</v>
      </c>
      <c r="F35" s="251">
        <v>9329</v>
      </c>
      <c r="G35" s="228"/>
      <c r="H35" s="229" t="s">
        <v>407</v>
      </c>
      <c r="I35" s="257">
        <v>6</v>
      </c>
      <c r="J35" s="257">
        <v>30</v>
      </c>
      <c r="K35" s="257">
        <v>375</v>
      </c>
      <c r="L35" s="257">
        <v>316</v>
      </c>
    </row>
    <row r="36" spans="1:12" ht="21.75" customHeight="1">
      <c r="A36" s="319" t="s">
        <v>381</v>
      </c>
      <c r="B36" s="547"/>
      <c r="C36" s="248">
        <v>25</v>
      </c>
      <c r="D36" s="248">
        <v>214</v>
      </c>
      <c r="E36" s="248">
        <v>1845</v>
      </c>
      <c r="F36" s="251">
        <v>1628</v>
      </c>
      <c r="G36" s="228"/>
      <c r="H36" s="229" t="s">
        <v>408</v>
      </c>
      <c r="I36" s="257">
        <v>5</v>
      </c>
      <c r="J36" s="257">
        <v>32</v>
      </c>
      <c r="K36" s="257">
        <v>360</v>
      </c>
      <c r="L36" s="257">
        <v>347</v>
      </c>
    </row>
    <row r="37" spans="1:12" ht="21.75" customHeight="1">
      <c r="A37" s="319" t="s">
        <v>382</v>
      </c>
      <c r="B37" s="547"/>
      <c r="C37" s="248">
        <v>43</v>
      </c>
      <c r="D37" s="248">
        <v>383</v>
      </c>
      <c r="E37" s="248">
        <v>3620</v>
      </c>
      <c r="F37" s="251">
        <v>3188</v>
      </c>
      <c r="G37" s="228"/>
      <c r="H37" s="229" t="s">
        <v>409</v>
      </c>
      <c r="I37" s="257">
        <v>8</v>
      </c>
      <c r="J37" s="257">
        <v>40</v>
      </c>
      <c r="K37" s="257">
        <v>515</v>
      </c>
      <c r="L37" s="257">
        <v>433</v>
      </c>
    </row>
    <row r="38" spans="1:12" ht="21.75" customHeight="1">
      <c r="A38" s="319" t="s">
        <v>383</v>
      </c>
      <c r="B38" s="547"/>
      <c r="C38" s="248">
        <v>10</v>
      </c>
      <c r="D38" s="248">
        <v>72</v>
      </c>
      <c r="E38" s="248">
        <v>720</v>
      </c>
      <c r="F38" s="251">
        <v>610</v>
      </c>
      <c r="G38" s="228"/>
      <c r="H38" s="229" t="s">
        <v>410</v>
      </c>
      <c r="I38" s="257">
        <v>9</v>
      </c>
      <c r="J38" s="257">
        <v>61</v>
      </c>
      <c r="K38" s="257">
        <v>770</v>
      </c>
      <c r="L38" s="257">
        <v>749</v>
      </c>
    </row>
    <row r="39" spans="1:12" ht="21.75" customHeight="1">
      <c r="A39" s="319" t="s">
        <v>384</v>
      </c>
      <c r="B39" s="547"/>
      <c r="C39" s="248">
        <v>13</v>
      </c>
      <c r="D39" s="248">
        <v>68</v>
      </c>
      <c r="E39" s="248">
        <v>690</v>
      </c>
      <c r="F39" s="251">
        <v>580</v>
      </c>
      <c r="G39" s="228"/>
      <c r="H39" s="229"/>
      <c r="I39" s="249"/>
      <c r="J39" s="249"/>
      <c r="K39" s="249"/>
      <c r="L39" s="249"/>
    </row>
    <row r="40" spans="1:12" ht="21.75" customHeight="1">
      <c r="A40" s="319" t="s">
        <v>385</v>
      </c>
      <c r="B40" s="547"/>
      <c r="C40" s="248">
        <v>31</v>
      </c>
      <c r="D40" s="248">
        <v>265</v>
      </c>
      <c r="E40" s="248">
        <v>2440</v>
      </c>
      <c r="F40" s="251">
        <v>2138</v>
      </c>
      <c r="G40" s="546" t="s">
        <v>411</v>
      </c>
      <c r="H40" s="547"/>
      <c r="I40" s="297">
        <f>SUM(I41:I44)</f>
        <v>25</v>
      </c>
      <c r="J40" s="297">
        <f>SUM(J41:J44)</f>
        <v>176</v>
      </c>
      <c r="K40" s="297">
        <f>SUM(K41:K44)</f>
        <v>1785</v>
      </c>
      <c r="L40" s="297">
        <f>SUM(L41:L44)</f>
        <v>1485</v>
      </c>
    </row>
    <row r="41" spans="1:26" ht="21.75" customHeight="1">
      <c r="A41" s="319" t="s">
        <v>386</v>
      </c>
      <c r="B41" s="547"/>
      <c r="C41" s="248">
        <v>16</v>
      </c>
      <c r="D41" s="248">
        <v>83</v>
      </c>
      <c r="E41" s="248">
        <v>790</v>
      </c>
      <c r="F41" s="251">
        <v>651</v>
      </c>
      <c r="G41" s="228"/>
      <c r="H41" s="229" t="s">
        <v>412</v>
      </c>
      <c r="I41" s="252">
        <v>8</v>
      </c>
      <c r="J41" s="252">
        <v>39</v>
      </c>
      <c r="K41" s="252">
        <v>390</v>
      </c>
      <c r="L41" s="252">
        <v>319</v>
      </c>
      <c r="N41" s="509" t="s">
        <v>472</v>
      </c>
      <c r="O41" s="509"/>
      <c r="P41" s="509"/>
      <c r="Q41" s="509"/>
      <c r="R41" s="509"/>
      <c r="S41" s="509"/>
      <c r="T41" s="509"/>
      <c r="U41" s="509"/>
      <c r="V41" s="509"/>
      <c r="W41" s="509"/>
      <c r="X41" s="509"/>
      <c r="Y41" s="509"/>
      <c r="Z41" s="509"/>
    </row>
    <row r="42" spans="1:26" ht="21.75" customHeight="1" thickBot="1">
      <c r="A42" s="319" t="s">
        <v>387</v>
      </c>
      <c r="B42" s="547"/>
      <c r="C42" s="248">
        <v>16</v>
      </c>
      <c r="D42" s="248">
        <v>193</v>
      </c>
      <c r="E42" s="248">
        <v>1980</v>
      </c>
      <c r="F42" s="251">
        <v>1710</v>
      </c>
      <c r="G42" s="228"/>
      <c r="H42" s="229" t="s">
        <v>413</v>
      </c>
      <c r="I42" s="252">
        <v>4</v>
      </c>
      <c r="J42" s="252">
        <v>29</v>
      </c>
      <c r="K42" s="252">
        <v>305</v>
      </c>
      <c r="L42" s="252">
        <v>257</v>
      </c>
      <c r="Z42" s="236" t="s">
        <v>471</v>
      </c>
    </row>
    <row r="43" spans="1:26" ht="21.75" customHeight="1">
      <c r="A43" s="37"/>
      <c r="B43" s="229"/>
      <c r="C43" s="249"/>
      <c r="D43" s="249"/>
      <c r="E43" s="249"/>
      <c r="F43" s="250"/>
      <c r="G43" s="228"/>
      <c r="H43" s="229" t="s">
        <v>414</v>
      </c>
      <c r="I43" s="252">
        <v>9</v>
      </c>
      <c r="J43" s="252">
        <v>83</v>
      </c>
      <c r="K43" s="252">
        <v>770</v>
      </c>
      <c r="L43" s="252">
        <v>625</v>
      </c>
      <c r="N43" s="523" t="s">
        <v>233</v>
      </c>
      <c r="O43" s="523"/>
      <c r="P43" s="524"/>
      <c r="Q43" s="518" t="s">
        <v>181</v>
      </c>
      <c r="R43" s="518"/>
      <c r="S43" s="514" t="s">
        <v>194</v>
      </c>
      <c r="T43" s="514"/>
      <c r="U43" s="514" t="s">
        <v>195</v>
      </c>
      <c r="V43" s="514"/>
      <c r="W43" s="514" t="s">
        <v>196</v>
      </c>
      <c r="X43" s="514"/>
      <c r="Y43" s="515" t="s">
        <v>197</v>
      </c>
      <c r="Z43" s="516"/>
    </row>
    <row r="44" spans="1:26" ht="21.75" customHeight="1">
      <c r="A44" s="319" t="s">
        <v>388</v>
      </c>
      <c r="B44" s="547"/>
      <c r="C44" s="297">
        <f>SUM(C45)</f>
        <v>6</v>
      </c>
      <c r="D44" s="297">
        <f>SUM(D45)</f>
        <v>47</v>
      </c>
      <c r="E44" s="297">
        <f>SUM(E45)</f>
        <v>400</v>
      </c>
      <c r="F44" s="298">
        <f>SUM(F45)</f>
        <v>320</v>
      </c>
      <c r="G44" s="228"/>
      <c r="H44" s="229" t="s">
        <v>415</v>
      </c>
      <c r="I44" s="252">
        <v>4</v>
      </c>
      <c r="J44" s="252">
        <v>25</v>
      </c>
      <c r="K44" s="252">
        <v>320</v>
      </c>
      <c r="L44" s="252">
        <v>284</v>
      </c>
      <c r="N44" s="521"/>
      <c r="O44" s="521"/>
      <c r="P44" s="522"/>
      <c r="Y44" s="245"/>
      <c r="Z44" s="245"/>
    </row>
    <row r="45" spans="1:26" ht="21.75" customHeight="1">
      <c r="A45" s="37"/>
      <c r="B45" s="229" t="s">
        <v>389</v>
      </c>
      <c r="C45" s="252">
        <v>6</v>
      </c>
      <c r="D45" s="252">
        <v>47</v>
      </c>
      <c r="E45" s="252">
        <v>400</v>
      </c>
      <c r="F45" s="253">
        <v>320</v>
      </c>
      <c r="G45" s="228"/>
      <c r="H45" s="229"/>
      <c r="I45" s="249"/>
      <c r="J45" s="249"/>
      <c r="K45" s="249"/>
      <c r="L45" s="249"/>
      <c r="N45" s="398" t="s">
        <v>166</v>
      </c>
      <c r="O45" s="225"/>
      <c r="P45" s="270" t="s">
        <v>456</v>
      </c>
      <c r="Q45" s="517">
        <v>8129</v>
      </c>
      <c r="R45" s="510"/>
      <c r="S45" s="510">
        <v>7386</v>
      </c>
      <c r="T45" s="510"/>
      <c r="U45" s="510">
        <v>6904</v>
      </c>
      <c r="V45" s="510"/>
      <c r="W45" s="510">
        <v>6603</v>
      </c>
      <c r="X45" s="510"/>
      <c r="Y45" s="510">
        <v>6727</v>
      </c>
      <c r="Z45" s="510"/>
    </row>
    <row r="46" spans="1:26" ht="21.75" customHeight="1">
      <c r="A46" s="37"/>
      <c r="B46" s="229"/>
      <c r="C46" s="249"/>
      <c r="D46" s="249"/>
      <c r="E46" s="249"/>
      <c r="F46" s="250"/>
      <c r="G46" s="546" t="s">
        <v>416</v>
      </c>
      <c r="H46" s="547"/>
      <c r="I46" s="297">
        <f>SUM(I47:I52)</f>
        <v>38</v>
      </c>
      <c r="J46" s="297">
        <f>SUM(J47:J52)</f>
        <v>163</v>
      </c>
      <c r="K46" s="297">
        <f>SUM(K47:K52)</f>
        <v>1565</v>
      </c>
      <c r="L46" s="297">
        <f>SUM(L47:L52)</f>
        <v>1263</v>
      </c>
      <c r="N46" s="398"/>
      <c r="O46" s="225"/>
      <c r="P46" s="270" t="s">
        <v>457</v>
      </c>
      <c r="Q46" s="517">
        <v>5818599</v>
      </c>
      <c r="R46" s="510"/>
      <c r="S46" s="510">
        <v>5903505</v>
      </c>
      <c r="T46" s="510"/>
      <c r="U46" s="510">
        <v>5698402</v>
      </c>
      <c r="V46" s="510"/>
      <c r="W46" s="508">
        <v>5800248</v>
      </c>
      <c r="X46" s="508"/>
      <c r="Y46" s="510">
        <v>6433357</v>
      </c>
      <c r="Z46" s="510"/>
    </row>
    <row r="47" spans="1:26" ht="21.75" customHeight="1">
      <c r="A47" s="319" t="s">
        <v>390</v>
      </c>
      <c r="B47" s="547"/>
      <c r="C47" s="297">
        <f>SUM(C48:C51)</f>
        <v>24</v>
      </c>
      <c r="D47" s="297">
        <f>SUM(D48:D51)</f>
        <v>155</v>
      </c>
      <c r="E47" s="297">
        <f>SUM(E48:E51)</f>
        <v>2070</v>
      </c>
      <c r="F47" s="298">
        <f>SUM(F48:F51)</f>
        <v>1707</v>
      </c>
      <c r="G47" s="228"/>
      <c r="H47" s="229" t="s">
        <v>417</v>
      </c>
      <c r="I47" s="252">
        <v>8</v>
      </c>
      <c r="J47" s="252">
        <v>29</v>
      </c>
      <c r="K47" s="252">
        <v>275</v>
      </c>
      <c r="L47" s="252">
        <v>247</v>
      </c>
      <c r="N47" s="305" t="s">
        <v>461</v>
      </c>
      <c r="O47" s="225"/>
      <c r="P47" s="226" t="s">
        <v>458</v>
      </c>
      <c r="Q47" s="507">
        <v>2971</v>
      </c>
      <c r="R47" s="508"/>
      <c r="S47" s="508">
        <v>2655</v>
      </c>
      <c r="T47" s="508"/>
      <c r="U47" s="508">
        <v>2471</v>
      </c>
      <c r="V47" s="508"/>
      <c r="W47" s="508">
        <v>2347</v>
      </c>
      <c r="X47" s="508"/>
      <c r="Y47" s="510">
        <v>2345</v>
      </c>
      <c r="Z47" s="510"/>
    </row>
    <row r="48" spans="1:26" ht="21.75" customHeight="1">
      <c r="A48" s="37"/>
      <c r="B48" s="229" t="s">
        <v>391</v>
      </c>
      <c r="C48" s="249">
        <v>8</v>
      </c>
      <c r="D48" s="249">
        <v>48</v>
      </c>
      <c r="E48" s="249">
        <v>605</v>
      </c>
      <c r="F48" s="250">
        <v>541</v>
      </c>
      <c r="G48" s="228"/>
      <c r="H48" s="229" t="s">
        <v>418</v>
      </c>
      <c r="I48" s="252">
        <v>5</v>
      </c>
      <c r="J48" s="252">
        <v>27</v>
      </c>
      <c r="K48" s="252">
        <v>245</v>
      </c>
      <c r="L48" s="252">
        <v>210</v>
      </c>
      <c r="N48" s="305"/>
      <c r="O48" s="225"/>
      <c r="P48" s="226" t="s">
        <v>459</v>
      </c>
      <c r="Q48" s="507">
        <v>1490962</v>
      </c>
      <c r="R48" s="508"/>
      <c r="S48" s="508">
        <v>1409107</v>
      </c>
      <c r="T48" s="508"/>
      <c r="U48" s="508">
        <v>1356024</v>
      </c>
      <c r="V48" s="508"/>
      <c r="W48" s="508">
        <v>1350993</v>
      </c>
      <c r="X48" s="508"/>
      <c r="Y48" s="510">
        <v>1407278</v>
      </c>
      <c r="Z48" s="510"/>
    </row>
    <row r="49" spans="1:26" ht="21.75" customHeight="1">
      <c r="A49" s="37"/>
      <c r="B49" s="229" t="s">
        <v>392</v>
      </c>
      <c r="C49" s="249">
        <v>7</v>
      </c>
      <c r="D49" s="249">
        <v>50</v>
      </c>
      <c r="E49" s="249">
        <v>655</v>
      </c>
      <c r="F49" s="250">
        <v>545</v>
      </c>
      <c r="G49" s="228"/>
      <c r="H49" s="229" t="s">
        <v>419</v>
      </c>
      <c r="I49" s="252">
        <v>8</v>
      </c>
      <c r="J49" s="252">
        <v>31</v>
      </c>
      <c r="K49" s="252">
        <v>350</v>
      </c>
      <c r="L49" s="252">
        <v>263</v>
      </c>
      <c r="N49" s="305" t="s">
        <v>462</v>
      </c>
      <c r="O49" s="225"/>
      <c r="P49" s="226" t="s">
        <v>458</v>
      </c>
      <c r="Q49" s="507">
        <v>2001</v>
      </c>
      <c r="R49" s="508"/>
      <c r="S49" s="508">
        <v>1796</v>
      </c>
      <c r="T49" s="508"/>
      <c r="U49" s="508">
        <v>1663</v>
      </c>
      <c r="V49" s="508"/>
      <c r="W49" s="508">
        <v>1568</v>
      </c>
      <c r="X49" s="508"/>
      <c r="Y49" s="510">
        <v>1607</v>
      </c>
      <c r="Z49" s="510"/>
    </row>
    <row r="50" spans="1:26" ht="21.75" customHeight="1">
      <c r="A50" s="37"/>
      <c r="B50" s="229" t="s">
        <v>393</v>
      </c>
      <c r="C50" s="249">
        <v>6</v>
      </c>
      <c r="D50" s="249">
        <v>40</v>
      </c>
      <c r="E50" s="249">
        <v>530</v>
      </c>
      <c r="F50" s="250">
        <v>429</v>
      </c>
      <c r="G50" s="228"/>
      <c r="H50" s="229" t="s">
        <v>420</v>
      </c>
      <c r="I50" s="252">
        <v>10</v>
      </c>
      <c r="J50" s="252">
        <v>42</v>
      </c>
      <c r="K50" s="252">
        <v>395</v>
      </c>
      <c r="L50" s="252">
        <v>287</v>
      </c>
      <c r="N50" s="305"/>
      <c r="O50" s="225"/>
      <c r="P50" s="226" t="s">
        <v>459</v>
      </c>
      <c r="Q50" s="507">
        <v>280387</v>
      </c>
      <c r="R50" s="508"/>
      <c r="S50" s="508">
        <v>265245</v>
      </c>
      <c r="T50" s="508"/>
      <c r="U50" s="508">
        <v>255003</v>
      </c>
      <c r="V50" s="508"/>
      <c r="W50" s="508">
        <v>261087</v>
      </c>
      <c r="X50" s="508"/>
      <c r="Y50" s="510">
        <v>287021</v>
      </c>
      <c r="Z50" s="510"/>
    </row>
    <row r="51" spans="1:26" ht="21.75" customHeight="1">
      <c r="A51" s="37"/>
      <c r="B51" s="229" t="s">
        <v>394</v>
      </c>
      <c r="C51" s="249">
        <v>3</v>
      </c>
      <c r="D51" s="249">
        <v>17</v>
      </c>
      <c r="E51" s="249">
        <v>280</v>
      </c>
      <c r="F51" s="250">
        <v>192</v>
      </c>
      <c r="G51" s="228"/>
      <c r="H51" s="229" t="s">
        <v>421</v>
      </c>
      <c r="I51" s="252">
        <v>4</v>
      </c>
      <c r="J51" s="252">
        <v>16</v>
      </c>
      <c r="K51" s="252">
        <v>135</v>
      </c>
      <c r="L51" s="252">
        <v>111</v>
      </c>
      <c r="N51" s="305" t="s">
        <v>463</v>
      </c>
      <c r="O51" s="225"/>
      <c r="P51" s="226" t="s">
        <v>458</v>
      </c>
      <c r="Q51" s="507">
        <v>352</v>
      </c>
      <c r="R51" s="508"/>
      <c r="S51" s="508">
        <v>279</v>
      </c>
      <c r="T51" s="508"/>
      <c r="U51" s="508">
        <v>234</v>
      </c>
      <c r="V51" s="508"/>
      <c r="W51" s="508">
        <v>189</v>
      </c>
      <c r="X51" s="508"/>
      <c r="Y51" s="510">
        <v>203</v>
      </c>
      <c r="Z51" s="510"/>
    </row>
    <row r="52" spans="1:26" ht="21.75" customHeight="1">
      <c r="A52" s="37"/>
      <c r="B52" s="229"/>
      <c r="C52" s="249"/>
      <c r="D52" s="249"/>
      <c r="E52" s="249"/>
      <c r="F52" s="250"/>
      <c r="G52" s="228"/>
      <c r="H52" s="229" t="s">
        <v>422</v>
      </c>
      <c r="I52" s="252">
        <v>3</v>
      </c>
      <c r="J52" s="252">
        <v>18</v>
      </c>
      <c r="K52" s="252">
        <v>165</v>
      </c>
      <c r="L52" s="252">
        <v>145</v>
      </c>
      <c r="N52" s="305"/>
      <c r="O52" s="225"/>
      <c r="P52" s="226" t="s">
        <v>459</v>
      </c>
      <c r="Q52" s="507">
        <v>27356</v>
      </c>
      <c r="R52" s="508"/>
      <c r="S52" s="508">
        <v>22163</v>
      </c>
      <c r="T52" s="508"/>
      <c r="U52" s="508">
        <v>19723</v>
      </c>
      <c r="V52" s="508"/>
      <c r="W52" s="508">
        <v>16076</v>
      </c>
      <c r="X52" s="508"/>
      <c r="Y52" s="510">
        <v>18008</v>
      </c>
      <c r="Z52" s="510"/>
    </row>
    <row r="53" spans="1:26" ht="21.75" customHeight="1">
      <c r="A53" s="319" t="s">
        <v>395</v>
      </c>
      <c r="B53" s="547"/>
      <c r="C53" s="297">
        <f>SUM(C54:C61)</f>
        <v>26</v>
      </c>
      <c r="D53" s="297">
        <f>SUM(D54:D61)</f>
        <v>240</v>
      </c>
      <c r="E53" s="297">
        <f>SUM(E54:E61)</f>
        <v>2485</v>
      </c>
      <c r="F53" s="298">
        <f>SUM(F54:F61)</f>
        <v>2251</v>
      </c>
      <c r="G53" s="228"/>
      <c r="H53" s="229"/>
      <c r="I53" s="249"/>
      <c r="J53" s="249"/>
      <c r="K53" s="249"/>
      <c r="L53" s="249"/>
      <c r="N53" s="305" t="s">
        <v>464</v>
      </c>
      <c r="O53" s="225"/>
      <c r="P53" s="226" t="s">
        <v>458</v>
      </c>
      <c r="Q53" s="507">
        <v>2802</v>
      </c>
      <c r="R53" s="508"/>
      <c r="S53" s="508">
        <v>2651</v>
      </c>
      <c r="T53" s="508"/>
      <c r="U53" s="508">
        <v>2532</v>
      </c>
      <c r="V53" s="508"/>
      <c r="W53" s="508">
        <v>2495</v>
      </c>
      <c r="X53" s="508"/>
      <c r="Y53" s="510">
        <v>2568</v>
      </c>
      <c r="Z53" s="510"/>
    </row>
    <row r="54" spans="1:26" ht="21.75" customHeight="1">
      <c r="A54" s="37"/>
      <c r="B54" s="229" t="s">
        <v>396</v>
      </c>
      <c r="C54" s="249">
        <v>3</v>
      </c>
      <c r="D54" s="249">
        <v>29</v>
      </c>
      <c r="E54" s="249">
        <v>370</v>
      </c>
      <c r="F54" s="250">
        <v>330</v>
      </c>
      <c r="G54" s="546" t="s">
        <v>423</v>
      </c>
      <c r="H54" s="547"/>
      <c r="I54" s="297">
        <f>SUM(I55:I58)</f>
        <v>24</v>
      </c>
      <c r="J54" s="297">
        <f>SUM(J55:J58)</f>
        <v>105</v>
      </c>
      <c r="K54" s="297">
        <f>SUM(K55:K58)</f>
        <v>1220</v>
      </c>
      <c r="L54" s="297">
        <f>SUM(L55:L58)</f>
        <v>947</v>
      </c>
      <c r="N54" s="305"/>
      <c r="O54" s="225"/>
      <c r="P54" s="226" t="s">
        <v>459</v>
      </c>
      <c r="Q54" s="507">
        <v>3490806</v>
      </c>
      <c r="R54" s="508"/>
      <c r="S54" s="508">
        <v>3650992</v>
      </c>
      <c r="T54" s="508"/>
      <c r="U54" s="508">
        <v>3495119</v>
      </c>
      <c r="V54" s="508"/>
      <c r="W54" s="508">
        <v>3580131</v>
      </c>
      <c r="X54" s="508"/>
      <c r="Y54" s="510">
        <v>4117120</v>
      </c>
      <c r="Z54" s="510"/>
    </row>
    <row r="55" spans="1:26" ht="21.75" customHeight="1">
      <c r="A55" s="37"/>
      <c r="B55" s="229" t="s">
        <v>397</v>
      </c>
      <c r="C55" s="249">
        <v>7</v>
      </c>
      <c r="D55" s="249">
        <v>56</v>
      </c>
      <c r="E55" s="249">
        <v>595</v>
      </c>
      <c r="F55" s="250">
        <v>525</v>
      </c>
      <c r="G55" s="228"/>
      <c r="H55" s="229" t="s">
        <v>424</v>
      </c>
      <c r="I55" s="252">
        <v>6</v>
      </c>
      <c r="J55" s="252">
        <v>36</v>
      </c>
      <c r="K55" s="252">
        <v>360</v>
      </c>
      <c r="L55" s="252">
        <v>280</v>
      </c>
      <c r="N55" s="305" t="s">
        <v>465</v>
      </c>
      <c r="O55" s="225"/>
      <c r="P55" s="226" t="s">
        <v>458</v>
      </c>
      <c r="Q55" s="507">
        <v>0</v>
      </c>
      <c r="R55" s="508"/>
      <c r="S55" s="508">
        <v>0</v>
      </c>
      <c r="T55" s="508"/>
      <c r="U55" s="508">
        <v>0</v>
      </c>
      <c r="V55" s="508"/>
      <c r="W55" s="508">
        <v>0</v>
      </c>
      <c r="X55" s="508"/>
      <c r="Y55" s="510">
        <v>0</v>
      </c>
      <c r="Z55" s="510"/>
    </row>
    <row r="56" spans="1:26" ht="21.75" customHeight="1">
      <c r="A56" s="37"/>
      <c r="B56" s="229" t="s">
        <v>398</v>
      </c>
      <c r="C56" s="249">
        <v>11</v>
      </c>
      <c r="D56" s="249">
        <v>119</v>
      </c>
      <c r="E56" s="249">
        <v>1140</v>
      </c>
      <c r="F56" s="250">
        <v>1089</v>
      </c>
      <c r="G56" s="228"/>
      <c r="H56" s="229" t="s">
        <v>425</v>
      </c>
      <c r="I56" s="252">
        <v>5</v>
      </c>
      <c r="J56" s="252">
        <v>16</v>
      </c>
      <c r="K56" s="252">
        <v>190</v>
      </c>
      <c r="L56" s="252">
        <v>140</v>
      </c>
      <c r="N56" s="305"/>
      <c r="O56" s="225"/>
      <c r="P56" s="226" t="s">
        <v>459</v>
      </c>
      <c r="Q56" s="507">
        <v>391</v>
      </c>
      <c r="R56" s="508"/>
      <c r="S56" s="508">
        <v>304</v>
      </c>
      <c r="T56" s="508"/>
      <c r="U56" s="508">
        <v>311</v>
      </c>
      <c r="V56" s="508"/>
      <c r="W56" s="508">
        <v>125</v>
      </c>
      <c r="X56" s="508"/>
      <c r="Y56" s="510">
        <v>0</v>
      </c>
      <c r="Z56" s="510"/>
    </row>
    <row r="57" spans="1:26" ht="21.75" customHeight="1">
      <c r="A57" s="37"/>
      <c r="B57" s="229" t="s">
        <v>399</v>
      </c>
      <c r="C57" s="249">
        <v>1</v>
      </c>
      <c r="D57" s="249">
        <v>5</v>
      </c>
      <c r="E57" s="249">
        <v>60</v>
      </c>
      <c r="F57" s="250">
        <v>44</v>
      </c>
      <c r="G57" s="228"/>
      <c r="H57" s="229" t="s">
        <v>426</v>
      </c>
      <c r="I57" s="252">
        <v>8</v>
      </c>
      <c r="J57" s="252">
        <v>36</v>
      </c>
      <c r="K57" s="252">
        <v>475</v>
      </c>
      <c r="L57" s="252">
        <v>372</v>
      </c>
      <c r="N57" s="305" t="s">
        <v>466</v>
      </c>
      <c r="O57" s="225"/>
      <c r="P57" s="226" t="s">
        <v>458</v>
      </c>
      <c r="Q57" s="507">
        <v>1</v>
      </c>
      <c r="R57" s="508"/>
      <c r="S57" s="508">
        <v>2</v>
      </c>
      <c r="T57" s="508"/>
      <c r="U57" s="508">
        <v>1</v>
      </c>
      <c r="V57" s="508"/>
      <c r="W57" s="508">
        <v>1</v>
      </c>
      <c r="X57" s="508"/>
      <c r="Y57" s="510">
        <v>1</v>
      </c>
      <c r="Z57" s="510"/>
    </row>
    <row r="58" spans="1:26" ht="21.75" customHeight="1">
      <c r="A58" s="37"/>
      <c r="B58" s="229" t="s">
        <v>400</v>
      </c>
      <c r="C58" s="249">
        <v>1</v>
      </c>
      <c r="D58" s="249">
        <v>6</v>
      </c>
      <c r="E58" s="249">
        <v>60</v>
      </c>
      <c r="F58" s="250">
        <v>54</v>
      </c>
      <c r="G58" s="228"/>
      <c r="H58" s="229" t="s">
        <v>427</v>
      </c>
      <c r="I58" s="252">
        <v>5</v>
      </c>
      <c r="J58" s="252">
        <v>17</v>
      </c>
      <c r="K58" s="252">
        <v>195</v>
      </c>
      <c r="L58" s="252">
        <v>155</v>
      </c>
      <c r="N58" s="305"/>
      <c r="O58" s="225"/>
      <c r="P58" s="226" t="s">
        <v>459</v>
      </c>
      <c r="Q58" s="507">
        <v>409</v>
      </c>
      <c r="R58" s="508"/>
      <c r="S58" s="508">
        <v>543</v>
      </c>
      <c r="T58" s="508"/>
      <c r="U58" s="508">
        <v>833</v>
      </c>
      <c r="V58" s="508"/>
      <c r="W58" s="508">
        <v>778</v>
      </c>
      <c r="X58" s="508"/>
      <c r="Y58" s="510">
        <v>635</v>
      </c>
      <c r="Z58" s="510"/>
    </row>
    <row r="59" spans="1:26" ht="21.75" customHeight="1">
      <c r="A59" s="37"/>
      <c r="B59" s="229" t="s">
        <v>401</v>
      </c>
      <c r="C59" s="249">
        <v>1</v>
      </c>
      <c r="D59" s="249">
        <v>13</v>
      </c>
      <c r="E59" s="249">
        <v>150</v>
      </c>
      <c r="F59" s="250">
        <v>130</v>
      </c>
      <c r="G59" s="228"/>
      <c r="H59" s="229"/>
      <c r="I59" s="249"/>
      <c r="J59" s="249"/>
      <c r="K59" s="249"/>
      <c r="L59" s="249"/>
      <c r="N59" s="305" t="s">
        <v>467</v>
      </c>
      <c r="O59" s="225"/>
      <c r="P59" s="226" t="s">
        <v>458</v>
      </c>
      <c r="Q59" s="507">
        <v>2</v>
      </c>
      <c r="R59" s="508"/>
      <c r="S59" s="508">
        <v>3</v>
      </c>
      <c r="T59" s="508"/>
      <c r="U59" s="508">
        <v>3</v>
      </c>
      <c r="V59" s="508"/>
      <c r="W59" s="508">
        <v>3</v>
      </c>
      <c r="X59" s="508"/>
      <c r="Y59" s="510">
        <v>3</v>
      </c>
      <c r="Z59" s="510"/>
    </row>
    <row r="60" spans="1:26" ht="21.75" customHeight="1">
      <c r="A60" s="37"/>
      <c r="B60" s="229" t="s">
        <v>402</v>
      </c>
      <c r="C60" s="249">
        <v>1</v>
      </c>
      <c r="D60" s="249">
        <v>4</v>
      </c>
      <c r="E60" s="249">
        <v>30</v>
      </c>
      <c r="F60" s="250">
        <v>19</v>
      </c>
      <c r="G60" s="546" t="s">
        <v>428</v>
      </c>
      <c r="H60" s="547"/>
      <c r="I60" s="297">
        <f>SUM(I61)</f>
        <v>5</v>
      </c>
      <c r="J60" s="297">
        <f>SUM(J61)</f>
        <v>28</v>
      </c>
      <c r="K60" s="297">
        <f>SUM(K61)</f>
        <v>255</v>
      </c>
      <c r="L60" s="297">
        <f>SUM(L61)</f>
        <v>225</v>
      </c>
      <c r="N60" s="305"/>
      <c r="O60" s="225"/>
      <c r="P60" s="226" t="s">
        <v>459</v>
      </c>
      <c r="Q60" s="507">
        <v>2736</v>
      </c>
      <c r="R60" s="508"/>
      <c r="S60" s="508">
        <v>4631</v>
      </c>
      <c r="T60" s="508"/>
      <c r="U60" s="508">
        <v>5263</v>
      </c>
      <c r="V60" s="508"/>
      <c r="W60" s="508">
        <v>5356</v>
      </c>
      <c r="X60" s="508"/>
      <c r="Y60" s="510">
        <v>5365</v>
      </c>
      <c r="Z60" s="510"/>
    </row>
    <row r="61" spans="1:26" ht="21.75" customHeight="1">
      <c r="A61" s="185"/>
      <c r="B61" s="231" t="s">
        <v>403</v>
      </c>
      <c r="C61" s="255">
        <v>1</v>
      </c>
      <c r="D61" s="255">
        <v>8</v>
      </c>
      <c r="E61" s="255">
        <v>80</v>
      </c>
      <c r="F61" s="256">
        <v>60</v>
      </c>
      <c r="G61" s="230"/>
      <c r="H61" s="231" t="s">
        <v>429</v>
      </c>
      <c r="I61" s="255">
        <v>5</v>
      </c>
      <c r="J61" s="255">
        <v>28</v>
      </c>
      <c r="K61" s="255">
        <v>255</v>
      </c>
      <c r="L61" s="255">
        <v>225</v>
      </c>
      <c r="N61" s="525" t="s">
        <v>460</v>
      </c>
      <c r="O61" s="525"/>
      <c r="P61" s="526"/>
      <c r="Q61" s="511">
        <v>525552</v>
      </c>
      <c r="R61" s="512"/>
      <c r="S61" s="512">
        <v>550520</v>
      </c>
      <c r="T61" s="512"/>
      <c r="U61" s="512">
        <v>566124</v>
      </c>
      <c r="V61" s="512"/>
      <c r="W61" s="512">
        <v>585702</v>
      </c>
      <c r="X61" s="512"/>
      <c r="Y61" s="513">
        <v>597930</v>
      </c>
      <c r="Z61" s="513"/>
    </row>
    <row r="62" spans="1:14" ht="21.75" customHeight="1">
      <c r="A62" t="s">
        <v>404</v>
      </c>
      <c r="N62" s="241" t="s">
        <v>468</v>
      </c>
    </row>
    <row r="63" ht="21.75" customHeight="1">
      <c r="N63" t="s">
        <v>469</v>
      </c>
    </row>
  </sheetData>
  <sheetProtection/>
  <mergeCells count="193">
    <mergeCell ref="A3:L3"/>
    <mergeCell ref="A5:D6"/>
    <mergeCell ref="G5:J6"/>
    <mergeCell ref="L5:L6"/>
    <mergeCell ref="K5:K6"/>
    <mergeCell ref="F5:F6"/>
    <mergeCell ref="E5:E6"/>
    <mergeCell ref="A8:D8"/>
    <mergeCell ref="A7:D7"/>
    <mergeCell ref="C9:D9"/>
    <mergeCell ref="A53:B53"/>
    <mergeCell ref="A47:B47"/>
    <mergeCell ref="A44:B44"/>
    <mergeCell ref="A42:B42"/>
    <mergeCell ref="A41:B41"/>
    <mergeCell ref="A40:B40"/>
    <mergeCell ref="A39:B39"/>
    <mergeCell ref="C10:D10"/>
    <mergeCell ref="C11:D11"/>
    <mergeCell ref="C12:D12"/>
    <mergeCell ref="C13:D13"/>
    <mergeCell ref="C14:D14"/>
    <mergeCell ref="C15:D15"/>
    <mergeCell ref="C16:D16"/>
    <mergeCell ref="C17:D17"/>
    <mergeCell ref="I15:J15"/>
    <mergeCell ref="C22:D22"/>
    <mergeCell ref="C23:D23"/>
    <mergeCell ref="C24:D24"/>
    <mergeCell ref="C18:D18"/>
    <mergeCell ref="A19:D19"/>
    <mergeCell ref="C20:D20"/>
    <mergeCell ref="A21:D21"/>
    <mergeCell ref="G11:J11"/>
    <mergeCell ref="I12:J12"/>
    <mergeCell ref="G13:J13"/>
    <mergeCell ref="I14:J14"/>
    <mergeCell ref="I7:J7"/>
    <mergeCell ref="I8:J8"/>
    <mergeCell ref="I9:J9"/>
    <mergeCell ref="I10:J10"/>
    <mergeCell ref="I16:J16"/>
    <mergeCell ref="I17:I20"/>
    <mergeCell ref="I21:I23"/>
    <mergeCell ref="I24:J24"/>
    <mergeCell ref="G25:J25"/>
    <mergeCell ref="I26:J26"/>
    <mergeCell ref="A31:L31"/>
    <mergeCell ref="G32:H32"/>
    <mergeCell ref="A32:B32"/>
    <mergeCell ref="C26:D26"/>
    <mergeCell ref="C25:D25"/>
    <mergeCell ref="A33:B33"/>
    <mergeCell ref="G60:H60"/>
    <mergeCell ref="G54:H54"/>
    <mergeCell ref="G46:H46"/>
    <mergeCell ref="G40:H40"/>
    <mergeCell ref="G33:H33"/>
    <mergeCell ref="A38:B38"/>
    <mergeCell ref="A37:B37"/>
    <mergeCell ref="A36:B36"/>
    <mergeCell ref="A35:B35"/>
    <mergeCell ref="N3:Z3"/>
    <mergeCell ref="N4:X4"/>
    <mergeCell ref="Q6:Q8"/>
    <mergeCell ref="R6:R8"/>
    <mergeCell ref="S7:S8"/>
    <mergeCell ref="T7:T8"/>
    <mergeCell ref="W7:W8"/>
    <mergeCell ref="X7:X8"/>
    <mergeCell ref="N5:N8"/>
    <mergeCell ref="O6:O8"/>
    <mergeCell ref="O5:P5"/>
    <mergeCell ref="Q5:R5"/>
    <mergeCell ref="N24:N27"/>
    <mergeCell ref="N23:X23"/>
    <mergeCell ref="S6:T6"/>
    <mergeCell ref="U6:V6"/>
    <mergeCell ref="W6:X6"/>
    <mergeCell ref="S5:X5"/>
    <mergeCell ref="U7:U8"/>
    <mergeCell ref="V7:V8"/>
    <mergeCell ref="Y23:Z23"/>
    <mergeCell ref="O24:P26"/>
    <mergeCell ref="Q24:T24"/>
    <mergeCell ref="U24:V26"/>
    <mergeCell ref="W24:X26"/>
    <mergeCell ref="Y24:Z26"/>
    <mergeCell ref="Q25:R26"/>
    <mergeCell ref="S25:T26"/>
    <mergeCell ref="P6:P8"/>
    <mergeCell ref="N44:P44"/>
    <mergeCell ref="N43:P43"/>
    <mergeCell ref="N61:P61"/>
    <mergeCell ref="N45:N46"/>
    <mergeCell ref="N47:N48"/>
    <mergeCell ref="N49:N50"/>
    <mergeCell ref="N51:N52"/>
    <mergeCell ref="N53:N54"/>
    <mergeCell ref="N55:N56"/>
    <mergeCell ref="N57:N58"/>
    <mergeCell ref="N59:N60"/>
    <mergeCell ref="Q43:R43"/>
    <mergeCell ref="S43:T43"/>
    <mergeCell ref="U43:V43"/>
    <mergeCell ref="Q46:R46"/>
    <mergeCell ref="S46:T46"/>
    <mergeCell ref="U46:V46"/>
    <mergeCell ref="Q48:R48"/>
    <mergeCell ref="S48:T48"/>
    <mergeCell ref="U48:V48"/>
    <mergeCell ref="W43:X43"/>
    <mergeCell ref="Y43:Z43"/>
    <mergeCell ref="Q45:R45"/>
    <mergeCell ref="S45:T45"/>
    <mergeCell ref="U45:V45"/>
    <mergeCell ref="W45:X45"/>
    <mergeCell ref="Y45:Z45"/>
    <mergeCell ref="W46:X46"/>
    <mergeCell ref="Y46:Z46"/>
    <mergeCell ref="Q47:R47"/>
    <mergeCell ref="S47:T47"/>
    <mergeCell ref="U47:V47"/>
    <mergeCell ref="W47:X47"/>
    <mergeCell ref="Y47:Z47"/>
    <mergeCell ref="W50:X50"/>
    <mergeCell ref="W48:X48"/>
    <mergeCell ref="Y48:Z48"/>
    <mergeCell ref="Q49:R49"/>
    <mergeCell ref="S49:T49"/>
    <mergeCell ref="U49:V49"/>
    <mergeCell ref="W49:X49"/>
    <mergeCell ref="Y49:Z49"/>
    <mergeCell ref="W52:X52"/>
    <mergeCell ref="Y50:Z50"/>
    <mergeCell ref="Q51:R51"/>
    <mergeCell ref="S51:T51"/>
    <mergeCell ref="U51:V51"/>
    <mergeCell ref="W51:X51"/>
    <mergeCell ref="Y51:Z51"/>
    <mergeCell ref="Q50:R50"/>
    <mergeCell ref="S50:T50"/>
    <mergeCell ref="U50:V50"/>
    <mergeCell ref="W54:X54"/>
    <mergeCell ref="Y52:Z52"/>
    <mergeCell ref="Q53:R53"/>
    <mergeCell ref="S53:T53"/>
    <mergeCell ref="U53:V53"/>
    <mergeCell ref="W53:X53"/>
    <mergeCell ref="Y53:Z53"/>
    <mergeCell ref="Q52:R52"/>
    <mergeCell ref="S52:T52"/>
    <mergeCell ref="U52:V52"/>
    <mergeCell ref="W56:X56"/>
    <mergeCell ref="Y54:Z54"/>
    <mergeCell ref="Q55:R55"/>
    <mergeCell ref="S55:T55"/>
    <mergeCell ref="U55:V55"/>
    <mergeCell ref="W55:X55"/>
    <mergeCell ref="Y55:Z55"/>
    <mergeCell ref="Q54:R54"/>
    <mergeCell ref="S54:T54"/>
    <mergeCell ref="U54:V54"/>
    <mergeCell ref="W58:X58"/>
    <mergeCell ref="Y56:Z56"/>
    <mergeCell ref="Q57:R57"/>
    <mergeCell ref="S57:T57"/>
    <mergeCell ref="U57:V57"/>
    <mergeCell ref="W57:X57"/>
    <mergeCell ref="Y57:Z57"/>
    <mergeCell ref="W60:X60"/>
    <mergeCell ref="Y58:Z58"/>
    <mergeCell ref="Q59:R59"/>
    <mergeCell ref="S59:T59"/>
    <mergeCell ref="U59:V59"/>
    <mergeCell ref="W59:X59"/>
    <mergeCell ref="Y59:Z59"/>
    <mergeCell ref="N41:Z41"/>
    <mergeCell ref="Y60:Z60"/>
    <mergeCell ref="Q61:R61"/>
    <mergeCell ref="S61:T61"/>
    <mergeCell ref="U61:V61"/>
    <mergeCell ref="W61:X61"/>
    <mergeCell ref="Y61:Z61"/>
    <mergeCell ref="Q56:R56"/>
    <mergeCell ref="S56:T56"/>
    <mergeCell ref="U56:V56"/>
    <mergeCell ref="Q60:R60"/>
    <mergeCell ref="S60:T60"/>
    <mergeCell ref="U60:V60"/>
    <mergeCell ref="Q58:R58"/>
    <mergeCell ref="S58:T58"/>
    <mergeCell ref="U58:V58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69"/>
  <sheetViews>
    <sheetView tabSelected="1" zoomScalePageLayoutView="0" workbookViewId="0" topLeftCell="A1">
      <selection activeCell="G1" sqref="G1"/>
    </sheetView>
  </sheetViews>
  <sheetFormatPr defaultColWidth="10.59765625" defaultRowHeight="15"/>
  <cols>
    <col min="1" max="1" width="2.59765625" style="85" customWidth="1"/>
    <col min="2" max="11" width="15.59765625" style="85" customWidth="1"/>
    <col min="12" max="12" width="16.59765625" style="85" customWidth="1"/>
    <col min="13" max="14" width="15.59765625" style="85" customWidth="1"/>
    <col min="15" max="242" width="10.59765625" style="85" customWidth="1"/>
    <col min="243" max="16384" width="10.59765625" style="44" customWidth="1"/>
  </cols>
  <sheetData>
    <row r="1" spans="1:242" s="10" customFormat="1" ht="19.5" customHeight="1">
      <c r="A1" s="94" t="s">
        <v>473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 t="s">
        <v>474</v>
      </c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</row>
    <row r="2" spans="1:14" ht="19.5" customHeight="1">
      <c r="A2" s="585" t="s">
        <v>475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</row>
    <row r="3" ht="18" customHeight="1" thickBot="1"/>
    <row r="4" spans="1:15" ht="14.25">
      <c r="A4" s="580" t="s">
        <v>476</v>
      </c>
      <c r="B4" s="581"/>
      <c r="C4" s="584" t="s">
        <v>477</v>
      </c>
      <c r="D4" s="586" t="s">
        <v>478</v>
      </c>
      <c r="E4" s="587"/>
      <c r="F4" s="587"/>
      <c r="G4" s="587"/>
      <c r="H4" s="588"/>
      <c r="I4" s="587" t="s">
        <v>479</v>
      </c>
      <c r="J4" s="587"/>
      <c r="K4" s="587"/>
      <c r="L4" s="587"/>
      <c r="M4" s="587"/>
      <c r="N4" s="587"/>
      <c r="O4" s="50"/>
    </row>
    <row r="5" spans="1:27" ht="14.25">
      <c r="A5" s="582"/>
      <c r="B5" s="583"/>
      <c r="C5" s="440"/>
      <c r="D5" s="271" t="s">
        <v>107</v>
      </c>
      <c r="E5" s="272" t="s">
        <v>108</v>
      </c>
      <c r="F5" s="273" t="s">
        <v>109</v>
      </c>
      <c r="G5" s="273" t="s">
        <v>480</v>
      </c>
      <c r="H5" s="273" t="s">
        <v>481</v>
      </c>
      <c r="I5" s="273" t="s">
        <v>482</v>
      </c>
      <c r="J5" s="273" t="s">
        <v>110</v>
      </c>
      <c r="K5" s="273" t="s">
        <v>111</v>
      </c>
      <c r="L5" s="274" t="s">
        <v>112</v>
      </c>
      <c r="M5" s="273" t="s">
        <v>113</v>
      </c>
      <c r="N5" s="275" t="s">
        <v>114</v>
      </c>
      <c r="O5" s="97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</row>
    <row r="6" spans="1:14" ht="14.25">
      <c r="A6" s="589" t="s">
        <v>483</v>
      </c>
      <c r="B6" s="590"/>
      <c r="C6" s="278">
        <f>SUM(C8:C15,C17,C20,C26,C36,C43,C49,C57,C63)</f>
        <v>2453</v>
      </c>
      <c r="D6" s="278">
        <f>SUM(D8:D15,D17,D20,D26,D36,D43,D49,D57,D63)</f>
        <v>242424</v>
      </c>
      <c r="E6" s="278">
        <f aca="true" t="shared" si="0" ref="E6:N6">SUM(E8:E15,E17,E20,E26,E36,E43,E49,E57,E63)</f>
        <v>39954</v>
      </c>
      <c r="F6" s="278">
        <f t="shared" si="0"/>
        <v>15227</v>
      </c>
      <c r="G6" s="278">
        <f t="shared" si="0"/>
        <v>9127</v>
      </c>
      <c r="H6" s="278">
        <f t="shared" si="0"/>
        <v>59277</v>
      </c>
      <c r="I6" s="278">
        <f t="shared" si="0"/>
        <v>6949</v>
      </c>
      <c r="J6" s="278">
        <f t="shared" si="0"/>
        <v>10910</v>
      </c>
      <c r="K6" s="278">
        <f t="shared" si="0"/>
        <v>12738</v>
      </c>
      <c r="L6" s="278">
        <f t="shared" si="0"/>
        <v>11285</v>
      </c>
      <c r="M6" s="278">
        <f t="shared" si="0"/>
        <v>19128</v>
      </c>
      <c r="N6" s="278">
        <f t="shared" si="0"/>
        <v>57829</v>
      </c>
    </row>
    <row r="7" spans="1:14" ht="14.25">
      <c r="A7" s="127"/>
      <c r="B7" s="299"/>
      <c r="C7" s="300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</row>
    <row r="8" spans="1:14" ht="14.25">
      <c r="A8" s="578" t="s">
        <v>58</v>
      </c>
      <c r="B8" s="579"/>
      <c r="C8" s="134">
        <v>792</v>
      </c>
      <c r="D8" s="127">
        <f>SUM(E8:N8)</f>
        <v>88952</v>
      </c>
      <c r="E8" s="127">
        <v>14101</v>
      </c>
      <c r="F8" s="127">
        <v>6015</v>
      </c>
      <c r="G8" s="127">
        <v>4199</v>
      </c>
      <c r="H8" s="127">
        <v>18453</v>
      </c>
      <c r="I8" s="127">
        <v>1764</v>
      </c>
      <c r="J8" s="127">
        <v>4966</v>
      </c>
      <c r="K8" s="127">
        <v>5559</v>
      </c>
      <c r="L8" s="127">
        <v>2242</v>
      </c>
      <c r="M8" s="127">
        <v>7360</v>
      </c>
      <c r="N8" s="127">
        <v>24293</v>
      </c>
    </row>
    <row r="9" spans="1:14" ht="14.25">
      <c r="A9" s="578" t="s">
        <v>59</v>
      </c>
      <c r="B9" s="579"/>
      <c r="C9" s="134">
        <v>118</v>
      </c>
      <c r="D9" s="127">
        <f aca="true" t="shared" si="1" ref="D9:D64">SUM(E9:N9)</f>
        <v>29026</v>
      </c>
      <c r="E9" s="127">
        <v>5421</v>
      </c>
      <c r="F9" s="127">
        <v>1645</v>
      </c>
      <c r="G9" s="127">
        <v>795</v>
      </c>
      <c r="H9" s="127">
        <v>8856</v>
      </c>
      <c r="I9" s="127">
        <v>1008</v>
      </c>
      <c r="J9" s="127">
        <v>519</v>
      </c>
      <c r="K9" s="127">
        <v>728</v>
      </c>
      <c r="L9" s="127">
        <v>2268</v>
      </c>
      <c r="M9" s="127">
        <v>1923</v>
      </c>
      <c r="N9" s="127">
        <v>5863</v>
      </c>
    </row>
    <row r="10" spans="1:14" ht="14.25">
      <c r="A10" s="578" t="s">
        <v>60</v>
      </c>
      <c r="B10" s="579"/>
      <c r="C10" s="134">
        <v>200</v>
      </c>
      <c r="D10" s="127">
        <f t="shared" si="1"/>
        <v>31122</v>
      </c>
      <c r="E10" s="127">
        <v>3836</v>
      </c>
      <c r="F10" s="127">
        <v>1901</v>
      </c>
      <c r="G10" s="127">
        <v>1174</v>
      </c>
      <c r="H10" s="127">
        <v>8930</v>
      </c>
      <c r="I10" s="127">
        <v>946</v>
      </c>
      <c r="J10" s="127">
        <v>1873</v>
      </c>
      <c r="K10" s="127">
        <v>1208</v>
      </c>
      <c r="L10" s="127">
        <v>1541</v>
      </c>
      <c r="M10" s="127">
        <v>3507</v>
      </c>
      <c r="N10" s="127">
        <v>6206</v>
      </c>
    </row>
    <row r="11" spans="1:14" ht="14.25">
      <c r="A11" s="578" t="s">
        <v>61</v>
      </c>
      <c r="B11" s="579"/>
      <c r="C11" s="134">
        <v>95</v>
      </c>
      <c r="D11" s="127">
        <f t="shared" si="1"/>
        <v>4869</v>
      </c>
      <c r="E11" s="127">
        <v>900</v>
      </c>
      <c r="F11" s="127">
        <v>240</v>
      </c>
      <c r="G11" s="127">
        <v>278</v>
      </c>
      <c r="H11" s="127">
        <v>1453</v>
      </c>
      <c r="I11" s="127">
        <v>222</v>
      </c>
      <c r="J11" s="127">
        <v>108</v>
      </c>
      <c r="K11" s="127">
        <v>136</v>
      </c>
      <c r="L11" s="127">
        <v>116</v>
      </c>
      <c r="M11" s="127">
        <v>307</v>
      </c>
      <c r="N11" s="127">
        <v>1109</v>
      </c>
    </row>
    <row r="12" spans="1:14" ht="14.25">
      <c r="A12" s="578" t="s">
        <v>62</v>
      </c>
      <c r="B12" s="579"/>
      <c r="C12" s="134">
        <v>82</v>
      </c>
      <c r="D12" s="127">
        <f t="shared" si="1"/>
        <v>10115</v>
      </c>
      <c r="E12" s="127">
        <v>424</v>
      </c>
      <c r="F12" s="127">
        <v>873</v>
      </c>
      <c r="G12" s="127">
        <v>452</v>
      </c>
      <c r="H12" s="127">
        <v>2713</v>
      </c>
      <c r="I12" s="127">
        <v>493</v>
      </c>
      <c r="J12" s="127">
        <v>451</v>
      </c>
      <c r="K12" s="127">
        <v>955</v>
      </c>
      <c r="L12" s="127">
        <v>926</v>
      </c>
      <c r="M12" s="127">
        <v>887</v>
      </c>
      <c r="N12" s="127">
        <v>1941</v>
      </c>
    </row>
    <row r="13" spans="1:14" ht="14.25">
      <c r="A13" s="578" t="s">
        <v>63</v>
      </c>
      <c r="B13" s="579"/>
      <c r="C13" s="134">
        <v>132</v>
      </c>
      <c r="D13" s="127">
        <f t="shared" si="1"/>
        <v>24125</v>
      </c>
      <c r="E13" s="127">
        <v>5894</v>
      </c>
      <c r="F13" s="127">
        <v>765</v>
      </c>
      <c r="G13" s="127">
        <v>471</v>
      </c>
      <c r="H13" s="127">
        <v>6228</v>
      </c>
      <c r="I13" s="127">
        <v>818</v>
      </c>
      <c r="J13" s="127">
        <v>536</v>
      </c>
      <c r="K13" s="127">
        <v>238</v>
      </c>
      <c r="L13" s="127">
        <v>2001</v>
      </c>
      <c r="M13" s="127">
        <v>1294</v>
      </c>
      <c r="N13" s="127">
        <v>5880</v>
      </c>
    </row>
    <row r="14" spans="1:14" ht="14.25">
      <c r="A14" s="578" t="s">
        <v>64</v>
      </c>
      <c r="B14" s="579"/>
      <c r="C14" s="134">
        <v>73</v>
      </c>
      <c r="D14" s="127">
        <f t="shared" si="1"/>
        <v>4971</v>
      </c>
      <c r="E14" s="127">
        <v>349</v>
      </c>
      <c r="F14" s="127">
        <v>106</v>
      </c>
      <c r="G14" s="127">
        <v>73</v>
      </c>
      <c r="H14" s="127">
        <v>262</v>
      </c>
      <c r="I14" s="127">
        <v>89</v>
      </c>
      <c r="J14" s="127">
        <v>92</v>
      </c>
      <c r="K14" s="127">
        <v>2155</v>
      </c>
      <c r="L14" s="127">
        <v>75</v>
      </c>
      <c r="M14" s="127">
        <v>140</v>
      </c>
      <c r="N14" s="127">
        <v>1630</v>
      </c>
    </row>
    <row r="15" spans="1:14" ht="14.25">
      <c r="A15" s="578" t="s">
        <v>65</v>
      </c>
      <c r="B15" s="579"/>
      <c r="C15" s="134">
        <v>102</v>
      </c>
      <c r="D15" s="127">
        <f t="shared" si="1"/>
        <v>3426</v>
      </c>
      <c r="E15" s="127">
        <v>586</v>
      </c>
      <c r="F15" s="127">
        <v>288</v>
      </c>
      <c r="G15" s="127">
        <v>86</v>
      </c>
      <c r="H15" s="127">
        <v>624</v>
      </c>
      <c r="I15" s="127">
        <v>94</v>
      </c>
      <c r="J15" s="127">
        <v>73</v>
      </c>
      <c r="K15" s="127">
        <v>59</v>
      </c>
      <c r="L15" s="127">
        <v>147</v>
      </c>
      <c r="M15" s="127">
        <v>271</v>
      </c>
      <c r="N15" s="127">
        <v>1198</v>
      </c>
    </row>
    <row r="16" spans="1:14" ht="14.25">
      <c r="A16" s="127"/>
      <c r="B16" s="299"/>
      <c r="C16" s="300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</row>
    <row r="17" spans="1:14" ht="14.25">
      <c r="A17" s="578" t="s">
        <v>66</v>
      </c>
      <c r="B17" s="579"/>
      <c r="C17" s="127">
        <f aca="true" t="shared" si="2" ref="C17:N17">SUM(C18)</f>
        <v>36</v>
      </c>
      <c r="D17" s="127">
        <f t="shared" si="2"/>
        <v>1490</v>
      </c>
      <c r="E17" s="127">
        <f t="shared" si="2"/>
        <v>228</v>
      </c>
      <c r="F17" s="127">
        <f t="shared" si="2"/>
        <v>33</v>
      </c>
      <c r="G17" s="127">
        <f t="shared" si="2"/>
        <v>11</v>
      </c>
      <c r="H17" s="127">
        <f t="shared" si="2"/>
        <v>72</v>
      </c>
      <c r="I17" s="127">
        <f t="shared" si="2"/>
        <v>33</v>
      </c>
      <c r="J17" s="127">
        <f t="shared" si="2"/>
        <v>192</v>
      </c>
      <c r="K17" s="127">
        <f t="shared" si="2"/>
        <v>88</v>
      </c>
      <c r="L17" s="127">
        <f t="shared" si="2"/>
        <v>65</v>
      </c>
      <c r="M17" s="127">
        <f t="shared" si="2"/>
        <v>59</v>
      </c>
      <c r="N17" s="127">
        <f t="shared" si="2"/>
        <v>709</v>
      </c>
    </row>
    <row r="18" spans="1:14" ht="14.25">
      <c r="A18" s="127"/>
      <c r="B18" s="302" t="s">
        <v>67</v>
      </c>
      <c r="C18" s="134">
        <v>36</v>
      </c>
      <c r="D18" s="127">
        <f t="shared" si="1"/>
        <v>1490</v>
      </c>
      <c r="E18" s="127">
        <v>228</v>
      </c>
      <c r="F18" s="127">
        <v>33</v>
      </c>
      <c r="G18" s="127">
        <v>11</v>
      </c>
      <c r="H18" s="127">
        <v>72</v>
      </c>
      <c r="I18" s="127">
        <v>33</v>
      </c>
      <c r="J18" s="127">
        <v>192</v>
      </c>
      <c r="K18" s="127">
        <v>88</v>
      </c>
      <c r="L18" s="127">
        <v>65</v>
      </c>
      <c r="M18" s="127">
        <v>59</v>
      </c>
      <c r="N18" s="127">
        <v>709</v>
      </c>
    </row>
    <row r="19" spans="1:14" ht="14.25">
      <c r="A19" s="127"/>
      <c r="B19" s="302"/>
      <c r="C19" s="300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</row>
    <row r="20" spans="1:14" ht="14.25">
      <c r="A20" s="578" t="s">
        <v>68</v>
      </c>
      <c r="B20" s="579"/>
      <c r="C20" s="127">
        <f aca="true" t="shared" si="3" ref="C20:N20">SUM(C21:C24)</f>
        <v>79</v>
      </c>
      <c r="D20" s="127">
        <f t="shared" si="3"/>
        <v>6965</v>
      </c>
      <c r="E20" s="127">
        <f t="shared" si="3"/>
        <v>979</v>
      </c>
      <c r="F20" s="127">
        <f t="shared" si="3"/>
        <v>297</v>
      </c>
      <c r="G20" s="127">
        <f t="shared" si="3"/>
        <v>164</v>
      </c>
      <c r="H20" s="127">
        <f t="shared" si="3"/>
        <v>1774</v>
      </c>
      <c r="I20" s="127">
        <f t="shared" si="3"/>
        <v>344</v>
      </c>
      <c r="J20" s="127">
        <f t="shared" si="3"/>
        <v>340</v>
      </c>
      <c r="K20" s="127">
        <f t="shared" si="3"/>
        <v>242</v>
      </c>
      <c r="L20" s="127">
        <f t="shared" si="3"/>
        <v>477</v>
      </c>
      <c r="M20" s="127">
        <f t="shared" si="3"/>
        <v>498</v>
      </c>
      <c r="N20" s="127">
        <f t="shared" si="3"/>
        <v>1850</v>
      </c>
    </row>
    <row r="21" spans="1:14" ht="14.25">
      <c r="A21" s="127"/>
      <c r="B21" s="302" t="s">
        <v>69</v>
      </c>
      <c r="C21" s="134">
        <v>23</v>
      </c>
      <c r="D21" s="127">
        <f t="shared" si="1"/>
        <v>2263</v>
      </c>
      <c r="E21" s="127">
        <v>286</v>
      </c>
      <c r="F21" s="127">
        <v>125</v>
      </c>
      <c r="G21" s="127">
        <v>111</v>
      </c>
      <c r="H21" s="127">
        <v>624</v>
      </c>
      <c r="I21" s="127">
        <v>70</v>
      </c>
      <c r="J21" s="127">
        <v>189</v>
      </c>
      <c r="K21" s="127">
        <v>120</v>
      </c>
      <c r="L21" s="127">
        <v>350</v>
      </c>
      <c r="M21" s="127">
        <v>155</v>
      </c>
      <c r="N21" s="127">
        <v>233</v>
      </c>
    </row>
    <row r="22" spans="1:14" ht="14.25">
      <c r="A22" s="127"/>
      <c r="B22" s="302" t="s">
        <v>70</v>
      </c>
      <c r="C22" s="134">
        <v>24</v>
      </c>
      <c r="D22" s="127">
        <f t="shared" si="1"/>
        <v>1967</v>
      </c>
      <c r="E22" s="127">
        <v>314</v>
      </c>
      <c r="F22" s="127">
        <v>47</v>
      </c>
      <c r="G22" s="127">
        <v>34</v>
      </c>
      <c r="H22" s="127">
        <v>254</v>
      </c>
      <c r="I22" s="127">
        <v>67</v>
      </c>
      <c r="J22" s="127">
        <v>125</v>
      </c>
      <c r="K22" s="127">
        <v>93</v>
      </c>
      <c r="L22" s="127">
        <v>69</v>
      </c>
      <c r="M22" s="127">
        <v>233</v>
      </c>
      <c r="N22" s="127">
        <v>731</v>
      </c>
    </row>
    <row r="23" spans="1:14" ht="14.25">
      <c r="A23" s="127"/>
      <c r="B23" s="302" t="s">
        <v>71</v>
      </c>
      <c r="C23" s="134">
        <v>22</v>
      </c>
      <c r="D23" s="127">
        <f t="shared" si="1"/>
        <v>1916</v>
      </c>
      <c r="E23" s="127">
        <v>174</v>
      </c>
      <c r="F23" s="127">
        <v>101</v>
      </c>
      <c r="G23" s="127">
        <v>11</v>
      </c>
      <c r="H23" s="127">
        <v>690</v>
      </c>
      <c r="I23" s="127">
        <v>202</v>
      </c>
      <c r="J23" s="127">
        <v>14</v>
      </c>
      <c r="K23" s="127">
        <v>14</v>
      </c>
      <c r="L23" s="127">
        <v>41</v>
      </c>
      <c r="M23" s="127">
        <v>87</v>
      </c>
      <c r="N23" s="127">
        <v>582</v>
      </c>
    </row>
    <row r="24" spans="1:14" ht="14.25">
      <c r="A24" s="127"/>
      <c r="B24" s="302" t="s">
        <v>72</v>
      </c>
      <c r="C24" s="134">
        <v>10</v>
      </c>
      <c r="D24" s="127">
        <f t="shared" si="1"/>
        <v>819</v>
      </c>
      <c r="E24" s="127">
        <v>205</v>
      </c>
      <c r="F24" s="127">
        <v>24</v>
      </c>
      <c r="G24" s="131">
        <v>8</v>
      </c>
      <c r="H24" s="127">
        <v>206</v>
      </c>
      <c r="I24" s="131">
        <v>5</v>
      </c>
      <c r="J24" s="131">
        <v>12</v>
      </c>
      <c r="K24" s="131">
        <v>15</v>
      </c>
      <c r="L24" s="127">
        <v>17</v>
      </c>
      <c r="M24" s="127">
        <v>23</v>
      </c>
      <c r="N24" s="127">
        <v>304</v>
      </c>
    </row>
    <row r="25" spans="1:14" ht="14.25">
      <c r="A25" s="127"/>
      <c r="B25" s="302"/>
      <c r="C25" s="300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</row>
    <row r="26" spans="1:14" ht="14.25">
      <c r="A26" s="578" t="s">
        <v>73</v>
      </c>
      <c r="B26" s="579"/>
      <c r="C26" s="127">
        <f aca="true" t="shared" si="4" ref="C26:N26">SUM(C27:C34)</f>
        <v>184</v>
      </c>
      <c r="D26" s="127">
        <f t="shared" si="4"/>
        <v>6580</v>
      </c>
      <c r="E26" s="127">
        <f t="shared" si="4"/>
        <v>1293</v>
      </c>
      <c r="F26" s="127">
        <f t="shared" si="4"/>
        <v>436</v>
      </c>
      <c r="G26" s="127">
        <f t="shared" si="4"/>
        <v>232</v>
      </c>
      <c r="H26" s="127">
        <f t="shared" si="4"/>
        <v>1298</v>
      </c>
      <c r="I26" s="127">
        <f t="shared" si="4"/>
        <v>162</v>
      </c>
      <c r="J26" s="127">
        <f t="shared" si="4"/>
        <v>365</v>
      </c>
      <c r="K26" s="127">
        <f t="shared" si="4"/>
        <v>196</v>
      </c>
      <c r="L26" s="127">
        <f t="shared" si="4"/>
        <v>213</v>
      </c>
      <c r="M26" s="127">
        <f t="shared" si="4"/>
        <v>693</v>
      </c>
      <c r="N26" s="127">
        <f t="shared" si="4"/>
        <v>1692</v>
      </c>
    </row>
    <row r="27" spans="1:14" ht="14.25">
      <c r="A27" s="127"/>
      <c r="B27" s="302" t="s">
        <v>74</v>
      </c>
      <c r="C27" s="134">
        <v>20</v>
      </c>
      <c r="D27" s="127">
        <f t="shared" si="1"/>
        <v>1029</v>
      </c>
      <c r="E27" s="127">
        <v>317</v>
      </c>
      <c r="F27" s="127">
        <v>41</v>
      </c>
      <c r="G27" s="127">
        <v>40</v>
      </c>
      <c r="H27" s="127">
        <v>126</v>
      </c>
      <c r="I27" s="131">
        <v>34</v>
      </c>
      <c r="J27" s="127">
        <v>153</v>
      </c>
      <c r="K27" s="127">
        <v>10</v>
      </c>
      <c r="L27" s="127">
        <v>21</v>
      </c>
      <c r="M27" s="127">
        <v>57</v>
      </c>
      <c r="N27" s="127">
        <v>230</v>
      </c>
    </row>
    <row r="28" spans="1:14" ht="14.25">
      <c r="A28" s="127"/>
      <c r="B28" s="302" t="s">
        <v>75</v>
      </c>
      <c r="C28" s="134">
        <v>47</v>
      </c>
      <c r="D28" s="127">
        <f t="shared" si="1"/>
        <v>1845</v>
      </c>
      <c r="E28" s="127">
        <v>315</v>
      </c>
      <c r="F28" s="127">
        <v>148</v>
      </c>
      <c r="G28" s="127">
        <v>97</v>
      </c>
      <c r="H28" s="127">
        <v>313</v>
      </c>
      <c r="I28" s="127">
        <v>81</v>
      </c>
      <c r="J28" s="127">
        <v>67</v>
      </c>
      <c r="K28" s="127">
        <v>39</v>
      </c>
      <c r="L28" s="127">
        <v>69</v>
      </c>
      <c r="M28" s="127">
        <v>234</v>
      </c>
      <c r="N28" s="127">
        <v>482</v>
      </c>
    </row>
    <row r="29" spans="1:14" ht="14.25">
      <c r="A29" s="127"/>
      <c r="B29" s="302" t="s">
        <v>76</v>
      </c>
      <c r="C29" s="134">
        <v>74</v>
      </c>
      <c r="D29" s="127">
        <f t="shared" si="1"/>
        <v>2189</v>
      </c>
      <c r="E29" s="127">
        <v>455</v>
      </c>
      <c r="F29" s="127">
        <v>134</v>
      </c>
      <c r="G29" s="127">
        <v>45</v>
      </c>
      <c r="H29" s="127">
        <v>304</v>
      </c>
      <c r="I29" s="127">
        <v>28</v>
      </c>
      <c r="J29" s="127">
        <v>130</v>
      </c>
      <c r="K29" s="127">
        <v>33</v>
      </c>
      <c r="L29" s="127">
        <v>50</v>
      </c>
      <c r="M29" s="127">
        <v>299</v>
      </c>
      <c r="N29" s="127">
        <v>711</v>
      </c>
    </row>
    <row r="30" spans="1:14" ht="14.25">
      <c r="A30" s="127"/>
      <c r="B30" s="302" t="s">
        <v>77</v>
      </c>
      <c r="C30" s="134">
        <v>7</v>
      </c>
      <c r="D30" s="127">
        <f t="shared" si="1"/>
        <v>607</v>
      </c>
      <c r="E30" s="127">
        <v>92</v>
      </c>
      <c r="F30" s="127">
        <v>57</v>
      </c>
      <c r="G30" s="131">
        <v>7</v>
      </c>
      <c r="H30" s="127">
        <v>104</v>
      </c>
      <c r="I30" s="131">
        <v>9</v>
      </c>
      <c r="J30" s="131">
        <v>3</v>
      </c>
      <c r="K30" s="127">
        <v>70</v>
      </c>
      <c r="L30" s="127">
        <v>46</v>
      </c>
      <c r="M30" s="127">
        <v>67</v>
      </c>
      <c r="N30" s="127">
        <v>152</v>
      </c>
    </row>
    <row r="31" spans="1:14" ht="14.25">
      <c r="A31" s="127"/>
      <c r="B31" s="302" t="s">
        <v>78</v>
      </c>
      <c r="C31" s="134">
        <v>9</v>
      </c>
      <c r="D31" s="127">
        <f t="shared" si="1"/>
        <v>133</v>
      </c>
      <c r="E31" s="131">
        <v>47</v>
      </c>
      <c r="F31" s="127">
        <v>15</v>
      </c>
      <c r="G31" s="127">
        <v>3</v>
      </c>
      <c r="H31" s="127">
        <v>8</v>
      </c>
      <c r="I31" s="131" t="s">
        <v>486</v>
      </c>
      <c r="J31" s="131" t="s">
        <v>486</v>
      </c>
      <c r="K31" s="127">
        <v>16</v>
      </c>
      <c r="L31" s="131">
        <v>2</v>
      </c>
      <c r="M31" s="131">
        <v>8</v>
      </c>
      <c r="N31" s="131">
        <v>34</v>
      </c>
    </row>
    <row r="32" spans="1:14" ht="14.25">
      <c r="A32" s="127"/>
      <c r="B32" s="302" t="s">
        <v>79</v>
      </c>
      <c r="C32" s="134">
        <v>14</v>
      </c>
      <c r="D32" s="127">
        <f t="shared" si="1"/>
        <v>517</v>
      </c>
      <c r="E32" s="127">
        <v>54</v>
      </c>
      <c r="F32" s="127">
        <v>30</v>
      </c>
      <c r="G32" s="127">
        <v>6</v>
      </c>
      <c r="H32" s="127">
        <v>323</v>
      </c>
      <c r="I32" s="127">
        <v>4</v>
      </c>
      <c r="J32" s="131" t="s">
        <v>486</v>
      </c>
      <c r="K32" s="127">
        <v>11</v>
      </c>
      <c r="L32" s="131">
        <v>10</v>
      </c>
      <c r="M32" s="127">
        <v>17</v>
      </c>
      <c r="N32" s="127">
        <v>62</v>
      </c>
    </row>
    <row r="33" spans="1:14" ht="14.25">
      <c r="A33" s="127"/>
      <c r="B33" s="302" t="s">
        <v>80</v>
      </c>
      <c r="C33" s="134">
        <v>6</v>
      </c>
      <c r="D33" s="127">
        <f t="shared" si="1"/>
        <v>200</v>
      </c>
      <c r="E33" s="131">
        <v>7</v>
      </c>
      <c r="F33" s="127">
        <v>5</v>
      </c>
      <c r="G33" s="131">
        <v>29</v>
      </c>
      <c r="H33" s="127">
        <v>114</v>
      </c>
      <c r="I33" s="131">
        <v>4</v>
      </c>
      <c r="J33" s="131">
        <v>9</v>
      </c>
      <c r="K33" s="131">
        <v>14</v>
      </c>
      <c r="L33" s="131" t="s">
        <v>486</v>
      </c>
      <c r="M33" s="127">
        <v>10</v>
      </c>
      <c r="N33" s="131">
        <v>8</v>
      </c>
    </row>
    <row r="34" spans="1:14" ht="14.25">
      <c r="A34" s="127"/>
      <c r="B34" s="302" t="s">
        <v>81</v>
      </c>
      <c r="C34" s="134">
        <v>7</v>
      </c>
      <c r="D34" s="127">
        <f t="shared" si="1"/>
        <v>60</v>
      </c>
      <c r="E34" s="127">
        <v>6</v>
      </c>
      <c r="F34" s="127">
        <v>6</v>
      </c>
      <c r="G34" s="131">
        <v>5</v>
      </c>
      <c r="H34" s="127">
        <v>6</v>
      </c>
      <c r="I34" s="127">
        <v>2</v>
      </c>
      <c r="J34" s="131">
        <v>3</v>
      </c>
      <c r="K34" s="127">
        <v>3</v>
      </c>
      <c r="L34" s="127">
        <v>15</v>
      </c>
      <c r="M34" s="131">
        <v>1</v>
      </c>
      <c r="N34" s="127">
        <v>13</v>
      </c>
    </row>
    <row r="35" spans="1:14" ht="14.25">
      <c r="A35" s="127"/>
      <c r="B35" s="302"/>
      <c r="C35" s="300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</row>
    <row r="36" spans="1:14" ht="14.25">
      <c r="A36" s="578" t="s">
        <v>82</v>
      </c>
      <c r="B36" s="579"/>
      <c r="C36" s="127">
        <f aca="true" t="shared" si="5" ref="C36:N36">SUM(C37:C41)</f>
        <v>171</v>
      </c>
      <c r="D36" s="127">
        <f t="shared" si="5"/>
        <v>4751</v>
      </c>
      <c r="E36" s="127">
        <f t="shared" si="5"/>
        <v>940</v>
      </c>
      <c r="F36" s="127">
        <f t="shared" si="5"/>
        <v>403</v>
      </c>
      <c r="G36" s="127">
        <f t="shared" si="5"/>
        <v>173</v>
      </c>
      <c r="H36" s="127">
        <f t="shared" si="5"/>
        <v>1113</v>
      </c>
      <c r="I36" s="127">
        <f t="shared" si="5"/>
        <v>124</v>
      </c>
      <c r="J36" s="127">
        <f t="shared" si="5"/>
        <v>517</v>
      </c>
      <c r="K36" s="127">
        <f t="shared" si="5"/>
        <v>293</v>
      </c>
      <c r="L36" s="127">
        <f t="shared" si="5"/>
        <v>201</v>
      </c>
      <c r="M36" s="127">
        <f t="shared" si="5"/>
        <v>241</v>
      </c>
      <c r="N36" s="127">
        <f t="shared" si="5"/>
        <v>746</v>
      </c>
    </row>
    <row r="37" spans="1:14" ht="14.25">
      <c r="A37" s="127"/>
      <c r="B37" s="302" t="s">
        <v>83</v>
      </c>
      <c r="C37" s="134">
        <v>58</v>
      </c>
      <c r="D37" s="127">
        <f t="shared" si="1"/>
        <v>2117</v>
      </c>
      <c r="E37" s="127">
        <v>438</v>
      </c>
      <c r="F37" s="127">
        <v>194</v>
      </c>
      <c r="G37" s="127">
        <v>51</v>
      </c>
      <c r="H37" s="127">
        <v>491</v>
      </c>
      <c r="I37" s="127">
        <v>59</v>
      </c>
      <c r="J37" s="127">
        <v>78</v>
      </c>
      <c r="K37" s="127">
        <v>235</v>
      </c>
      <c r="L37" s="127">
        <v>107</v>
      </c>
      <c r="M37" s="127">
        <v>153</v>
      </c>
      <c r="N37" s="127">
        <v>311</v>
      </c>
    </row>
    <row r="38" spans="1:14" ht="14.25">
      <c r="A38" s="127"/>
      <c r="B38" s="302" t="s">
        <v>84</v>
      </c>
      <c r="C38" s="134">
        <v>24</v>
      </c>
      <c r="D38" s="127">
        <f t="shared" si="1"/>
        <v>549</v>
      </c>
      <c r="E38" s="127">
        <v>131</v>
      </c>
      <c r="F38" s="131">
        <v>6</v>
      </c>
      <c r="G38" s="131">
        <v>3</v>
      </c>
      <c r="H38" s="131">
        <v>54</v>
      </c>
      <c r="I38" s="131" t="s">
        <v>487</v>
      </c>
      <c r="J38" s="127">
        <v>282</v>
      </c>
      <c r="K38" s="131" t="s">
        <v>487</v>
      </c>
      <c r="L38" s="127">
        <v>14</v>
      </c>
      <c r="M38" s="127">
        <v>4</v>
      </c>
      <c r="N38" s="127">
        <v>55</v>
      </c>
    </row>
    <row r="39" spans="1:14" ht="14.25">
      <c r="A39" s="127"/>
      <c r="B39" s="302" t="s">
        <v>85</v>
      </c>
      <c r="C39" s="134">
        <v>20</v>
      </c>
      <c r="D39" s="127">
        <f t="shared" si="1"/>
        <v>922</v>
      </c>
      <c r="E39" s="127">
        <v>106</v>
      </c>
      <c r="F39" s="127">
        <v>66</v>
      </c>
      <c r="G39" s="127">
        <v>10</v>
      </c>
      <c r="H39" s="127">
        <v>256</v>
      </c>
      <c r="I39" s="127">
        <v>28</v>
      </c>
      <c r="J39" s="127">
        <v>113</v>
      </c>
      <c r="K39" s="127">
        <v>38</v>
      </c>
      <c r="L39" s="127">
        <v>57</v>
      </c>
      <c r="M39" s="127">
        <v>39</v>
      </c>
      <c r="N39" s="127">
        <v>209</v>
      </c>
    </row>
    <row r="40" spans="1:14" ht="14.25">
      <c r="A40" s="127"/>
      <c r="B40" s="302" t="s">
        <v>86</v>
      </c>
      <c r="C40" s="134">
        <v>20</v>
      </c>
      <c r="D40" s="127">
        <f t="shared" si="1"/>
        <v>211</v>
      </c>
      <c r="E40" s="127">
        <v>18</v>
      </c>
      <c r="F40" s="127">
        <v>18</v>
      </c>
      <c r="G40" s="127">
        <v>8</v>
      </c>
      <c r="H40" s="127">
        <v>60</v>
      </c>
      <c r="I40" s="127">
        <v>12</v>
      </c>
      <c r="J40" s="127">
        <v>20</v>
      </c>
      <c r="K40" s="127">
        <v>8</v>
      </c>
      <c r="L40" s="127">
        <v>7</v>
      </c>
      <c r="M40" s="127">
        <v>12</v>
      </c>
      <c r="N40" s="127">
        <v>48</v>
      </c>
    </row>
    <row r="41" spans="1:14" ht="14.25">
      <c r="A41" s="127"/>
      <c r="B41" s="302" t="s">
        <v>87</v>
      </c>
      <c r="C41" s="134">
        <v>49</v>
      </c>
      <c r="D41" s="127">
        <f t="shared" si="1"/>
        <v>952</v>
      </c>
      <c r="E41" s="127">
        <v>247</v>
      </c>
      <c r="F41" s="127">
        <v>119</v>
      </c>
      <c r="G41" s="127">
        <v>101</v>
      </c>
      <c r="H41" s="127">
        <v>252</v>
      </c>
      <c r="I41" s="127">
        <v>25</v>
      </c>
      <c r="J41" s="127">
        <v>24</v>
      </c>
      <c r="K41" s="127">
        <v>12</v>
      </c>
      <c r="L41" s="127">
        <v>16</v>
      </c>
      <c r="M41" s="127">
        <v>33</v>
      </c>
      <c r="N41" s="127">
        <v>123</v>
      </c>
    </row>
    <row r="42" spans="1:16" ht="14.25">
      <c r="A42" s="127"/>
      <c r="B42" s="302"/>
      <c r="C42" s="300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44"/>
      <c r="P42" s="44"/>
    </row>
    <row r="43" spans="1:14" ht="14.25">
      <c r="A43" s="578" t="s">
        <v>88</v>
      </c>
      <c r="B43" s="579"/>
      <c r="C43" s="127">
        <f aca="true" t="shared" si="6" ref="C43:N43">SUM(C44:C47)</f>
        <v>123</v>
      </c>
      <c r="D43" s="127">
        <f t="shared" si="6"/>
        <v>5424</v>
      </c>
      <c r="E43" s="127">
        <f t="shared" si="6"/>
        <v>957</v>
      </c>
      <c r="F43" s="127">
        <f t="shared" si="6"/>
        <v>601</v>
      </c>
      <c r="G43" s="127">
        <f t="shared" si="6"/>
        <v>238</v>
      </c>
      <c r="H43" s="127">
        <f t="shared" si="6"/>
        <v>1149</v>
      </c>
      <c r="I43" s="127">
        <f t="shared" si="6"/>
        <v>257</v>
      </c>
      <c r="J43" s="127">
        <f t="shared" si="6"/>
        <v>215</v>
      </c>
      <c r="K43" s="127">
        <f t="shared" si="6"/>
        <v>430</v>
      </c>
      <c r="L43" s="127">
        <f t="shared" si="6"/>
        <v>225</v>
      </c>
      <c r="M43" s="127">
        <f t="shared" si="6"/>
        <v>298</v>
      </c>
      <c r="N43" s="127">
        <f t="shared" si="6"/>
        <v>1054</v>
      </c>
    </row>
    <row r="44" spans="1:14" ht="14.25">
      <c r="A44" s="127"/>
      <c r="B44" s="302" t="s">
        <v>89</v>
      </c>
      <c r="C44" s="134">
        <v>35</v>
      </c>
      <c r="D44" s="127">
        <f t="shared" si="1"/>
        <v>2581</v>
      </c>
      <c r="E44" s="127">
        <v>375</v>
      </c>
      <c r="F44" s="127">
        <v>446</v>
      </c>
      <c r="G44" s="127">
        <v>166</v>
      </c>
      <c r="H44" s="127">
        <v>547</v>
      </c>
      <c r="I44" s="127">
        <v>187</v>
      </c>
      <c r="J44" s="127">
        <v>116</v>
      </c>
      <c r="K44" s="127">
        <v>269</v>
      </c>
      <c r="L44" s="127">
        <v>115</v>
      </c>
      <c r="M44" s="127">
        <v>94</v>
      </c>
      <c r="N44" s="127">
        <v>266</v>
      </c>
    </row>
    <row r="45" spans="1:14" ht="14.25">
      <c r="A45" s="127"/>
      <c r="B45" s="302" t="s">
        <v>90</v>
      </c>
      <c r="C45" s="134">
        <v>20</v>
      </c>
      <c r="D45" s="127">
        <f t="shared" si="1"/>
        <v>571</v>
      </c>
      <c r="E45" s="127">
        <v>100</v>
      </c>
      <c r="F45" s="127">
        <v>15</v>
      </c>
      <c r="G45" s="127">
        <v>21</v>
      </c>
      <c r="H45" s="127">
        <v>23</v>
      </c>
      <c r="I45" s="127">
        <v>18</v>
      </c>
      <c r="J45" s="127">
        <v>7</v>
      </c>
      <c r="K45" s="127">
        <v>5</v>
      </c>
      <c r="L45" s="127">
        <v>47</v>
      </c>
      <c r="M45" s="127">
        <v>47</v>
      </c>
      <c r="N45" s="127">
        <v>288</v>
      </c>
    </row>
    <row r="46" spans="1:14" ht="14.25">
      <c r="A46" s="127"/>
      <c r="B46" s="302" t="s">
        <v>91</v>
      </c>
      <c r="C46" s="134">
        <v>47</v>
      </c>
      <c r="D46" s="127">
        <f t="shared" si="1"/>
        <v>1684</v>
      </c>
      <c r="E46" s="127">
        <v>366</v>
      </c>
      <c r="F46" s="127">
        <v>91</v>
      </c>
      <c r="G46" s="127">
        <v>38</v>
      </c>
      <c r="H46" s="127">
        <v>490</v>
      </c>
      <c r="I46" s="127">
        <v>17</v>
      </c>
      <c r="J46" s="127">
        <v>47</v>
      </c>
      <c r="K46" s="127">
        <v>82</v>
      </c>
      <c r="L46" s="127">
        <v>35</v>
      </c>
      <c r="M46" s="127">
        <v>126</v>
      </c>
      <c r="N46" s="127">
        <v>392</v>
      </c>
    </row>
    <row r="47" spans="1:14" ht="14.25">
      <c r="A47" s="127"/>
      <c r="B47" s="302" t="s">
        <v>92</v>
      </c>
      <c r="C47" s="134">
        <v>21</v>
      </c>
      <c r="D47" s="127">
        <f t="shared" si="1"/>
        <v>588</v>
      </c>
      <c r="E47" s="127">
        <v>116</v>
      </c>
      <c r="F47" s="127">
        <v>49</v>
      </c>
      <c r="G47" s="127">
        <v>13</v>
      </c>
      <c r="H47" s="127">
        <v>89</v>
      </c>
      <c r="I47" s="131">
        <v>35</v>
      </c>
      <c r="J47" s="131">
        <v>45</v>
      </c>
      <c r="K47" s="127">
        <v>74</v>
      </c>
      <c r="L47" s="127">
        <v>28</v>
      </c>
      <c r="M47" s="127">
        <v>31</v>
      </c>
      <c r="N47" s="127">
        <v>108</v>
      </c>
    </row>
    <row r="48" spans="1:14" ht="14.25">
      <c r="A48" s="127"/>
      <c r="B48" s="302"/>
      <c r="C48" s="300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</row>
    <row r="49" spans="1:14" ht="14.25">
      <c r="A49" s="578" t="s">
        <v>93</v>
      </c>
      <c r="B49" s="579"/>
      <c r="C49" s="127">
        <f aca="true" t="shared" si="7" ref="C49:N49">SUM(C50:C55)</f>
        <v>106</v>
      </c>
      <c r="D49" s="127">
        <f t="shared" si="7"/>
        <v>5177</v>
      </c>
      <c r="E49" s="127">
        <f t="shared" si="7"/>
        <v>826</v>
      </c>
      <c r="F49" s="127">
        <f t="shared" si="7"/>
        <v>434</v>
      </c>
      <c r="G49" s="127">
        <f t="shared" si="7"/>
        <v>134</v>
      </c>
      <c r="H49" s="127">
        <f t="shared" si="7"/>
        <v>1471</v>
      </c>
      <c r="I49" s="127">
        <f t="shared" si="7"/>
        <v>235</v>
      </c>
      <c r="J49" s="127">
        <f t="shared" si="7"/>
        <v>240</v>
      </c>
      <c r="K49" s="127">
        <f t="shared" si="7"/>
        <v>110</v>
      </c>
      <c r="L49" s="127">
        <f t="shared" si="7"/>
        <v>253</v>
      </c>
      <c r="M49" s="127">
        <f t="shared" si="7"/>
        <v>240</v>
      </c>
      <c r="N49" s="127">
        <f t="shared" si="7"/>
        <v>1234</v>
      </c>
    </row>
    <row r="50" spans="1:14" ht="14.25">
      <c r="A50" s="127"/>
      <c r="B50" s="302" t="s">
        <v>94</v>
      </c>
      <c r="C50" s="134">
        <v>13</v>
      </c>
      <c r="D50" s="127">
        <f t="shared" si="1"/>
        <v>582</v>
      </c>
      <c r="E50" s="127">
        <v>97</v>
      </c>
      <c r="F50" s="127">
        <v>33</v>
      </c>
      <c r="G50" s="131">
        <v>38</v>
      </c>
      <c r="H50" s="127">
        <v>24</v>
      </c>
      <c r="I50" s="131">
        <v>101</v>
      </c>
      <c r="J50" s="127">
        <v>94</v>
      </c>
      <c r="K50" s="127">
        <v>21</v>
      </c>
      <c r="L50" s="131">
        <v>77</v>
      </c>
      <c r="M50" s="127">
        <v>24</v>
      </c>
      <c r="N50" s="131">
        <v>73</v>
      </c>
    </row>
    <row r="51" spans="1:14" ht="14.25">
      <c r="A51" s="127"/>
      <c r="B51" s="302" t="s">
        <v>95</v>
      </c>
      <c r="C51" s="134">
        <v>15</v>
      </c>
      <c r="D51" s="127">
        <f t="shared" si="1"/>
        <v>1405</v>
      </c>
      <c r="E51" s="127">
        <v>163</v>
      </c>
      <c r="F51" s="127">
        <v>81</v>
      </c>
      <c r="G51" s="127">
        <v>24</v>
      </c>
      <c r="H51" s="127">
        <v>434</v>
      </c>
      <c r="I51" s="127">
        <v>98</v>
      </c>
      <c r="J51" s="127">
        <v>32</v>
      </c>
      <c r="K51" s="127">
        <v>33</v>
      </c>
      <c r="L51" s="127">
        <v>28</v>
      </c>
      <c r="M51" s="127">
        <v>51</v>
      </c>
      <c r="N51" s="127">
        <v>461</v>
      </c>
    </row>
    <row r="52" spans="1:14" ht="14.25">
      <c r="A52" s="127"/>
      <c r="B52" s="302" t="s">
        <v>96</v>
      </c>
      <c r="C52" s="134">
        <v>27</v>
      </c>
      <c r="D52" s="127">
        <f t="shared" si="1"/>
        <v>858</v>
      </c>
      <c r="E52" s="127">
        <v>98</v>
      </c>
      <c r="F52" s="127">
        <v>146</v>
      </c>
      <c r="G52" s="127">
        <v>18</v>
      </c>
      <c r="H52" s="127">
        <v>336</v>
      </c>
      <c r="I52" s="127">
        <v>9</v>
      </c>
      <c r="J52" s="127">
        <v>17</v>
      </c>
      <c r="K52" s="131" t="s">
        <v>488</v>
      </c>
      <c r="L52" s="127">
        <v>72</v>
      </c>
      <c r="M52" s="127">
        <v>48</v>
      </c>
      <c r="N52" s="127">
        <v>114</v>
      </c>
    </row>
    <row r="53" spans="1:14" ht="14.25">
      <c r="A53" s="127"/>
      <c r="B53" s="302" t="s">
        <v>97</v>
      </c>
      <c r="C53" s="134">
        <v>27</v>
      </c>
      <c r="D53" s="127">
        <f t="shared" si="1"/>
        <v>1190</v>
      </c>
      <c r="E53" s="127">
        <v>189</v>
      </c>
      <c r="F53" s="131">
        <v>120</v>
      </c>
      <c r="G53" s="127">
        <v>31</v>
      </c>
      <c r="H53" s="127">
        <v>541</v>
      </c>
      <c r="I53" s="131">
        <v>19</v>
      </c>
      <c r="J53" s="131">
        <v>30</v>
      </c>
      <c r="K53" s="131">
        <v>7</v>
      </c>
      <c r="L53" s="127">
        <v>46</v>
      </c>
      <c r="M53" s="131">
        <v>50</v>
      </c>
      <c r="N53" s="127">
        <v>157</v>
      </c>
    </row>
    <row r="54" spans="1:14" ht="14.25">
      <c r="A54" s="127"/>
      <c r="B54" s="302" t="s">
        <v>98</v>
      </c>
      <c r="C54" s="134">
        <v>12</v>
      </c>
      <c r="D54" s="127">
        <f t="shared" si="1"/>
        <v>334</v>
      </c>
      <c r="E54" s="127">
        <v>67</v>
      </c>
      <c r="F54" s="127">
        <v>9</v>
      </c>
      <c r="G54" s="127">
        <v>10</v>
      </c>
      <c r="H54" s="127">
        <v>52</v>
      </c>
      <c r="I54" s="127">
        <v>3</v>
      </c>
      <c r="J54" s="127">
        <v>60</v>
      </c>
      <c r="K54" s="127">
        <v>45</v>
      </c>
      <c r="L54" s="127">
        <v>17</v>
      </c>
      <c r="M54" s="127">
        <v>21</v>
      </c>
      <c r="N54" s="127">
        <v>50</v>
      </c>
    </row>
    <row r="55" spans="1:14" ht="14.25">
      <c r="A55" s="127"/>
      <c r="B55" s="302" t="s">
        <v>99</v>
      </c>
      <c r="C55" s="134">
        <v>12</v>
      </c>
      <c r="D55" s="127">
        <f t="shared" si="1"/>
        <v>808</v>
      </c>
      <c r="E55" s="127">
        <v>212</v>
      </c>
      <c r="F55" s="127">
        <v>45</v>
      </c>
      <c r="G55" s="127">
        <v>13</v>
      </c>
      <c r="H55" s="127">
        <v>84</v>
      </c>
      <c r="I55" s="127">
        <v>5</v>
      </c>
      <c r="J55" s="127">
        <v>7</v>
      </c>
      <c r="K55" s="127">
        <v>4</v>
      </c>
      <c r="L55" s="127">
        <v>13</v>
      </c>
      <c r="M55" s="127">
        <v>46</v>
      </c>
      <c r="N55" s="127">
        <v>379</v>
      </c>
    </row>
    <row r="56" spans="1:14" ht="14.25">
      <c r="A56" s="127"/>
      <c r="B56" s="302"/>
      <c r="C56" s="300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</row>
    <row r="57" spans="1:14" ht="14.25">
      <c r="A57" s="578" t="s">
        <v>100</v>
      </c>
      <c r="B57" s="579"/>
      <c r="C57" s="127">
        <f aca="true" t="shared" si="8" ref="C57:N57">SUM(C58:C61)</f>
        <v>136</v>
      </c>
      <c r="D57" s="127">
        <f t="shared" si="8"/>
        <v>13678</v>
      </c>
      <c r="E57" s="127">
        <f t="shared" si="8"/>
        <v>2569</v>
      </c>
      <c r="F57" s="127">
        <f t="shared" si="8"/>
        <v>1011</v>
      </c>
      <c r="G57" s="127">
        <f t="shared" si="8"/>
        <v>477</v>
      </c>
      <c r="H57" s="127">
        <f t="shared" si="8"/>
        <v>4579</v>
      </c>
      <c r="I57" s="127">
        <f t="shared" si="8"/>
        <v>353</v>
      </c>
      <c r="J57" s="127">
        <f t="shared" si="8"/>
        <v>397</v>
      </c>
      <c r="K57" s="127">
        <f t="shared" si="8"/>
        <v>337</v>
      </c>
      <c r="L57" s="127">
        <f t="shared" si="8"/>
        <v>519</v>
      </c>
      <c r="M57" s="127">
        <f t="shared" si="8"/>
        <v>1379</v>
      </c>
      <c r="N57" s="127">
        <f t="shared" si="8"/>
        <v>2057</v>
      </c>
    </row>
    <row r="58" spans="1:14" ht="14.25">
      <c r="A58" s="127"/>
      <c r="B58" s="302" t="s">
        <v>101</v>
      </c>
      <c r="C58" s="134">
        <v>39</v>
      </c>
      <c r="D58" s="127">
        <f t="shared" si="1"/>
        <v>1680</v>
      </c>
      <c r="E58" s="127">
        <v>433</v>
      </c>
      <c r="F58" s="127">
        <v>292</v>
      </c>
      <c r="G58" s="127">
        <v>97</v>
      </c>
      <c r="H58" s="127">
        <v>93</v>
      </c>
      <c r="I58" s="127">
        <v>61</v>
      </c>
      <c r="J58" s="127">
        <v>55</v>
      </c>
      <c r="K58" s="127">
        <v>44</v>
      </c>
      <c r="L58" s="127">
        <v>42</v>
      </c>
      <c r="M58" s="127">
        <v>260</v>
      </c>
      <c r="N58" s="127">
        <v>303</v>
      </c>
    </row>
    <row r="59" spans="1:14" ht="14.25">
      <c r="A59" s="127"/>
      <c r="B59" s="302" t="s">
        <v>102</v>
      </c>
      <c r="C59" s="134">
        <v>41</v>
      </c>
      <c r="D59" s="127">
        <f t="shared" si="1"/>
        <v>9082</v>
      </c>
      <c r="E59" s="127">
        <v>1617</v>
      </c>
      <c r="F59" s="127">
        <v>470</v>
      </c>
      <c r="G59" s="127">
        <v>253</v>
      </c>
      <c r="H59" s="127">
        <v>3827</v>
      </c>
      <c r="I59" s="127">
        <v>209</v>
      </c>
      <c r="J59" s="127">
        <v>156</v>
      </c>
      <c r="K59" s="127">
        <v>161</v>
      </c>
      <c r="L59" s="127">
        <v>353</v>
      </c>
      <c r="M59" s="127">
        <v>890</v>
      </c>
      <c r="N59" s="127">
        <v>1146</v>
      </c>
    </row>
    <row r="60" spans="1:14" ht="14.25">
      <c r="A60" s="127"/>
      <c r="B60" s="302" t="s">
        <v>103</v>
      </c>
      <c r="C60" s="134">
        <v>40</v>
      </c>
      <c r="D60" s="127">
        <f t="shared" si="1"/>
        <v>2156</v>
      </c>
      <c r="E60" s="127">
        <v>318</v>
      </c>
      <c r="F60" s="127">
        <v>189</v>
      </c>
      <c r="G60" s="127">
        <v>91</v>
      </c>
      <c r="H60" s="127">
        <v>562</v>
      </c>
      <c r="I60" s="127">
        <v>38</v>
      </c>
      <c r="J60" s="127">
        <v>70</v>
      </c>
      <c r="K60" s="127">
        <v>58</v>
      </c>
      <c r="L60" s="127">
        <v>56</v>
      </c>
      <c r="M60" s="127">
        <v>188</v>
      </c>
      <c r="N60" s="127">
        <v>586</v>
      </c>
    </row>
    <row r="61" spans="1:14" ht="14.25">
      <c r="A61" s="127"/>
      <c r="B61" s="302" t="s">
        <v>104</v>
      </c>
      <c r="C61" s="134">
        <v>16</v>
      </c>
      <c r="D61" s="127">
        <f t="shared" si="1"/>
        <v>760</v>
      </c>
      <c r="E61" s="127">
        <v>201</v>
      </c>
      <c r="F61" s="127">
        <v>60</v>
      </c>
      <c r="G61" s="127">
        <v>36</v>
      </c>
      <c r="H61" s="127">
        <v>97</v>
      </c>
      <c r="I61" s="127">
        <v>45</v>
      </c>
      <c r="J61" s="127">
        <v>116</v>
      </c>
      <c r="K61" s="127">
        <v>74</v>
      </c>
      <c r="L61" s="127">
        <v>68</v>
      </c>
      <c r="M61" s="127">
        <v>41</v>
      </c>
      <c r="N61" s="127">
        <v>22</v>
      </c>
    </row>
    <row r="62" spans="1:14" ht="14.25">
      <c r="A62" s="127"/>
      <c r="B62" s="302"/>
      <c r="C62" s="300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1"/>
    </row>
    <row r="63" spans="1:14" ht="14.25">
      <c r="A63" s="578" t="s">
        <v>105</v>
      </c>
      <c r="B63" s="579"/>
      <c r="C63" s="127">
        <f aca="true" t="shared" si="9" ref="C63:N63">SUM(C64)</f>
        <v>24</v>
      </c>
      <c r="D63" s="127">
        <f t="shared" si="9"/>
        <v>1753</v>
      </c>
      <c r="E63" s="127">
        <f t="shared" si="9"/>
        <v>651</v>
      </c>
      <c r="F63" s="127">
        <f t="shared" si="9"/>
        <v>179</v>
      </c>
      <c r="G63" s="127">
        <f t="shared" si="9"/>
        <v>170</v>
      </c>
      <c r="H63" s="127">
        <f t="shared" si="9"/>
        <v>302</v>
      </c>
      <c r="I63" s="127">
        <f t="shared" si="9"/>
        <v>7</v>
      </c>
      <c r="J63" s="127">
        <f t="shared" si="9"/>
        <v>26</v>
      </c>
      <c r="K63" s="127">
        <f t="shared" si="9"/>
        <v>4</v>
      </c>
      <c r="L63" s="127">
        <f t="shared" si="9"/>
        <v>16</v>
      </c>
      <c r="M63" s="127">
        <f t="shared" si="9"/>
        <v>31</v>
      </c>
      <c r="N63" s="127">
        <f t="shared" si="9"/>
        <v>367</v>
      </c>
    </row>
    <row r="64" spans="1:14" ht="14.25">
      <c r="A64" s="143"/>
      <c r="B64" s="303" t="s">
        <v>106</v>
      </c>
      <c r="C64" s="142">
        <v>24</v>
      </c>
      <c r="D64" s="148">
        <f t="shared" si="1"/>
        <v>1753</v>
      </c>
      <c r="E64" s="143">
        <v>651</v>
      </c>
      <c r="F64" s="143">
        <v>179</v>
      </c>
      <c r="G64" s="254">
        <v>170</v>
      </c>
      <c r="H64" s="143">
        <v>302</v>
      </c>
      <c r="I64" s="143">
        <v>7</v>
      </c>
      <c r="J64" s="143">
        <v>26</v>
      </c>
      <c r="K64" s="143">
        <v>4</v>
      </c>
      <c r="L64" s="143">
        <v>16</v>
      </c>
      <c r="M64" s="143">
        <v>31</v>
      </c>
      <c r="N64" s="143">
        <v>367</v>
      </c>
    </row>
    <row r="65" spans="1:36" ht="14.25">
      <c r="A65" s="591" t="s">
        <v>484</v>
      </c>
      <c r="B65" s="591"/>
      <c r="C65" s="591"/>
      <c r="D65" s="591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</row>
    <row r="66" spans="15:35" ht="14.25"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</row>
    <row r="67" spans="1:35" ht="14.2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</row>
    <row r="68" spans="15:35" ht="14.25"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</row>
    <row r="69" spans="15:35" ht="14.25"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</row>
  </sheetData>
  <sheetProtection/>
  <mergeCells count="23">
    <mergeCell ref="A65:D65"/>
    <mergeCell ref="A17:B17"/>
    <mergeCell ref="A20:B20"/>
    <mergeCell ref="A26:B26"/>
    <mergeCell ref="A63:B63"/>
    <mergeCell ref="A36:B36"/>
    <mergeCell ref="A43:B43"/>
    <mergeCell ref="A9:B9"/>
    <mergeCell ref="A10:B10"/>
    <mergeCell ref="A11:B11"/>
    <mergeCell ref="A57:B57"/>
    <mergeCell ref="A12:B12"/>
    <mergeCell ref="A13:B13"/>
    <mergeCell ref="A49:B49"/>
    <mergeCell ref="A14:B14"/>
    <mergeCell ref="A15:B15"/>
    <mergeCell ref="A8:B8"/>
    <mergeCell ref="A4:B5"/>
    <mergeCell ref="C4:C5"/>
    <mergeCell ref="A2:N2"/>
    <mergeCell ref="D4:H4"/>
    <mergeCell ref="I4:N4"/>
    <mergeCell ref="A6:B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2013-06-10T00:54:34Z</cp:lastPrinted>
  <dcterms:created xsi:type="dcterms:W3CDTF">1998-03-25T08:29:28Z</dcterms:created>
  <dcterms:modified xsi:type="dcterms:W3CDTF">2013-06-10T00:54:58Z</dcterms:modified>
  <cp:category/>
  <cp:version/>
  <cp:contentType/>
  <cp:contentStatus/>
</cp:coreProperties>
</file>