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9690" windowHeight="3255" tabRatio="660" activeTab="6"/>
  </bookViews>
  <sheets>
    <sheet name="１０６" sheetId="1" r:id="rId1"/>
    <sheet name="１０８" sheetId="2" r:id="rId2"/>
    <sheet name="１１０" sheetId="3" r:id="rId3"/>
    <sheet name="１１２" sheetId="4" r:id="rId4"/>
    <sheet name="１１４" sheetId="5" r:id="rId5"/>
    <sheet name="１１６" sheetId="6" r:id="rId6"/>
    <sheet name="１１８" sheetId="7" r:id="rId7"/>
  </sheets>
  <definedNames/>
  <calcPr fullCalcOnLoad="1"/>
</workbook>
</file>

<file path=xl/sharedStrings.xml><?xml version="1.0" encoding="utf-8"?>
<sst xmlns="http://schemas.openxmlformats.org/spreadsheetml/2006/main" count="1489" uniqueCount="490">
  <si>
    <t>106 運輸及び通信</t>
  </si>
  <si>
    <t>運輸及び通信 107</t>
  </si>
  <si>
    <t>旅　　　　　　　　　　客　　　　　　　　　　輸　　　　　　　　　　送　　　　　　（　　　　定　　　　期　　　　便　　　　）</t>
  </si>
  <si>
    <t>航空回数</t>
  </si>
  <si>
    <t>(回)</t>
  </si>
  <si>
    <t>(人)</t>
  </si>
  <si>
    <t>／</t>
  </si>
  <si>
    <t>貨物（小包を含む）輸送</t>
  </si>
  <si>
    <t>小　　　　松　－　岡　　　　山</t>
  </si>
  <si>
    <t>発　　送</t>
  </si>
  <si>
    <t>到　　着</t>
  </si>
  <si>
    <t>航 空 回 数</t>
  </si>
  <si>
    <t>利用率 (％)</t>
  </si>
  <si>
    <t>108 運輸及び通信</t>
  </si>
  <si>
    <t>運輸及び通信 109</t>
  </si>
  <si>
    <t>（単位:km、箇所数）</t>
  </si>
  <si>
    <t>路線名及び駅名</t>
  </si>
  <si>
    <t>計</t>
  </si>
  <si>
    <t>国の管理</t>
  </si>
  <si>
    <t>県の管理</t>
  </si>
  <si>
    <t>主　　要</t>
  </si>
  <si>
    <t>一　　般</t>
  </si>
  <si>
    <t>計</t>
  </si>
  <si>
    <t>本 津 幡</t>
  </si>
  <si>
    <t>(委)</t>
  </si>
  <si>
    <t>宇 ノ 気</t>
  </si>
  <si>
    <t>高    松</t>
  </si>
  <si>
    <t>宝    達</t>
  </si>
  <si>
    <t>羽    咋</t>
  </si>
  <si>
    <t>能 登 部</t>
  </si>
  <si>
    <t>重  用  延  長</t>
  </si>
  <si>
    <t>良    川</t>
  </si>
  <si>
    <t>七    尾</t>
  </si>
  <si>
    <t>実    延    長</t>
  </si>
  <si>
    <t>和倉温泉</t>
  </si>
  <si>
    <t>その他の駅</t>
  </si>
  <si>
    <t>規格改良済延長</t>
  </si>
  <si>
    <t>大  聖  寺</t>
  </si>
  <si>
    <t>の と 鉄 道 計</t>
  </si>
  <si>
    <t>未 改 良 延 長</t>
  </si>
  <si>
    <t>動      橋</t>
  </si>
  <si>
    <t>小      松</t>
  </si>
  <si>
    <t>田 鶴 浜</t>
  </si>
  <si>
    <t>寺      井</t>
  </si>
  <si>
    <t>能登中島</t>
  </si>
  <si>
    <t>個       数</t>
  </si>
  <si>
    <t>美      川</t>
  </si>
  <si>
    <t>穴    水</t>
  </si>
  <si>
    <t>能登三井</t>
  </si>
  <si>
    <t>延       長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</si>
  <si>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</si>
  <si>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</si>
  <si>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</si>
  <si>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</si>
  <si>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</si>
  <si>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</si>
  <si>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</si>
  <si>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</si>
  <si>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</si>
  <si>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</si>
  <si>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津      幡</t>
  </si>
  <si>
    <t>珠    洲</t>
  </si>
  <si>
    <t>車道幅19.5m以上</t>
  </si>
  <si>
    <t>項　　　　目</t>
  </si>
  <si>
    <t>乗車人員（計）</t>
  </si>
  <si>
    <t>定    期</t>
  </si>
  <si>
    <t>定 期 外</t>
  </si>
  <si>
    <t>セメント系</t>
  </si>
  <si>
    <t>運  賃  総  額</t>
  </si>
  <si>
    <t>旅客運賃</t>
  </si>
  <si>
    <t>砂   利   道</t>
  </si>
  <si>
    <t>運輸雑収</t>
  </si>
  <si>
    <t>110 運輸及び通信</t>
  </si>
  <si>
    <t>運輸及び通信 111</t>
  </si>
  <si>
    <t>総延長</t>
  </si>
  <si>
    <t>重用延長</t>
  </si>
  <si>
    <t>未供用延長</t>
  </si>
  <si>
    <t>実延長</t>
  </si>
  <si>
    <t>改　  良  　済　　　      　　未 改 良 内 訳</t>
  </si>
  <si>
    <t>幅　　員　　別　　内　　訳</t>
  </si>
  <si>
    <t>路　　面　　別　　内　　訳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</si>
  <si>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</si>
  <si>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</si>
  <si>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</si>
  <si>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</si>
  <si>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</si>
  <si>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</si>
  <si>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</si>
  <si>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</si>
  <si>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</si>
  <si>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</si>
  <si>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</si>
  <si>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</si>
  <si>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</si>
  <si>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</si>
  <si>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</si>
  <si>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</si>
  <si>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</si>
  <si>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</si>
  <si>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</si>
  <si>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</si>
  <si>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</si>
  <si>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</si>
  <si>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</si>
  <si>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</si>
  <si>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</si>
  <si>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</si>
  <si>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</si>
  <si>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</si>
  <si>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</si>
  <si>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</si>
  <si>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</si>
  <si>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</si>
  <si>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</si>
  <si>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</si>
  <si>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</si>
  <si>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</si>
  <si>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</si>
  <si>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</si>
  <si>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</si>
  <si>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</si>
  <si>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</si>
  <si>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</si>
  <si>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</si>
  <si>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</si>
  <si>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</si>
  <si>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</si>
  <si>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</si>
  <si>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</si>
  <si>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</si>
  <si>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</si>
  <si>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</si>
  <si>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</si>
  <si>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</si>
  <si>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</si>
  <si>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</si>
  <si>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</si>
  <si>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</si>
  <si>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</si>
  <si>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</si>
  <si>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</si>
  <si>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</si>
  <si>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</si>
  <si>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</si>
  <si>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</si>
  <si>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</si>
  <si>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石川県道路整備課「道路現況調書」</t>
  </si>
  <si>
    <t>112 運輸及び通信</t>
  </si>
  <si>
    <t>運輸及び通信 113</t>
  </si>
  <si>
    <t>（単位：台）</t>
  </si>
  <si>
    <t>総　　数</t>
  </si>
  <si>
    <t>乗　　合　　車</t>
  </si>
  <si>
    <t xml:space="preserve">特 種 用 途 車 及 び 特 殊 車 </t>
  </si>
  <si>
    <t>二　 輪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</si>
  <si>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</si>
  <si>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</si>
  <si>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</si>
  <si>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</si>
  <si>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</si>
  <si>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</si>
  <si>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</si>
  <si>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小型二輪    車及び軽　　　二 輪 車</t>
  </si>
  <si>
    <t>114 運輸及び通信</t>
  </si>
  <si>
    <t>年　　　度</t>
  </si>
  <si>
    <t>港　　湾　　名</t>
  </si>
  <si>
    <t>種　　　　類</t>
  </si>
  <si>
    <t>所 属 地</t>
  </si>
  <si>
    <t xml:space="preserve">総　　　　数  </t>
  </si>
  <si>
    <t>年　度　末　　　　実在車両数</t>
  </si>
  <si>
    <t>隻　　数</t>
  </si>
  <si>
    <t>総トン数</t>
  </si>
  <si>
    <t>七　　　　　尾</t>
  </si>
  <si>
    <t>重　　要　　港　　湾</t>
  </si>
  <si>
    <t>滝</t>
  </si>
  <si>
    <t>内　航　商　船</t>
  </si>
  <si>
    <t>総トン数</t>
  </si>
  <si>
    <t>年度末現在</t>
  </si>
  <si>
    <t>総　　額</t>
  </si>
  <si>
    <t>資料　石川県港湾課「港湾統計年報」</t>
  </si>
  <si>
    <t>総　　　　　数</t>
  </si>
  <si>
    <t>鋼　　　　船</t>
  </si>
  <si>
    <t>木　　　　船</t>
  </si>
  <si>
    <t>116 運輸及び通信</t>
  </si>
  <si>
    <t>運輸及び通信 117</t>
  </si>
  <si>
    <t>入　　庫　　高</t>
  </si>
  <si>
    <t>出　　庫　　高</t>
  </si>
  <si>
    <t>農  水  産  品</t>
  </si>
  <si>
    <t>金 属 製 品 機 械</t>
  </si>
  <si>
    <t>数    量</t>
  </si>
  <si>
    <t>金    額</t>
  </si>
  <si>
    <t/>
  </si>
  <si>
    <t>窯　　業　　品</t>
  </si>
  <si>
    <t>その他化学工業品</t>
  </si>
  <si>
    <t>紙　パ　ル　プ</t>
  </si>
  <si>
    <t>食 料 工 業 品</t>
  </si>
  <si>
    <t>雑　工　業　品</t>
  </si>
  <si>
    <t>雑     品</t>
  </si>
  <si>
    <t>資料　石川県倉庫協会「普通営業倉庫・入出庫保管残高表」</t>
  </si>
  <si>
    <t>118 運輸及び通信</t>
  </si>
  <si>
    <t>運輸及び通信 119</t>
  </si>
  <si>
    <t>一 般 加 入 電 話 数</t>
  </si>
  <si>
    <t>ビル電話</t>
  </si>
  <si>
    <t>公　　　衆　　　電　　　話　　　数</t>
  </si>
  <si>
    <t>普　通　局</t>
  </si>
  <si>
    <t>特　　定　　局</t>
  </si>
  <si>
    <t>簡易郵便局</t>
  </si>
  <si>
    <t>事　　 務</t>
  </si>
  <si>
    <t>住　　 宅</t>
  </si>
  <si>
    <t>集　　　配</t>
  </si>
  <si>
    <t>無　集　配</t>
  </si>
  <si>
    <t>緑</t>
  </si>
  <si>
    <t>デジタル</t>
  </si>
  <si>
    <t>（単位：千通）</t>
  </si>
  <si>
    <t>定　　型</t>
  </si>
  <si>
    <t>定　型　外</t>
  </si>
  <si>
    <t>設　　　　　　　　　　　　備　　　　　　　　　　　　数</t>
  </si>
  <si>
    <t>端　末　設　備　数</t>
  </si>
  <si>
    <t>年賀郵便物</t>
  </si>
  <si>
    <t>選挙郵便物</t>
  </si>
  <si>
    <t>共同業務</t>
  </si>
  <si>
    <t>通話及び　　　　放送受信</t>
  </si>
  <si>
    <t>放送受信　　　　の　　み</t>
  </si>
  <si>
    <t>総　　　数</t>
  </si>
  <si>
    <t>普 通 速 達</t>
  </si>
  <si>
    <t>公益法人</t>
  </si>
  <si>
    <t>個　　人</t>
  </si>
  <si>
    <t>（単位：千個）</t>
  </si>
  <si>
    <t>有　　線　　ラ　　ジ　　オ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</si>
  <si>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</si>
  <si>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</si>
  <si>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</si>
  <si>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</si>
  <si>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</si>
  <si>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</si>
  <si>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</si>
  <si>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</si>
  <si>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</si>
  <si>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</si>
  <si>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</si>
  <si>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</si>
  <si>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</si>
  <si>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総　　数</t>
  </si>
  <si>
    <t>-</t>
  </si>
  <si>
    <t>外　航　商　船</t>
  </si>
  <si>
    <t>旅客（人）</t>
  </si>
  <si>
    <t>貨物（ｔ）</t>
  </si>
  <si>
    <t>１～2月</t>
  </si>
  <si>
    <t>7～８月</t>
  </si>
  <si>
    <t>委託機関</t>
  </si>
  <si>
    <t>郵便局</t>
  </si>
  <si>
    <t>内　　　訳</t>
  </si>
  <si>
    <t>直　営　局</t>
  </si>
  <si>
    <t>-</t>
  </si>
  <si>
    <r>
      <t>※　冬季間運休　（12/1～</t>
    </r>
    <r>
      <rPr>
        <sz val="12"/>
        <rFont val="ＭＳ 明朝"/>
        <family val="1"/>
      </rPr>
      <t>2/14）</t>
    </r>
  </si>
  <si>
    <t>資料　西日本旅客鉄道(株)金沢支社及びのと鉄道(株)調</t>
  </si>
  <si>
    <t>（単位：人員、千人、金額、千円）</t>
  </si>
  <si>
    <t>資料　北陸鉄道㈱調</t>
  </si>
  <si>
    <t>道  路  延  長</t>
  </si>
  <si>
    <t>（橋梁）</t>
  </si>
  <si>
    <t>（規格改良済）</t>
  </si>
  <si>
    <t>（未改良）</t>
  </si>
  <si>
    <t>うち自動車交通不能</t>
  </si>
  <si>
    <t>実延長内訳</t>
  </si>
  <si>
    <t>舗装道計</t>
  </si>
  <si>
    <t>西日本JRバス金沢営業所</t>
  </si>
  <si>
    <t>西日本JRバス穴水営業所</t>
  </si>
  <si>
    <t>注　雑収入とは主として広告収入である。</t>
  </si>
  <si>
    <t>資料　西日本ＪＲバス㈱金沢支店、北陸鉄道㈱、小松バス㈱調</t>
  </si>
  <si>
    <t>本表の入港船舶は、平成８年の事実につき調査集計したもので、積載貨物の有無にかかわらず総トン数５トン以上のものにつき調査したものである。</t>
  </si>
  <si>
    <t>大型船舶地（千㎡）</t>
  </si>
  <si>
    <t>赤</t>
  </si>
  <si>
    <t>青</t>
  </si>
  <si>
    <t>黄</t>
  </si>
  <si>
    <t>資料　日本電信電話㈱北陸支社調</t>
  </si>
  <si>
    <t>年　　度　　別</t>
  </si>
  <si>
    <t>総　　　　　数</t>
  </si>
  <si>
    <t>資料　北陸電気通信監理局「年度末報告調査資料」</t>
  </si>
  <si>
    <t>郵便局分室</t>
  </si>
  <si>
    <t>資料　北陸郵政局「統計年表」</t>
  </si>
  <si>
    <t>資料　中部運輸局七尾海運支局、石川県水産課調</t>
  </si>
  <si>
    <t>注　　総数の（　）内には不定期航路事業を含む。</t>
  </si>
  <si>
    <t>資料　中部運輸局七尾海運支局「内航旅客定期航路事業運航実績報告書」</t>
  </si>
  <si>
    <t>資料　石川県空港企画課調</t>
  </si>
  <si>
    <t>西日本旅客鉄道　　</t>
  </si>
  <si>
    <t>項　　　　　　目</t>
  </si>
  <si>
    <t>資料　石川県道路整備課「道路現況調書」</t>
  </si>
  <si>
    <t>種　　類　　別　　延　　長</t>
  </si>
  <si>
    <t>資料　中部運輸局石川陸運支局調</t>
  </si>
  <si>
    <r>
      <t>輸送人員(人</t>
    </r>
    <r>
      <rPr>
        <sz val="12"/>
        <rFont val="ＭＳ 明朝"/>
        <family val="1"/>
      </rPr>
      <t>)</t>
    </r>
  </si>
  <si>
    <r>
      <t>営業収入(千円</t>
    </r>
    <r>
      <rPr>
        <sz val="12"/>
        <rFont val="ＭＳ 明朝"/>
        <family val="1"/>
      </rPr>
      <t>)</t>
    </r>
  </si>
  <si>
    <t>資料　中部運輸局石川陸運支局調</t>
  </si>
  <si>
    <t>（単位：人員　千人、金額　千円）</t>
  </si>
  <si>
    <t>年度および路線別</t>
  </si>
  <si>
    <t>区　　分</t>
  </si>
  <si>
    <t>（単位：数量　　t、　金額　千円）</t>
  </si>
  <si>
    <t>共　　聴</t>
  </si>
  <si>
    <t>年　 度　 別</t>
  </si>
  <si>
    <t>計</t>
  </si>
  <si>
    <t>自家用</t>
  </si>
  <si>
    <t>事業用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</si>
  <si>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</si>
  <si>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</si>
  <si>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乗 客</t>
  </si>
  <si>
    <t>降 客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</si>
  <si>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</si>
  <si>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</si>
  <si>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利用率 (％)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</si>
  <si>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</si>
  <si>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</si>
  <si>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利用率 (％)</t>
  </si>
  <si>
    <t>重　　量
（ｋｇ）</t>
  </si>
  <si>
    <t>重　　量
（ｋｇ）</t>
  </si>
  <si>
    <t>-</t>
  </si>
  <si>
    <t>注　　航空回数は、出発／到着を表している。</t>
  </si>
  <si>
    <t>年度及び　  　　
月    次</t>
  </si>
  <si>
    <t>10　　　運　　　　　　　　輸　　　　　　　　及　　　　　　　　び　　　　　　　　通　　　　　　　　信</t>
  </si>
  <si>
    <t>60　　　航　　　　　　空　　　　　　輸　　　　　　送　　　　　　状　　　　　　況</t>
  </si>
  <si>
    <t>総　　　　　　　　　　数</t>
  </si>
  <si>
    <t>小　　松　　－　　東　　京</t>
  </si>
  <si>
    <t>小　　松　　－　　札　　幌</t>
  </si>
  <si>
    <t>小　　松　　－　　福　　岡</t>
  </si>
  <si>
    <t>小　　松　　－　　広　　島</t>
  </si>
  <si>
    <t>小　　松　　－　　仙　　台</t>
  </si>
  <si>
    <t>平成4年度</t>
  </si>
  <si>
    <t>平成8年4月</t>
  </si>
  <si>
    <t>平成9年1月</t>
  </si>
  <si>
    <t>※平成7年2月3日より就航</t>
  </si>
  <si>
    <t>　　平成8年11月1日より運休</t>
  </si>
  <si>
    <t>※　平成8年9月1日より就航</t>
  </si>
  <si>
    <t>※　平成8年11月1日より就航</t>
  </si>
  <si>
    <t>※　利用率は平成6年4月分より</t>
  </si>
  <si>
    <t>小　　　松 　－ 　ソ　　ウ　　ル</t>
  </si>
  <si>
    <t>小　   松　 －　 出　　 雲</t>
  </si>
  <si>
    <t>小　　　　松 　－　 鹿　　児　　島</t>
  </si>
  <si>
    <t>小　　　松　 － 　新　　　潟</t>
  </si>
  <si>
    <t>小　　松　　－　　那　 　覇</t>
  </si>
  <si>
    <t>県　　　　　道</t>
  </si>
  <si>
    <t>(トンネル）</t>
  </si>
  <si>
    <t>加賀温泉</t>
  </si>
  <si>
    <t>粟      津</t>
  </si>
  <si>
    <t>加賀笠間</t>
  </si>
  <si>
    <t xml:space="preserve">  〃  13.0  〃</t>
  </si>
  <si>
    <t xml:space="preserve">  〃   5.5  〃</t>
  </si>
  <si>
    <t xml:space="preserve">  〃   5.5m未満</t>
  </si>
  <si>
    <t>車道幅 5.5m以上</t>
  </si>
  <si>
    <t xml:space="preserve">  〃   3.5　〃</t>
  </si>
  <si>
    <t>その他の駅</t>
  </si>
  <si>
    <t xml:space="preserve">  〃   3.5m未満</t>
  </si>
  <si>
    <t>注　（委)は業務委託駅である。</t>
  </si>
  <si>
    <r>
      <t xml:space="preserve">    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簡易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</si>
  <si>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石川総線及び浅野川線である。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</si>
  <si>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運輸雑収とは広告料、荷物運搬料を含む。</t>
    </r>
  </si>
  <si>
    <t>61　　鉄　　　　　　　　　道</t>
  </si>
  <si>
    <t>62　　道　　　　　　　　路</t>
  </si>
  <si>
    <t>(1) 　国　　道　　及　　び　　県　　道　（平成8年4月1日現在）</t>
  </si>
  <si>
    <t>総　 数</t>
  </si>
  <si>
    <t>（単位：1日平均）</t>
  </si>
  <si>
    <t>(2) 　そ　の　他　の　鉄　道　運　輸　実　績</t>
  </si>
  <si>
    <t>乗車人員（人）</t>
  </si>
  <si>
    <t>乗車人員（人）</t>
  </si>
  <si>
    <t>七尾線計</t>
  </si>
  <si>
    <t>北  陸  本  線</t>
  </si>
  <si>
    <t>(1)  　駅　　別　　運　　輸　　実　　績 (JR西日本及びのと鉄道）</t>
  </si>
  <si>
    <t>総　　延　　長</t>
  </si>
  <si>
    <t>注    四捨五入の関係で合計が合わない場合がある。</t>
  </si>
  <si>
    <t>アスファルト系高級</t>
  </si>
  <si>
    <t>一　般　国　道</t>
  </si>
  <si>
    <t>市町村別</t>
  </si>
  <si>
    <r>
      <t>(2)　　市　　　　　　町　　　　　　村　　　　　　道（平成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</si>
  <si>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（単位：km）</t>
  </si>
  <si>
    <r>
      <t>規 　格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改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</si>
  <si>
    <t>未  　　  改    　　良</t>
  </si>
  <si>
    <t>舗　　　　装　　　　道</t>
  </si>
  <si>
    <t>ト ン ネ ル</t>
  </si>
  <si>
    <r>
      <t>規　  格　　　　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済　　　延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</si>
  <si>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未 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　  延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</si>
  <si>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う ち 自　　　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交　　　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能</t>
    </r>
  </si>
  <si>
    <t>注　　四捨五入の関係で計が合わない場合がある。</t>
  </si>
  <si>
    <r>
      <t>（１）　市　　町　　村　　別　　車　　種　　別　　車　　両　　数（各年３月3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</si>
  <si>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注　　郡計には町村別不明車両（合計</t>
    </r>
    <r>
      <rPr>
        <sz val="12"/>
        <rFont val="ＭＳ 明朝"/>
        <family val="1"/>
      </rPr>
      <t>241</t>
    </r>
    <r>
      <rPr>
        <sz val="12"/>
        <rFont val="ＭＳ 明朝"/>
        <family val="1"/>
      </rPr>
      <t>台）を含む。</t>
    </r>
  </si>
  <si>
    <t>６３　　自　　　　　　　　　動　　　　　　　　　車</t>
  </si>
  <si>
    <t>平 成 5 年</t>
  </si>
  <si>
    <t>年 及 び
市町村別</t>
  </si>
  <si>
    <t>貨                  物                  車</t>
  </si>
  <si>
    <t>乗　　　  　  　　用　　　　　　    車</t>
  </si>
  <si>
    <t>大    型　   特 殊 車</t>
  </si>
  <si>
    <r>
      <t>(</t>
    </r>
    <r>
      <rPr>
        <sz val="12"/>
        <rFont val="ＭＳ 明朝"/>
        <family val="1"/>
      </rPr>
      <t>2)  　旅　　客　　自　　動　　車　　輸　　送　　実　　績</t>
    </r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</si>
  <si>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</si>
  <si>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r>
      <t>七 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</si>
  <si>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金　　　　　沢</t>
  </si>
  <si>
    <t>重　　要　　港　　湾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</si>
  <si>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</si>
  <si>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塩　　　　　屋</t>
  </si>
  <si>
    <t>地　　方　　港　　湾</t>
  </si>
  <si>
    <r>
      <t>加 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</si>
  <si>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r>
      <t>羽 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</si>
  <si>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福　　　　　浦</t>
  </si>
  <si>
    <r>
      <t>富 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</si>
  <si>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輪　　　　　島</t>
  </si>
  <si>
    <r>
      <t>地 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(避難港)</t>
    </r>
  </si>
  <si>
    <r>
      <t>輪 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</si>
  <si>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飯　　　　　田</t>
  </si>
  <si>
    <r>
      <t>珠 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</si>
  <si>
    <t>小　　　　　木</t>
  </si>
  <si>
    <r>
      <t>内 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</si>
  <si>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年　　　度</t>
  </si>
  <si>
    <r>
      <t>一 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車（ハイヤー、タクシー）</t>
    </r>
  </si>
  <si>
    <t>宇　　出　　津</t>
  </si>
  <si>
    <r>
      <t>能 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</si>
  <si>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年　度　末　　　　実在車両数</t>
  </si>
  <si>
    <t>穴　　　　　水</t>
  </si>
  <si>
    <r>
      <t>穴 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</si>
  <si>
    <t>和　　　　　倉</t>
  </si>
  <si>
    <t>-</t>
  </si>
  <si>
    <t>半　　　　　浦</t>
  </si>
  <si>
    <t>能登島町</t>
  </si>
  <si>
    <t>港　　湾　　名</t>
  </si>
  <si>
    <t>七　　　　　尾</t>
  </si>
  <si>
    <t>-</t>
  </si>
  <si>
    <r>
      <t>旅 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　　　　　人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</si>
  <si>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t>区      分</t>
  </si>
  <si>
    <t>汽　　船</t>
  </si>
  <si>
    <t>総　　額</t>
  </si>
  <si>
    <t>帆　　船</t>
  </si>
  <si>
    <t>北陸鉄道</t>
  </si>
  <si>
    <t>小松バス</t>
  </si>
  <si>
    <r>
      <t>3～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</si>
  <si>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r>
      <t>5～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</si>
  <si>
    <r>
      <t>9～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</si>
  <si>
    <r>
      <t>11～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</si>
  <si>
    <t>64　　港　　　湾　　　及　　　び　　　船　　　舶</t>
  </si>
  <si>
    <t>総　　数</t>
  </si>
  <si>
    <t>県　 内 　合 　計</t>
  </si>
  <si>
    <t>(3) 　乗　　合　　自　　動　　車　　輸　　送　　実　　績　</t>
  </si>
  <si>
    <t>旅 客 収 入</t>
  </si>
  <si>
    <t>雑 収 入</t>
  </si>
  <si>
    <t>荷 物 収 入</t>
  </si>
  <si>
    <t>その他収入</t>
  </si>
  <si>
    <t>営　業　粁</t>
  </si>
  <si>
    <t>営　業  粁</t>
  </si>
  <si>
    <t>そ　　の　　他　　の　　私　　鉄　　バ　　ス　　路　　線</t>
  </si>
  <si>
    <t>輸　　　  送　  　　収　　　  入</t>
  </si>
  <si>
    <t>西　　日　　本　　Ｊ　　Ｒ　　バ　　ス　　路　　線</t>
  </si>
  <si>
    <t>輸 　　  送   　　収　 　  入</t>
  </si>
  <si>
    <t>総 走 行 粁</t>
  </si>
  <si>
    <t>総 走 行 粁</t>
  </si>
  <si>
    <r>
      <t>(</t>
    </r>
    <r>
      <rPr>
        <sz val="12"/>
        <rFont val="ＭＳ 明朝"/>
        <family val="1"/>
      </rPr>
      <t>1) 　港　　湾　　及　　び　　入　　港　　船　　舶　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年）</t>
    </r>
  </si>
  <si>
    <t>漁　    　　船</t>
  </si>
  <si>
    <t>そ　  の  　他</t>
  </si>
  <si>
    <t>(2) 　船　　　　　舶　　　　　数　　（平成9年3月31日現在）</t>
  </si>
  <si>
    <t>20 Ｇ／Ｔ　以上</t>
  </si>
  <si>
    <t>5 Ｇ／Ｔ　以上</t>
  </si>
  <si>
    <t>20 Ｇ／Ｔ　未満</t>
  </si>
  <si>
    <t>注　  Ｇ／Ｔとは船舶用語で総トン数（Gross tonnage）のことである。</t>
  </si>
  <si>
    <t>(3) 　旅　客　船　客　貨　運　送　量　　（平成8年）</t>
  </si>
  <si>
    <t>運輸及び通信　115</t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</si>
  <si>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</si>
  <si>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次</t>
    </r>
  </si>
  <si>
    <t>65　　普　通　営　業　倉　庫　使　用　状　況</t>
  </si>
  <si>
    <t>金　　　　　属</t>
  </si>
  <si>
    <t>在　庫　高　総　数</t>
  </si>
  <si>
    <t>平成4年</t>
  </si>
  <si>
    <t>平成8年1月</t>
  </si>
  <si>
    <t>繊 維 工 業 品</t>
  </si>
  <si>
    <t>66　　電　　　　　報　　　　　電　　　　　話</t>
  </si>
  <si>
    <t>年　度　別</t>
  </si>
  <si>
    <r>
      <t>年　 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</si>
  <si>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-</t>
  </si>
  <si>
    <t>68　　郵　　　　　　　　　　便</t>
  </si>
  <si>
    <t>(1)　施　　　　　　　設　　　　　　　数　（各年度3月31日現在）</t>
  </si>
  <si>
    <t>(2) 　普　　通　　通　　常　　郵　　便　　物　　数</t>
  </si>
  <si>
    <t>第　　1　　種</t>
  </si>
  <si>
    <t>第　2　種</t>
  </si>
  <si>
    <t>第　3　種</t>
  </si>
  <si>
    <t>第　4　種</t>
  </si>
  <si>
    <t>(4)　小　　包　　郵　　便　　物　　数　</t>
  </si>
  <si>
    <t>(3) 　特　　殊　　通　　常　　郵　　便　　物　　数</t>
  </si>
  <si>
    <t>特　殊　通　常　郵　便　物</t>
  </si>
  <si>
    <t>67　　有　　　　線　　　　放　　　　送</t>
  </si>
  <si>
    <t>単　　　独　　　業　　　務</t>
  </si>
  <si>
    <t>地    方
公共団体</t>
  </si>
  <si>
    <t>農    林
漁業団体</t>
  </si>
  <si>
    <t>(2)　有線放送設備設置状況（各年度3月31日現在）</t>
  </si>
  <si>
    <t>(1)　有線放送電話設備設置状況（各年度3月31日現在）</t>
  </si>
  <si>
    <t>(2)　国内有料発信電報通数</t>
  </si>
  <si>
    <t>(1) 　加入電話数及び公衆電話数（各年度3月31日現在）</t>
  </si>
  <si>
    <t>施　　  　設　　  　数</t>
  </si>
  <si>
    <t>書留（含書留速達）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</si>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</sst>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0.0;[Red]0.0"/>
    <numFmt numFmtId="194" formatCode="#,##0;[Red]#,##0"/>
    <numFmt numFmtId="195" formatCode="0.000"/>
    <numFmt numFmtId="196" formatCode="#,##0_);\(#,##0\)"/>
    <numFmt numFmtId="197" formatCode="#,##0.0;[Red]#,##0.0"/>
    <numFmt numFmtId="198" formatCode="0;[Red]0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37" fontId="12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12" fillId="0" borderId="0" xfId="48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horizontal="right" vertical="center"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Border="1" applyAlignment="1" applyProtection="1">
      <alignment horizontal="right" vertical="center"/>
      <protection/>
    </xf>
    <xf numFmtId="38" fontId="14" fillId="0" borderId="12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8" fontId="17" fillId="0" borderId="12" xfId="0" applyNumberFormat="1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vertical="center"/>
    </xf>
    <xf numFmtId="37" fontId="17" fillId="0" borderId="0" xfId="0" applyNumberFormat="1" applyFont="1" applyFill="1" applyBorder="1" applyAlignment="1">
      <alignment horizontal="right" vertical="center"/>
    </xf>
    <xf numFmtId="38" fontId="17" fillId="0" borderId="13" xfId="0" applyNumberFormat="1" applyFont="1" applyFill="1" applyBorder="1" applyAlignment="1">
      <alignment horizontal="right" vertical="center"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13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8" fontId="14" fillId="0" borderId="0" xfId="48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37" fontId="15" fillId="0" borderId="14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38" fontId="14" fillId="0" borderId="15" xfId="0" applyNumberFormat="1" applyFont="1" applyFill="1" applyBorder="1" applyAlignment="1">
      <alignment vertical="center"/>
    </xf>
    <xf numFmtId="38" fontId="14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distributed" vertical="center"/>
    </xf>
    <xf numFmtId="17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8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5" fillId="0" borderId="11" xfId="0" applyFont="1" applyFill="1" applyBorder="1" applyAlignment="1" applyProtection="1">
      <alignment horizontal="centerContinuous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89" fontId="14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191" fontId="14" fillId="0" borderId="0" xfId="0" applyNumberFormat="1" applyFont="1" applyFill="1" applyBorder="1" applyAlignment="1" applyProtection="1">
      <alignment horizontal="right" vertical="center"/>
      <protection/>
    </xf>
    <xf numFmtId="191" fontId="16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 applyProtection="1">
      <alignment horizontal="right" vertical="center"/>
      <protection/>
    </xf>
    <xf numFmtId="178" fontId="16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 applyProtection="1">
      <alignment vertical="center"/>
      <protection/>
    </xf>
    <xf numFmtId="193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right" vertical="center"/>
    </xf>
    <xf numFmtId="189" fontId="16" fillId="0" borderId="0" xfId="0" applyNumberFormat="1" applyFont="1" applyFill="1" applyBorder="1" applyAlignment="1">
      <alignment horizontal="right" vertical="center"/>
    </xf>
    <xf numFmtId="38" fontId="17" fillId="0" borderId="0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center" vertical="center"/>
    </xf>
    <xf numFmtId="38" fontId="14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justify" wrapText="1"/>
    </xf>
    <xf numFmtId="0" fontId="7" fillId="0" borderId="18" xfId="0" applyFont="1" applyFill="1" applyBorder="1" applyAlignment="1">
      <alignment horizontal="distributed" vertical="center"/>
    </xf>
    <xf numFmtId="38" fontId="0" fillId="0" borderId="0" xfId="48" applyFont="1" applyAlignment="1">
      <alignment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83" fontId="0" fillId="0" borderId="0" xfId="0" applyNumberFormat="1" applyFont="1" applyBorder="1" applyAlignment="1" applyProtection="1">
      <alignment vertical="center"/>
      <protection/>
    </xf>
    <xf numFmtId="183" fontId="0" fillId="0" borderId="23" xfId="0" applyNumberFormat="1" applyFont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194" fontId="0" fillId="0" borderId="0" xfId="0" applyNumberFormat="1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94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22" xfId="0" applyNumberFormat="1" applyFont="1" applyBorder="1" applyAlignment="1" applyProtection="1">
      <alignment horizontal="right" vertical="center"/>
      <protection/>
    </xf>
    <xf numFmtId="183" fontId="0" fillId="0" borderId="22" xfId="0" applyNumberFormat="1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185" fontId="0" fillId="0" borderId="12" xfId="0" applyNumberFormat="1" applyFont="1" applyBorder="1" applyAlignment="1" applyProtection="1">
      <alignment horizontal="right" vertical="center"/>
      <protection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18" xfId="0" applyNumberFormat="1" applyFont="1" applyBorder="1" applyAlignment="1" applyProtection="1">
      <alignment horizontal="right" vertical="center"/>
      <protection/>
    </xf>
    <xf numFmtId="183" fontId="0" fillId="0" borderId="18" xfId="0" applyNumberFormat="1" applyFont="1" applyBorder="1" applyAlignment="1" applyProtection="1">
      <alignment horizontal="right" vertical="center"/>
      <protection/>
    </xf>
    <xf numFmtId="194" fontId="0" fillId="0" borderId="18" xfId="0" applyNumberFormat="1" applyFont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2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94" fontId="0" fillId="0" borderId="22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38" fontId="15" fillId="0" borderId="0" xfId="48" applyFont="1" applyFill="1" applyBorder="1" applyAlignment="1">
      <alignment vertical="center"/>
    </xf>
    <xf numFmtId="38" fontId="15" fillId="0" borderId="12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86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 quotePrefix="1">
      <alignment horizontal="center"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183" fontId="15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0" xfId="48" applyFont="1" applyAlignment="1">
      <alignment/>
    </xf>
    <xf numFmtId="38" fontId="15" fillId="0" borderId="0" xfId="48" applyFont="1" applyFill="1" applyBorder="1" applyAlignment="1" applyProtection="1">
      <alignment horizontal="right" vertical="center"/>
      <protection/>
    </xf>
    <xf numFmtId="183" fontId="18" fillId="0" borderId="0" xfId="0" applyNumberFormat="1" applyFont="1" applyBorder="1" applyAlignment="1" applyProtection="1">
      <alignment horizontal="right" vertical="center"/>
      <protection/>
    </xf>
    <xf numFmtId="37" fontId="18" fillId="0" borderId="0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 quotePrefix="1">
      <alignment horizontal="right" vertical="center" indent="2"/>
      <protection/>
    </xf>
    <xf numFmtId="0" fontId="0" fillId="0" borderId="11" xfId="0" applyFont="1" applyBorder="1" applyAlignment="1" applyProtection="1" quotePrefix="1">
      <alignment horizontal="right" vertical="center" indent="1"/>
      <protection/>
    </xf>
    <xf numFmtId="0" fontId="0" fillId="0" borderId="11" xfId="0" applyFont="1" applyBorder="1" applyAlignment="1" applyProtection="1" quotePrefix="1">
      <alignment horizontal="left" vertical="center" indent="3"/>
      <protection/>
    </xf>
    <xf numFmtId="0" fontId="0" fillId="0" borderId="32" xfId="0" applyFont="1" applyBorder="1" applyAlignment="1" applyProtection="1" quotePrefix="1">
      <alignment horizontal="left" vertical="center" indent="3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178" fontId="0" fillId="0" borderId="24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38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194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38" fontId="0" fillId="0" borderId="24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distributed" vertical="center"/>
    </xf>
    <xf numFmtId="178" fontId="0" fillId="0" borderId="23" xfId="48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8" fontId="18" fillId="0" borderId="12" xfId="0" applyNumberFormat="1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vertical="center"/>
    </xf>
    <xf numFmtId="38" fontId="18" fillId="0" borderId="12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distributed" vertical="center" wrapText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197" fontId="15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2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88" fontId="0" fillId="0" borderId="0" xfId="0" applyNumberFormat="1" applyFont="1" applyFill="1" applyAlignment="1">
      <alignment vertical="top"/>
    </xf>
    <xf numFmtId="0" fontId="0" fillId="0" borderId="36" xfId="0" applyFont="1" applyFill="1" applyBorder="1" applyAlignment="1" applyProtection="1">
      <alignment horizontal="centerContinuous" vertical="center"/>
      <protection/>
    </xf>
    <xf numFmtId="188" fontId="0" fillId="0" borderId="36" xfId="0" applyNumberFormat="1" applyFont="1" applyFill="1" applyBorder="1" applyAlignment="1" applyProtection="1">
      <alignment horizontal="centerContinuous" vertical="center"/>
      <protection/>
    </xf>
    <xf numFmtId="177" fontId="0" fillId="0" borderId="36" xfId="0" applyNumberFormat="1" applyFont="1" applyFill="1" applyBorder="1" applyAlignment="1" applyProtection="1">
      <alignment horizontal="centerContinuous" vertical="center"/>
      <protection/>
    </xf>
    <xf numFmtId="182" fontId="0" fillId="0" borderId="36" xfId="0" applyNumberFormat="1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horizontal="center" vertical="center"/>
    </xf>
    <xf numFmtId="182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5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8" fontId="0" fillId="0" borderId="18" xfId="0" applyNumberFormat="1" applyFont="1" applyFill="1" applyBorder="1" applyAlignment="1" applyProtection="1">
      <alignment vertical="center"/>
      <protection/>
    </xf>
    <xf numFmtId="193" fontId="0" fillId="0" borderId="18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15" fillId="0" borderId="0" xfId="48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14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177" fontId="0" fillId="0" borderId="15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horizontal="center"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40" fontId="0" fillId="0" borderId="18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178" fontId="0" fillId="0" borderId="44" xfId="0" applyNumberFormat="1" applyFont="1" applyFill="1" applyBorder="1" applyAlignment="1" applyProtection="1">
      <alignment horizontal="center" vertical="center"/>
      <protection/>
    </xf>
    <xf numFmtId="178" fontId="0" fillId="0" borderId="44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19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15" xfId="0" applyFont="1" applyFill="1" applyBorder="1" applyAlignment="1">
      <alignment horizontal="right" vertical="center"/>
    </xf>
    <xf numFmtId="38" fontId="15" fillId="0" borderId="18" xfId="48" applyFont="1" applyFill="1" applyBorder="1" applyAlignment="1">
      <alignment horizontal="right" vertical="center"/>
    </xf>
    <xf numFmtId="0" fontId="15" fillId="0" borderId="43" xfId="0" applyFont="1" applyBorder="1" applyAlignment="1" applyProtection="1" quotePrefix="1">
      <alignment horizontal="center" vertical="center"/>
      <protection/>
    </xf>
    <xf numFmtId="189" fontId="15" fillId="0" borderId="15" xfId="0" applyNumberFormat="1" applyFont="1" applyFill="1" applyBorder="1" applyAlignment="1">
      <alignment horizontal="right" vertical="center"/>
    </xf>
    <xf numFmtId="189" fontId="15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indent="1"/>
      <protection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 indent="2"/>
      <protection/>
    </xf>
    <xf numFmtId="0" fontId="15" fillId="0" borderId="11" xfId="0" applyFont="1" applyBorder="1" applyAlignment="1" applyProtection="1" quotePrefix="1">
      <alignment horizontal="right" vertical="center" indent="2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right" vertical="center" indent="1"/>
      <protection/>
    </xf>
    <xf numFmtId="0" fontId="0" fillId="0" borderId="11" xfId="0" applyFont="1" applyFill="1" applyBorder="1" applyAlignment="1" applyProtection="1">
      <alignment horizontal="right" vertical="center" indent="1"/>
      <protection/>
    </xf>
    <xf numFmtId="0" fontId="0" fillId="0" borderId="32" xfId="0" applyFont="1" applyFill="1" applyBorder="1" applyAlignment="1" applyProtection="1" quotePrefix="1">
      <alignment horizontal="right" vertical="center" inden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15" fillId="0" borderId="18" xfId="0" applyNumberFormat="1" applyFont="1" applyFill="1" applyBorder="1" applyAlignment="1" applyProtection="1">
      <alignment vertical="center"/>
      <protection/>
    </xf>
    <xf numFmtId="37" fontId="15" fillId="0" borderId="18" xfId="0" applyNumberFormat="1" applyFont="1" applyFill="1" applyBorder="1" applyAlignment="1" applyProtection="1">
      <alignment horizontal="right" vertical="center"/>
      <protection/>
    </xf>
    <xf numFmtId="191" fontId="15" fillId="0" borderId="0" xfId="0" applyNumberFormat="1" applyFont="1" applyFill="1" applyBorder="1" applyAlignment="1" applyProtection="1">
      <alignment horizontal="right" vertical="center"/>
      <protection/>
    </xf>
    <xf numFmtId="186" fontId="15" fillId="0" borderId="23" xfId="0" applyNumberFormat="1" applyFont="1" applyFill="1" applyBorder="1" applyAlignment="1" applyProtection="1">
      <alignment horizontal="right" vertical="center"/>
      <protection/>
    </xf>
    <xf numFmtId="186" fontId="15" fillId="0" borderId="23" xfId="0" applyNumberFormat="1" applyFont="1" applyFill="1" applyBorder="1" applyAlignment="1">
      <alignment vertical="center"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 applyProtection="1">
      <alignment vertical="center"/>
      <protection/>
    </xf>
    <xf numFmtId="185" fontId="0" fillId="0" borderId="23" xfId="0" applyNumberFormat="1" applyFont="1" applyFill="1" applyBorder="1" applyAlignment="1" applyProtection="1">
      <alignment vertical="center"/>
      <protection/>
    </xf>
    <xf numFmtId="194" fontId="0" fillId="0" borderId="23" xfId="0" applyNumberFormat="1" applyFont="1" applyFill="1" applyBorder="1" applyAlignment="1" applyProtection="1">
      <alignment vertical="center"/>
      <protection/>
    </xf>
    <xf numFmtId="183" fontId="0" fillId="0" borderId="23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15" fillId="0" borderId="0" xfId="0" applyNumberFormat="1" applyFont="1" applyFill="1" applyBorder="1" applyAlignment="1" applyProtection="1">
      <alignment horizontal="left" vertical="center"/>
      <protection/>
    </xf>
    <xf numFmtId="37" fontId="15" fillId="0" borderId="12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vertical="center"/>
    </xf>
    <xf numFmtId="38" fontId="15" fillId="0" borderId="22" xfId="0" applyNumberFormat="1" applyFont="1" applyFill="1" applyBorder="1" applyAlignment="1">
      <alignment vertical="center"/>
    </xf>
    <xf numFmtId="38" fontId="15" fillId="0" borderId="17" xfId="0" applyNumberFormat="1" applyFont="1" applyFill="1" applyBorder="1" applyAlignment="1" applyProtection="1">
      <alignment vertical="center"/>
      <protection/>
    </xf>
    <xf numFmtId="38" fontId="15" fillId="0" borderId="17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 applyProtection="1">
      <alignment vertical="center"/>
      <protection/>
    </xf>
    <xf numFmtId="194" fontId="0" fillId="0" borderId="24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7" fontId="0" fillId="0" borderId="24" xfId="0" applyNumberFormat="1" applyFont="1" applyFill="1" applyBorder="1" applyAlignment="1">
      <alignment vertical="center"/>
    </xf>
    <xf numFmtId="194" fontId="0" fillId="0" borderId="24" xfId="48" applyNumberFormat="1" applyFont="1" applyFill="1" applyBorder="1" applyAlignment="1">
      <alignment horizontal="right" vertical="center"/>
    </xf>
    <xf numFmtId="197" fontId="0" fillId="0" borderId="24" xfId="48" applyNumberFormat="1" applyFont="1" applyFill="1" applyBorder="1" applyAlignment="1">
      <alignment horizontal="right" vertical="center"/>
    </xf>
    <xf numFmtId="197" fontId="0" fillId="0" borderId="0" xfId="48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78" fontId="0" fillId="0" borderId="23" xfId="0" applyNumberFormat="1" applyFont="1" applyFill="1" applyBorder="1" applyAlignment="1">
      <alignment vertical="center"/>
    </xf>
    <xf numFmtId="197" fontId="15" fillId="0" borderId="47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38" fontId="15" fillId="0" borderId="22" xfId="48" applyFont="1" applyFill="1" applyBorder="1" applyAlignment="1" applyProtection="1">
      <alignment vertical="center"/>
      <protection/>
    </xf>
    <xf numFmtId="188" fontId="15" fillId="0" borderId="22" xfId="0" applyNumberFormat="1" applyFont="1" applyFill="1" applyBorder="1" applyAlignment="1" applyProtection="1">
      <alignment vertical="center"/>
      <protection/>
    </xf>
    <xf numFmtId="178" fontId="15" fillId="0" borderId="12" xfId="48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193" fontId="15" fillId="0" borderId="0" xfId="0" applyNumberFormat="1" applyFont="1" applyFill="1" applyBorder="1" applyAlignment="1" applyProtection="1">
      <alignment horizontal="center" vertical="center"/>
      <protection/>
    </xf>
    <xf numFmtId="178" fontId="15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>
      <alignment vertical="center"/>
    </xf>
    <xf numFmtId="38" fontId="0" fillId="0" borderId="18" xfId="48" applyFont="1" applyFill="1" applyBorder="1" applyAlignment="1" applyProtection="1">
      <alignment horizontal="right" vertical="center"/>
      <protection/>
    </xf>
    <xf numFmtId="38" fontId="0" fillId="0" borderId="23" xfId="48" applyFont="1" applyFill="1" applyBorder="1" applyAlignment="1" applyProtection="1">
      <alignment horizontal="right" vertical="center"/>
      <protection/>
    </xf>
    <xf numFmtId="38" fontId="15" fillId="0" borderId="0" xfId="48" applyFont="1" applyFill="1" applyBorder="1" applyAlignment="1" applyProtection="1">
      <alignment horizontal="center"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Alignment="1">
      <alignment/>
    </xf>
    <xf numFmtId="38" fontId="15" fillId="0" borderId="21" xfId="48" applyFont="1" applyFill="1" applyBorder="1" applyAlignment="1">
      <alignment horizontal="right" vertical="center"/>
    </xf>
    <xf numFmtId="37" fontId="15" fillId="0" borderId="14" xfId="0" applyNumberFormat="1" applyFont="1" applyFill="1" applyBorder="1" applyAlignment="1">
      <alignment vertical="center"/>
    </xf>
    <xf numFmtId="40" fontId="15" fillId="0" borderId="22" xfId="48" applyNumberFormat="1" applyFont="1" applyFill="1" applyBorder="1" applyAlignment="1">
      <alignment vertical="center"/>
    </xf>
    <xf numFmtId="37" fontId="15" fillId="0" borderId="22" xfId="0" applyNumberFormat="1" applyFont="1" applyFill="1" applyBorder="1" applyAlignment="1">
      <alignment vertical="center"/>
    </xf>
    <xf numFmtId="40" fontId="15" fillId="0" borderId="2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40" fontId="0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7" fontId="15" fillId="0" borderId="16" xfId="0" applyNumberFormat="1" applyFont="1" applyFill="1" applyBorder="1" applyAlignment="1" applyProtection="1">
      <alignment vertical="center"/>
      <protection/>
    </xf>
    <xf numFmtId="37" fontId="15" fillId="0" borderId="23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15" fillId="0" borderId="23" xfId="0" applyNumberFormat="1" applyFont="1" applyFill="1" applyBorder="1" applyAlignment="1" applyProtection="1">
      <alignment vertical="center"/>
      <protection/>
    </xf>
    <xf numFmtId="186" fontId="15" fillId="0" borderId="16" xfId="0" applyNumberFormat="1" applyFont="1" applyFill="1" applyBorder="1" applyAlignment="1" applyProtection="1">
      <alignment vertical="center"/>
      <protection/>
    </xf>
    <xf numFmtId="38" fontId="15" fillId="0" borderId="16" xfId="48" applyFont="1" applyFill="1" applyBorder="1" applyAlignment="1" applyProtection="1">
      <alignment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23" xfId="48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38" fontId="15" fillId="0" borderId="0" xfId="48" applyFont="1" applyFill="1" applyBorder="1" applyAlignment="1" applyProtection="1">
      <alignment horizontal="right" vertical="center"/>
      <protection/>
    </xf>
    <xf numFmtId="38" fontId="0" fillId="0" borderId="22" xfId="48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15" fillId="0" borderId="57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15" fillId="0" borderId="58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/>
    </xf>
    <xf numFmtId="0" fontId="0" fillId="0" borderId="58" xfId="0" applyFont="1" applyBorder="1" applyAlignment="1">
      <alignment horizontal="distributed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37" xfId="0" applyFont="1" applyBorder="1" applyAlignment="1">
      <alignment/>
    </xf>
    <xf numFmtId="0" fontId="15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distributed"/>
    </xf>
    <xf numFmtId="0" fontId="13" fillId="0" borderId="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distributed"/>
    </xf>
    <xf numFmtId="0" fontId="0" fillId="0" borderId="0" xfId="0" applyFont="1" applyAlignment="1">
      <alignment horizontal="distributed" vertical="distributed"/>
    </xf>
    <xf numFmtId="0" fontId="5" fillId="0" borderId="0" xfId="0" applyFont="1" applyFill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Fill="1" applyBorder="1" applyAlignment="1">
      <alignment horizontal="center" vertical="distributed" textRotation="255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88" fontId="0" fillId="0" borderId="27" xfId="0" applyNumberFormat="1" applyFont="1" applyFill="1" applyBorder="1" applyAlignment="1" applyProtection="1">
      <alignment horizontal="center" vertical="center"/>
      <protection/>
    </xf>
    <xf numFmtId="188" fontId="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15" fillId="0" borderId="22" xfId="0" applyFont="1" applyFill="1" applyBorder="1" applyAlignment="1" applyProtection="1">
      <alignment horizontal="distributed" vertical="center"/>
      <protection/>
    </xf>
    <xf numFmtId="0" fontId="15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 quotePrefix="1">
      <alignment horizontal="left" vertical="center" indent="2"/>
      <protection/>
    </xf>
    <xf numFmtId="0" fontId="0" fillId="0" borderId="11" xfId="0" applyFont="1" applyBorder="1" applyAlignment="1" applyProtection="1" quotePrefix="1">
      <alignment horizontal="left" vertical="center" indent="2"/>
      <protection/>
    </xf>
    <xf numFmtId="0" fontId="15" fillId="0" borderId="0" xfId="0" applyFont="1" applyBorder="1" applyAlignment="1" applyProtection="1" quotePrefix="1">
      <alignment horizontal="left" vertical="center" indent="2"/>
      <protection/>
    </xf>
    <xf numFmtId="0" fontId="15" fillId="0" borderId="11" xfId="0" applyFont="1" applyBorder="1" applyAlignment="1">
      <alignment horizontal="left" indent="2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distributed" wrapText="1"/>
    </xf>
    <xf numFmtId="0" fontId="0" fillId="0" borderId="36" xfId="0" applyFont="1" applyFill="1" applyBorder="1" applyAlignment="1">
      <alignment horizontal="left" vertical="distributed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15" style="164" customWidth="1"/>
    <col min="2" max="2" width="10" style="164" customWidth="1"/>
    <col min="3" max="3" width="2.8984375" style="164" customWidth="1"/>
    <col min="4" max="4" width="7.5" style="164" customWidth="1"/>
    <col min="5" max="5" width="12.19921875" style="164" customWidth="1"/>
    <col min="6" max="6" width="12.5" style="164" customWidth="1"/>
    <col min="7" max="7" width="7.19921875" style="164" customWidth="1"/>
    <col min="8" max="9" width="7.3984375" style="164" customWidth="1"/>
    <col min="10" max="10" width="2.8984375" style="164" customWidth="1"/>
    <col min="11" max="11" width="7.5" style="164" customWidth="1"/>
    <col min="12" max="13" width="11.59765625" style="164" customWidth="1"/>
    <col min="14" max="14" width="7.3984375" style="164" customWidth="1"/>
    <col min="15" max="15" width="7.19921875" style="164" customWidth="1"/>
    <col min="16" max="16" width="4.8984375" style="164" customWidth="1"/>
    <col min="17" max="17" width="2.8984375" style="164" customWidth="1"/>
    <col min="18" max="18" width="4.8984375" style="164" customWidth="1"/>
    <col min="19" max="19" width="8.5" style="164" customWidth="1"/>
    <col min="20" max="20" width="8.69921875" style="164" customWidth="1"/>
    <col min="21" max="21" width="7.3984375" style="164" customWidth="1"/>
    <col min="22" max="22" width="7.19921875" style="164" customWidth="1"/>
    <col min="23" max="23" width="6.69921875" style="164" customWidth="1"/>
    <col min="24" max="24" width="2.8984375" style="164" customWidth="1"/>
    <col min="25" max="25" width="6.69921875" style="164" customWidth="1"/>
    <col min="26" max="26" width="8.59765625" style="164" customWidth="1"/>
    <col min="27" max="27" width="8.5" style="164" customWidth="1"/>
    <col min="28" max="29" width="7.3984375" style="164" customWidth="1"/>
    <col min="30" max="30" width="4.8984375" style="164" customWidth="1"/>
    <col min="31" max="31" width="2.8984375" style="164" customWidth="1"/>
    <col min="32" max="32" width="4.8984375" style="164" customWidth="1"/>
    <col min="33" max="34" width="8.5" style="164" customWidth="1"/>
    <col min="35" max="36" width="7.3984375" style="164" customWidth="1"/>
    <col min="37" max="37" width="5.69921875" style="164" customWidth="1"/>
    <col min="38" max="38" width="3.3984375" style="164" customWidth="1"/>
    <col min="39" max="39" width="6.59765625" style="164" customWidth="1"/>
    <col min="40" max="40" width="8.3984375" style="164" customWidth="1"/>
    <col min="41" max="41" width="8.59765625" style="164" customWidth="1"/>
    <col min="42" max="43" width="7.19921875" style="164" customWidth="1"/>
    <col min="44" max="44" width="4.8984375" style="164" customWidth="1"/>
    <col min="45" max="45" width="2.8984375" style="164" customWidth="1"/>
    <col min="46" max="46" width="4.8984375" style="164" customWidth="1"/>
    <col min="47" max="47" width="8.5" style="164" customWidth="1"/>
    <col min="48" max="48" width="8.59765625" style="164" customWidth="1"/>
    <col min="49" max="49" width="7.19921875" style="164" customWidth="1"/>
    <col min="50" max="50" width="8.09765625" style="164" customWidth="1"/>
    <col min="51" max="52" width="11.09765625" style="164" customWidth="1"/>
    <col min="53" max="53" width="10.59765625" style="164" customWidth="1"/>
    <col min="54" max="54" width="13.19921875" style="164" bestFit="1" customWidth="1"/>
    <col min="55" max="16384" width="10.59765625" style="164" customWidth="1"/>
  </cols>
  <sheetData>
    <row r="1" spans="1:51" ht="19.5" customHeight="1">
      <c r="A1" s="712" t="s">
        <v>0</v>
      </c>
      <c r="AX1" s="713" t="s">
        <v>1</v>
      </c>
      <c r="AY1" s="165"/>
    </row>
    <row r="2" spans="1:52" s="198" customFormat="1" ht="24.75" customHeight="1">
      <c r="A2" s="527" t="s">
        <v>315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197"/>
      <c r="AZ2" s="197"/>
    </row>
    <row r="3" spans="1:52" s="198" customFormat="1" ht="19.5" customHeight="1">
      <c r="A3" s="528" t="s">
        <v>316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199"/>
      <c r="AZ3" s="199"/>
    </row>
    <row r="4" spans="1:44" ht="18" customHeight="1" thickBot="1">
      <c r="A4" s="1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R4" s="167"/>
    </row>
    <row r="5" spans="1:50" ht="24.75" customHeight="1">
      <c r="A5" s="521" t="s">
        <v>314</v>
      </c>
      <c r="B5" s="487" t="s">
        <v>2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  <c r="AR5" s="168"/>
      <c r="AS5" s="168"/>
      <c r="AT5" s="168"/>
      <c r="AU5" s="168"/>
      <c r="AV5" s="168"/>
      <c r="AW5" s="168"/>
      <c r="AX5" s="168"/>
    </row>
    <row r="6" spans="1:50" ht="24.75" customHeight="1">
      <c r="A6" s="522"/>
      <c r="B6" s="524" t="s">
        <v>317</v>
      </c>
      <c r="C6" s="525"/>
      <c r="D6" s="525"/>
      <c r="E6" s="525"/>
      <c r="F6" s="525"/>
      <c r="G6" s="525"/>
      <c r="H6" s="526"/>
      <c r="I6" s="524" t="s">
        <v>318</v>
      </c>
      <c r="J6" s="491"/>
      <c r="K6" s="491"/>
      <c r="L6" s="491"/>
      <c r="M6" s="491"/>
      <c r="N6" s="491"/>
      <c r="O6" s="507"/>
      <c r="P6" s="524" t="s">
        <v>319</v>
      </c>
      <c r="Q6" s="491"/>
      <c r="R6" s="491"/>
      <c r="S6" s="491"/>
      <c r="T6" s="491"/>
      <c r="U6" s="491"/>
      <c r="V6" s="507"/>
      <c r="W6" s="524" t="s">
        <v>320</v>
      </c>
      <c r="X6" s="491"/>
      <c r="Y6" s="491"/>
      <c r="Z6" s="491"/>
      <c r="AA6" s="491"/>
      <c r="AB6" s="491"/>
      <c r="AC6" s="507"/>
      <c r="AD6" s="524" t="s">
        <v>321</v>
      </c>
      <c r="AE6" s="491"/>
      <c r="AF6" s="491"/>
      <c r="AG6" s="491"/>
      <c r="AH6" s="491"/>
      <c r="AI6" s="491"/>
      <c r="AJ6" s="507"/>
      <c r="AK6" s="524" t="s">
        <v>322</v>
      </c>
      <c r="AL6" s="491"/>
      <c r="AM6" s="491"/>
      <c r="AN6" s="491"/>
      <c r="AO6" s="491"/>
      <c r="AP6" s="491"/>
      <c r="AQ6" s="507"/>
      <c r="AR6" s="524" t="s">
        <v>335</v>
      </c>
      <c r="AS6" s="491"/>
      <c r="AT6" s="491"/>
      <c r="AU6" s="491"/>
      <c r="AV6" s="491"/>
      <c r="AW6" s="491"/>
      <c r="AX6" s="491"/>
    </row>
    <row r="7" spans="1:50" ht="24.75" customHeight="1">
      <c r="A7" s="522"/>
      <c r="B7" s="518" t="s">
        <v>11</v>
      </c>
      <c r="C7" s="519"/>
      <c r="D7" s="520"/>
      <c r="E7" s="170" t="s">
        <v>300</v>
      </c>
      <c r="F7" s="171" t="s">
        <v>301</v>
      </c>
      <c r="G7" s="490" t="s">
        <v>12</v>
      </c>
      <c r="H7" s="507"/>
      <c r="I7" s="518" t="s">
        <v>11</v>
      </c>
      <c r="J7" s="519"/>
      <c r="K7" s="520"/>
      <c r="L7" s="170" t="s">
        <v>300</v>
      </c>
      <c r="M7" s="171" t="s">
        <v>301</v>
      </c>
      <c r="N7" s="490" t="s">
        <v>12</v>
      </c>
      <c r="O7" s="507"/>
      <c r="P7" s="518" t="s">
        <v>11</v>
      </c>
      <c r="Q7" s="519"/>
      <c r="R7" s="520"/>
      <c r="S7" s="170" t="s">
        <v>300</v>
      </c>
      <c r="T7" s="171" t="s">
        <v>301</v>
      </c>
      <c r="U7" s="490" t="s">
        <v>12</v>
      </c>
      <c r="V7" s="507"/>
      <c r="W7" s="518" t="s">
        <v>11</v>
      </c>
      <c r="X7" s="519"/>
      <c r="Y7" s="520"/>
      <c r="Z7" s="170" t="s">
        <v>300</v>
      </c>
      <c r="AA7" s="171" t="s">
        <v>301</v>
      </c>
      <c r="AB7" s="490" t="s">
        <v>12</v>
      </c>
      <c r="AC7" s="507"/>
      <c r="AD7" s="518" t="s">
        <v>11</v>
      </c>
      <c r="AE7" s="519"/>
      <c r="AF7" s="520"/>
      <c r="AG7" s="170" t="s">
        <v>300</v>
      </c>
      <c r="AH7" s="171" t="s">
        <v>301</v>
      </c>
      <c r="AI7" s="490" t="s">
        <v>12</v>
      </c>
      <c r="AJ7" s="507"/>
      <c r="AK7" s="518" t="s">
        <v>11</v>
      </c>
      <c r="AL7" s="519"/>
      <c r="AM7" s="520"/>
      <c r="AN7" s="170" t="s">
        <v>300</v>
      </c>
      <c r="AO7" s="171" t="s">
        <v>301</v>
      </c>
      <c r="AP7" s="490" t="s">
        <v>12</v>
      </c>
      <c r="AQ7" s="507"/>
      <c r="AR7" s="518" t="s">
        <v>11</v>
      </c>
      <c r="AS7" s="519"/>
      <c r="AT7" s="520"/>
      <c r="AU7" s="170" t="s">
        <v>300</v>
      </c>
      <c r="AV7" s="171" t="s">
        <v>301</v>
      </c>
      <c r="AW7" s="490" t="s">
        <v>12</v>
      </c>
      <c r="AX7" s="491"/>
    </row>
    <row r="8" spans="1:50" ht="24.75" customHeight="1">
      <c r="A8" s="523"/>
      <c r="B8" s="498" t="s">
        <v>4</v>
      </c>
      <c r="C8" s="499"/>
      <c r="D8" s="500"/>
      <c r="E8" s="172" t="s">
        <v>5</v>
      </c>
      <c r="F8" s="173" t="s">
        <v>5</v>
      </c>
      <c r="G8" s="174" t="s">
        <v>302</v>
      </c>
      <c r="H8" s="174" t="s">
        <v>303</v>
      </c>
      <c r="I8" s="498" t="s">
        <v>4</v>
      </c>
      <c r="J8" s="499"/>
      <c r="K8" s="500"/>
      <c r="L8" s="172" t="s">
        <v>5</v>
      </c>
      <c r="M8" s="173" t="s">
        <v>5</v>
      </c>
      <c r="N8" s="174" t="s">
        <v>302</v>
      </c>
      <c r="O8" s="174" t="s">
        <v>303</v>
      </c>
      <c r="P8" s="498" t="s">
        <v>4</v>
      </c>
      <c r="Q8" s="499"/>
      <c r="R8" s="500"/>
      <c r="S8" s="172" t="s">
        <v>5</v>
      </c>
      <c r="T8" s="173" t="s">
        <v>5</v>
      </c>
      <c r="U8" s="174" t="s">
        <v>302</v>
      </c>
      <c r="V8" s="174" t="s">
        <v>303</v>
      </c>
      <c r="W8" s="498" t="s">
        <v>4</v>
      </c>
      <c r="X8" s="499"/>
      <c r="Y8" s="500"/>
      <c r="Z8" s="172" t="s">
        <v>5</v>
      </c>
      <c r="AA8" s="173" t="s">
        <v>5</v>
      </c>
      <c r="AB8" s="174" t="s">
        <v>302</v>
      </c>
      <c r="AC8" s="174" t="s">
        <v>303</v>
      </c>
      <c r="AD8" s="498" t="s">
        <v>4</v>
      </c>
      <c r="AE8" s="499"/>
      <c r="AF8" s="500"/>
      <c r="AG8" s="172" t="s">
        <v>5</v>
      </c>
      <c r="AH8" s="173" t="s">
        <v>5</v>
      </c>
      <c r="AI8" s="174" t="s">
        <v>302</v>
      </c>
      <c r="AJ8" s="174" t="s">
        <v>303</v>
      </c>
      <c r="AK8" s="498" t="s">
        <v>4</v>
      </c>
      <c r="AL8" s="499"/>
      <c r="AM8" s="500"/>
      <c r="AN8" s="172" t="s">
        <v>5</v>
      </c>
      <c r="AO8" s="173" t="s">
        <v>5</v>
      </c>
      <c r="AP8" s="174" t="s">
        <v>302</v>
      </c>
      <c r="AQ8" s="174" t="s">
        <v>303</v>
      </c>
      <c r="AR8" s="498" t="s">
        <v>4</v>
      </c>
      <c r="AS8" s="499"/>
      <c r="AT8" s="500"/>
      <c r="AU8" s="172" t="s">
        <v>5</v>
      </c>
      <c r="AV8" s="173" t="s">
        <v>5</v>
      </c>
      <c r="AW8" s="174" t="s">
        <v>302</v>
      </c>
      <c r="AX8" s="169" t="s">
        <v>303</v>
      </c>
    </row>
    <row r="9" spans="1:51" ht="24.75" customHeight="1">
      <c r="A9" s="209" t="s">
        <v>323</v>
      </c>
      <c r="B9" s="136">
        <v>4934</v>
      </c>
      <c r="C9" s="81" t="s">
        <v>6</v>
      </c>
      <c r="D9" s="83">
        <v>4942</v>
      </c>
      <c r="E9" s="83">
        <v>982656</v>
      </c>
      <c r="F9" s="83">
        <v>987559</v>
      </c>
      <c r="G9" s="75">
        <v>70.4</v>
      </c>
      <c r="H9" s="75">
        <v>70.8</v>
      </c>
      <c r="I9" s="80">
        <v>2548</v>
      </c>
      <c r="J9" s="81" t="s">
        <v>6</v>
      </c>
      <c r="K9" s="80">
        <v>2551</v>
      </c>
      <c r="L9" s="80">
        <v>770054</v>
      </c>
      <c r="M9" s="80">
        <v>769970</v>
      </c>
      <c r="N9" s="75">
        <v>70.6</v>
      </c>
      <c r="O9" s="75">
        <v>70.6</v>
      </c>
      <c r="P9" s="80">
        <v>365</v>
      </c>
      <c r="Q9" s="81" t="s">
        <v>6</v>
      </c>
      <c r="R9" s="80">
        <v>364</v>
      </c>
      <c r="S9" s="80">
        <v>68108</v>
      </c>
      <c r="T9" s="80">
        <v>69823</v>
      </c>
      <c r="U9" s="75">
        <v>66.4</v>
      </c>
      <c r="V9" s="75">
        <v>68.2</v>
      </c>
      <c r="W9" s="80">
        <v>727</v>
      </c>
      <c r="X9" s="81" t="s">
        <v>6</v>
      </c>
      <c r="Y9" s="434">
        <v>730</v>
      </c>
      <c r="Z9" s="80">
        <v>75980</v>
      </c>
      <c r="AA9" s="80">
        <v>77582</v>
      </c>
      <c r="AB9" s="75">
        <v>78.9</v>
      </c>
      <c r="AC9" s="75">
        <v>80.2</v>
      </c>
      <c r="AD9" s="80">
        <v>644</v>
      </c>
      <c r="AE9" s="81" t="s">
        <v>6</v>
      </c>
      <c r="AF9" s="80">
        <v>645</v>
      </c>
      <c r="AG9" s="80">
        <v>7541</v>
      </c>
      <c r="AH9" s="80">
        <v>7795</v>
      </c>
      <c r="AI9" s="75">
        <v>61.6</v>
      </c>
      <c r="AJ9" s="75">
        <v>63.6</v>
      </c>
      <c r="AK9" s="80">
        <v>289</v>
      </c>
      <c r="AL9" s="81" t="s">
        <v>6</v>
      </c>
      <c r="AM9" s="434">
        <v>289</v>
      </c>
      <c r="AN9" s="80">
        <v>32218</v>
      </c>
      <c r="AO9" s="80">
        <v>33041</v>
      </c>
      <c r="AP9" s="75">
        <v>67.2</v>
      </c>
      <c r="AQ9" s="75">
        <v>68.9</v>
      </c>
      <c r="AR9" s="80">
        <v>361</v>
      </c>
      <c r="AS9" s="82" t="s">
        <v>6</v>
      </c>
      <c r="AT9" s="80">
        <v>363</v>
      </c>
      <c r="AU9" s="80">
        <v>28775</v>
      </c>
      <c r="AV9" s="80">
        <v>29348</v>
      </c>
      <c r="AW9" s="75">
        <v>61.8</v>
      </c>
      <c r="AX9" s="75">
        <v>62.7</v>
      </c>
      <c r="AY9" s="16"/>
    </row>
    <row r="10" spans="1:51" ht="24.75" customHeight="1">
      <c r="A10" s="175">
        <v>5</v>
      </c>
      <c r="B10" s="136">
        <v>5667</v>
      </c>
      <c r="C10" s="84" t="s">
        <v>6</v>
      </c>
      <c r="D10" s="83">
        <v>5668</v>
      </c>
      <c r="E10" s="83">
        <v>1019308</v>
      </c>
      <c r="F10" s="83">
        <v>1026813</v>
      </c>
      <c r="G10" s="76">
        <v>65.8</v>
      </c>
      <c r="H10" s="76">
        <v>66.3</v>
      </c>
      <c r="I10" s="83">
        <v>2898</v>
      </c>
      <c r="J10" s="84" t="s">
        <v>6</v>
      </c>
      <c r="K10" s="83">
        <v>2899</v>
      </c>
      <c r="L10" s="83">
        <v>792247</v>
      </c>
      <c r="M10" s="83">
        <v>793290</v>
      </c>
      <c r="N10" s="76">
        <v>66.5</v>
      </c>
      <c r="O10" s="76">
        <v>66.6</v>
      </c>
      <c r="P10" s="83">
        <v>510</v>
      </c>
      <c r="Q10" s="84" t="s">
        <v>6</v>
      </c>
      <c r="R10" s="83">
        <v>513</v>
      </c>
      <c r="S10" s="83">
        <v>79164</v>
      </c>
      <c r="T10" s="83">
        <v>84284</v>
      </c>
      <c r="U10" s="76">
        <v>62.1</v>
      </c>
      <c r="V10" s="76">
        <v>66.1</v>
      </c>
      <c r="W10" s="83">
        <v>725</v>
      </c>
      <c r="X10" s="84" t="s">
        <v>6</v>
      </c>
      <c r="Y10" s="435">
        <v>726</v>
      </c>
      <c r="Z10" s="83">
        <v>84046</v>
      </c>
      <c r="AA10" s="83">
        <v>83440</v>
      </c>
      <c r="AB10" s="76">
        <v>70</v>
      </c>
      <c r="AC10" s="76">
        <v>69.5</v>
      </c>
      <c r="AD10" s="83">
        <v>895</v>
      </c>
      <c r="AE10" s="84" t="s">
        <v>6</v>
      </c>
      <c r="AF10" s="83">
        <v>893</v>
      </c>
      <c r="AG10" s="83">
        <v>9558</v>
      </c>
      <c r="AH10" s="83">
        <v>9572</v>
      </c>
      <c r="AI10" s="76">
        <v>56.2</v>
      </c>
      <c r="AJ10" s="76">
        <v>56.3</v>
      </c>
      <c r="AK10" s="83">
        <v>288</v>
      </c>
      <c r="AL10" s="84" t="s">
        <v>6</v>
      </c>
      <c r="AM10" s="435">
        <v>286</v>
      </c>
      <c r="AN10" s="83">
        <v>26915</v>
      </c>
      <c r="AO10" s="83">
        <v>28229</v>
      </c>
      <c r="AP10" s="76">
        <v>56.2</v>
      </c>
      <c r="AQ10" s="76">
        <v>59</v>
      </c>
      <c r="AR10" s="83">
        <v>351</v>
      </c>
      <c r="AS10" s="85" t="s">
        <v>6</v>
      </c>
      <c r="AT10" s="83">
        <v>351</v>
      </c>
      <c r="AU10" s="83">
        <v>27378</v>
      </c>
      <c r="AV10" s="83">
        <v>27998</v>
      </c>
      <c r="AW10" s="76">
        <v>61</v>
      </c>
      <c r="AX10" s="76">
        <v>62.4</v>
      </c>
      <c r="AY10" s="16"/>
    </row>
    <row r="11" spans="1:51" ht="24.75" customHeight="1">
      <c r="A11" s="175">
        <v>6</v>
      </c>
      <c r="B11" s="136">
        <f>SUM(I11,P11,W11,AD11,AK11,AR11,B47,I47,P47,W47,AD47)</f>
        <v>5859</v>
      </c>
      <c r="C11" s="83" t="s">
        <v>6</v>
      </c>
      <c r="D11" s="83">
        <f aca="true" t="shared" si="0" ref="D11:F12">SUM(K11,R11,Y11,AF11,AM11,AT11,D47,K47,R47,Y47,AF47)</f>
        <v>5860</v>
      </c>
      <c r="E11" s="83">
        <f t="shared" si="0"/>
        <v>1074269</v>
      </c>
      <c r="F11" s="83">
        <f t="shared" si="0"/>
        <v>1072585</v>
      </c>
      <c r="G11" s="76">
        <v>56.4</v>
      </c>
      <c r="H11" s="76">
        <v>58</v>
      </c>
      <c r="I11" s="83">
        <v>2919</v>
      </c>
      <c r="J11" s="83" t="s">
        <v>6</v>
      </c>
      <c r="K11" s="83">
        <v>2918</v>
      </c>
      <c r="L11" s="83">
        <v>825642</v>
      </c>
      <c r="M11" s="83">
        <v>814385</v>
      </c>
      <c r="N11" s="76">
        <v>67.1</v>
      </c>
      <c r="O11" s="76">
        <v>66.2</v>
      </c>
      <c r="P11" s="83">
        <v>517</v>
      </c>
      <c r="Q11" s="83" t="s">
        <v>6</v>
      </c>
      <c r="R11" s="83">
        <v>518</v>
      </c>
      <c r="S11" s="83">
        <v>78902</v>
      </c>
      <c r="T11" s="83">
        <v>84998</v>
      </c>
      <c r="U11" s="76">
        <v>60.4</v>
      </c>
      <c r="V11" s="76">
        <v>65.9</v>
      </c>
      <c r="W11" s="83">
        <v>742</v>
      </c>
      <c r="X11" s="83" t="s">
        <v>6</v>
      </c>
      <c r="Y11" s="435">
        <v>745</v>
      </c>
      <c r="Z11" s="83">
        <v>88046</v>
      </c>
      <c r="AA11" s="83">
        <v>88399</v>
      </c>
      <c r="AB11" s="76">
        <v>72</v>
      </c>
      <c r="AC11" s="76">
        <v>72.1</v>
      </c>
      <c r="AD11" s="83">
        <v>894</v>
      </c>
      <c r="AE11" s="83" t="s">
        <v>6</v>
      </c>
      <c r="AF11" s="83">
        <v>893</v>
      </c>
      <c r="AG11" s="83">
        <v>11606</v>
      </c>
      <c r="AH11" s="83">
        <v>11701</v>
      </c>
      <c r="AI11" s="76">
        <v>68.3</v>
      </c>
      <c r="AJ11" s="76">
        <v>69</v>
      </c>
      <c r="AK11" s="83">
        <v>288</v>
      </c>
      <c r="AL11" s="83" t="s">
        <v>6</v>
      </c>
      <c r="AM11" s="435">
        <v>286</v>
      </c>
      <c r="AN11" s="83">
        <v>28930</v>
      </c>
      <c r="AO11" s="83">
        <v>31121</v>
      </c>
      <c r="AP11" s="76">
        <v>60.7</v>
      </c>
      <c r="AQ11" s="76">
        <v>65.3</v>
      </c>
      <c r="AR11" s="83">
        <v>371</v>
      </c>
      <c r="AS11" s="182" t="s">
        <v>6</v>
      </c>
      <c r="AT11" s="83">
        <v>371</v>
      </c>
      <c r="AU11" s="83">
        <v>30564</v>
      </c>
      <c r="AV11" s="83">
        <v>31165</v>
      </c>
      <c r="AW11" s="76">
        <v>64.4</v>
      </c>
      <c r="AX11" s="76">
        <v>65.7</v>
      </c>
      <c r="AY11" s="16"/>
    </row>
    <row r="12" spans="1:51" ht="24.75" customHeight="1">
      <c r="A12" s="175">
        <v>7</v>
      </c>
      <c r="B12" s="136">
        <f>SUM(I12,P12,W12,AD12,AK12,AR12,B48,I48,P48,W48,AD48)</f>
        <v>6092</v>
      </c>
      <c r="C12" s="83" t="s">
        <v>6</v>
      </c>
      <c r="D12" s="83">
        <f t="shared" si="0"/>
        <v>6095</v>
      </c>
      <c r="E12" s="83">
        <f t="shared" si="0"/>
        <v>1142217</v>
      </c>
      <c r="F12" s="83">
        <f t="shared" si="0"/>
        <v>1136754</v>
      </c>
      <c r="G12" s="76">
        <v>67.6</v>
      </c>
      <c r="H12" s="76">
        <v>67.3</v>
      </c>
      <c r="I12" s="83">
        <v>2917</v>
      </c>
      <c r="J12" s="83" t="s">
        <v>6</v>
      </c>
      <c r="K12" s="83">
        <v>2915</v>
      </c>
      <c r="L12" s="83">
        <v>884551</v>
      </c>
      <c r="M12" s="83">
        <v>872274</v>
      </c>
      <c r="N12" s="76">
        <v>70</v>
      </c>
      <c r="O12" s="76">
        <v>69.2</v>
      </c>
      <c r="P12" s="83">
        <v>516</v>
      </c>
      <c r="Q12" s="83" t="s">
        <v>6</v>
      </c>
      <c r="R12" s="83">
        <v>517</v>
      </c>
      <c r="S12" s="83">
        <v>81042</v>
      </c>
      <c r="T12" s="83">
        <v>84944</v>
      </c>
      <c r="U12" s="76">
        <v>53.9</v>
      </c>
      <c r="V12" s="76">
        <v>55.7</v>
      </c>
      <c r="W12" s="83">
        <v>733</v>
      </c>
      <c r="X12" s="83" t="s">
        <v>6</v>
      </c>
      <c r="Y12" s="435">
        <v>733</v>
      </c>
      <c r="Z12" s="83">
        <v>85145</v>
      </c>
      <c r="AA12" s="83">
        <v>86094</v>
      </c>
      <c r="AB12" s="76">
        <v>69.4</v>
      </c>
      <c r="AC12" s="76">
        <v>70.1</v>
      </c>
      <c r="AD12" s="83">
        <v>922</v>
      </c>
      <c r="AE12" s="83" t="s">
        <v>6</v>
      </c>
      <c r="AF12" s="83">
        <v>929</v>
      </c>
      <c r="AG12" s="83">
        <v>11726</v>
      </c>
      <c r="AH12" s="83">
        <v>11652</v>
      </c>
      <c r="AI12" s="76">
        <v>66.4</v>
      </c>
      <c r="AJ12" s="76">
        <v>66</v>
      </c>
      <c r="AK12" s="83">
        <v>290</v>
      </c>
      <c r="AL12" s="83" t="s">
        <v>6</v>
      </c>
      <c r="AM12" s="435">
        <v>290</v>
      </c>
      <c r="AN12" s="83">
        <v>30425</v>
      </c>
      <c r="AO12" s="83">
        <v>32036</v>
      </c>
      <c r="AP12" s="76">
        <v>63.2</v>
      </c>
      <c r="AQ12" s="76">
        <v>66.5</v>
      </c>
      <c r="AR12" s="83">
        <v>368</v>
      </c>
      <c r="AS12" s="182" t="s">
        <v>6</v>
      </c>
      <c r="AT12" s="83">
        <v>369</v>
      </c>
      <c r="AU12" s="83">
        <v>28976</v>
      </c>
      <c r="AV12" s="83">
        <v>30854</v>
      </c>
      <c r="AW12" s="76">
        <v>62</v>
      </c>
      <c r="AX12" s="76">
        <v>65.2</v>
      </c>
      <c r="AY12" s="16"/>
    </row>
    <row r="13" spans="1:51" s="203" customFormat="1" ht="24.75" customHeight="1">
      <c r="A13" s="200">
        <v>8</v>
      </c>
      <c r="B13" s="433">
        <f>SUM(B15:B28)</f>
        <v>6656</v>
      </c>
      <c r="C13" s="44" t="s">
        <v>6</v>
      </c>
      <c r="D13" s="40">
        <f>SUM(D15:D28)</f>
        <v>6664</v>
      </c>
      <c r="E13" s="40">
        <f>SUM(E15:E28)</f>
        <v>1158102</v>
      </c>
      <c r="F13" s="40">
        <v>1159279</v>
      </c>
      <c r="G13" s="201">
        <v>67.2</v>
      </c>
      <c r="H13" s="201">
        <v>67.2</v>
      </c>
      <c r="I13" s="40">
        <f>SUM(I15:I28)</f>
        <v>2898</v>
      </c>
      <c r="J13" s="44" t="s">
        <v>6</v>
      </c>
      <c r="K13" s="40">
        <f>SUM(K15:K28)</f>
        <v>2899</v>
      </c>
      <c r="L13" s="40">
        <f>SUM(L15:L28)</f>
        <v>886097</v>
      </c>
      <c r="M13" s="40">
        <f>SUM(M15:M28)</f>
        <v>880698</v>
      </c>
      <c r="N13" s="201">
        <v>69.3</v>
      </c>
      <c r="O13" s="201">
        <v>69</v>
      </c>
      <c r="P13" s="40">
        <f>SUM(P15:P28)</f>
        <v>513</v>
      </c>
      <c r="Q13" s="44" t="s">
        <v>6</v>
      </c>
      <c r="R13" s="40">
        <f>SUM(R15:R28)</f>
        <v>515</v>
      </c>
      <c r="S13" s="40">
        <f>SUM(S15:S28)</f>
        <v>77862</v>
      </c>
      <c r="T13" s="40">
        <f>SUM(T15:T28)</f>
        <v>81135</v>
      </c>
      <c r="U13" s="201">
        <v>59.4</v>
      </c>
      <c r="V13" s="201">
        <v>61.5</v>
      </c>
      <c r="W13" s="40">
        <f>SUM(W15:W28)</f>
        <v>729</v>
      </c>
      <c r="X13" s="44" t="s">
        <v>6</v>
      </c>
      <c r="Y13" s="436">
        <f>SUM(Y15:Y28)</f>
        <v>732</v>
      </c>
      <c r="Z13" s="40">
        <f>SUM(Z15:Z28)</f>
        <v>82651</v>
      </c>
      <c r="AA13" s="40">
        <f>SUM(AA15:AA28)</f>
        <v>86348</v>
      </c>
      <c r="AB13" s="201">
        <v>68</v>
      </c>
      <c r="AC13" s="201">
        <v>70.7</v>
      </c>
      <c r="AD13" s="40">
        <f>SUM(AD15:AD28)</f>
        <v>856</v>
      </c>
      <c r="AE13" s="44" t="s">
        <v>6</v>
      </c>
      <c r="AF13" s="40">
        <f>SUM(AF15:AF28)</f>
        <v>856</v>
      </c>
      <c r="AG13" s="40">
        <f>SUM(AG15:AG28)</f>
        <v>10031</v>
      </c>
      <c r="AH13" s="40">
        <f>SUM(AH15:AH28)</f>
        <v>10194</v>
      </c>
      <c r="AI13" s="201">
        <v>61.7</v>
      </c>
      <c r="AJ13" s="201">
        <v>62.7</v>
      </c>
      <c r="AK13" s="40">
        <f>SUM(AK15:AK28)</f>
        <v>284</v>
      </c>
      <c r="AL13" s="44" t="s">
        <v>6</v>
      </c>
      <c r="AM13" s="436">
        <f>SUM(AM15:AM28)</f>
        <v>286</v>
      </c>
      <c r="AN13" s="40">
        <f>SUM(AN15:AN28)</f>
        <v>29761</v>
      </c>
      <c r="AO13" s="40">
        <f>SUM(AO15:AO28)</f>
        <v>30319</v>
      </c>
      <c r="AP13" s="201">
        <v>63.2</v>
      </c>
      <c r="AQ13" s="201">
        <v>63.9</v>
      </c>
      <c r="AR13" s="40">
        <f>SUM(AR15:AR28)</f>
        <v>358</v>
      </c>
      <c r="AS13" s="44" t="s">
        <v>6</v>
      </c>
      <c r="AT13" s="40">
        <f>SUM(AT15:AT28)</f>
        <v>359</v>
      </c>
      <c r="AU13" s="40">
        <f>SUM(AU15:AU28)</f>
        <v>31581</v>
      </c>
      <c r="AV13" s="40">
        <f>SUM(AV15:AV28)</f>
        <v>33105</v>
      </c>
      <c r="AW13" s="202">
        <v>68.9</v>
      </c>
      <c r="AX13" s="201">
        <v>72</v>
      </c>
      <c r="AY13" s="26"/>
    </row>
    <row r="14" spans="1:50" ht="15" customHeight="1">
      <c r="A14" s="176"/>
      <c r="B14" s="137"/>
      <c r="C14" s="138"/>
      <c r="D14" s="83"/>
      <c r="E14" s="83"/>
      <c r="F14" s="83"/>
      <c r="G14" s="138"/>
      <c r="H14" s="138"/>
      <c r="I14" s="138"/>
      <c r="J14" s="138"/>
      <c r="K14" s="328"/>
      <c r="L14" s="138"/>
      <c r="M14" s="138"/>
      <c r="N14" s="138"/>
      <c r="O14" s="138"/>
      <c r="P14" s="138"/>
      <c r="Q14" s="138"/>
      <c r="R14" s="328"/>
      <c r="S14" s="138"/>
      <c r="T14" s="138"/>
      <c r="U14" s="138"/>
      <c r="V14" s="138"/>
      <c r="W14" s="138"/>
      <c r="X14" s="138"/>
      <c r="Y14" s="328"/>
      <c r="Z14" s="138"/>
      <c r="AA14" s="138"/>
      <c r="AB14" s="138"/>
      <c r="AC14" s="138"/>
      <c r="AD14" s="138"/>
      <c r="AE14" s="138"/>
      <c r="AF14" s="328"/>
      <c r="AG14" s="138"/>
      <c r="AH14" s="138"/>
      <c r="AI14" s="138"/>
      <c r="AJ14" s="138"/>
      <c r="AK14" s="138"/>
      <c r="AL14" s="138"/>
      <c r="AM14" s="328"/>
      <c r="AN14" s="138"/>
      <c r="AO14" s="138"/>
      <c r="AP14" s="138"/>
      <c r="AQ14" s="138"/>
      <c r="AR14" s="138"/>
      <c r="AS14" s="138"/>
      <c r="AT14" s="328"/>
      <c r="AU14" s="138"/>
      <c r="AV14" s="138"/>
      <c r="AW14" s="77"/>
      <c r="AX14" s="77"/>
    </row>
    <row r="15" spans="1:50" ht="24.75" customHeight="1">
      <c r="A15" s="208" t="s">
        <v>324</v>
      </c>
      <c r="B15" s="424">
        <f>SUM(I15,P15,W15,AD15,AK15,AR15,B51,I51,P51,W51,AD51)</f>
        <v>506</v>
      </c>
      <c r="C15" s="83" t="s">
        <v>6</v>
      </c>
      <c r="D15" s="424">
        <f>SUM(K15,R15,Y15,AF15,AM15,AT15,D51,K51,R51,Y51,AF51)</f>
        <v>506</v>
      </c>
      <c r="E15" s="131">
        <f>SUM(L15,S15,Z15,AG15,AN15,AU15,E51,L51,S51,Z51,AG51)</f>
        <v>88094</v>
      </c>
      <c r="F15" s="131">
        <f>SUM(M15,T15,AA15,AH15,AO15,AV15,F51,M51,T51,AA51,AH51)</f>
        <v>86685</v>
      </c>
      <c r="G15" s="76">
        <v>62.7</v>
      </c>
      <c r="H15" s="76">
        <v>61.7</v>
      </c>
      <c r="I15" s="424">
        <v>240</v>
      </c>
      <c r="J15" s="83" t="s">
        <v>6</v>
      </c>
      <c r="K15" s="424">
        <v>240</v>
      </c>
      <c r="L15" s="131">
        <v>70162</v>
      </c>
      <c r="M15" s="131">
        <v>68634</v>
      </c>
      <c r="N15" s="76">
        <v>65.8</v>
      </c>
      <c r="O15" s="76">
        <v>64.3</v>
      </c>
      <c r="P15" s="424">
        <v>30</v>
      </c>
      <c r="Q15" s="83" t="s">
        <v>6</v>
      </c>
      <c r="R15" s="424">
        <v>30</v>
      </c>
      <c r="S15" s="131">
        <v>3988</v>
      </c>
      <c r="T15" s="131">
        <v>4576</v>
      </c>
      <c r="U15" s="76">
        <v>46.2</v>
      </c>
      <c r="V15" s="76">
        <v>53</v>
      </c>
      <c r="W15" s="424">
        <v>61</v>
      </c>
      <c r="X15" s="83" t="s">
        <v>6</v>
      </c>
      <c r="Y15" s="424">
        <v>61</v>
      </c>
      <c r="Z15" s="131">
        <v>6694</v>
      </c>
      <c r="AA15" s="131">
        <v>6354</v>
      </c>
      <c r="AB15" s="76">
        <v>65.6</v>
      </c>
      <c r="AC15" s="76">
        <v>62.2</v>
      </c>
      <c r="AD15" s="424">
        <v>78</v>
      </c>
      <c r="AE15" s="83" t="s">
        <v>6</v>
      </c>
      <c r="AF15" s="424">
        <v>77</v>
      </c>
      <c r="AG15" s="131">
        <v>818</v>
      </c>
      <c r="AH15" s="131">
        <v>804</v>
      </c>
      <c r="AI15" s="76">
        <v>55.2</v>
      </c>
      <c r="AJ15" s="76">
        <v>55</v>
      </c>
      <c r="AK15" s="424">
        <v>29</v>
      </c>
      <c r="AL15" s="83" t="s">
        <v>6</v>
      </c>
      <c r="AM15" s="424">
        <v>29</v>
      </c>
      <c r="AN15" s="131">
        <v>2328</v>
      </c>
      <c r="AO15" s="131">
        <v>2268</v>
      </c>
      <c r="AP15" s="76">
        <v>48.4</v>
      </c>
      <c r="AQ15" s="76">
        <v>47.1</v>
      </c>
      <c r="AR15" s="424">
        <v>30</v>
      </c>
      <c r="AS15" s="182" t="s">
        <v>6</v>
      </c>
      <c r="AT15" s="424">
        <v>30</v>
      </c>
      <c r="AU15" s="131">
        <v>2016</v>
      </c>
      <c r="AV15" s="131">
        <v>2059</v>
      </c>
      <c r="AW15" s="78">
        <v>52.6</v>
      </c>
      <c r="AX15" s="78">
        <v>53.7</v>
      </c>
    </row>
    <row r="16" spans="1:50" ht="24.75" customHeight="1">
      <c r="A16" s="211">
        <v>5</v>
      </c>
      <c r="B16" s="424">
        <f aca="true" t="shared" si="1" ref="B16:B28">SUM(I16,P16,W16,AD16,AK16,AR16,B52,I52,P52,W52,AD52)</f>
        <v>529</v>
      </c>
      <c r="C16" s="83" t="s">
        <v>6</v>
      </c>
      <c r="D16" s="424">
        <f aca="true" t="shared" si="2" ref="D16:D28">SUM(K16,R16,Y16,AF16,AM16,AT16,D52,K52,R52,Y52,AF52)</f>
        <v>529</v>
      </c>
      <c r="E16" s="131">
        <f aca="true" t="shared" si="3" ref="E16:E28">SUM(L16,S16,Z16,AG16,AN16,AU16,E52,L52,S52,Z52,AG52)</f>
        <v>102320</v>
      </c>
      <c r="F16" s="131">
        <f aca="true" t="shared" si="4" ref="F16:F28">SUM(M16,T16,AA16,AH16,AO16,AV16,F52,M52,T52,AA52,AH52)</f>
        <v>101137</v>
      </c>
      <c r="G16" s="76">
        <v>70.5</v>
      </c>
      <c r="H16" s="76">
        <v>69.7</v>
      </c>
      <c r="I16" s="424">
        <v>248</v>
      </c>
      <c r="J16" s="83" t="s">
        <v>6</v>
      </c>
      <c r="K16" s="424">
        <v>248</v>
      </c>
      <c r="L16" s="131">
        <v>78971</v>
      </c>
      <c r="M16" s="131">
        <v>77052</v>
      </c>
      <c r="N16" s="76">
        <v>72.1</v>
      </c>
      <c r="O16" s="76">
        <v>70.3</v>
      </c>
      <c r="P16" s="424">
        <v>31</v>
      </c>
      <c r="Q16" s="83" t="s">
        <v>6</v>
      </c>
      <c r="R16" s="424">
        <v>31</v>
      </c>
      <c r="S16" s="131">
        <v>5869</v>
      </c>
      <c r="T16" s="131">
        <v>5986</v>
      </c>
      <c r="U16" s="76">
        <v>65.7</v>
      </c>
      <c r="V16" s="76">
        <v>67</v>
      </c>
      <c r="W16" s="424">
        <v>64</v>
      </c>
      <c r="X16" s="83" t="s">
        <v>6</v>
      </c>
      <c r="Y16" s="424">
        <v>64</v>
      </c>
      <c r="Z16" s="131">
        <v>7742</v>
      </c>
      <c r="AA16" s="131">
        <v>7923</v>
      </c>
      <c r="AB16" s="76">
        <v>70.9</v>
      </c>
      <c r="AC16" s="76">
        <v>72.5</v>
      </c>
      <c r="AD16" s="424">
        <v>83</v>
      </c>
      <c r="AE16" s="83" t="s">
        <v>6</v>
      </c>
      <c r="AF16" s="424">
        <v>83</v>
      </c>
      <c r="AG16" s="131">
        <v>992</v>
      </c>
      <c r="AH16" s="131">
        <v>995</v>
      </c>
      <c r="AI16" s="76">
        <v>62.9</v>
      </c>
      <c r="AJ16" s="76">
        <v>63.1</v>
      </c>
      <c r="AK16" s="424">
        <v>31</v>
      </c>
      <c r="AL16" s="83" t="s">
        <v>6</v>
      </c>
      <c r="AM16" s="424">
        <v>31</v>
      </c>
      <c r="AN16" s="131">
        <v>3344</v>
      </c>
      <c r="AO16" s="131">
        <v>3261</v>
      </c>
      <c r="AP16" s="76">
        <v>65.1</v>
      </c>
      <c r="AQ16" s="76">
        <v>63.5</v>
      </c>
      <c r="AR16" s="424">
        <v>31</v>
      </c>
      <c r="AS16" s="182" t="s">
        <v>6</v>
      </c>
      <c r="AT16" s="424">
        <v>31</v>
      </c>
      <c r="AU16" s="131">
        <v>2988</v>
      </c>
      <c r="AV16" s="131">
        <v>3436</v>
      </c>
      <c r="AW16" s="78">
        <v>74.5</v>
      </c>
      <c r="AX16" s="78">
        <v>85.6</v>
      </c>
    </row>
    <row r="17" spans="1:50" ht="24.75" customHeight="1">
      <c r="A17" s="211">
        <v>6</v>
      </c>
      <c r="B17" s="424">
        <f t="shared" si="1"/>
        <v>528</v>
      </c>
      <c r="C17" s="83" t="s">
        <v>6</v>
      </c>
      <c r="D17" s="424">
        <f t="shared" si="2"/>
        <v>529</v>
      </c>
      <c r="E17" s="131">
        <f t="shared" si="3"/>
        <v>103268</v>
      </c>
      <c r="F17" s="131">
        <f t="shared" si="4"/>
        <v>102143</v>
      </c>
      <c r="G17" s="76">
        <v>69</v>
      </c>
      <c r="H17" s="76">
        <v>68.1</v>
      </c>
      <c r="I17" s="424">
        <v>240</v>
      </c>
      <c r="J17" s="83" t="s">
        <v>6</v>
      </c>
      <c r="K17" s="424">
        <v>240</v>
      </c>
      <c r="L17" s="131">
        <v>77456</v>
      </c>
      <c r="M17" s="131">
        <v>74992</v>
      </c>
      <c r="N17" s="76">
        <v>70.8</v>
      </c>
      <c r="O17" s="76">
        <v>68.5</v>
      </c>
      <c r="P17" s="424">
        <v>60</v>
      </c>
      <c r="Q17" s="83" t="s">
        <v>6</v>
      </c>
      <c r="R17" s="424">
        <v>60</v>
      </c>
      <c r="S17" s="131">
        <v>10079</v>
      </c>
      <c r="T17" s="131">
        <v>10639</v>
      </c>
      <c r="U17" s="76">
        <v>61.1</v>
      </c>
      <c r="V17" s="76">
        <v>64.5</v>
      </c>
      <c r="W17" s="424">
        <v>57</v>
      </c>
      <c r="X17" s="83" t="s">
        <v>6</v>
      </c>
      <c r="Y17" s="424">
        <v>57</v>
      </c>
      <c r="Z17" s="131">
        <v>6622</v>
      </c>
      <c r="AA17" s="131">
        <v>6930</v>
      </c>
      <c r="AB17" s="76">
        <v>70</v>
      </c>
      <c r="AC17" s="76">
        <v>73.2</v>
      </c>
      <c r="AD17" s="424">
        <v>78</v>
      </c>
      <c r="AE17" s="83" t="s">
        <v>6</v>
      </c>
      <c r="AF17" s="424">
        <v>78</v>
      </c>
      <c r="AG17" s="131">
        <v>840</v>
      </c>
      <c r="AH17" s="131">
        <v>907</v>
      </c>
      <c r="AI17" s="76">
        <v>56.7</v>
      </c>
      <c r="AJ17" s="76">
        <v>61.2</v>
      </c>
      <c r="AK17" s="424">
        <v>29</v>
      </c>
      <c r="AL17" s="83" t="s">
        <v>6</v>
      </c>
      <c r="AM17" s="424">
        <v>30</v>
      </c>
      <c r="AN17" s="131">
        <v>3524</v>
      </c>
      <c r="AO17" s="131">
        <v>3695</v>
      </c>
      <c r="AP17" s="76">
        <v>73.2</v>
      </c>
      <c r="AQ17" s="76">
        <v>74.2</v>
      </c>
      <c r="AR17" s="424">
        <v>30</v>
      </c>
      <c r="AS17" s="182" t="s">
        <v>6</v>
      </c>
      <c r="AT17" s="424">
        <v>30</v>
      </c>
      <c r="AU17" s="131">
        <v>2630</v>
      </c>
      <c r="AV17" s="131">
        <v>2794</v>
      </c>
      <c r="AW17" s="78">
        <v>68.3</v>
      </c>
      <c r="AX17" s="78">
        <v>72.6</v>
      </c>
    </row>
    <row r="18" spans="1:50" ht="24.75" customHeight="1">
      <c r="A18" s="211">
        <v>7</v>
      </c>
      <c r="B18" s="424">
        <f t="shared" si="1"/>
        <v>548</v>
      </c>
      <c r="C18" s="83" t="s">
        <v>6</v>
      </c>
      <c r="D18" s="424">
        <f t="shared" si="2"/>
        <v>547</v>
      </c>
      <c r="E18" s="131">
        <f t="shared" si="3"/>
        <v>97757</v>
      </c>
      <c r="F18" s="131">
        <f t="shared" si="4"/>
        <v>98545</v>
      </c>
      <c r="G18" s="76">
        <v>66.1</v>
      </c>
      <c r="H18" s="76">
        <v>66.6</v>
      </c>
      <c r="I18" s="424">
        <v>248</v>
      </c>
      <c r="J18" s="83" t="s">
        <v>6</v>
      </c>
      <c r="K18" s="424">
        <v>248</v>
      </c>
      <c r="L18" s="131">
        <v>72892</v>
      </c>
      <c r="M18" s="131">
        <v>73241</v>
      </c>
      <c r="N18" s="76">
        <v>67.3</v>
      </c>
      <c r="O18" s="76">
        <v>67.6</v>
      </c>
      <c r="P18" s="424">
        <v>62</v>
      </c>
      <c r="Q18" s="83" t="s">
        <v>6</v>
      </c>
      <c r="R18" s="424">
        <v>62</v>
      </c>
      <c r="S18" s="131">
        <v>9843</v>
      </c>
      <c r="T18" s="131">
        <v>9474</v>
      </c>
      <c r="U18" s="76">
        <v>70.2</v>
      </c>
      <c r="V18" s="76">
        <v>67.3</v>
      </c>
      <c r="W18" s="424">
        <v>62</v>
      </c>
      <c r="X18" s="83" t="s">
        <v>6</v>
      </c>
      <c r="Y18" s="424">
        <v>62</v>
      </c>
      <c r="Z18" s="131">
        <v>6439</v>
      </c>
      <c r="AA18" s="131">
        <v>7015</v>
      </c>
      <c r="AB18" s="76">
        <v>62.6</v>
      </c>
      <c r="AC18" s="76">
        <v>68.2</v>
      </c>
      <c r="AD18" s="424">
        <v>79</v>
      </c>
      <c r="AE18" s="83" t="s">
        <v>6</v>
      </c>
      <c r="AF18" s="424">
        <v>79</v>
      </c>
      <c r="AG18" s="131">
        <v>917</v>
      </c>
      <c r="AH18" s="131">
        <v>977</v>
      </c>
      <c r="AI18" s="76">
        <v>61.1</v>
      </c>
      <c r="AJ18" s="76">
        <v>65.1</v>
      </c>
      <c r="AK18" s="424">
        <v>31</v>
      </c>
      <c r="AL18" s="83" t="s">
        <v>6</v>
      </c>
      <c r="AM18" s="424">
        <v>31</v>
      </c>
      <c r="AN18" s="131">
        <v>3266</v>
      </c>
      <c r="AO18" s="131">
        <v>3417</v>
      </c>
      <c r="AP18" s="76">
        <v>63.5</v>
      </c>
      <c r="AQ18" s="76">
        <v>66.4</v>
      </c>
      <c r="AR18" s="424">
        <v>30</v>
      </c>
      <c r="AS18" s="182" t="s">
        <v>6</v>
      </c>
      <c r="AT18" s="424">
        <v>30</v>
      </c>
      <c r="AU18" s="131">
        <v>2340</v>
      </c>
      <c r="AV18" s="131">
        <v>2365</v>
      </c>
      <c r="AW18" s="78">
        <v>61.1</v>
      </c>
      <c r="AX18" s="78">
        <v>61.8</v>
      </c>
    </row>
    <row r="19" spans="1:50" ht="15" customHeight="1">
      <c r="A19" s="211"/>
      <c r="B19" s="76"/>
      <c r="C19" s="76"/>
      <c r="D19" s="76"/>
      <c r="E19" s="76"/>
      <c r="F19" s="76"/>
      <c r="G19" s="76"/>
      <c r="H19" s="76"/>
      <c r="I19" s="424"/>
      <c r="J19" s="83"/>
      <c r="K19" s="424"/>
      <c r="L19" s="131"/>
      <c r="M19" s="131"/>
      <c r="N19" s="76"/>
      <c r="O19" s="76"/>
      <c r="P19" s="424"/>
      <c r="Q19" s="83"/>
      <c r="R19" s="424"/>
      <c r="S19" s="131"/>
      <c r="T19" s="131"/>
      <c r="U19" s="76"/>
      <c r="V19" s="76"/>
      <c r="W19" s="424"/>
      <c r="X19" s="83"/>
      <c r="Y19" s="424"/>
      <c r="Z19" s="131"/>
      <c r="AA19" s="131"/>
      <c r="AB19" s="76"/>
      <c r="AC19" s="76"/>
      <c r="AD19" s="424"/>
      <c r="AE19" s="83"/>
      <c r="AF19" s="424"/>
      <c r="AG19" s="131"/>
      <c r="AH19" s="131"/>
      <c r="AI19" s="76"/>
      <c r="AJ19" s="76"/>
      <c r="AK19" s="424"/>
      <c r="AL19" s="83"/>
      <c r="AM19" s="424"/>
      <c r="AN19" s="131"/>
      <c r="AO19" s="131"/>
      <c r="AP19" s="76"/>
      <c r="AQ19" s="76"/>
      <c r="AR19" s="424"/>
      <c r="AS19" s="182"/>
      <c r="AT19" s="424"/>
      <c r="AU19" s="131"/>
      <c r="AV19" s="131"/>
      <c r="AW19" s="78"/>
      <c r="AX19" s="78"/>
    </row>
    <row r="20" spans="1:50" ht="24.75" customHeight="1">
      <c r="A20" s="211">
        <v>8</v>
      </c>
      <c r="B20" s="424">
        <f t="shared" si="1"/>
        <v>558</v>
      </c>
      <c r="C20" s="83" t="s">
        <v>6</v>
      </c>
      <c r="D20" s="424">
        <f t="shared" si="2"/>
        <v>559</v>
      </c>
      <c r="E20" s="131">
        <f t="shared" si="3"/>
        <v>105128</v>
      </c>
      <c r="F20" s="131">
        <f t="shared" si="4"/>
        <v>105771</v>
      </c>
      <c r="G20" s="76">
        <v>71.7</v>
      </c>
      <c r="H20" s="76">
        <v>72.2</v>
      </c>
      <c r="I20" s="424">
        <v>248</v>
      </c>
      <c r="J20" s="83" t="s">
        <v>6</v>
      </c>
      <c r="K20" s="424">
        <v>248</v>
      </c>
      <c r="L20" s="131">
        <v>77037</v>
      </c>
      <c r="M20" s="131">
        <v>77386</v>
      </c>
      <c r="N20" s="76">
        <v>72</v>
      </c>
      <c r="O20" s="76">
        <v>72.3</v>
      </c>
      <c r="P20" s="424">
        <v>62</v>
      </c>
      <c r="Q20" s="83" t="s">
        <v>6</v>
      </c>
      <c r="R20" s="424">
        <v>62</v>
      </c>
      <c r="S20" s="131">
        <v>10690</v>
      </c>
      <c r="T20" s="131">
        <v>10894</v>
      </c>
      <c r="U20" s="76">
        <v>76</v>
      </c>
      <c r="V20" s="76">
        <v>77.4</v>
      </c>
      <c r="W20" s="424">
        <v>61</v>
      </c>
      <c r="X20" s="83" t="s">
        <v>6</v>
      </c>
      <c r="Y20" s="424">
        <v>61</v>
      </c>
      <c r="Z20" s="131">
        <v>6996</v>
      </c>
      <c r="AA20" s="131">
        <v>7240</v>
      </c>
      <c r="AB20" s="76">
        <v>69.1</v>
      </c>
      <c r="AC20" s="76">
        <v>71.5</v>
      </c>
      <c r="AD20" s="424">
        <v>88</v>
      </c>
      <c r="AE20" s="83" t="s">
        <v>6</v>
      </c>
      <c r="AF20" s="424">
        <v>88</v>
      </c>
      <c r="AG20" s="131">
        <v>1185</v>
      </c>
      <c r="AH20" s="131">
        <v>1169</v>
      </c>
      <c r="AI20" s="76">
        <v>70.9</v>
      </c>
      <c r="AJ20" s="76">
        <v>69.9</v>
      </c>
      <c r="AK20" s="424">
        <v>31</v>
      </c>
      <c r="AL20" s="83" t="s">
        <v>6</v>
      </c>
      <c r="AM20" s="424">
        <v>31</v>
      </c>
      <c r="AN20" s="131">
        <v>3381</v>
      </c>
      <c r="AO20" s="131">
        <v>3404</v>
      </c>
      <c r="AP20" s="76">
        <v>65.7</v>
      </c>
      <c r="AQ20" s="76">
        <v>66.1</v>
      </c>
      <c r="AR20" s="424">
        <v>29</v>
      </c>
      <c r="AS20" s="182" t="s">
        <v>6</v>
      </c>
      <c r="AT20" s="424">
        <v>29</v>
      </c>
      <c r="AU20" s="131">
        <v>2838</v>
      </c>
      <c r="AV20" s="131">
        <v>3001</v>
      </c>
      <c r="AW20" s="78">
        <v>76</v>
      </c>
      <c r="AX20" s="78">
        <v>80.4</v>
      </c>
    </row>
    <row r="21" spans="1:50" ht="24.75" customHeight="1">
      <c r="A21" s="211">
        <v>9</v>
      </c>
      <c r="B21" s="424">
        <f t="shared" si="1"/>
        <v>594</v>
      </c>
      <c r="C21" s="83" t="s">
        <v>6</v>
      </c>
      <c r="D21" s="424">
        <f t="shared" si="2"/>
        <v>596</v>
      </c>
      <c r="E21" s="131">
        <f t="shared" si="3"/>
        <v>105240</v>
      </c>
      <c r="F21" s="131">
        <f t="shared" si="4"/>
        <v>104535</v>
      </c>
      <c r="G21" s="76">
        <v>70.8</v>
      </c>
      <c r="H21" s="76">
        <v>70.4</v>
      </c>
      <c r="I21" s="424">
        <v>236</v>
      </c>
      <c r="J21" s="83" t="s">
        <v>6</v>
      </c>
      <c r="K21" s="424">
        <v>238</v>
      </c>
      <c r="L21" s="131">
        <v>79229</v>
      </c>
      <c r="M21" s="131">
        <v>77635</v>
      </c>
      <c r="N21" s="76">
        <v>74.4</v>
      </c>
      <c r="O21" s="76">
        <v>73.1</v>
      </c>
      <c r="P21" s="424">
        <v>60</v>
      </c>
      <c r="Q21" s="83" t="s">
        <v>6</v>
      </c>
      <c r="R21" s="424">
        <v>60</v>
      </c>
      <c r="S21" s="131">
        <v>8203</v>
      </c>
      <c r="T21" s="131">
        <v>8557</v>
      </c>
      <c r="U21" s="76">
        <v>60.2</v>
      </c>
      <c r="V21" s="76">
        <v>62.8</v>
      </c>
      <c r="W21" s="424">
        <v>61</v>
      </c>
      <c r="X21" s="83" t="s">
        <v>6</v>
      </c>
      <c r="Y21" s="424">
        <v>61</v>
      </c>
      <c r="Z21" s="131">
        <v>7027</v>
      </c>
      <c r="AA21" s="131">
        <v>7402</v>
      </c>
      <c r="AB21" s="76">
        <v>68.8</v>
      </c>
      <c r="AC21" s="76">
        <v>72.5</v>
      </c>
      <c r="AD21" s="424">
        <v>75</v>
      </c>
      <c r="AE21" s="83" t="s">
        <v>6</v>
      </c>
      <c r="AF21" s="424">
        <v>75</v>
      </c>
      <c r="AG21" s="131">
        <v>947</v>
      </c>
      <c r="AH21" s="131">
        <v>951</v>
      </c>
      <c r="AI21" s="76">
        <v>66.5</v>
      </c>
      <c r="AJ21" s="76">
        <v>66.7</v>
      </c>
      <c r="AK21" s="424">
        <v>29</v>
      </c>
      <c r="AL21" s="83" t="s">
        <v>6</v>
      </c>
      <c r="AM21" s="424">
        <v>30</v>
      </c>
      <c r="AN21" s="131">
        <v>3783</v>
      </c>
      <c r="AO21" s="131">
        <v>3851</v>
      </c>
      <c r="AP21" s="76">
        <v>78.6</v>
      </c>
      <c r="AQ21" s="76">
        <v>77.3</v>
      </c>
      <c r="AR21" s="424">
        <v>28</v>
      </c>
      <c r="AS21" s="182" t="s">
        <v>6</v>
      </c>
      <c r="AT21" s="424">
        <v>28</v>
      </c>
      <c r="AU21" s="131">
        <v>2330</v>
      </c>
      <c r="AV21" s="131">
        <v>2534</v>
      </c>
      <c r="AW21" s="78">
        <v>65.4</v>
      </c>
      <c r="AX21" s="78">
        <v>71.1</v>
      </c>
    </row>
    <row r="22" spans="1:50" ht="24.75" customHeight="1">
      <c r="A22" s="211">
        <v>10</v>
      </c>
      <c r="B22" s="424">
        <f t="shared" si="1"/>
        <v>628</v>
      </c>
      <c r="C22" s="83" t="s">
        <v>6</v>
      </c>
      <c r="D22" s="424">
        <f t="shared" si="2"/>
        <v>628</v>
      </c>
      <c r="E22" s="131">
        <f t="shared" si="3"/>
        <v>116853</v>
      </c>
      <c r="F22" s="131">
        <f t="shared" si="4"/>
        <v>117636</v>
      </c>
      <c r="G22" s="76">
        <v>75.5</v>
      </c>
      <c r="H22" s="76">
        <v>76</v>
      </c>
      <c r="I22" s="424">
        <v>248</v>
      </c>
      <c r="J22" s="83" t="s">
        <v>6</v>
      </c>
      <c r="K22" s="424">
        <v>248</v>
      </c>
      <c r="L22" s="131">
        <v>87267</v>
      </c>
      <c r="M22" s="131">
        <v>86342</v>
      </c>
      <c r="N22" s="76">
        <v>78.5</v>
      </c>
      <c r="O22" s="76">
        <v>77.8</v>
      </c>
      <c r="P22" s="424">
        <v>62</v>
      </c>
      <c r="Q22" s="83" t="s">
        <v>6</v>
      </c>
      <c r="R22" s="424">
        <v>62</v>
      </c>
      <c r="S22" s="131">
        <v>8210</v>
      </c>
      <c r="T22" s="131">
        <v>9099</v>
      </c>
      <c r="U22" s="76">
        <v>58.3</v>
      </c>
      <c r="V22" s="76">
        <v>63.8</v>
      </c>
      <c r="W22" s="424">
        <v>63</v>
      </c>
      <c r="X22" s="83" t="s">
        <v>6</v>
      </c>
      <c r="Y22" s="424">
        <v>63</v>
      </c>
      <c r="Z22" s="131">
        <v>8706</v>
      </c>
      <c r="AA22" s="131">
        <v>9067</v>
      </c>
      <c r="AB22" s="76">
        <v>82.6</v>
      </c>
      <c r="AC22" s="76">
        <v>86.1</v>
      </c>
      <c r="AD22" s="424">
        <v>80</v>
      </c>
      <c r="AE22" s="83" t="s">
        <v>6</v>
      </c>
      <c r="AF22" s="424">
        <v>80</v>
      </c>
      <c r="AG22" s="131">
        <v>1015</v>
      </c>
      <c r="AH22" s="131">
        <v>1023</v>
      </c>
      <c r="AI22" s="76">
        <v>66.8</v>
      </c>
      <c r="AJ22" s="76">
        <v>67.3</v>
      </c>
      <c r="AK22" s="424">
        <v>31</v>
      </c>
      <c r="AL22" s="83" t="s">
        <v>6</v>
      </c>
      <c r="AM22" s="424">
        <v>31</v>
      </c>
      <c r="AN22" s="131">
        <v>4020</v>
      </c>
      <c r="AO22" s="131">
        <v>4257</v>
      </c>
      <c r="AP22" s="76">
        <v>78.1</v>
      </c>
      <c r="AQ22" s="76">
        <v>82.7</v>
      </c>
      <c r="AR22" s="424">
        <v>31</v>
      </c>
      <c r="AS22" s="182" t="s">
        <v>6</v>
      </c>
      <c r="AT22" s="424">
        <v>31</v>
      </c>
      <c r="AU22" s="131">
        <v>2936</v>
      </c>
      <c r="AV22" s="131">
        <v>3284</v>
      </c>
      <c r="AW22" s="78">
        <v>74.4</v>
      </c>
      <c r="AX22" s="78">
        <v>83.2</v>
      </c>
    </row>
    <row r="23" spans="1:50" ht="24.75" customHeight="1">
      <c r="A23" s="211">
        <v>11</v>
      </c>
      <c r="B23" s="424">
        <f t="shared" si="1"/>
        <v>574</v>
      </c>
      <c r="C23" s="83" t="s">
        <v>6</v>
      </c>
      <c r="D23" s="424">
        <f t="shared" si="2"/>
        <v>574</v>
      </c>
      <c r="E23" s="131">
        <f t="shared" si="3"/>
        <v>109846</v>
      </c>
      <c r="F23" s="131">
        <f t="shared" si="4"/>
        <v>111245</v>
      </c>
      <c r="G23" s="76">
        <v>78.1</v>
      </c>
      <c r="H23" s="76">
        <v>79.1</v>
      </c>
      <c r="I23" s="424">
        <v>237</v>
      </c>
      <c r="J23" s="83" t="s">
        <v>6</v>
      </c>
      <c r="K23" s="424">
        <v>237</v>
      </c>
      <c r="L23" s="131">
        <v>84951</v>
      </c>
      <c r="M23" s="131">
        <v>85409</v>
      </c>
      <c r="N23" s="76">
        <v>82.5</v>
      </c>
      <c r="O23" s="76">
        <v>82.9</v>
      </c>
      <c r="P23" s="424">
        <v>29</v>
      </c>
      <c r="Q23" s="83" t="s">
        <v>6</v>
      </c>
      <c r="R23" s="424">
        <v>29</v>
      </c>
      <c r="S23" s="131">
        <v>5073</v>
      </c>
      <c r="T23" s="131">
        <v>5356</v>
      </c>
      <c r="U23" s="76">
        <v>60.7</v>
      </c>
      <c r="V23" s="76">
        <v>64.1</v>
      </c>
      <c r="W23" s="424">
        <v>61</v>
      </c>
      <c r="X23" s="83" t="s">
        <v>6</v>
      </c>
      <c r="Y23" s="424">
        <v>61</v>
      </c>
      <c r="Z23" s="131">
        <v>7934</v>
      </c>
      <c r="AA23" s="131">
        <v>8585</v>
      </c>
      <c r="AB23" s="76">
        <v>77.7</v>
      </c>
      <c r="AC23" s="76">
        <v>84.1</v>
      </c>
      <c r="AD23" s="424">
        <v>60</v>
      </c>
      <c r="AE23" s="83" t="s">
        <v>6</v>
      </c>
      <c r="AF23" s="424">
        <v>61</v>
      </c>
      <c r="AG23" s="131">
        <v>851</v>
      </c>
      <c r="AH23" s="131">
        <v>865</v>
      </c>
      <c r="AI23" s="76">
        <v>74.6</v>
      </c>
      <c r="AJ23" s="76">
        <v>74.6</v>
      </c>
      <c r="AK23" s="424">
        <v>29</v>
      </c>
      <c r="AL23" s="83" t="s">
        <v>6</v>
      </c>
      <c r="AM23" s="424">
        <v>29</v>
      </c>
      <c r="AN23" s="131">
        <v>2944</v>
      </c>
      <c r="AO23" s="131">
        <v>3037</v>
      </c>
      <c r="AP23" s="76">
        <v>61.2</v>
      </c>
      <c r="AQ23" s="76">
        <v>63.1</v>
      </c>
      <c r="AR23" s="424">
        <v>33</v>
      </c>
      <c r="AS23" s="182" t="s">
        <v>6</v>
      </c>
      <c r="AT23" s="424">
        <v>33</v>
      </c>
      <c r="AU23" s="131">
        <v>3226</v>
      </c>
      <c r="AV23" s="131">
        <v>3350</v>
      </c>
      <c r="AW23" s="78">
        <v>76.3</v>
      </c>
      <c r="AX23" s="78">
        <v>79.2</v>
      </c>
    </row>
    <row r="24" spans="1:50" ht="15" customHeight="1">
      <c r="A24" s="211"/>
      <c r="B24" s="76"/>
      <c r="C24" s="76"/>
      <c r="D24" s="76"/>
      <c r="E24" s="76"/>
      <c r="F24" s="76"/>
      <c r="G24" s="76"/>
      <c r="H24" s="76"/>
      <c r="I24" s="424"/>
      <c r="J24" s="83"/>
      <c r="K24" s="424"/>
      <c r="L24" s="131"/>
      <c r="M24" s="131"/>
      <c r="N24" s="76"/>
      <c r="O24" s="76"/>
      <c r="P24" s="424"/>
      <c r="Q24" s="83"/>
      <c r="R24" s="424"/>
      <c r="S24" s="131"/>
      <c r="T24" s="131"/>
      <c r="U24" s="76"/>
      <c r="V24" s="76"/>
      <c r="W24" s="424"/>
      <c r="X24" s="83"/>
      <c r="Y24" s="424"/>
      <c r="Z24" s="131"/>
      <c r="AA24" s="131"/>
      <c r="AB24" s="76"/>
      <c r="AC24" s="76"/>
      <c r="AD24" s="424"/>
      <c r="AE24" s="83"/>
      <c r="AF24" s="424"/>
      <c r="AG24" s="131"/>
      <c r="AH24" s="131"/>
      <c r="AI24" s="76"/>
      <c r="AJ24" s="76"/>
      <c r="AK24" s="424"/>
      <c r="AL24" s="83"/>
      <c r="AM24" s="424"/>
      <c r="AN24" s="131"/>
      <c r="AO24" s="131"/>
      <c r="AP24" s="76"/>
      <c r="AQ24" s="76"/>
      <c r="AR24" s="424"/>
      <c r="AS24" s="182"/>
      <c r="AT24" s="424"/>
      <c r="AU24" s="131"/>
      <c r="AV24" s="131"/>
      <c r="AW24" s="78"/>
      <c r="AX24" s="78"/>
    </row>
    <row r="25" spans="1:50" ht="24.75" customHeight="1">
      <c r="A25" s="211">
        <v>12</v>
      </c>
      <c r="B25" s="424">
        <f t="shared" si="1"/>
        <v>555</v>
      </c>
      <c r="C25" s="83" t="s">
        <v>6</v>
      </c>
      <c r="D25" s="424">
        <f t="shared" si="2"/>
        <v>558</v>
      </c>
      <c r="E25" s="131">
        <f t="shared" si="3"/>
        <v>76889</v>
      </c>
      <c r="F25" s="131">
        <v>83430</v>
      </c>
      <c r="G25" s="76">
        <v>56.2</v>
      </c>
      <c r="H25" s="76">
        <v>60.8</v>
      </c>
      <c r="I25" s="424">
        <v>245</v>
      </c>
      <c r="J25" s="83" t="s">
        <v>6</v>
      </c>
      <c r="K25" s="424">
        <v>244</v>
      </c>
      <c r="L25" s="131">
        <v>61031</v>
      </c>
      <c r="M25" s="131">
        <v>68067</v>
      </c>
      <c r="N25" s="76">
        <v>58.3</v>
      </c>
      <c r="O25" s="76">
        <v>65.4</v>
      </c>
      <c r="P25" s="424">
        <v>29</v>
      </c>
      <c r="Q25" s="83" t="s">
        <v>6</v>
      </c>
      <c r="R25" s="424">
        <v>30</v>
      </c>
      <c r="S25" s="131">
        <v>3611</v>
      </c>
      <c r="T25" s="131">
        <v>3522</v>
      </c>
      <c r="U25" s="76">
        <v>43.2</v>
      </c>
      <c r="V25" s="76">
        <v>40.8</v>
      </c>
      <c r="W25" s="424">
        <v>60</v>
      </c>
      <c r="X25" s="83" t="s">
        <v>6</v>
      </c>
      <c r="Y25" s="424">
        <v>62</v>
      </c>
      <c r="Z25" s="131">
        <v>5507</v>
      </c>
      <c r="AA25" s="131">
        <v>5867</v>
      </c>
      <c r="AB25" s="76">
        <v>56</v>
      </c>
      <c r="AC25" s="76">
        <v>57.6</v>
      </c>
      <c r="AD25" s="424">
        <v>61</v>
      </c>
      <c r="AE25" s="83" t="s">
        <v>6</v>
      </c>
      <c r="AF25" s="424">
        <v>61</v>
      </c>
      <c r="AG25" s="131">
        <v>657</v>
      </c>
      <c r="AH25" s="131">
        <v>644</v>
      </c>
      <c r="AI25" s="76">
        <v>56.7</v>
      </c>
      <c r="AJ25" s="76">
        <v>55.6</v>
      </c>
      <c r="AK25" s="425" t="s">
        <v>252</v>
      </c>
      <c r="AL25" s="83" t="s">
        <v>6</v>
      </c>
      <c r="AM25" s="425" t="s">
        <v>252</v>
      </c>
      <c r="AN25" s="426" t="s">
        <v>252</v>
      </c>
      <c r="AO25" s="426" t="s">
        <v>252</v>
      </c>
      <c r="AP25" s="427" t="s">
        <v>252</v>
      </c>
      <c r="AQ25" s="427" t="s">
        <v>252</v>
      </c>
      <c r="AR25" s="424">
        <v>31</v>
      </c>
      <c r="AS25" s="182" t="s">
        <v>6</v>
      </c>
      <c r="AT25" s="424">
        <v>31</v>
      </c>
      <c r="AU25" s="131">
        <v>2404</v>
      </c>
      <c r="AV25" s="131">
        <v>2286</v>
      </c>
      <c r="AW25" s="78">
        <v>60.4</v>
      </c>
      <c r="AX25" s="78">
        <v>57.4</v>
      </c>
    </row>
    <row r="26" spans="1:50" ht="24.75" customHeight="1">
      <c r="A26" s="208" t="s">
        <v>325</v>
      </c>
      <c r="B26" s="424">
        <f t="shared" si="1"/>
        <v>537</v>
      </c>
      <c r="C26" s="83" t="s">
        <v>6</v>
      </c>
      <c r="D26" s="424">
        <f t="shared" si="2"/>
        <v>538</v>
      </c>
      <c r="E26" s="131">
        <f t="shared" si="3"/>
        <v>77313</v>
      </c>
      <c r="F26" s="131">
        <f t="shared" si="4"/>
        <v>70163</v>
      </c>
      <c r="G26" s="76">
        <v>55.1</v>
      </c>
      <c r="H26" s="76">
        <v>49.9</v>
      </c>
      <c r="I26" s="424">
        <v>242</v>
      </c>
      <c r="J26" s="83" t="s">
        <v>6</v>
      </c>
      <c r="K26" s="424">
        <v>242</v>
      </c>
      <c r="L26" s="131">
        <v>62921</v>
      </c>
      <c r="M26" s="131">
        <v>54799</v>
      </c>
      <c r="N26" s="76">
        <v>58.1</v>
      </c>
      <c r="O26" s="76">
        <v>50.6</v>
      </c>
      <c r="P26" s="424">
        <v>30</v>
      </c>
      <c r="Q26" s="83" t="s">
        <v>6</v>
      </c>
      <c r="R26" s="424">
        <v>31</v>
      </c>
      <c r="S26" s="131">
        <v>3391</v>
      </c>
      <c r="T26" s="131">
        <v>3810</v>
      </c>
      <c r="U26" s="76">
        <v>39.2</v>
      </c>
      <c r="V26" s="76">
        <v>42.7</v>
      </c>
      <c r="W26" s="424">
        <v>60</v>
      </c>
      <c r="X26" s="83" t="s">
        <v>6</v>
      </c>
      <c r="Y26" s="424">
        <v>60</v>
      </c>
      <c r="Z26" s="131">
        <v>5011</v>
      </c>
      <c r="AA26" s="131">
        <v>5548</v>
      </c>
      <c r="AB26" s="76">
        <v>49.9</v>
      </c>
      <c r="AC26" s="76">
        <v>55.2</v>
      </c>
      <c r="AD26" s="424">
        <v>58</v>
      </c>
      <c r="AE26" s="83" t="s">
        <v>6</v>
      </c>
      <c r="AF26" s="424">
        <v>58</v>
      </c>
      <c r="AG26" s="131">
        <v>541</v>
      </c>
      <c r="AH26" s="131">
        <v>561</v>
      </c>
      <c r="AI26" s="76">
        <v>49.1</v>
      </c>
      <c r="AJ26" s="76">
        <v>50.9</v>
      </c>
      <c r="AK26" s="425" t="s">
        <v>252</v>
      </c>
      <c r="AL26" s="83" t="s">
        <v>6</v>
      </c>
      <c r="AM26" s="425" t="s">
        <v>252</v>
      </c>
      <c r="AN26" s="426" t="s">
        <v>252</v>
      </c>
      <c r="AO26" s="426" t="s">
        <v>252</v>
      </c>
      <c r="AP26" s="427" t="s">
        <v>252</v>
      </c>
      <c r="AQ26" s="427" t="s">
        <v>252</v>
      </c>
      <c r="AR26" s="424">
        <v>29</v>
      </c>
      <c r="AS26" s="182" t="s">
        <v>6</v>
      </c>
      <c r="AT26" s="424">
        <v>29</v>
      </c>
      <c r="AU26" s="131">
        <v>2374</v>
      </c>
      <c r="AV26" s="131">
        <v>2543</v>
      </c>
      <c r="AW26" s="78">
        <v>64.2</v>
      </c>
      <c r="AX26" s="78">
        <v>68.8</v>
      </c>
    </row>
    <row r="27" spans="1:50" ht="24.75" customHeight="1">
      <c r="A27" s="212">
        <v>2</v>
      </c>
      <c r="B27" s="424">
        <f t="shared" si="1"/>
        <v>508</v>
      </c>
      <c r="C27" s="83" t="s">
        <v>6</v>
      </c>
      <c r="D27" s="424">
        <f t="shared" si="2"/>
        <v>509</v>
      </c>
      <c r="E27" s="131">
        <f t="shared" si="3"/>
        <v>75834</v>
      </c>
      <c r="F27" s="131">
        <f t="shared" si="4"/>
        <v>80932</v>
      </c>
      <c r="G27" s="76">
        <v>59.5</v>
      </c>
      <c r="H27" s="76">
        <v>63.4</v>
      </c>
      <c r="I27" s="424">
        <v>218</v>
      </c>
      <c r="J27" s="83" t="s">
        <v>6</v>
      </c>
      <c r="K27" s="424">
        <v>218</v>
      </c>
      <c r="L27" s="131">
        <v>57806</v>
      </c>
      <c r="M27" s="131">
        <v>63306</v>
      </c>
      <c r="N27" s="76">
        <v>60.3</v>
      </c>
      <c r="O27" s="76">
        <v>66.1</v>
      </c>
      <c r="P27" s="424">
        <v>27</v>
      </c>
      <c r="Q27" s="83" t="s">
        <v>6</v>
      </c>
      <c r="R27" s="424">
        <v>27</v>
      </c>
      <c r="S27" s="131">
        <v>4256</v>
      </c>
      <c r="T27" s="131">
        <v>4303</v>
      </c>
      <c r="U27" s="76">
        <v>56.7</v>
      </c>
      <c r="V27" s="76">
        <v>57.3</v>
      </c>
      <c r="W27" s="424">
        <v>56</v>
      </c>
      <c r="X27" s="83" t="s">
        <v>6</v>
      </c>
      <c r="Y27" s="424">
        <v>57</v>
      </c>
      <c r="Z27" s="131">
        <v>6113</v>
      </c>
      <c r="AA27" s="131">
        <v>6352</v>
      </c>
      <c r="AB27" s="76">
        <v>65.8</v>
      </c>
      <c r="AC27" s="76">
        <v>67.1</v>
      </c>
      <c r="AD27" s="424">
        <v>54</v>
      </c>
      <c r="AE27" s="83" t="s">
        <v>6</v>
      </c>
      <c r="AF27" s="424">
        <v>54</v>
      </c>
      <c r="AG27" s="131">
        <v>469</v>
      </c>
      <c r="AH27" s="131">
        <v>506</v>
      </c>
      <c r="AI27" s="76">
        <v>45.7</v>
      </c>
      <c r="AJ27" s="76">
        <v>49.3</v>
      </c>
      <c r="AK27" s="424">
        <v>13</v>
      </c>
      <c r="AL27" s="83" t="s">
        <v>6</v>
      </c>
      <c r="AM27" s="424">
        <v>13</v>
      </c>
      <c r="AN27" s="131">
        <v>751</v>
      </c>
      <c r="AO27" s="131">
        <v>741</v>
      </c>
      <c r="AP27" s="76">
        <v>34.8</v>
      </c>
      <c r="AQ27" s="76">
        <v>34.3</v>
      </c>
      <c r="AR27" s="424">
        <v>27</v>
      </c>
      <c r="AS27" s="182" t="s">
        <v>6</v>
      </c>
      <c r="AT27" s="424">
        <v>28</v>
      </c>
      <c r="AU27" s="131">
        <v>2695</v>
      </c>
      <c r="AV27" s="131">
        <v>2578</v>
      </c>
      <c r="AW27" s="78">
        <v>77.8</v>
      </c>
      <c r="AX27" s="78">
        <v>71.9</v>
      </c>
    </row>
    <row r="28" spans="1:50" ht="24.75" customHeight="1">
      <c r="A28" s="213">
        <v>3</v>
      </c>
      <c r="B28" s="428">
        <f t="shared" si="1"/>
        <v>591</v>
      </c>
      <c r="C28" s="140" t="s">
        <v>6</v>
      </c>
      <c r="D28" s="429">
        <f t="shared" si="2"/>
        <v>591</v>
      </c>
      <c r="E28" s="430">
        <f t="shared" si="3"/>
        <v>99560</v>
      </c>
      <c r="F28" s="430">
        <f t="shared" si="4"/>
        <v>97047</v>
      </c>
      <c r="G28" s="431">
        <v>68.5</v>
      </c>
      <c r="H28" s="431">
        <v>66.7</v>
      </c>
      <c r="I28" s="429">
        <v>248</v>
      </c>
      <c r="J28" s="140" t="s">
        <v>6</v>
      </c>
      <c r="K28" s="429">
        <v>248</v>
      </c>
      <c r="L28" s="430">
        <v>76374</v>
      </c>
      <c r="M28" s="430">
        <v>73835</v>
      </c>
      <c r="N28" s="431">
        <v>71</v>
      </c>
      <c r="O28" s="431">
        <v>68.7</v>
      </c>
      <c r="P28" s="429">
        <v>31</v>
      </c>
      <c r="Q28" s="140" t="s">
        <v>6</v>
      </c>
      <c r="R28" s="429">
        <v>31</v>
      </c>
      <c r="S28" s="430">
        <v>4649</v>
      </c>
      <c r="T28" s="430">
        <v>4919</v>
      </c>
      <c r="U28" s="431">
        <v>55.4</v>
      </c>
      <c r="V28" s="431">
        <v>58.6</v>
      </c>
      <c r="W28" s="429">
        <v>63</v>
      </c>
      <c r="X28" s="140" t="s">
        <v>6</v>
      </c>
      <c r="Y28" s="429">
        <v>63</v>
      </c>
      <c r="Z28" s="430">
        <v>7860</v>
      </c>
      <c r="AA28" s="430">
        <v>8065</v>
      </c>
      <c r="AB28" s="431">
        <v>75.5</v>
      </c>
      <c r="AC28" s="431">
        <v>76.5</v>
      </c>
      <c r="AD28" s="429">
        <v>62</v>
      </c>
      <c r="AE28" s="140" t="s">
        <v>6</v>
      </c>
      <c r="AF28" s="429">
        <v>62</v>
      </c>
      <c r="AG28" s="430">
        <v>799</v>
      </c>
      <c r="AH28" s="430">
        <v>792</v>
      </c>
      <c r="AI28" s="431">
        <v>67.8</v>
      </c>
      <c r="AJ28" s="431">
        <v>67.2</v>
      </c>
      <c r="AK28" s="429">
        <v>31</v>
      </c>
      <c r="AL28" s="140" t="s">
        <v>6</v>
      </c>
      <c r="AM28" s="429">
        <v>31</v>
      </c>
      <c r="AN28" s="430">
        <v>2420</v>
      </c>
      <c r="AO28" s="430">
        <v>2388</v>
      </c>
      <c r="AP28" s="431">
        <v>47.1</v>
      </c>
      <c r="AQ28" s="431">
        <v>46.5</v>
      </c>
      <c r="AR28" s="429">
        <v>29</v>
      </c>
      <c r="AS28" s="432" t="s">
        <v>6</v>
      </c>
      <c r="AT28" s="429">
        <v>29</v>
      </c>
      <c r="AU28" s="430">
        <v>2804</v>
      </c>
      <c r="AV28" s="430">
        <v>2875</v>
      </c>
      <c r="AW28" s="79">
        <v>75.7</v>
      </c>
      <c r="AX28" s="79">
        <v>77.6</v>
      </c>
    </row>
    <row r="29" spans="1:50" ht="15" customHeight="1">
      <c r="A29" s="178"/>
      <c r="B29" s="179"/>
      <c r="C29" s="179"/>
      <c r="D29" s="179"/>
      <c r="E29" s="179"/>
      <c r="F29" s="179"/>
      <c r="G29" s="179"/>
      <c r="H29" s="179"/>
      <c r="I29" s="82"/>
      <c r="J29" s="82"/>
      <c r="K29" s="82"/>
      <c r="L29" s="82"/>
      <c r="M29" s="82"/>
      <c r="N29" s="82"/>
      <c r="O29" s="82"/>
      <c r="P29" s="179"/>
      <c r="Q29" s="179"/>
      <c r="R29" s="179"/>
      <c r="S29" s="179"/>
      <c r="T29" s="179"/>
      <c r="U29" s="180"/>
      <c r="V29" s="180"/>
      <c r="W29" s="85"/>
      <c r="X29" s="179"/>
      <c r="Y29" s="179"/>
      <c r="Z29" s="179"/>
      <c r="AA29" s="179"/>
      <c r="AB29" s="180"/>
      <c r="AC29" s="180"/>
      <c r="AD29" s="181"/>
      <c r="AE29" s="181"/>
      <c r="AF29" s="181"/>
      <c r="AG29" s="181"/>
      <c r="AH29" s="181"/>
      <c r="AI29" s="181"/>
      <c r="AJ29" s="181"/>
      <c r="AK29" s="85" t="s">
        <v>253</v>
      </c>
      <c r="AL29" s="181"/>
      <c r="AM29" s="181"/>
      <c r="AN29" s="181"/>
      <c r="AO29" s="181"/>
      <c r="AP29" s="181"/>
      <c r="AQ29" s="181"/>
      <c r="AR29" s="85"/>
      <c r="AS29" s="181"/>
      <c r="AT29" s="181"/>
      <c r="AU29" s="181"/>
      <c r="AV29" s="181"/>
      <c r="AW29" s="181"/>
      <c r="AX29" s="181"/>
    </row>
    <row r="30" spans="1:50" ht="15" customHeight="1">
      <c r="A30" s="178"/>
      <c r="B30" s="179"/>
      <c r="C30" s="179"/>
      <c r="D30" s="179"/>
      <c r="E30" s="179"/>
      <c r="F30" s="179"/>
      <c r="G30" s="179"/>
      <c r="H30" s="179"/>
      <c r="I30" s="182"/>
      <c r="J30" s="182"/>
      <c r="K30" s="182"/>
      <c r="L30" s="182"/>
      <c r="M30" s="182"/>
      <c r="N30" s="182"/>
      <c r="O30" s="182"/>
      <c r="P30" s="179"/>
      <c r="Q30" s="179"/>
      <c r="R30" s="179"/>
      <c r="S30" s="179"/>
      <c r="T30" s="179"/>
      <c r="U30" s="180"/>
      <c r="V30" s="180"/>
      <c r="W30" s="182"/>
      <c r="X30" s="179"/>
      <c r="Y30" s="179"/>
      <c r="Z30" s="179"/>
      <c r="AA30" s="179"/>
      <c r="AB30" s="180"/>
      <c r="AC30" s="180"/>
      <c r="AD30" s="181"/>
      <c r="AE30" s="181"/>
      <c r="AF30" s="181"/>
      <c r="AG30" s="181"/>
      <c r="AH30" s="181"/>
      <c r="AI30" s="181"/>
      <c r="AJ30" s="181"/>
      <c r="AK30" s="85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</row>
    <row r="31" spans="1:37" ht="14.2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83"/>
      <c r="S31" s="178"/>
      <c r="T31" s="178"/>
      <c r="U31" s="184"/>
      <c r="V31" s="184"/>
      <c r="W31" s="178"/>
      <c r="X31" s="178"/>
      <c r="Y31" s="178"/>
      <c r="Z31" s="178"/>
      <c r="AA31" s="178"/>
      <c r="AB31" s="184"/>
      <c r="AC31" s="184"/>
      <c r="AK31" s="185"/>
    </row>
    <row r="32" spans="1:37" ht="14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83"/>
      <c r="S32" s="178"/>
      <c r="T32" s="178"/>
      <c r="U32" s="184"/>
      <c r="V32" s="184"/>
      <c r="W32" s="178"/>
      <c r="X32" s="178"/>
      <c r="Y32" s="178"/>
      <c r="Z32" s="178"/>
      <c r="AA32" s="178"/>
      <c r="AB32" s="184"/>
      <c r="AC32" s="184"/>
      <c r="AK32" s="185"/>
    </row>
    <row r="33" spans="1:37" ht="14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83"/>
      <c r="S33" s="178"/>
      <c r="T33" s="178"/>
      <c r="U33" s="184"/>
      <c r="V33" s="184"/>
      <c r="W33" s="178"/>
      <c r="X33" s="178"/>
      <c r="Y33" s="178"/>
      <c r="Z33" s="178"/>
      <c r="AA33" s="178"/>
      <c r="AB33" s="184"/>
      <c r="AC33" s="184"/>
      <c r="AK33" s="185"/>
    </row>
    <row r="34" spans="1:37" ht="14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83"/>
      <c r="S34" s="178"/>
      <c r="T34" s="178"/>
      <c r="U34" s="184"/>
      <c r="V34" s="184"/>
      <c r="W34" s="178"/>
      <c r="X34" s="178"/>
      <c r="Y34" s="178"/>
      <c r="Z34" s="178"/>
      <c r="AA34" s="178"/>
      <c r="AB34" s="184"/>
      <c r="AC34" s="184"/>
      <c r="AK34" s="185"/>
    </row>
    <row r="35" spans="1:37" ht="14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83"/>
      <c r="S35" s="178"/>
      <c r="T35" s="178"/>
      <c r="U35" s="184"/>
      <c r="V35" s="184"/>
      <c r="W35" s="178"/>
      <c r="X35" s="178"/>
      <c r="Y35" s="178"/>
      <c r="Z35" s="178"/>
      <c r="AA35" s="178"/>
      <c r="AB35" s="184"/>
      <c r="AC35" s="184"/>
      <c r="AK35" s="185"/>
    </row>
    <row r="36" spans="1:37" ht="14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83"/>
      <c r="S36" s="178"/>
      <c r="T36" s="178"/>
      <c r="U36" s="184"/>
      <c r="V36" s="184"/>
      <c r="W36" s="178"/>
      <c r="X36" s="178"/>
      <c r="Y36" s="178"/>
      <c r="Z36" s="178"/>
      <c r="AA36" s="178"/>
      <c r="AB36" s="184"/>
      <c r="AC36" s="184"/>
      <c r="AK36" s="185"/>
    </row>
    <row r="37" spans="1:37" ht="14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83"/>
      <c r="S37" s="178"/>
      <c r="T37" s="178"/>
      <c r="U37" s="184"/>
      <c r="V37" s="184"/>
      <c r="W37" s="178"/>
      <c r="X37" s="178"/>
      <c r="Y37" s="178"/>
      <c r="Z37" s="178"/>
      <c r="AA37" s="178"/>
      <c r="AB37" s="184"/>
      <c r="AC37" s="184"/>
      <c r="AK37" s="185"/>
    </row>
    <row r="38" spans="1:37" ht="14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83"/>
      <c r="S38" s="178"/>
      <c r="T38" s="178"/>
      <c r="U38" s="184"/>
      <c r="V38" s="184"/>
      <c r="W38" s="178"/>
      <c r="X38" s="178"/>
      <c r="Y38" s="178"/>
      <c r="Z38" s="178"/>
      <c r="AA38" s="178"/>
      <c r="AB38" s="184"/>
      <c r="AC38" s="184"/>
      <c r="AK38" s="185"/>
    </row>
    <row r="39" spans="1:29" ht="14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83"/>
      <c r="S39" s="178"/>
      <c r="T39" s="178"/>
      <c r="U39" s="184"/>
      <c r="V39" s="184"/>
      <c r="W39" s="178"/>
      <c r="X39" s="178"/>
      <c r="Y39" s="178"/>
      <c r="Z39" s="178"/>
      <c r="AA39" s="178"/>
      <c r="AB39" s="184"/>
      <c r="AC39" s="184"/>
    </row>
    <row r="40" ht="14.25" customHeight="1" thickBot="1">
      <c r="R40" s="167"/>
    </row>
    <row r="41" spans="1:50" ht="24.75" customHeight="1">
      <c r="A41" s="521" t="s">
        <v>314</v>
      </c>
      <c r="B41" s="487" t="s">
        <v>2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9"/>
      <c r="AK41" s="487" t="s">
        <v>7</v>
      </c>
      <c r="AL41" s="488"/>
      <c r="AM41" s="488"/>
      <c r="AN41" s="488"/>
      <c r="AO41" s="488"/>
      <c r="AP41" s="186"/>
      <c r="AQ41" s="186"/>
      <c r="AR41" s="501"/>
      <c r="AS41" s="502"/>
      <c r="AT41" s="502"/>
      <c r="AU41" s="502"/>
      <c r="AV41" s="502"/>
      <c r="AW41" s="502"/>
      <c r="AX41" s="502"/>
    </row>
    <row r="42" spans="1:50" ht="24.75" customHeight="1">
      <c r="A42" s="522"/>
      <c r="B42" s="524" t="s">
        <v>334</v>
      </c>
      <c r="C42" s="525"/>
      <c r="D42" s="525"/>
      <c r="E42" s="525"/>
      <c r="F42" s="525"/>
      <c r="G42" s="525"/>
      <c r="H42" s="526"/>
      <c r="I42" s="524" t="s">
        <v>333</v>
      </c>
      <c r="J42" s="525"/>
      <c r="K42" s="525"/>
      <c r="L42" s="525"/>
      <c r="M42" s="525"/>
      <c r="N42" s="525"/>
      <c r="O42" s="526"/>
      <c r="P42" s="490" t="s">
        <v>8</v>
      </c>
      <c r="Q42" s="525"/>
      <c r="R42" s="525"/>
      <c r="S42" s="525"/>
      <c r="T42" s="525"/>
      <c r="U42" s="525"/>
      <c r="V42" s="526"/>
      <c r="W42" s="524" t="s">
        <v>332</v>
      </c>
      <c r="X42" s="525"/>
      <c r="Y42" s="525"/>
      <c r="Z42" s="525"/>
      <c r="AA42" s="525"/>
      <c r="AB42" s="525"/>
      <c r="AC42" s="526"/>
      <c r="AD42" s="524" t="s">
        <v>331</v>
      </c>
      <c r="AE42" s="525"/>
      <c r="AF42" s="525"/>
      <c r="AG42" s="525"/>
      <c r="AH42" s="525"/>
      <c r="AI42" s="525"/>
      <c r="AJ42" s="526"/>
      <c r="AK42" s="490" t="s">
        <v>9</v>
      </c>
      <c r="AL42" s="491"/>
      <c r="AM42" s="491"/>
      <c r="AN42" s="492" t="s">
        <v>10</v>
      </c>
      <c r="AO42" s="491"/>
      <c r="AP42" s="186"/>
      <c r="AQ42" s="186"/>
      <c r="AR42" s="501"/>
      <c r="AS42" s="502"/>
      <c r="AT42" s="502"/>
      <c r="AU42" s="502"/>
      <c r="AV42" s="501"/>
      <c r="AW42" s="502"/>
      <c r="AX42" s="502"/>
    </row>
    <row r="43" spans="1:51" ht="24.75" customHeight="1">
      <c r="A43" s="522"/>
      <c r="B43" s="518" t="s">
        <v>3</v>
      </c>
      <c r="C43" s="519"/>
      <c r="D43" s="520"/>
      <c r="E43" s="170" t="s">
        <v>304</v>
      </c>
      <c r="F43" s="171" t="s">
        <v>305</v>
      </c>
      <c r="G43" s="490" t="s">
        <v>306</v>
      </c>
      <c r="H43" s="507"/>
      <c r="I43" s="518" t="s">
        <v>3</v>
      </c>
      <c r="J43" s="519"/>
      <c r="K43" s="520"/>
      <c r="L43" s="170" t="s">
        <v>307</v>
      </c>
      <c r="M43" s="171" t="s">
        <v>308</v>
      </c>
      <c r="N43" s="490" t="s">
        <v>309</v>
      </c>
      <c r="O43" s="507"/>
      <c r="P43" s="518" t="s">
        <v>3</v>
      </c>
      <c r="Q43" s="519"/>
      <c r="R43" s="520"/>
      <c r="S43" s="170" t="s">
        <v>307</v>
      </c>
      <c r="T43" s="171" t="s">
        <v>308</v>
      </c>
      <c r="U43" s="490" t="s">
        <v>309</v>
      </c>
      <c r="V43" s="507"/>
      <c r="W43" s="518" t="s">
        <v>3</v>
      </c>
      <c r="X43" s="519"/>
      <c r="Y43" s="520"/>
      <c r="Z43" s="170" t="s">
        <v>307</v>
      </c>
      <c r="AA43" s="171" t="s">
        <v>308</v>
      </c>
      <c r="AB43" s="490" t="s">
        <v>309</v>
      </c>
      <c r="AC43" s="507"/>
      <c r="AD43" s="518" t="s">
        <v>3</v>
      </c>
      <c r="AE43" s="519"/>
      <c r="AF43" s="520"/>
      <c r="AG43" s="170" t="s">
        <v>307</v>
      </c>
      <c r="AH43" s="171" t="s">
        <v>308</v>
      </c>
      <c r="AI43" s="490" t="s">
        <v>309</v>
      </c>
      <c r="AJ43" s="507"/>
      <c r="AK43" s="510" t="s">
        <v>310</v>
      </c>
      <c r="AL43" s="511"/>
      <c r="AM43" s="512"/>
      <c r="AN43" s="503" t="s">
        <v>311</v>
      </c>
      <c r="AO43" s="504"/>
      <c r="AP43" s="187"/>
      <c r="AQ43" s="187"/>
      <c r="AR43" s="508"/>
      <c r="AS43" s="509"/>
      <c r="AT43" s="509"/>
      <c r="AU43" s="509"/>
      <c r="AV43" s="508"/>
      <c r="AW43" s="509"/>
      <c r="AX43" s="509"/>
      <c r="AY43" s="186"/>
    </row>
    <row r="44" spans="1:51" ht="24.75" customHeight="1">
      <c r="A44" s="523"/>
      <c r="B44" s="495" t="s">
        <v>4</v>
      </c>
      <c r="C44" s="496"/>
      <c r="D44" s="497"/>
      <c r="E44" s="189" t="s">
        <v>5</v>
      </c>
      <c r="F44" s="190" t="s">
        <v>5</v>
      </c>
      <c r="G44" s="191" t="s">
        <v>302</v>
      </c>
      <c r="H44" s="191" t="s">
        <v>303</v>
      </c>
      <c r="I44" s="495" t="s">
        <v>4</v>
      </c>
      <c r="J44" s="496"/>
      <c r="K44" s="497"/>
      <c r="L44" s="189" t="s">
        <v>5</v>
      </c>
      <c r="M44" s="190" t="s">
        <v>5</v>
      </c>
      <c r="N44" s="191" t="s">
        <v>302</v>
      </c>
      <c r="O44" s="191" t="s">
        <v>303</v>
      </c>
      <c r="P44" s="495" t="s">
        <v>4</v>
      </c>
      <c r="Q44" s="496"/>
      <c r="R44" s="497"/>
      <c r="S44" s="172" t="s">
        <v>5</v>
      </c>
      <c r="T44" s="173" t="s">
        <v>5</v>
      </c>
      <c r="U44" s="174" t="s">
        <v>302</v>
      </c>
      <c r="V44" s="174" t="s">
        <v>303</v>
      </c>
      <c r="W44" s="498" t="s">
        <v>4</v>
      </c>
      <c r="X44" s="499"/>
      <c r="Y44" s="500"/>
      <c r="Z44" s="172" t="s">
        <v>5</v>
      </c>
      <c r="AA44" s="173" t="s">
        <v>5</v>
      </c>
      <c r="AB44" s="174" t="s">
        <v>302</v>
      </c>
      <c r="AC44" s="174" t="s">
        <v>303</v>
      </c>
      <c r="AD44" s="498" t="s">
        <v>4</v>
      </c>
      <c r="AE44" s="499"/>
      <c r="AF44" s="500"/>
      <c r="AG44" s="172" t="s">
        <v>5</v>
      </c>
      <c r="AH44" s="173" t="s">
        <v>5</v>
      </c>
      <c r="AI44" s="174" t="s">
        <v>302</v>
      </c>
      <c r="AJ44" s="174" t="s">
        <v>303</v>
      </c>
      <c r="AK44" s="513"/>
      <c r="AL44" s="514"/>
      <c r="AM44" s="515"/>
      <c r="AN44" s="505"/>
      <c r="AO44" s="506"/>
      <c r="AP44" s="186"/>
      <c r="AQ44" s="186"/>
      <c r="AR44" s="501"/>
      <c r="AS44" s="502"/>
      <c r="AT44" s="502"/>
      <c r="AU44" s="502"/>
      <c r="AV44" s="501"/>
      <c r="AW44" s="502"/>
      <c r="AX44" s="502"/>
      <c r="AY44" s="186"/>
    </row>
    <row r="45" spans="1:50" ht="24.75" customHeight="1">
      <c r="A45" s="209" t="s">
        <v>323</v>
      </c>
      <c r="B45" s="92" t="s">
        <v>312</v>
      </c>
      <c r="C45" s="85" t="s">
        <v>6</v>
      </c>
      <c r="D45" s="93" t="s">
        <v>312</v>
      </c>
      <c r="E45" s="93" t="s">
        <v>312</v>
      </c>
      <c r="F45" s="93" t="s">
        <v>312</v>
      </c>
      <c r="G45" s="93" t="s">
        <v>312</v>
      </c>
      <c r="H45" s="93" t="s">
        <v>312</v>
      </c>
      <c r="I45" s="93" t="s">
        <v>312</v>
      </c>
      <c r="J45" s="84" t="s">
        <v>6</v>
      </c>
      <c r="K45" s="93" t="s">
        <v>312</v>
      </c>
      <c r="L45" s="93" t="s">
        <v>312</v>
      </c>
      <c r="M45" s="93" t="s">
        <v>312</v>
      </c>
      <c r="N45" s="93" t="s">
        <v>312</v>
      </c>
      <c r="O45" s="93" t="s">
        <v>312</v>
      </c>
      <c r="P45" s="93" t="s">
        <v>312</v>
      </c>
      <c r="Q45" s="85" t="s">
        <v>6</v>
      </c>
      <c r="R45" s="93" t="s">
        <v>312</v>
      </c>
      <c r="S45" s="93" t="s">
        <v>312</v>
      </c>
      <c r="T45" s="93" t="s">
        <v>312</v>
      </c>
      <c r="U45" s="93" t="s">
        <v>312</v>
      </c>
      <c r="V45" s="93" t="s">
        <v>312</v>
      </c>
      <c r="W45" s="93" t="s">
        <v>312</v>
      </c>
      <c r="X45" s="82" t="s">
        <v>6</v>
      </c>
      <c r="Y45" s="93" t="s">
        <v>312</v>
      </c>
      <c r="Z45" s="93" t="s">
        <v>312</v>
      </c>
      <c r="AA45" s="93" t="s">
        <v>312</v>
      </c>
      <c r="AB45" s="93" t="s">
        <v>312</v>
      </c>
      <c r="AC45" s="93" t="s">
        <v>312</v>
      </c>
      <c r="AD45" s="94">
        <v>104</v>
      </c>
      <c r="AE45" s="82" t="s">
        <v>6</v>
      </c>
      <c r="AF45" s="94">
        <v>104</v>
      </c>
      <c r="AG45" s="94">
        <v>13489</v>
      </c>
      <c r="AH45" s="94">
        <v>14013</v>
      </c>
      <c r="AI45" s="95" t="s">
        <v>312</v>
      </c>
      <c r="AJ45" s="95" t="s">
        <v>312</v>
      </c>
      <c r="AK45" s="494">
        <v>1572547</v>
      </c>
      <c r="AL45" s="494"/>
      <c r="AM45" s="494"/>
      <c r="AN45" s="494">
        <v>1845260</v>
      </c>
      <c r="AO45" s="494"/>
      <c r="AP45" s="18"/>
      <c r="AQ45" s="18"/>
      <c r="AR45" s="17"/>
      <c r="AS45" s="17"/>
      <c r="AT45" s="17"/>
      <c r="AU45" s="17"/>
      <c r="AV45" s="17"/>
      <c r="AW45" s="17"/>
      <c r="AX45" s="17"/>
    </row>
    <row r="46" spans="1:50" ht="24.75" customHeight="1">
      <c r="A46" s="175">
        <v>5</v>
      </c>
      <c r="B46" s="92" t="s">
        <v>312</v>
      </c>
      <c r="C46" s="85" t="s">
        <v>6</v>
      </c>
      <c r="D46" s="93" t="s">
        <v>312</v>
      </c>
      <c r="E46" s="93" t="s">
        <v>312</v>
      </c>
      <c r="F46" s="93" t="s">
        <v>312</v>
      </c>
      <c r="G46" s="93" t="s">
        <v>312</v>
      </c>
      <c r="H46" s="93" t="s">
        <v>312</v>
      </c>
      <c r="I46" s="93" t="s">
        <v>312</v>
      </c>
      <c r="J46" s="84" t="s">
        <v>6</v>
      </c>
      <c r="K46" s="93" t="s">
        <v>312</v>
      </c>
      <c r="L46" s="93" t="s">
        <v>312</v>
      </c>
      <c r="M46" s="93" t="s">
        <v>312</v>
      </c>
      <c r="N46" s="93" t="s">
        <v>312</v>
      </c>
      <c r="O46" s="93" t="s">
        <v>312</v>
      </c>
      <c r="P46" s="93" t="s">
        <v>312</v>
      </c>
      <c r="Q46" s="85" t="s">
        <v>6</v>
      </c>
      <c r="R46" s="93" t="s">
        <v>312</v>
      </c>
      <c r="S46" s="93" t="s">
        <v>312</v>
      </c>
      <c r="T46" s="93" t="s">
        <v>312</v>
      </c>
      <c r="U46" s="93" t="s">
        <v>312</v>
      </c>
      <c r="V46" s="93" t="s">
        <v>312</v>
      </c>
      <c r="W46" s="93" t="s">
        <v>312</v>
      </c>
      <c r="X46" s="85" t="s">
        <v>6</v>
      </c>
      <c r="Y46" s="93" t="s">
        <v>312</v>
      </c>
      <c r="Z46" s="93" t="s">
        <v>312</v>
      </c>
      <c r="AA46" s="93" t="s">
        <v>312</v>
      </c>
      <c r="AB46" s="93" t="s">
        <v>312</v>
      </c>
      <c r="AC46" s="93" t="s">
        <v>312</v>
      </c>
      <c r="AD46" s="93">
        <v>104</v>
      </c>
      <c r="AE46" s="85"/>
      <c r="AF46" s="93">
        <v>105</v>
      </c>
      <c r="AG46" s="93">
        <v>13284</v>
      </c>
      <c r="AH46" s="93">
        <v>13087</v>
      </c>
      <c r="AI46" s="90" t="s">
        <v>312</v>
      </c>
      <c r="AJ46" s="90" t="s">
        <v>312</v>
      </c>
      <c r="AK46" s="485">
        <v>1676747</v>
      </c>
      <c r="AL46" s="485" t="s">
        <v>6</v>
      </c>
      <c r="AM46" s="485">
        <v>0</v>
      </c>
      <c r="AN46" s="485">
        <v>1860441</v>
      </c>
      <c r="AO46" s="485">
        <v>0</v>
      </c>
      <c r="AP46" s="18"/>
      <c r="AQ46" s="18"/>
      <c r="AR46" s="17"/>
      <c r="AS46" s="17"/>
      <c r="AT46" s="17"/>
      <c r="AU46" s="17"/>
      <c r="AV46" s="17"/>
      <c r="AW46" s="17"/>
      <c r="AX46" s="17"/>
    </row>
    <row r="47" spans="1:50" ht="24.75" customHeight="1">
      <c r="A47" s="175">
        <v>6</v>
      </c>
      <c r="B47" s="97">
        <v>24</v>
      </c>
      <c r="C47" s="85" t="s">
        <v>6</v>
      </c>
      <c r="D47" s="93">
        <v>25</v>
      </c>
      <c r="E47" s="93">
        <v>93</v>
      </c>
      <c r="F47" s="93">
        <v>103</v>
      </c>
      <c r="G47" s="90">
        <v>20.4</v>
      </c>
      <c r="H47" s="90">
        <v>21.7</v>
      </c>
      <c r="I47" s="93" t="s">
        <v>312</v>
      </c>
      <c r="J47" s="84" t="s">
        <v>6</v>
      </c>
      <c r="K47" s="93" t="s">
        <v>312</v>
      </c>
      <c r="L47" s="93" t="s">
        <v>312</v>
      </c>
      <c r="M47" s="93" t="s">
        <v>312</v>
      </c>
      <c r="N47" s="93" t="s">
        <v>312</v>
      </c>
      <c r="O47" s="93" t="s">
        <v>312</v>
      </c>
      <c r="P47" s="93" t="s">
        <v>312</v>
      </c>
      <c r="Q47" s="85" t="s">
        <v>6</v>
      </c>
      <c r="R47" s="93" t="s">
        <v>312</v>
      </c>
      <c r="S47" s="93" t="s">
        <v>312</v>
      </c>
      <c r="T47" s="93" t="s">
        <v>312</v>
      </c>
      <c r="U47" s="93" t="s">
        <v>312</v>
      </c>
      <c r="V47" s="93" t="s">
        <v>312</v>
      </c>
      <c r="W47" s="93" t="s">
        <v>312</v>
      </c>
      <c r="X47" s="85" t="s">
        <v>6</v>
      </c>
      <c r="Y47" s="93" t="s">
        <v>312</v>
      </c>
      <c r="Z47" s="93" t="s">
        <v>312</v>
      </c>
      <c r="AA47" s="93" t="s">
        <v>312</v>
      </c>
      <c r="AB47" s="93" t="s">
        <v>312</v>
      </c>
      <c r="AC47" s="93" t="s">
        <v>312</v>
      </c>
      <c r="AD47" s="93">
        <v>104</v>
      </c>
      <c r="AE47" s="85" t="s">
        <v>6</v>
      </c>
      <c r="AF47" s="93">
        <v>104</v>
      </c>
      <c r="AG47" s="93">
        <v>10486</v>
      </c>
      <c r="AH47" s="93">
        <v>10713</v>
      </c>
      <c r="AI47" s="90">
        <v>37.5</v>
      </c>
      <c r="AJ47" s="90">
        <v>38.3</v>
      </c>
      <c r="AK47" s="485">
        <v>7806894</v>
      </c>
      <c r="AL47" s="485" t="s">
        <v>6</v>
      </c>
      <c r="AM47" s="485">
        <v>0</v>
      </c>
      <c r="AN47" s="485">
        <v>8423203</v>
      </c>
      <c r="AO47" s="485">
        <v>0</v>
      </c>
      <c r="AP47" s="18"/>
      <c r="AQ47" s="18"/>
      <c r="AR47" s="17"/>
      <c r="AS47" s="17"/>
      <c r="AT47" s="17"/>
      <c r="AU47" s="17"/>
      <c r="AV47" s="17"/>
      <c r="AW47" s="17"/>
      <c r="AX47" s="17"/>
    </row>
    <row r="48" spans="1:50" ht="24.75" customHeight="1">
      <c r="A48" s="175">
        <v>7</v>
      </c>
      <c r="B48" s="97">
        <v>154</v>
      </c>
      <c r="C48" s="84" t="s">
        <v>6</v>
      </c>
      <c r="D48" s="93">
        <v>150</v>
      </c>
      <c r="E48" s="93">
        <v>758</v>
      </c>
      <c r="F48" s="93">
        <v>771</v>
      </c>
      <c r="G48" s="90">
        <v>25.9</v>
      </c>
      <c r="H48" s="90">
        <v>27.1</v>
      </c>
      <c r="I48" s="93">
        <v>88</v>
      </c>
      <c r="J48" s="84" t="s">
        <v>6</v>
      </c>
      <c r="K48" s="93">
        <v>88</v>
      </c>
      <c r="L48" s="93">
        <v>9598</v>
      </c>
      <c r="M48" s="93">
        <v>8136</v>
      </c>
      <c r="N48" s="90">
        <v>86.6</v>
      </c>
      <c r="O48" s="90">
        <v>73.4</v>
      </c>
      <c r="P48" s="93" t="s">
        <v>312</v>
      </c>
      <c r="Q48" s="84" t="s">
        <v>6</v>
      </c>
      <c r="R48" s="93" t="s">
        <v>312</v>
      </c>
      <c r="S48" s="93" t="s">
        <v>312</v>
      </c>
      <c r="T48" s="93" t="s">
        <v>312</v>
      </c>
      <c r="U48" s="93" t="s">
        <v>312</v>
      </c>
      <c r="V48" s="93" t="s">
        <v>312</v>
      </c>
      <c r="W48" s="93" t="s">
        <v>312</v>
      </c>
      <c r="X48" s="84" t="s">
        <v>6</v>
      </c>
      <c r="Y48" s="93" t="s">
        <v>312</v>
      </c>
      <c r="Z48" s="93" t="s">
        <v>312</v>
      </c>
      <c r="AA48" s="93" t="s">
        <v>312</v>
      </c>
      <c r="AB48" s="93" t="s">
        <v>312</v>
      </c>
      <c r="AC48" s="93" t="s">
        <v>312</v>
      </c>
      <c r="AD48" s="93">
        <v>104</v>
      </c>
      <c r="AE48" s="84" t="s">
        <v>6</v>
      </c>
      <c r="AF48" s="93">
        <v>104</v>
      </c>
      <c r="AG48" s="93">
        <v>9996</v>
      </c>
      <c r="AH48" s="93">
        <v>9993</v>
      </c>
      <c r="AI48" s="90">
        <v>35.7</v>
      </c>
      <c r="AJ48" s="90">
        <v>35.7</v>
      </c>
      <c r="AK48" s="485">
        <v>9427473</v>
      </c>
      <c r="AL48" s="485" t="s">
        <v>6</v>
      </c>
      <c r="AM48" s="485">
        <v>0</v>
      </c>
      <c r="AN48" s="485">
        <v>8608952</v>
      </c>
      <c r="AO48" s="485">
        <v>0</v>
      </c>
      <c r="AP48" s="18"/>
      <c r="AQ48" s="18"/>
      <c r="AR48" s="17"/>
      <c r="AS48" s="17"/>
      <c r="AT48" s="17"/>
      <c r="AU48" s="17"/>
      <c r="AV48" s="17"/>
      <c r="AW48" s="17"/>
      <c r="AX48" s="17"/>
    </row>
    <row r="49" spans="1:50" s="196" customFormat="1" ht="24.75" customHeight="1">
      <c r="A49" s="200">
        <v>8</v>
      </c>
      <c r="B49" s="437">
        <f>SUM(B51:B64)</f>
        <v>76</v>
      </c>
      <c r="C49" s="40" t="s">
        <v>6</v>
      </c>
      <c r="D49" s="438">
        <f>SUM(D51:D64)</f>
        <v>77</v>
      </c>
      <c r="E49" s="438">
        <f>SUM(E51:E64)</f>
        <v>232</v>
      </c>
      <c r="F49" s="438">
        <f>SUM(F51:F64)</f>
        <v>184</v>
      </c>
      <c r="G49" s="202">
        <v>16.1</v>
      </c>
      <c r="H49" s="202">
        <v>12.6</v>
      </c>
      <c r="I49" s="438">
        <f>SUM(I51:I64)</f>
        <v>296</v>
      </c>
      <c r="J49" s="40" t="s">
        <v>6</v>
      </c>
      <c r="K49" s="438">
        <f>SUM(K51:K64)</f>
        <v>296</v>
      </c>
      <c r="L49" s="438">
        <f>SUM(L51:L64)</f>
        <v>21113</v>
      </c>
      <c r="M49" s="438">
        <f>SUM(M51:M64)</f>
        <v>18408</v>
      </c>
      <c r="N49" s="202">
        <v>56.6</v>
      </c>
      <c r="O49" s="202">
        <v>49.5</v>
      </c>
      <c r="P49" s="438">
        <f>SUM(P51:P64)</f>
        <v>416</v>
      </c>
      <c r="Q49" s="40" t="s">
        <v>6</v>
      </c>
      <c r="R49" s="438">
        <f>SUM(R51:R64)</f>
        <v>415</v>
      </c>
      <c r="S49" s="438">
        <f>SUM(S51:S64)</f>
        <v>6052</v>
      </c>
      <c r="T49" s="438">
        <f>SUM(T51:T64)</f>
        <v>5738</v>
      </c>
      <c r="U49" s="202">
        <v>40.4</v>
      </c>
      <c r="V49" s="202">
        <v>38.4</v>
      </c>
      <c r="W49" s="438">
        <f>SUM(W51:W64)</f>
        <v>126</v>
      </c>
      <c r="X49" s="40" t="s">
        <v>6</v>
      </c>
      <c r="Y49" s="438">
        <f>SUM(Y51:Y64)</f>
        <v>125</v>
      </c>
      <c r="Z49" s="438">
        <f>SUM(Z51:Z64)</f>
        <v>1289</v>
      </c>
      <c r="AA49" s="438">
        <f>SUM(AA51:AA64)</f>
        <v>1239</v>
      </c>
      <c r="AB49" s="202">
        <v>53.8</v>
      </c>
      <c r="AC49" s="202">
        <v>52.2</v>
      </c>
      <c r="AD49" s="438">
        <f>SUM(AD51:AD64)</f>
        <v>104</v>
      </c>
      <c r="AE49" s="40" t="s">
        <v>6</v>
      </c>
      <c r="AF49" s="438">
        <f>SUM(AF51:AF64)</f>
        <v>104</v>
      </c>
      <c r="AG49" s="438">
        <f>SUM(AG51:AG64)</f>
        <v>11433</v>
      </c>
      <c r="AH49" s="438">
        <f>SUM(AH51:AH64)</f>
        <v>11911</v>
      </c>
      <c r="AI49" s="202">
        <v>40.7</v>
      </c>
      <c r="AJ49" s="202">
        <v>42.4</v>
      </c>
      <c r="AK49" s="493">
        <v>11132473</v>
      </c>
      <c r="AL49" s="493"/>
      <c r="AM49" s="493"/>
      <c r="AN49" s="493">
        <v>9503664</v>
      </c>
      <c r="AO49" s="493">
        <v>11911</v>
      </c>
      <c r="AP49" s="205"/>
      <c r="AQ49" s="205"/>
      <c r="AR49" s="206"/>
      <c r="AS49" s="206"/>
      <c r="AT49" s="206"/>
      <c r="AU49" s="206"/>
      <c r="AV49" s="206"/>
      <c r="AW49" s="206"/>
      <c r="AX49" s="206"/>
    </row>
    <row r="50" spans="1:50" ht="15" customHeight="1">
      <c r="A50" s="176"/>
      <c r="B50" s="77"/>
      <c r="C50" s="77"/>
      <c r="D50" s="177"/>
      <c r="E50" s="193"/>
      <c r="F50" s="193"/>
      <c r="G50" s="77"/>
      <c r="H50" s="77"/>
      <c r="I50" s="77"/>
      <c r="J50" s="77"/>
      <c r="K50" s="177"/>
      <c r="L50" s="77"/>
      <c r="M50" s="77"/>
      <c r="N50" s="77"/>
      <c r="O50" s="77"/>
      <c r="P50" s="77"/>
      <c r="Q50" s="77"/>
      <c r="R50" s="177"/>
      <c r="S50" s="77"/>
      <c r="T50" s="77"/>
      <c r="U50" s="77"/>
      <c r="V50" s="77"/>
      <c r="W50" s="77"/>
      <c r="X50" s="77"/>
      <c r="Y50" s="177"/>
      <c r="Z50" s="77"/>
      <c r="AA50" s="77"/>
      <c r="AB50" s="77"/>
      <c r="AC50" s="77"/>
      <c r="AD50" s="77"/>
      <c r="AE50" s="77"/>
      <c r="AF50" s="177"/>
      <c r="AG50" s="77"/>
      <c r="AH50" s="77"/>
      <c r="AI50" s="77"/>
      <c r="AJ50" s="77"/>
      <c r="AK50" s="96"/>
      <c r="AL50" s="96"/>
      <c r="AM50" s="96"/>
      <c r="AN50" s="96"/>
      <c r="AO50" s="96"/>
      <c r="AP50" s="77"/>
      <c r="AQ50" s="77"/>
      <c r="AR50" s="516"/>
      <c r="AS50" s="517"/>
      <c r="AT50" s="517"/>
      <c r="AU50" s="517"/>
      <c r="AV50" s="516"/>
      <c r="AW50" s="517"/>
      <c r="AX50" s="517"/>
    </row>
    <row r="51" spans="1:50" ht="24.75" customHeight="1">
      <c r="A51" s="208" t="s">
        <v>324</v>
      </c>
      <c r="B51" s="88">
        <v>12</v>
      </c>
      <c r="C51" s="85" t="s">
        <v>6</v>
      </c>
      <c r="D51" s="88">
        <v>13</v>
      </c>
      <c r="E51" s="88">
        <v>25</v>
      </c>
      <c r="F51" s="88">
        <v>13</v>
      </c>
      <c r="G51" s="90">
        <v>11</v>
      </c>
      <c r="H51" s="90">
        <v>5.3</v>
      </c>
      <c r="I51" s="88">
        <v>17</v>
      </c>
      <c r="J51" s="85" t="s">
        <v>6</v>
      </c>
      <c r="K51" s="88">
        <v>17</v>
      </c>
      <c r="L51" s="89">
        <v>1556</v>
      </c>
      <c r="M51" s="89">
        <v>1361</v>
      </c>
      <c r="N51" s="90">
        <v>72.6</v>
      </c>
      <c r="O51" s="90">
        <v>63.5</v>
      </c>
      <c r="P51" s="88" t="s">
        <v>252</v>
      </c>
      <c r="Q51" s="85" t="s">
        <v>6</v>
      </c>
      <c r="R51" s="88" t="s">
        <v>252</v>
      </c>
      <c r="S51" s="88" t="s">
        <v>252</v>
      </c>
      <c r="T51" s="88" t="s">
        <v>252</v>
      </c>
      <c r="U51" s="90" t="s">
        <v>252</v>
      </c>
      <c r="V51" s="90" t="s">
        <v>252</v>
      </c>
      <c r="W51" s="88" t="s">
        <v>252</v>
      </c>
      <c r="X51" s="85" t="s">
        <v>6</v>
      </c>
      <c r="Y51" s="88" t="s">
        <v>252</v>
      </c>
      <c r="Z51" s="88" t="s">
        <v>252</v>
      </c>
      <c r="AA51" s="88" t="s">
        <v>252</v>
      </c>
      <c r="AB51" s="90" t="s">
        <v>252</v>
      </c>
      <c r="AC51" s="90" t="s">
        <v>252</v>
      </c>
      <c r="AD51" s="88">
        <v>9</v>
      </c>
      <c r="AE51" s="85" t="s">
        <v>6</v>
      </c>
      <c r="AF51" s="88">
        <v>9</v>
      </c>
      <c r="AG51" s="89">
        <v>507</v>
      </c>
      <c r="AH51" s="89">
        <v>616</v>
      </c>
      <c r="AI51" s="90">
        <v>20.9</v>
      </c>
      <c r="AJ51" s="90">
        <v>25.3</v>
      </c>
      <c r="AK51" s="485">
        <v>786983</v>
      </c>
      <c r="AL51" s="485"/>
      <c r="AM51" s="485"/>
      <c r="AN51" s="485">
        <v>757453</v>
      </c>
      <c r="AO51" s="485"/>
      <c r="AP51" s="18"/>
      <c r="AQ51" s="18"/>
      <c r="AR51" s="19"/>
      <c r="AS51" s="194"/>
      <c r="AT51" s="194"/>
      <c r="AU51" s="19"/>
      <c r="AV51" s="84"/>
      <c r="AW51" s="194"/>
      <c r="AX51" s="19"/>
    </row>
    <row r="52" spans="1:50" ht="24.75" customHeight="1">
      <c r="A52" s="211">
        <v>5</v>
      </c>
      <c r="B52" s="88">
        <v>14</v>
      </c>
      <c r="C52" s="85" t="s">
        <v>6</v>
      </c>
      <c r="D52" s="88">
        <v>14</v>
      </c>
      <c r="E52" s="88">
        <v>46</v>
      </c>
      <c r="F52" s="88">
        <v>19</v>
      </c>
      <c r="G52" s="90">
        <v>17.3</v>
      </c>
      <c r="H52" s="90">
        <v>7.1</v>
      </c>
      <c r="I52" s="88">
        <v>18</v>
      </c>
      <c r="J52" s="85" t="s">
        <v>6</v>
      </c>
      <c r="K52" s="88">
        <v>18</v>
      </c>
      <c r="L52" s="89">
        <v>1610</v>
      </c>
      <c r="M52" s="89">
        <v>1617</v>
      </c>
      <c r="N52" s="90">
        <v>71</v>
      </c>
      <c r="O52" s="90">
        <v>71.3</v>
      </c>
      <c r="P52" s="88" t="s">
        <v>252</v>
      </c>
      <c r="Q52" s="85" t="s">
        <v>6</v>
      </c>
      <c r="R52" s="88" t="s">
        <v>252</v>
      </c>
      <c r="S52" s="88" t="s">
        <v>252</v>
      </c>
      <c r="T52" s="88" t="s">
        <v>252</v>
      </c>
      <c r="U52" s="90" t="s">
        <v>252</v>
      </c>
      <c r="V52" s="90" t="s">
        <v>252</v>
      </c>
      <c r="W52" s="88" t="s">
        <v>252</v>
      </c>
      <c r="X52" s="85" t="s">
        <v>6</v>
      </c>
      <c r="Y52" s="88" t="s">
        <v>252</v>
      </c>
      <c r="Z52" s="88" t="s">
        <v>252</v>
      </c>
      <c r="AA52" s="88" t="s">
        <v>252</v>
      </c>
      <c r="AB52" s="90" t="s">
        <v>252</v>
      </c>
      <c r="AC52" s="90" t="s">
        <v>252</v>
      </c>
      <c r="AD52" s="88">
        <v>9</v>
      </c>
      <c r="AE52" s="85" t="s">
        <v>6</v>
      </c>
      <c r="AF52" s="88">
        <v>9</v>
      </c>
      <c r="AG52" s="89">
        <v>758</v>
      </c>
      <c r="AH52" s="89">
        <v>848</v>
      </c>
      <c r="AI52" s="90">
        <v>31.2</v>
      </c>
      <c r="AJ52" s="90">
        <v>34.9</v>
      </c>
      <c r="AK52" s="485">
        <v>733178</v>
      </c>
      <c r="AL52" s="485"/>
      <c r="AM52" s="485"/>
      <c r="AN52" s="485">
        <v>644692</v>
      </c>
      <c r="AO52" s="485"/>
      <c r="AP52" s="18"/>
      <c r="AQ52" s="18"/>
      <c r="AR52" s="19"/>
      <c r="AS52" s="194"/>
      <c r="AT52" s="194"/>
      <c r="AU52" s="19"/>
      <c r="AV52" s="84"/>
      <c r="AW52" s="194"/>
      <c r="AX52" s="19"/>
    </row>
    <row r="53" spans="1:50" ht="24.75" customHeight="1">
      <c r="A53" s="211">
        <v>6</v>
      </c>
      <c r="B53" s="88">
        <v>10</v>
      </c>
      <c r="C53" s="85" t="s">
        <v>6</v>
      </c>
      <c r="D53" s="88">
        <v>10</v>
      </c>
      <c r="E53" s="88">
        <v>28</v>
      </c>
      <c r="F53" s="88">
        <v>18</v>
      </c>
      <c r="G53" s="90">
        <v>14.7</v>
      </c>
      <c r="H53" s="90">
        <v>9.5</v>
      </c>
      <c r="I53" s="88">
        <v>17</v>
      </c>
      <c r="J53" s="85" t="s">
        <v>6</v>
      </c>
      <c r="K53" s="88">
        <v>17</v>
      </c>
      <c r="L53" s="89">
        <v>1436</v>
      </c>
      <c r="M53" s="89">
        <v>1347</v>
      </c>
      <c r="N53" s="90">
        <v>67</v>
      </c>
      <c r="O53" s="90">
        <v>62.9</v>
      </c>
      <c r="P53" s="88" t="s">
        <v>252</v>
      </c>
      <c r="Q53" s="85" t="s">
        <v>6</v>
      </c>
      <c r="R53" s="88" t="s">
        <v>252</v>
      </c>
      <c r="S53" s="88" t="s">
        <v>252</v>
      </c>
      <c r="T53" s="88" t="s">
        <v>252</v>
      </c>
      <c r="U53" s="90" t="s">
        <v>252</v>
      </c>
      <c r="V53" s="90" t="s">
        <v>252</v>
      </c>
      <c r="W53" s="88" t="s">
        <v>252</v>
      </c>
      <c r="X53" s="85" t="s">
        <v>6</v>
      </c>
      <c r="Y53" s="88" t="s">
        <v>252</v>
      </c>
      <c r="Z53" s="88" t="s">
        <v>252</v>
      </c>
      <c r="AA53" s="88" t="s">
        <v>252</v>
      </c>
      <c r="AB53" s="90" t="s">
        <v>252</v>
      </c>
      <c r="AC53" s="90" t="s">
        <v>252</v>
      </c>
      <c r="AD53" s="88">
        <v>7</v>
      </c>
      <c r="AE53" s="85" t="s">
        <v>6</v>
      </c>
      <c r="AF53" s="88">
        <v>7</v>
      </c>
      <c r="AG53" s="89">
        <v>653</v>
      </c>
      <c r="AH53" s="89">
        <v>821</v>
      </c>
      <c r="AI53" s="90">
        <v>34.6</v>
      </c>
      <c r="AJ53" s="90">
        <v>43.4</v>
      </c>
      <c r="AK53" s="485">
        <v>827504</v>
      </c>
      <c r="AL53" s="485"/>
      <c r="AM53" s="485"/>
      <c r="AN53" s="485">
        <v>708764</v>
      </c>
      <c r="AO53" s="485"/>
      <c r="AP53" s="18"/>
      <c r="AQ53" s="18"/>
      <c r="AR53" s="19"/>
      <c r="AS53" s="194"/>
      <c r="AT53" s="194"/>
      <c r="AU53" s="19"/>
      <c r="AV53" s="84"/>
      <c r="AW53" s="194"/>
      <c r="AX53" s="19"/>
    </row>
    <row r="54" spans="1:50" ht="24.75" customHeight="1">
      <c r="A54" s="211">
        <v>7</v>
      </c>
      <c r="B54" s="88">
        <v>10</v>
      </c>
      <c r="C54" s="85" t="s">
        <v>6</v>
      </c>
      <c r="D54" s="88">
        <v>9</v>
      </c>
      <c r="E54" s="88">
        <v>24</v>
      </c>
      <c r="F54" s="88">
        <v>27</v>
      </c>
      <c r="G54" s="90">
        <v>12.6</v>
      </c>
      <c r="H54" s="90">
        <v>15.8</v>
      </c>
      <c r="I54" s="88">
        <v>17</v>
      </c>
      <c r="J54" s="85" t="s">
        <v>6</v>
      </c>
      <c r="K54" s="88">
        <v>17</v>
      </c>
      <c r="L54" s="89">
        <v>938</v>
      </c>
      <c r="M54" s="89">
        <v>968</v>
      </c>
      <c r="N54" s="90">
        <v>43.8</v>
      </c>
      <c r="O54" s="90">
        <v>45.2</v>
      </c>
      <c r="P54" s="88" t="s">
        <v>252</v>
      </c>
      <c r="Q54" s="85" t="s">
        <v>6</v>
      </c>
      <c r="R54" s="88" t="s">
        <v>252</v>
      </c>
      <c r="S54" s="88" t="s">
        <v>252</v>
      </c>
      <c r="T54" s="88" t="s">
        <v>252</v>
      </c>
      <c r="U54" s="90" t="s">
        <v>252</v>
      </c>
      <c r="V54" s="90" t="s">
        <v>252</v>
      </c>
      <c r="W54" s="88" t="s">
        <v>252</v>
      </c>
      <c r="X54" s="85" t="s">
        <v>6</v>
      </c>
      <c r="Y54" s="88" t="s">
        <v>252</v>
      </c>
      <c r="Z54" s="88" t="s">
        <v>252</v>
      </c>
      <c r="AA54" s="88" t="s">
        <v>252</v>
      </c>
      <c r="AB54" s="90" t="s">
        <v>252</v>
      </c>
      <c r="AC54" s="90" t="s">
        <v>252</v>
      </c>
      <c r="AD54" s="88">
        <v>9</v>
      </c>
      <c r="AE54" s="85" t="s">
        <v>6</v>
      </c>
      <c r="AF54" s="88">
        <v>9</v>
      </c>
      <c r="AG54" s="89">
        <v>1098</v>
      </c>
      <c r="AH54" s="89">
        <v>1061</v>
      </c>
      <c r="AI54" s="90">
        <v>45.2</v>
      </c>
      <c r="AJ54" s="90">
        <v>43.7</v>
      </c>
      <c r="AK54" s="485">
        <v>793557</v>
      </c>
      <c r="AL54" s="485"/>
      <c r="AM54" s="485"/>
      <c r="AN54" s="485">
        <v>827066</v>
      </c>
      <c r="AO54" s="485"/>
      <c r="AP54" s="18"/>
      <c r="AQ54" s="18"/>
      <c r="AR54" s="19"/>
      <c r="AS54" s="194"/>
      <c r="AT54" s="194"/>
      <c r="AU54" s="19"/>
      <c r="AV54" s="84"/>
      <c r="AW54" s="194"/>
      <c r="AX54" s="19"/>
    </row>
    <row r="55" spans="1:50" ht="15" customHeight="1">
      <c r="A55" s="211"/>
      <c r="B55" s="88"/>
      <c r="C55" s="85"/>
      <c r="D55" s="88"/>
      <c r="E55" s="88"/>
      <c r="F55" s="88"/>
      <c r="G55" s="90"/>
      <c r="H55" s="90"/>
      <c r="I55" s="88"/>
      <c r="J55" s="85"/>
      <c r="K55" s="88"/>
      <c r="L55" s="89"/>
      <c r="M55" s="89"/>
      <c r="N55" s="90"/>
      <c r="O55" s="90"/>
      <c r="P55" s="88"/>
      <c r="Q55" s="85"/>
      <c r="R55" s="88"/>
      <c r="S55" s="88"/>
      <c r="T55" s="88"/>
      <c r="U55" s="90"/>
      <c r="V55" s="90"/>
      <c r="W55" s="88"/>
      <c r="X55" s="85"/>
      <c r="Y55" s="88"/>
      <c r="Z55" s="88"/>
      <c r="AA55" s="88"/>
      <c r="AB55" s="90"/>
      <c r="AC55" s="90"/>
      <c r="AD55" s="88"/>
      <c r="AE55" s="85"/>
      <c r="AF55" s="88"/>
      <c r="AG55" s="89"/>
      <c r="AH55" s="89"/>
      <c r="AI55" s="90"/>
      <c r="AJ55" s="90"/>
      <c r="AK55" s="96"/>
      <c r="AL55" s="96"/>
      <c r="AM55" s="96"/>
      <c r="AN55" s="96"/>
      <c r="AO55" s="96"/>
      <c r="AP55" s="90"/>
      <c r="AQ55" s="90"/>
      <c r="AR55" s="88"/>
      <c r="AS55" s="194"/>
      <c r="AT55" s="194"/>
      <c r="AU55" s="88"/>
      <c r="AV55" s="84"/>
      <c r="AW55" s="194"/>
      <c r="AX55" s="88"/>
    </row>
    <row r="56" spans="1:50" ht="24.75" customHeight="1">
      <c r="A56" s="211">
        <v>8</v>
      </c>
      <c r="B56" s="88">
        <v>12</v>
      </c>
      <c r="C56" s="85" t="s">
        <v>6</v>
      </c>
      <c r="D56" s="88">
        <v>13</v>
      </c>
      <c r="E56" s="88">
        <v>41</v>
      </c>
      <c r="F56" s="88">
        <v>41</v>
      </c>
      <c r="G56" s="90">
        <v>18</v>
      </c>
      <c r="H56" s="90">
        <v>16.6</v>
      </c>
      <c r="I56" s="88">
        <v>18</v>
      </c>
      <c r="J56" s="85" t="s">
        <v>6</v>
      </c>
      <c r="K56" s="88">
        <v>18</v>
      </c>
      <c r="L56" s="89">
        <v>1477</v>
      </c>
      <c r="M56" s="89">
        <v>1361</v>
      </c>
      <c r="N56" s="90">
        <v>65.4</v>
      </c>
      <c r="O56" s="90">
        <v>63.7</v>
      </c>
      <c r="P56" s="88" t="s">
        <v>252</v>
      </c>
      <c r="Q56" s="85" t="s">
        <v>6</v>
      </c>
      <c r="R56" s="88" t="s">
        <v>252</v>
      </c>
      <c r="S56" s="88" t="s">
        <v>252</v>
      </c>
      <c r="T56" s="88" t="s">
        <v>252</v>
      </c>
      <c r="U56" s="90" t="s">
        <v>252</v>
      </c>
      <c r="V56" s="90" t="s">
        <v>252</v>
      </c>
      <c r="W56" s="88" t="s">
        <v>252</v>
      </c>
      <c r="X56" s="85" t="s">
        <v>6</v>
      </c>
      <c r="Y56" s="88" t="s">
        <v>252</v>
      </c>
      <c r="Z56" s="88" t="s">
        <v>252</v>
      </c>
      <c r="AA56" s="88" t="s">
        <v>252</v>
      </c>
      <c r="AB56" s="90" t="s">
        <v>252</v>
      </c>
      <c r="AC56" s="90" t="s">
        <v>252</v>
      </c>
      <c r="AD56" s="88">
        <v>9</v>
      </c>
      <c r="AE56" s="85" t="s">
        <v>6</v>
      </c>
      <c r="AF56" s="88">
        <v>9</v>
      </c>
      <c r="AG56" s="89">
        <v>1483</v>
      </c>
      <c r="AH56" s="89">
        <v>1275</v>
      </c>
      <c r="AI56" s="90">
        <v>61</v>
      </c>
      <c r="AJ56" s="90">
        <v>52.5</v>
      </c>
      <c r="AK56" s="485">
        <v>842385</v>
      </c>
      <c r="AL56" s="485"/>
      <c r="AM56" s="485"/>
      <c r="AN56" s="485">
        <v>769702</v>
      </c>
      <c r="AO56" s="485"/>
      <c r="AP56" s="18"/>
      <c r="AQ56" s="18"/>
      <c r="AR56" s="19"/>
      <c r="AS56" s="194"/>
      <c r="AT56" s="194"/>
      <c r="AU56" s="19"/>
      <c r="AV56" s="84"/>
      <c r="AW56" s="194"/>
      <c r="AX56" s="19"/>
    </row>
    <row r="57" spans="1:50" ht="24.75" customHeight="1">
      <c r="A57" s="211">
        <v>9</v>
      </c>
      <c r="B57" s="88">
        <v>6</v>
      </c>
      <c r="C57" s="85" t="s">
        <v>6</v>
      </c>
      <c r="D57" s="88">
        <v>6</v>
      </c>
      <c r="E57" s="88">
        <v>14</v>
      </c>
      <c r="F57" s="88">
        <v>26</v>
      </c>
      <c r="G57" s="90">
        <v>12.3</v>
      </c>
      <c r="H57" s="90">
        <v>22.8</v>
      </c>
      <c r="I57" s="88">
        <v>30</v>
      </c>
      <c r="J57" s="85" t="s">
        <v>6</v>
      </c>
      <c r="K57" s="88">
        <v>29</v>
      </c>
      <c r="L57" s="89">
        <v>1840</v>
      </c>
      <c r="M57" s="89">
        <v>1558</v>
      </c>
      <c r="N57" s="90">
        <v>48.7</v>
      </c>
      <c r="O57" s="90">
        <v>42.6</v>
      </c>
      <c r="P57" s="88">
        <v>60</v>
      </c>
      <c r="Q57" s="85" t="s">
        <v>6</v>
      </c>
      <c r="R57" s="88">
        <v>60</v>
      </c>
      <c r="S57" s="89">
        <v>991</v>
      </c>
      <c r="T57" s="89">
        <v>984</v>
      </c>
      <c r="U57" s="90">
        <v>45.9</v>
      </c>
      <c r="V57" s="90">
        <v>45.6</v>
      </c>
      <c r="W57" s="88" t="s">
        <v>252</v>
      </c>
      <c r="X57" s="85" t="s">
        <v>6</v>
      </c>
      <c r="Y57" s="88" t="s">
        <v>252</v>
      </c>
      <c r="Z57" s="88" t="s">
        <v>252</v>
      </c>
      <c r="AA57" s="88" t="s">
        <v>252</v>
      </c>
      <c r="AB57" s="90" t="s">
        <v>252</v>
      </c>
      <c r="AC57" s="90" t="s">
        <v>252</v>
      </c>
      <c r="AD57" s="88">
        <v>9</v>
      </c>
      <c r="AE57" s="85" t="s">
        <v>6</v>
      </c>
      <c r="AF57" s="88">
        <v>9</v>
      </c>
      <c r="AG57" s="89">
        <v>876</v>
      </c>
      <c r="AH57" s="89">
        <v>1037</v>
      </c>
      <c r="AI57" s="90">
        <v>36</v>
      </c>
      <c r="AJ57" s="90">
        <v>42.7</v>
      </c>
      <c r="AK57" s="485">
        <v>855098</v>
      </c>
      <c r="AL57" s="485"/>
      <c r="AM57" s="485"/>
      <c r="AN57" s="485">
        <v>758998</v>
      </c>
      <c r="AO57" s="485"/>
      <c r="AP57" s="18"/>
      <c r="AQ57" s="18"/>
      <c r="AR57" s="19"/>
      <c r="AS57" s="194"/>
      <c r="AT57" s="194"/>
      <c r="AU57" s="19"/>
      <c r="AV57" s="84"/>
      <c r="AW57" s="194"/>
      <c r="AX57" s="19"/>
    </row>
    <row r="58" spans="1:50" ht="24.75" customHeight="1">
      <c r="A58" s="211">
        <v>10</v>
      </c>
      <c r="B58" s="88">
        <v>12</v>
      </c>
      <c r="C58" s="85" t="s">
        <v>6</v>
      </c>
      <c r="D58" s="88">
        <v>12</v>
      </c>
      <c r="E58" s="88">
        <v>54</v>
      </c>
      <c r="F58" s="88">
        <v>40</v>
      </c>
      <c r="G58" s="90">
        <v>23.7</v>
      </c>
      <c r="H58" s="90">
        <v>17.5</v>
      </c>
      <c r="I58" s="88">
        <v>31</v>
      </c>
      <c r="J58" s="85" t="s">
        <v>6</v>
      </c>
      <c r="K58" s="88">
        <v>31</v>
      </c>
      <c r="L58" s="89">
        <v>2513</v>
      </c>
      <c r="M58" s="89">
        <v>2282</v>
      </c>
      <c r="N58" s="90">
        <v>64.3</v>
      </c>
      <c r="O58" s="90">
        <v>58.4</v>
      </c>
      <c r="P58" s="88">
        <v>62</v>
      </c>
      <c r="Q58" s="85" t="s">
        <v>6</v>
      </c>
      <c r="R58" s="88">
        <v>62</v>
      </c>
      <c r="S58" s="89">
        <v>1199</v>
      </c>
      <c r="T58" s="89">
        <v>1142</v>
      </c>
      <c r="U58" s="90">
        <v>53.7</v>
      </c>
      <c r="V58" s="90">
        <v>51.9</v>
      </c>
      <c r="W58" s="88" t="s">
        <v>252</v>
      </c>
      <c r="X58" s="85" t="s">
        <v>6</v>
      </c>
      <c r="Y58" s="88" t="s">
        <v>252</v>
      </c>
      <c r="Z58" s="88" t="s">
        <v>252</v>
      </c>
      <c r="AA58" s="88" t="s">
        <v>252</v>
      </c>
      <c r="AB58" s="90" t="s">
        <v>252</v>
      </c>
      <c r="AC58" s="90" t="s">
        <v>252</v>
      </c>
      <c r="AD58" s="88">
        <v>8</v>
      </c>
      <c r="AE58" s="85" t="s">
        <v>6</v>
      </c>
      <c r="AF58" s="88">
        <v>8</v>
      </c>
      <c r="AG58" s="89">
        <v>933</v>
      </c>
      <c r="AH58" s="89">
        <v>1100</v>
      </c>
      <c r="AI58" s="90">
        <v>43.2</v>
      </c>
      <c r="AJ58" s="90">
        <v>50.9</v>
      </c>
      <c r="AK58" s="485">
        <v>1037605</v>
      </c>
      <c r="AL58" s="485"/>
      <c r="AM58" s="485"/>
      <c r="AN58" s="485">
        <v>767387</v>
      </c>
      <c r="AO58" s="485"/>
      <c r="AP58" s="18"/>
      <c r="AQ58" s="18"/>
      <c r="AR58" s="19"/>
      <c r="AS58" s="194"/>
      <c r="AT58" s="194"/>
      <c r="AU58" s="19"/>
      <c r="AV58" s="84"/>
      <c r="AW58" s="194"/>
      <c r="AX58" s="19"/>
    </row>
    <row r="59" spans="1:50" ht="24.75" customHeight="1">
      <c r="A59" s="211">
        <v>11</v>
      </c>
      <c r="B59" s="88" t="s">
        <v>252</v>
      </c>
      <c r="C59" s="85" t="s">
        <v>6</v>
      </c>
      <c r="D59" s="88" t="s">
        <v>252</v>
      </c>
      <c r="E59" s="88" t="s">
        <v>252</v>
      </c>
      <c r="F59" s="88" t="s">
        <v>252</v>
      </c>
      <c r="G59" s="90" t="s">
        <v>252</v>
      </c>
      <c r="H59" s="90" t="s">
        <v>252</v>
      </c>
      <c r="I59" s="88">
        <v>30</v>
      </c>
      <c r="J59" s="85" t="s">
        <v>6</v>
      </c>
      <c r="K59" s="88">
        <v>30</v>
      </c>
      <c r="L59" s="89">
        <v>2457</v>
      </c>
      <c r="M59" s="89">
        <v>2105</v>
      </c>
      <c r="N59" s="90">
        <v>65</v>
      </c>
      <c r="O59" s="90">
        <v>55.7</v>
      </c>
      <c r="P59" s="88">
        <v>60</v>
      </c>
      <c r="Q59" s="85" t="s">
        <v>6</v>
      </c>
      <c r="R59" s="88">
        <v>60</v>
      </c>
      <c r="S59" s="89">
        <v>1260</v>
      </c>
      <c r="T59" s="89">
        <v>1207</v>
      </c>
      <c r="U59" s="90">
        <v>58.3</v>
      </c>
      <c r="V59" s="90">
        <v>55.9</v>
      </c>
      <c r="W59" s="88">
        <v>26</v>
      </c>
      <c r="X59" s="85" t="s">
        <v>6</v>
      </c>
      <c r="Y59" s="88">
        <v>25</v>
      </c>
      <c r="Z59" s="88">
        <v>334</v>
      </c>
      <c r="AA59" s="88">
        <v>318</v>
      </c>
      <c r="AB59" s="90">
        <v>67.6</v>
      </c>
      <c r="AC59" s="90">
        <v>66.9</v>
      </c>
      <c r="AD59" s="88">
        <v>9</v>
      </c>
      <c r="AE59" s="85" t="s">
        <v>6</v>
      </c>
      <c r="AF59" s="88">
        <v>9</v>
      </c>
      <c r="AG59" s="89">
        <v>816</v>
      </c>
      <c r="AH59" s="89">
        <v>1013</v>
      </c>
      <c r="AI59" s="90">
        <v>33.6</v>
      </c>
      <c r="AJ59" s="90">
        <v>41.7</v>
      </c>
      <c r="AK59" s="485">
        <v>1121580</v>
      </c>
      <c r="AL59" s="485"/>
      <c r="AM59" s="485"/>
      <c r="AN59" s="485">
        <v>854668</v>
      </c>
      <c r="AO59" s="485"/>
      <c r="AP59" s="18"/>
      <c r="AQ59" s="18"/>
      <c r="AR59" s="19"/>
      <c r="AS59" s="194"/>
      <c r="AT59" s="194"/>
      <c r="AU59" s="19"/>
      <c r="AV59" s="84"/>
      <c r="AW59" s="194"/>
      <c r="AX59" s="19"/>
    </row>
    <row r="60" spans="1:50" ht="15" customHeight="1">
      <c r="A60" s="211"/>
      <c r="B60" s="86"/>
      <c r="C60" s="85"/>
      <c r="D60" s="86"/>
      <c r="E60" s="86"/>
      <c r="F60" s="86"/>
      <c r="G60" s="78"/>
      <c r="H60" s="78"/>
      <c r="I60" s="86"/>
      <c r="J60" s="85"/>
      <c r="K60" s="86"/>
      <c r="L60" s="87"/>
      <c r="M60" s="87"/>
      <c r="N60" s="78"/>
      <c r="O60" s="78"/>
      <c r="P60" s="86"/>
      <c r="Q60" s="85"/>
      <c r="R60" s="86"/>
      <c r="S60" s="87"/>
      <c r="T60" s="87"/>
      <c r="U60" s="78"/>
      <c r="V60" s="78"/>
      <c r="W60" s="86"/>
      <c r="X60" s="85"/>
      <c r="Y60" s="86"/>
      <c r="Z60" s="86"/>
      <c r="AA60" s="86"/>
      <c r="AB60" s="78"/>
      <c r="AC60" s="78"/>
      <c r="AD60" s="86"/>
      <c r="AE60" s="85"/>
      <c r="AF60" s="86"/>
      <c r="AG60" s="87"/>
      <c r="AH60" s="87"/>
      <c r="AI60" s="78"/>
      <c r="AJ60" s="78"/>
      <c r="AK60" s="96"/>
      <c r="AL60" s="96"/>
      <c r="AM60" s="96"/>
      <c r="AN60" s="96"/>
      <c r="AO60" s="96"/>
      <c r="AP60" s="78"/>
      <c r="AQ60" s="78"/>
      <c r="AR60" s="86"/>
      <c r="AS60" s="194"/>
      <c r="AT60" s="194"/>
      <c r="AU60" s="86"/>
      <c r="AV60" s="84"/>
      <c r="AW60" s="194"/>
      <c r="AX60" s="86"/>
    </row>
    <row r="61" spans="1:50" ht="24.75" customHeight="1">
      <c r="A61" s="211">
        <v>12</v>
      </c>
      <c r="B61" s="98" t="s">
        <v>252</v>
      </c>
      <c r="C61" s="85" t="s">
        <v>6</v>
      </c>
      <c r="D61" s="88" t="s">
        <v>252</v>
      </c>
      <c r="E61" s="88" t="s">
        <v>252</v>
      </c>
      <c r="F61" s="88" t="s">
        <v>252</v>
      </c>
      <c r="G61" s="90" t="s">
        <v>252</v>
      </c>
      <c r="H61" s="90" t="s">
        <v>252</v>
      </c>
      <c r="I61" s="88">
        <v>30</v>
      </c>
      <c r="J61" s="85" t="s">
        <v>6</v>
      </c>
      <c r="K61" s="88">
        <v>31</v>
      </c>
      <c r="L61" s="89">
        <v>1762</v>
      </c>
      <c r="M61" s="89">
        <v>1297</v>
      </c>
      <c r="N61" s="90">
        <v>46.6</v>
      </c>
      <c r="O61" s="90">
        <v>33.2</v>
      </c>
      <c r="P61" s="88">
        <v>60</v>
      </c>
      <c r="Q61" s="85" t="s">
        <v>6</v>
      </c>
      <c r="R61" s="88">
        <v>60</v>
      </c>
      <c r="S61" s="89">
        <v>532</v>
      </c>
      <c r="T61" s="89">
        <v>521</v>
      </c>
      <c r="U61" s="90">
        <v>24.6</v>
      </c>
      <c r="V61" s="90">
        <v>24.1</v>
      </c>
      <c r="W61" s="88">
        <v>30</v>
      </c>
      <c r="X61" s="85" t="s">
        <v>6</v>
      </c>
      <c r="Y61" s="88">
        <v>30</v>
      </c>
      <c r="Z61" s="88">
        <v>262</v>
      </c>
      <c r="AA61" s="88">
        <v>201</v>
      </c>
      <c r="AB61" s="90">
        <v>46</v>
      </c>
      <c r="AC61" s="90">
        <v>35.3</v>
      </c>
      <c r="AD61" s="88">
        <v>9</v>
      </c>
      <c r="AE61" s="85" t="s">
        <v>6</v>
      </c>
      <c r="AF61" s="88">
        <v>9</v>
      </c>
      <c r="AG61" s="89">
        <v>1123</v>
      </c>
      <c r="AH61" s="89">
        <v>1035</v>
      </c>
      <c r="AI61" s="90">
        <v>46.2</v>
      </c>
      <c r="AJ61" s="90">
        <v>42.6</v>
      </c>
      <c r="AK61" s="485">
        <v>1090815</v>
      </c>
      <c r="AL61" s="485"/>
      <c r="AM61" s="485"/>
      <c r="AN61" s="485">
        <v>903068</v>
      </c>
      <c r="AO61" s="485"/>
      <c r="AP61" s="18"/>
      <c r="AQ61" s="18"/>
      <c r="AR61" s="19"/>
      <c r="AS61" s="194"/>
      <c r="AT61" s="194"/>
      <c r="AU61" s="19"/>
      <c r="AV61" s="84"/>
      <c r="AW61" s="194"/>
      <c r="AX61" s="19"/>
    </row>
    <row r="62" spans="1:50" ht="24.75" customHeight="1">
      <c r="A62" s="208" t="s">
        <v>325</v>
      </c>
      <c r="B62" s="98" t="s">
        <v>252</v>
      </c>
      <c r="C62" s="85" t="s">
        <v>6</v>
      </c>
      <c r="D62" s="88" t="s">
        <v>252</v>
      </c>
      <c r="E62" s="88" t="s">
        <v>252</v>
      </c>
      <c r="F62" s="88" t="s">
        <v>252</v>
      </c>
      <c r="G62" s="90" t="s">
        <v>252</v>
      </c>
      <c r="H62" s="90" t="s">
        <v>252</v>
      </c>
      <c r="I62" s="88">
        <v>29</v>
      </c>
      <c r="J62" s="85" t="s">
        <v>6</v>
      </c>
      <c r="K62" s="88">
        <v>29</v>
      </c>
      <c r="L62" s="89">
        <v>1607</v>
      </c>
      <c r="M62" s="89">
        <v>1400</v>
      </c>
      <c r="N62" s="90">
        <v>44</v>
      </c>
      <c r="O62" s="90">
        <v>38.3</v>
      </c>
      <c r="P62" s="88">
        <v>56</v>
      </c>
      <c r="Q62" s="85" t="s">
        <v>6</v>
      </c>
      <c r="R62" s="88">
        <v>56</v>
      </c>
      <c r="S62" s="89">
        <v>526</v>
      </c>
      <c r="T62" s="89">
        <v>408</v>
      </c>
      <c r="U62" s="90">
        <v>26.1</v>
      </c>
      <c r="V62" s="90">
        <v>20.2</v>
      </c>
      <c r="W62" s="88">
        <v>24</v>
      </c>
      <c r="X62" s="85" t="s">
        <v>6</v>
      </c>
      <c r="Y62" s="88">
        <v>24</v>
      </c>
      <c r="Z62" s="88">
        <v>196</v>
      </c>
      <c r="AA62" s="88">
        <v>241</v>
      </c>
      <c r="AB62" s="90">
        <v>43</v>
      </c>
      <c r="AC62" s="90">
        <v>52.9</v>
      </c>
      <c r="AD62" s="88">
        <v>9</v>
      </c>
      <c r="AE62" s="85" t="s">
        <v>6</v>
      </c>
      <c r="AF62" s="88">
        <v>9</v>
      </c>
      <c r="AG62" s="89">
        <v>746</v>
      </c>
      <c r="AH62" s="89">
        <v>853</v>
      </c>
      <c r="AI62" s="90">
        <v>30.7</v>
      </c>
      <c r="AJ62" s="90">
        <v>35.1</v>
      </c>
      <c r="AK62" s="485">
        <v>863849</v>
      </c>
      <c r="AL62" s="485"/>
      <c r="AM62" s="485"/>
      <c r="AN62" s="485">
        <v>640449</v>
      </c>
      <c r="AO62" s="485"/>
      <c r="AP62" s="18"/>
      <c r="AQ62" s="18"/>
      <c r="AR62" s="19"/>
      <c r="AS62" s="194"/>
      <c r="AT62" s="194"/>
      <c r="AU62" s="19"/>
      <c r="AV62" s="84"/>
      <c r="AW62" s="194"/>
      <c r="AX62" s="19"/>
    </row>
    <row r="63" spans="1:50" ht="24.75" customHeight="1">
      <c r="A63" s="212">
        <v>2</v>
      </c>
      <c r="B63" s="98" t="s">
        <v>252</v>
      </c>
      <c r="C63" s="85" t="s">
        <v>6</v>
      </c>
      <c r="D63" s="88" t="s">
        <v>252</v>
      </c>
      <c r="E63" s="88" t="s">
        <v>252</v>
      </c>
      <c r="F63" s="88" t="s">
        <v>252</v>
      </c>
      <c r="G63" s="90" t="s">
        <v>252</v>
      </c>
      <c r="H63" s="90" t="s">
        <v>252</v>
      </c>
      <c r="I63" s="88">
        <v>28</v>
      </c>
      <c r="J63" s="85" t="s">
        <v>6</v>
      </c>
      <c r="K63" s="88">
        <v>28</v>
      </c>
      <c r="L63" s="89">
        <v>1900</v>
      </c>
      <c r="M63" s="89">
        <v>1509</v>
      </c>
      <c r="N63" s="90">
        <v>53.9</v>
      </c>
      <c r="O63" s="90">
        <v>42.8</v>
      </c>
      <c r="P63" s="88">
        <v>56</v>
      </c>
      <c r="Q63" s="85" t="s">
        <v>6</v>
      </c>
      <c r="R63" s="88">
        <v>55</v>
      </c>
      <c r="S63" s="89">
        <v>605</v>
      </c>
      <c r="T63" s="89">
        <v>547</v>
      </c>
      <c r="U63" s="90">
        <v>30</v>
      </c>
      <c r="V63" s="90">
        <v>27.6</v>
      </c>
      <c r="W63" s="88">
        <v>21</v>
      </c>
      <c r="X63" s="85" t="s">
        <v>6</v>
      </c>
      <c r="Y63" s="88">
        <v>21</v>
      </c>
      <c r="Z63" s="88">
        <v>178</v>
      </c>
      <c r="AA63" s="88">
        <v>178</v>
      </c>
      <c r="AB63" s="90">
        <v>44.6</v>
      </c>
      <c r="AC63" s="90">
        <v>44.6</v>
      </c>
      <c r="AD63" s="88">
        <v>8</v>
      </c>
      <c r="AE63" s="85" t="s">
        <v>6</v>
      </c>
      <c r="AF63" s="88">
        <v>8</v>
      </c>
      <c r="AG63" s="89">
        <v>1061</v>
      </c>
      <c r="AH63" s="89">
        <v>912</v>
      </c>
      <c r="AI63" s="90">
        <v>49.1</v>
      </c>
      <c r="AJ63" s="90">
        <v>42.2</v>
      </c>
      <c r="AK63" s="485">
        <v>963319</v>
      </c>
      <c r="AL63" s="485"/>
      <c r="AM63" s="485"/>
      <c r="AN63" s="485">
        <v>930361</v>
      </c>
      <c r="AO63" s="485"/>
      <c r="AP63" s="18"/>
      <c r="AQ63" s="18"/>
      <c r="AR63" s="19"/>
      <c r="AS63" s="194"/>
      <c r="AT63" s="194"/>
      <c r="AU63" s="19"/>
      <c r="AV63" s="84"/>
      <c r="AW63" s="194"/>
      <c r="AX63" s="19"/>
    </row>
    <row r="64" spans="1:50" ht="24.75" customHeight="1">
      <c r="A64" s="213">
        <v>3</v>
      </c>
      <c r="B64" s="99" t="s">
        <v>252</v>
      </c>
      <c r="C64" s="91" t="s">
        <v>6</v>
      </c>
      <c r="D64" s="100" t="s">
        <v>252</v>
      </c>
      <c r="E64" s="100" t="s">
        <v>252</v>
      </c>
      <c r="F64" s="100" t="s">
        <v>252</v>
      </c>
      <c r="G64" s="101" t="s">
        <v>252</v>
      </c>
      <c r="H64" s="101" t="s">
        <v>252</v>
      </c>
      <c r="I64" s="100">
        <v>31</v>
      </c>
      <c r="J64" s="91" t="s">
        <v>6</v>
      </c>
      <c r="K64" s="100">
        <v>31</v>
      </c>
      <c r="L64" s="102">
        <v>2017</v>
      </c>
      <c r="M64" s="102">
        <v>1603</v>
      </c>
      <c r="N64" s="101">
        <v>51.6</v>
      </c>
      <c r="O64" s="101">
        <v>41</v>
      </c>
      <c r="P64" s="100">
        <v>62</v>
      </c>
      <c r="Q64" s="91" t="s">
        <v>6</v>
      </c>
      <c r="R64" s="100">
        <v>62</v>
      </c>
      <c r="S64" s="102">
        <v>939</v>
      </c>
      <c r="T64" s="102">
        <v>929</v>
      </c>
      <c r="U64" s="101">
        <v>42.1</v>
      </c>
      <c r="V64" s="101">
        <v>41.6</v>
      </c>
      <c r="W64" s="100">
        <v>25</v>
      </c>
      <c r="X64" s="91" t="s">
        <v>6</v>
      </c>
      <c r="Y64" s="100">
        <v>25</v>
      </c>
      <c r="Z64" s="100">
        <v>319</v>
      </c>
      <c r="AA64" s="100">
        <v>301</v>
      </c>
      <c r="AB64" s="101">
        <v>67.2</v>
      </c>
      <c r="AC64" s="101">
        <v>63.4</v>
      </c>
      <c r="AD64" s="100">
        <v>9</v>
      </c>
      <c r="AE64" s="91" t="s">
        <v>6</v>
      </c>
      <c r="AF64" s="100">
        <v>9</v>
      </c>
      <c r="AG64" s="102">
        <v>1379</v>
      </c>
      <c r="AH64" s="102">
        <v>1340</v>
      </c>
      <c r="AI64" s="101">
        <v>56.7</v>
      </c>
      <c r="AJ64" s="101">
        <v>55.1</v>
      </c>
      <c r="AK64" s="486">
        <v>1216602</v>
      </c>
      <c r="AL64" s="486"/>
      <c r="AM64" s="486"/>
      <c r="AN64" s="486">
        <v>941057</v>
      </c>
      <c r="AO64" s="486"/>
      <c r="AP64" s="18"/>
      <c r="AQ64" s="18"/>
      <c r="AR64" s="19"/>
      <c r="AS64" s="194"/>
      <c r="AT64" s="194"/>
      <c r="AU64" s="19"/>
      <c r="AV64" s="84"/>
      <c r="AW64" s="194"/>
      <c r="AX64" s="19"/>
    </row>
    <row r="65" spans="1:45" ht="15" customHeight="1">
      <c r="A65" s="85" t="s">
        <v>313</v>
      </c>
      <c r="B65" s="85"/>
      <c r="C65" s="85"/>
      <c r="D65" s="85"/>
      <c r="E65" s="85"/>
      <c r="F65" s="214" t="s">
        <v>326</v>
      </c>
      <c r="G65" s="85"/>
      <c r="H65" s="85"/>
      <c r="I65" s="85"/>
      <c r="J65" s="85"/>
      <c r="K65" s="85"/>
      <c r="L65" s="85"/>
      <c r="M65" s="85"/>
      <c r="N65" s="85"/>
      <c r="O65" s="181"/>
      <c r="P65" s="214" t="s">
        <v>328</v>
      </c>
      <c r="Q65" s="85"/>
      <c r="R65" s="85"/>
      <c r="S65" s="85"/>
      <c r="T65" s="85"/>
      <c r="U65" s="85"/>
      <c r="V65" s="85"/>
      <c r="W65" s="214" t="s">
        <v>329</v>
      </c>
      <c r="X65" s="85"/>
      <c r="Y65" s="85"/>
      <c r="Z65" s="85"/>
      <c r="AA65" s="85"/>
      <c r="AB65" s="85"/>
      <c r="AC65" s="85"/>
      <c r="AD65" s="214" t="s">
        <v>330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85" t="s">
        <v>282</v>
      </c>
      <c r="B66" s="85"/>
      <c r="C66" s="85"/>
      <c r="D66" s="85"/>
      <c r="E66" s="85"/>
      <c r="F66" s="215" t="s">
        <v>327</v>
      </c>
      <c r="G66" s="180"/>
      <c r="H66" s="180"/>
      <c r="I66" s="181"/>
      <c r="J66" s="179"/>
      <c r="K66" s="179"/>
      <c r="L66" s="195"/>
      <c r="M66" s="195"/>
      <c r="N66" s="180"/>
      <c r="O66" s="180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</row>
    <row r="67" spans="1:52" ht="15" customHeight="1">
      <c r="A67" s="85"/>
      <c r="B67" s="85"/>
      <c r="C67" s="85"/>
      <c r="D67" s="85"/>
      <c r="E67" s="85"/>
      <c r="F67" s="85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95"/>
      <c r="AA67" s="195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</row>
    <row r="68" spans="1:52" ht="15" customHeight="1">
      <c r="A68" s="85"/>
      <c r="B68" s="85"/>
      <c r="C68" s="85"/>
      <c r="D68" s="85"/>
      <c r="E68" s="85"/>
      <c r="F68" s="85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95"/>
      <c r="AA68" s="195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</row>
  </sheetData>
  <sheetProtection/>
  <mergeCells count="102">
    <mergeCell ref="A2:AX2"/>
    <mergeCell ref="A3:AX3"/>
    <mergeCell ref="A5:A8"/>
    <mergeCell ref="B5:AQ5"/>
    <mergeCell ref="B6:H6"/>
    <mergeCell ref="I6:O6"/>
    <mergeCell ref="P6:V6"/>
    <mergeCell ref="W6:AC6"/>
    <mergeCell ref="AP7:AQ7"/>
    <mergeCell ref="AR7:AT7"/>
    <mergeCell ref="AR6:AX6"/>
    <mergeCell ref="AD6:AJ6"/>
    <mergeCell ref="AK6:AQ6"/>
    <mergeCell ref="AB7:AC7"/>
    <mergeCell ref="AD7:AF7"/>
    <mergeCell ref="B7:D7"/>
    <mergeCell ref="G7:H7"/>
    <mergeCell ref="I7:K7"/>
    <mergeCell ref="N7:O7"/>
    <mergeCell ref="P7:R7"/>
    <mergeCell ref="U7:V7"/>
    <mergeCell ref="W7:Y7"/>
    <mergeCell ref="AW7:AX7"/>
    <mergeCell ref="B8:D8"/>
    <mergeCell ref="I8:K8"/>
    <mergeCell ref="P8:R8"/>
    <mergeCell ref="W8:Y8"/>
    <mergeCell ref="AD8:AF8"/>
    <mergeCell ref="AK8:AM8"/>
    <mergeCell ref="AR8:AT8"/>
    <mergeCell ref="AI7:AJ7"/>
    <mergeCell ref="AK7:AM7"/>
    <mergeCell ref="A41:A44"/>
    <mergeCell ref="AR41:AX41"/>
    <mergeCell ref="B42:H42"/>
    <mergeCell ref="I42:O42"/>
    <mergeCell ref="P42:V42"/>
    <mergeCell ref="W42:AC42"/>
    <mergeCell ref="AD42:AJ42"/>
    <mergeCell ref="AR42:AU42"/>
    <mergeCell ref="AV42:AX42"/>
    <mergeCell ref="B43:D43"/>
    <mergeCell ref="G43:H43"/>
    <mergeCell ref="I43:K43"/>
    <mergeCell ref="N43:O43"/>
    <mergeCell ref="P43:R43"/>
    <mergeCell ref="U43:V43"/>
    <mergeCell ref="W43:Y43"/>
    <mergeCell ref="AB43:AC43"/>
    <mergeCell ref="AD43:AF43"/>
    <mergeCell ref="AV44:AX44"/>
    <mergeCell ref="AI43:AJ43"/>
    <mergeCell ref="AR43:AU43"/>
    <mergeCell ref="AK43:AM44"/>
    <mergeCell ref="AR50:AU50"/>
    <mergeCell ref="AV50:AX50"/>
    <mergeCell ref="AV43:AX43"/>
    <mergeCell ref="AK45:AM45"/>
    <mergeCell ref="AK46:AM46"/>
    <mergeCell ref="AK47:AM47"/>
    <mergeCell ref="B44:D44"/>
    <mergeCell ref="I44:K44"/>
    <mergeCell ref="P44:R44"/>
    <mergeCell ref="W44:Y44"/>
    <mergeCell ref="AD44:AF44"/>
    <mergeCell ref="AR44:AU44"/>
    <mergeCell ref="AN43:AO44"/>
    <mergeCell ref="B41:AJ41"/>
    <mergeCell ref="AK41:AO41"/>
    <mergeCell ref="AK42:AM42"/>
    <mergeCell ref="AN42:AO42"/>
    <mergeCell ref="AK49:AM49"/>
    <mergeCell ref="AN45:AO45"/>
    <mergeCell ref="AN46:AO46"/>
    <mergeCell ref="AN47:AO47"/>
    <mergeCell ref="AN48:AO48"/>
    <mergeCell ref="AN49:AO49"/>
    <mergeCell ref="AK62:AM62"/>
    <mergeCell ref="AK63:AM63"/>
    <mergeCell ref="AK48:AM48"/>
    <mergeCell ref="AK51:AM51"/>
    <mergeCell ref="AK52:AM52"/>
    <mergeCell ref="AK53:AM53"/>
    <mergeCell ref="AK54:AM54"/>
    <mergeCell ref="AK56:AM56"/>
    <mergeCell ref="AN58:AO58"/>
    <mergeCell ref="AN59:AO59"/>
    <mergeCell ref="AN61:AO61"/>
    <mergeCell ref="AK57:AM57"/>
    <mergeCell ref="AK58:AM58"/>
    <mergeCell ref="AK59:AM59"/>
    <mergeCell ref="AK61:AM61"/>
    <mergeCell ref="AN62:AO62"/>
    <mergeCell ref="AN63:AO63"/>
    <mergeCell ref="AN64:AO64"/>
    <mergeCell ref="AK64:AM64"/>
    <mergeCell ref="AN51:AO51"/>
    <mergeCell ref="AN52:AO52"/>
    <mergeCell ref="AN53:AO53"/>
    <mergeCell ref="AN54:AO54"/>
    <mergeCell ref="AN56:AO56"/>
    <mergeCell ref="AN57:AO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3.69921875" style="108" customWidth="1"/>
    <col min="2" max="2" width="16.3984375" style="108" customWidth="1"/>
    <col min="3" max="3" width="4.59765625" style="108" customWidth="1"/>
    <col min="4" max="5" width="8.59765625" style="108" customWidth="1"/>
    <col min="6" max="6" width="10.09765625" style="108" customWidth="1"/>
    <col min="7" max="7" width="8.59765625" style="108" customWidth="1"/>
    <col min="8" max="8" width="9.59765625" style="108" customWidth="1"/>
    <col min="9" max="9" width="2.59765625" style="108" customWidth="1"/>
    <col min="10" max="10" width="11.09765625" style="108" customWidth="1"/>
    <col min="11" max="11" width="4.59765625" style="108" customWidth="1"/>
    <col min="12" max="12" width="8.59765625" style="108" customWidth="1"/>
    <col min="13" max="13" width="10" style="108" customWidth="1"/>
    <col min="14" max="14" width="8.59765625" style="108" customWidth="1"/>
    <col min="15" max="15" width="9.8984375" style="108" customWidth="1"/>
    <col min="16" max="16" width="8.59765625" style="108" customWidth="1"/>
    <col min="17" max="17" width="10.59765625" style="108" customWidth="1"/>
    <col min="18" max="19" width="3.59765625" style="108" customWidth="1"/>
    <col min="20" max="20" width="19.8984375" style="108" customWidth="1"/>
    <col min="21" max="27" width="12.19921875" style="108" customWidth="1"/>
    <col min="28" max="31" width="8.59765625" style="108" customWidth="1"/>
    <col min="32" max="16384" width="10.59765625" style="108" customWidth="1"/>
  </cols>
  <sheetData>
    <row r="1" spans="1:31" s="218" customFormat="1" ht="19.5" customHeight="1">
      <c r="A1" s="2" t="s">
        <v>13</v>
      </c>
      <c r="AA1" s="3" t="s">
        <v>14</v>
      </c>
      <c r="AE1" s="3"/>
    </row>
    <row r="2" spans="1:31" s="275" customFormat="1" ht="19.5" customHeight="1">
      <c r="A2" s="537" t="s">
        <v>352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8"/>
      <c r="P2" s="538"/>
      <c r="R2" s="530" t="s">
        <v>353</v>
      </c>
      <c r="S2" s="530"/>
      <c r="T2" s="530"/>
      <c r="U2" s="530"/>
      <c r="V2" s="530"/>
      <c r="W2" s="530"/>
      <c r="X2" s="530"/>
      <c r="Y2" s="530"/>
      <c r="Z2" s="530"/>
      <c r="AA2" s="530"/>
      <c r="AB2" s="274"/>
      <c r="AC2" s="274"/>
      <c r="AD2" s="274"/>
      <c r="AE2" s="274"/>
    </row>
    <row r="3" spans="1:31" ht="19.5" customHeight="1">
      <c r="A3" s="559" t="s">
        <v>362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1"/>
      <c r="P3" s="561"/>
      <c r="R3" s="531" t="s">
        <v>354</v>
      </c>
      <c r="S3" s="532"/>
      <c r="T3" s="532"/>
      <c r="U3" s="532"/>
      <c r="V3" s="532"/>
      <c r="W3" s="532"/>
      <c r="X3" s="532"/>
      <c r="Y3" s="532"/>
      <c r="Z3" s="532"/>
      <c r="AA3" s="532"/>
      <c r="AB3" s="220"/>
      <c r="AC3" s="220"/>
      <c r="AD3" s="220"/>
      <c r="AE3" s="220"/>
    </row>
    <row r="4" spans="2:31" ht="18" customHeight="1" thickBot="1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107"/>
      <c r="P4" s="279" t="s">
        <v>356</v>
      </c>
      <c r="R4" s="224"/>
      <c r="S4" s="224"/>
      <c r="T4" s="224"/>
      <c r="U4" s="224"/>
      <c r="V4" s="224"/>
      <c r="W4" s="224"/>
      <c r="X4" s="224"/>
      <c r="Y4" s="224"/>
      <c r="Z4" s="224"/>
      <c r="AA4" s="225" t="s">
        <v>15</v>
      </c>
      <c r="AE4" s="225"/>
    </row>
    <row r="5" spans="1:31" ht="19.5" customHeight="1">
      <c r="A5" s="546" t="s">
        <v>16</v>
      </c>
      <c r="B5" s="547"/>
      <c r="C5" s="547"/>
      <c r="D5" s="554" t="s">
        <v>358</v>
      </c>
      <c r="E5" s="547"/>
      <c r="F5" s="547"/>
      <c r="G5" s="547"/>
      <c r="H5" s="547"/>
      <c r="I5" s="547" t="s">
        <v>16</v>
      </c>
      <c r="J5" s="547"/>
      <c r="K5" s="547"/>
      <c r="L5" s="554" t="s">
        <v>359</v>
      </c>
      <c r="M5" s="547"/>
      <c r="N5" s="547"/>
      <c r="O5" s="547"/>
      <c r="P5" s="562"/>
      <c r="R5" s="564" t="s">
        <v>284</v>
      </c>
      <c r="S5" s="565"/>
      <c r="T5" s="566"/>
      <c r="U5" s="568" t="s">
        <v>355</v>
      </c>
      <c r="V5" s="533" t="s">
        <v>366</v>
      </c>
      <c r="W5" s="534"/>
      <c r="X5" s="535"/>
      <c r="Y5" s="536" t="s">
        <v>336</v>
      </c>
      <c r="Z5" s="534"/>
      <c r="AA5" s="534"/>
      <c r="AB5" s="532"/>
      <c r="AC5" s="532"/>
      <c r="AD5" s="532"/>
      <c r="AE5" s="532"/>
    </row>
    <row r="6" spans="1:31" ht="19.5" customHeight="1">
      <c r="A6" s="570" t="s">
        <v>323</v>
      </c>
      <c r="B6" s="571"/>
      <c r="C6" s="572"/>
      <c r="D6" s="20"/>
      <c r="E6" s="21"/>
      <c r="F6" s="103">
        <v>78724</v>
      </c>
      <c r="G6" s="64"/>
      <c r="H6" s="21"/>
      <c r="I6" s="549" t="s">
        <v>360</v>
      </c>
      <c r="J6" s="550"/>
      <c r="K6" s="551"/>
      <c r="L6" s="282"/>
      <c r="M6" s="62"/>
      <c r="N6" s="440">
        <f>SUM(N7:N16)</f>
        <v>14513</v>
      </c>
      <c r="O6" s="6"/>
      <c r="P6" s="6"/>
      <c r="R6" s="567"/>
      <c r="S6" s="567"/>
      <c r="T6" s="523"/>
      <c r="U6" s="569"/>
      <c r="V6" s="229" t="s">
        <v>17</v>
      </c>
      <c r="W6" s="230" t="s">
        <v>18</v>
      </c>
      <c r="X6" s="229" t="s">
        <v>19</v>
      </c>
      <c r="Y6" s="230" t="s">
        <v>17</v>
      </c>
      <c r="Z6" s="229" t="s">
        <v>20</v>
      </c>
      <c r="AA6" s="231" t="s">
        <v>21</v>
      </c>
      <c r="AB6" s="223"/>
      <c r="AC6" s="223"/>
      <c r="AD6" s="65"/>
      <c r="AE6" s="223"/>
    </row>
    <row r="7" spans="1:31" ht="19.5" customHeight="1">
      <c r="A7" s="543">
        <v>5</v>
      </c>
      <c r="B7" s="544"/>
      <c r="C7" s="545"/>
      <c r="D7" s="20"/>
      <c r="E7" s="21"/>
      <c r="F7" s="104">
        <v>78322</v>
      </c>
      <c r="G7" s="63"/>
      <c r="H7" s="21"/>
      <c r="I7" s="232"/>
      <c r="J7" s="151" t="s">
        <v>23</v>
      </c>
      <c r="K7" s="233" t="s">
        <v>24</v>
      </c>
      <c r="L7" s="37"/>
      <c r="M7" s="104"/>
      <c r="N7" s="234">
        <v>806</v>
      </c>
      <c r="O7" s="225"/>
      <c r="P7" s="225"/>
      <c r="R7" s="553" t="s">
        <v>363</v>
      </c>
      <c r="S7" s="563"/>
      <c r="T7" s="563"/>
      <c r="U7" s="453">
        <f>SUM(U8:U9)</f>
        <v>2710.5</v>
      </c>
      <c r="V7" s="288">
        <f>SUM(V8:V9)</f>
        <v>689.0999999999999</v>
      </c>
      <c r="W7" s="288">
        <f>SUM(W8:W9)</f>
        <v>201.60000000000002</v>
      </c>
      <c r="X7" s="288">
        <f>SUM(X8:X9)</f>
        <v>487.5</v>
      </c>
      <c r="Y7" s="288">
        <f>SUM(Y8:Y9)</f>
        <v>2021.5</v>
      </c>
      <c r="Z7" s="288">
        <v>1032.8</v>
      </c>
      <c r="AA7" s="288">
        <f>SUM(AA8:AA9)</f>
        <v>988.6999999999999</v>
      </c>
      <c r="AB7" s="223"/>
      <c r="AC7" s="223"/>
      <c r="AD7" s="223"/>
      <c r="AE7" s="223"/>
    </row>
    <row r="8" spans="1:31" ht="19.5" customHeight="1">
      <c r="A8" s="543">
        <v>6</v>
      </c>
      <c r="B8" s="544"/>
      <c r="C8" s="545"/>
      <c r="D8" s="20"/>
      <c r="E8" s="21"/>
      <c r="F8" s="104">
        <v>77346</v>
      </c>
      <c r="G8" s="21"/>
      <c r="H8" s="21"/>
      <c r="I8" s="5"/>
      <c r="J8" s="151" t="s">
        <v>25</v>
      </c>
      <c r="K8" s="233" t="s">
        <v>24</v>
      </c>
      <c r="L8" s="37"/>
      <c r="M8" s="104"/>
      <c r="N8" s="234">
        <v>1702</v>
      </c>
      <c r="O8" s="225"/>
      <c r="P8" s="225"/>
      <c r="R8" s="77"/>
      <c r="S8" s="555" t="s">
        <v>30</v>
      </c>
      <c r="T8" s="556"/>
      <c r="U8" s="235">
        <f>SUM(V8,Y8)</f>
        <v>253.10000000000002</v>
      </c>
      <c r="V8" s="236">
        <f>SUM(W8:X8)</f>
        <v>95.8</v>
      </c>
      <c r="W8" s="109">
        <v>4.3</v>
      </c>
      <c r="X8" s="109">
        <v>91.5</v>
      </c>
      <c r="Y8" s="236">
        <f>SUM(Z8:AA8)</f>
        <v>157.3</v>
      </c>
      <c r="Z8" s="109">
        <v>91.2</v>
      </c>
      <c r="AA8" s="109">
        <v>66.1</v>
      </c>
      <c r="AB8" s="28"/>
      <c r="AC8" s="28"/>
      <c r="AD8" s="28"/>
      <c r="AE8" s="28"/>
    </row>
    <row r="9" spans="1:31" ht="19.5" customHeight="1">
      <c r="A9" s="543">
        <v>7</v>
      </c>
      <c r="B9" s="544"/>
      <c r="C9" s="545"/>
      <c r="D9" s="20"/>
      <c r="E9" s="21"/>
      <c r="F9" s="104">
        <v>76597</v>
      </c>
      <c r="G9" s="21"/>
      <c r="H9" s="21"/>
      <c r="I9" s="237"/>
      <c r="J9" s="151" t="s">
        <v>26</v>
      </c>
      <c r="K9" s="233" t="s">
        <v>24</v>
      </c>
      <c r="L9" s="37"/>
      <c r="M9" s="104"/>
      <c r="N9" s="234">
        <v>937</v>
      </c>
      <c r="O9" s="225"/>
      <c r="P9" s="225"/>
      <c r="R9" s="151"/>
      <c r="S9" s="502" t="s">
        <v>33</v>
      </c>
      <c r="T9" s="578"/>
      <c r="U9" s="235">
        <v>2457.4</v>
      </c>
      <c r="V9" s="236">
        <f>SUM(W9:X9)</f>
        <v>593.3</v>
      </c>
      <c r="W9" s="109">
        <f>SUM(W10:W11)</f>
        <v>197.3</v>
      </c>
      <c r="X9" s="109">
        <v>396</v>
      </c>
      <c r="Y9" s="236">
        <v>1864.2</v>
      </c>
      <c r="Z9" s="109">
        <f>SUM(Z10:Z11)</f>
        <v>941.5</v>
      </c>
      <c r="AA9" s="109">
        <f>SUM(AA10:AA11)</f>
        <v>922.5999999999999</v>
      </c>
      <c r="AB9" s="28"/>
      <c r="AC9" s="28"/>
      <c r="AD9" s="28"/>
      <c r="AE9" s="28"/>
    </row>
    <row r="10" spans="1:31" ht="19.5" customHeight="1">
      <c r="A10" s="579">
        <v>8</v>
      </c>
      <c r="B10" s="580"/>
      <c r="C10" s="581"/>
      <c r="D10" s="280"/>
      <c r="E10" s="281"/>
      <c r="F10" s="439">
        <f>SUM(F13,N18)</f>
        <v>75710</v>
      </c>
      <c r="G10" s="281"/>
      <c r="H10" s="281"/>
      <c r="I10" s="237"/>
      <c r="J10" s="151" t="s">
        <v>27</v>
      </c>
      <c r="K10" s="233" t="s">
        <v>24</v>
      </c>
      <c r="L10" s="20"/>
      <c r="M10" s="234"/>
      <c r="N10" s="234">
        <v>721</v>
      </c>
      <c r="O10" s="225"/>
      <c r="P10" s="225"/>
      <c r="R10" s="192"/>
      <c r="S10" s="555" t="s">
        <v>36</v>
      </c>
      <c r="T10" s="556"/>
      <c r="U10" s="235">
        <f>SUM(V10,Y10)</f>
        <v>1837</v>
      </c>
      <c r="V10" s="236">
        <f>SUM(W10:X10)</f>
        <v>552.1</v>
      </c>
      <c r="W10" s="236">
        <v>197.3</v>
      </c>
      <c r="X10" s="236">
        <v>354.8</v>
      </c>
      <c r="Y10" s="236">
        <f>SUM(Z10:AA10)</f>
        <v>1284.9</v>
      </c>
      <c r="Z10" s="236">
        <f>SUM(Z25:Z28)</f>
        <v>696.6</v>
      </c>
      <c r="AA10" s="236">
        <v>588.3</v>
      </c>
      <c r="AB10" s="28"/>
      <c r="AC10" s="28"/>
      <c r="AD10" s="28"/>
      <c r="AE10" s="28"/>
    </row>
    <row r="11" spans="1:31" ht="19.5" customHeight="1">
      <c r="A11" s="557"/>
      <c r="B11" s="557"/>
      <c r="C11" s="558"/>
      <c r="D11" s="239"/>
      <c r="E11" s="234"/>
      <c r="F11" s="104"/>
      <c r="G11" s="83"/>
      <c r="H11" s="240"/>
      <c r="I11" s="5"/>
      <c r="J11" s="151" t="s">
        <v>28</v>
      </c>
      <c r="K11" s="241"/>
      <c r="L11" s="37"/>
      <c r="M11" s="104"/>
      <c r="N11" s="234">
        <v>2189</v>
      </c>
      <c r="O11" s="225"/>
      <c r="P11" s="225"/>
      <c r="R11" s="192"/>
      <c r="S11" s="555" t="s">
        <v>39</v>
      </c>
      <c r="T11" s="556"/>
      <c r="U11" s="235">
        <f>SUM(V11,Y11)</f>
        <v>620.3</v>
      </c>
      <c r="V11" s="236">
        <f>SUM(W11:X11)</f>
        <v>41.1</v>
      </c>
      <c r="W11" s="236" t="s">
        <v>488</v>
      </c>
      <c r="X11" s="236">
        <f>SUM(X31:X33)</f>
        <v>41.1</v>
      </c>
      <c r="Y11" s="236">
        <f>SUM(Z11:AA11)</f>
        <v>579.1999999999999</v>
      </c>
      <c r="Z11" s="236">
        <v>244.9</v>
      </c>
      <c r="AA11" s="236">
        <f>SUM(AA31:AA33)</f>
        <v>334.29999999999995</v>
      </c>
      <c r="AB11" s="28"/>
      <c r="AC11" s="28"/>
      <c r="AD11" s="28"/>
      <c r="AE11" s="28"/>
    </row>
    <row r="12" spans="2:31" ht="19.5" customHeight="1">
      <c r="B12" s="284"/>
      <c r="C12" s="283"/>
      <c r="D12" s="239"/>
      <c r="E12" s="234"/>
      <c r="F12" s="104"/>
      <c r="G12" s="83"/>
      <c r="H12" s="240"/>
      <c r="I12" s="237"/>
      <c r="J12" s="151" t="s">
        <v>29</v>
      </c>
      <c r="K12" s="233" t="s">
        <v>24</v>
      </c>
      <c r="L12" s="37"/>
      <c r="M12" s="104"/>
      <c r="N12" s="234">
        <v>947</v>
      </c>
      <c r="O12" s="225"/>
      <c r="P12" s="225"/>
      <c r="R12" s="192"/>
      <c r="S12" s="555" t="s">
        <v>257</v>
      </c>
      <c r="T12" s="556"/>
      <c r="U12" s="235">
        <f>SUM(V12,Y12)</f>
        <v>2400.3</v>
      </c>
      <c r="V12" s="236">
        <f>SUM(W12:X12)</f>
        <v>565</v>
      </c>
      <c r="W12" s="236">
        <v>187.9</v>
      </c>
      <c r="X12" s="236">
        <v>377.1</v>
      </c>
      <c r="Y12" s="236">
        <f>SUM(Z12:AA12)</f>
        <v>1835.3</v>
      </c>
      <c r="Z12" s="236">
        <v>921.5</v>
      </c>
      <c r="AA12" s="236">
        <v>913.8</v>
      </c>
      <c r="AB12" s="57"/>
      <c r="AC12" s="57"/>
      <c r="AD12" s="57"/>
      <c r="AE12" s="57"/>
    </row>
    <row r="13" spans="1:31" ht="19.5" customHeight="1">
      <c r="A13" s="548" t="s">
        <v>283</v>
      </c>
      <c r="B13" s="548"/>
      <c r="C13" s="286" t="s">
        <v>22</v>
      </c>
      <c r="D13" s="22"/>
      <c r="E13" s="23"/>
      <c r="F13" s="439">
        <f>SUM(F15,N6)</f>
        <v>66826</v>
      </c>
      <c r="G13" s="24"/>
      <c r="H13" s="25"/>
      <c r="I13" s="237"/>
      <c r="J13" s="151" t="s">
        <v>31</v>
      </c>
      <c r="K13" s="233" t="s">
        <v>24</v>
      </c>
      <c r="L13" s="20"/>
      <c r="M13" s="234"/>
      <c r="N13" s="234">
        <v>419</v>
      </c>
      <c r="O13" s="225"/>
      <c r="P13" s="225"/>
      <c r="R13" s="151"/>
      <c r="S13" s="107"/>
      <c r="T13" s="107"/>
      <c r="U13" s="242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9.5" customHeight="1">
      <c r="A14" s="285"/>
      <c r="B14" s="285"/>
      <c r="C14" s="287"/>
      <c r="D14" s="239"/>
      <c r="E14" s="234"/>
      <c r="F14" s="104"/>
      <c r="G14" s="83"/>
      <c r="H14" s="240"/>
      <c r="I14" s="5"/>
      <c r="J14" s="151" t="s">
        <v>32</v>
      </c>
      <c r="K14" s="233"/>
      <c r="L14" s="20"/>
      <c r="M14" s="234"/>
      <c r="N14" s="234">
        <v>1829</v>
      </c>
      <c r="O14" s="225"/>
      <c r="P14" s="225"/>
      <c r="R14" s="107"/>
      <c r="S14" s="557" t="s">
        <v>258</v>
      </c>
      <c r="T14" s="574"/>
      <c r="U14" s="235"/>
      <c r="V14" s="236"/>
      <c r="W14" s="107"/>
      <c r="X14" s="107"/>
      <c r="Y14" s="236"/>
      <c r="Z14" s="107"/>
      <c r="AA14" s="244"/>
      <c r="AB14" s="28"/>
      <c r="AC14" s="109"/>
      <c r="AD14" s="109"/>
      <c r="AE14" s="109"/>
    </row>
    <row r="15" spans="1:31" ht="19.5" customHeight="1">
      <c r="A15" s="35"/>
      <c r="B15" s="35" t="s">
        <v>361</v>
      </c>
      <c r="C15" s="287" t="s">
        <v>297</v>
      </c>
      <c r="D15" s="22"/>
      <c r="E15" s="23"/>
      <c r="F15" s="439">
        <f>SUM(F17:F31)</f>
        <v>52313</v>
      </c>
      <c r="G15" s="26"/>
      <c r="H15" s="27"/>
      <c r="I15" s="237"/>
      <c r="J15" s="151" t="s">
        <v>34</v>
      </c>
      <c r="K15" s="241"/>
      <c r="L15" s="20"/>
      <c r="M15" s="234"/>
      <c r="N15" s="234">
        <v>959</v>
      </c>
      <c r="O15" s="225"/>
      <c r="P15" s="225"/>
      <c r="R15" s="107"/>
      <c r="S15" s="107"/>
      <c r="T15" s="151" t="s">
        <v>45</v>
      </c>
      <c r="U15" s="445">
        <f>SUM(V15,Y15)</f>
        <v>2125</v>
      </c>
      <c r="V15" s="107">
        <f>SUM(W15:X15)</f>
        <v>618</v>
      </c>
      <c r="W15" s="107">
        <v>260</v>
      </c>
      <c r="X15" s="107">
        <v>358</v>
      </c>
      <c r="Y15" s="446">
        <f>SUM(Z15:AA15)</f>
        <v>1507</v>
      </c>
      <c r="Z15" s="107">
        <v>770</v>
      </c>
      <c r="AA15" s="107">
        <v>737</v>
      </c>
      <c r="AB15" s="66"/>
      <c r="AC15" s="107"/>
      <c r="AD15" s="107"/>
      <c r="AE15" s="107"/>
    </row>
    <row r="16" spans="1:31" ht="19.5" customHeight="1">
      <c r="A16" s="107"/>
      <c r="B16" s="107"/>
      <c r="C16" s="241"/>
      <c r="D16" s="239"/>
      <c r="E16" s="234"/>
      <c r="F16" s="234"/>
      <c r="G16" s="223"/>
      <c r="H16" s="246"/>
      <c r="I16" s="237"/>
      <c r="J16" s="151" t="s">
        <v>35</v>
      </c>
      <c r="K16" s="241"/>
      <c r="L16" s="20"/>
      <c r="M16" s="234"/>
      <c r="N16" s="234">
        <v>4004</v>
      </c>
      <c r="O16" s="225"/>
      <c r="P16" s="225"/>
      <c r="R16" s="557"/>
      <c r="S16" s="574"/>
      <c r="T16" s="574"/>
      <c r="U16" s="235"/>
      <c r="V16" s="236"/>
      <c r="W16" s="236"/>
      <c r="X16" s="236"/>
      <c r="Y16" s="236"/>
      <c r="Z16" s="236"/>
      <c r="AA16" s="236"/>
      <c r="AB16" s="32"/>
      <c r="AC16" s="244"/>
      <c r="AD16" s="107"/>
      <c r="AE16" s="107"/>
    </row>
    <row r="17" spans="1:31" ht="19.5" customHeight="1">
      <c r="A17" s="107"/>
      <c r="B17" s="151" t="s">
        <v>37</v>
      </c>
      <c r="C17" s="233"/>
      <c r="D17" s="20"/>
      <c r="E17" s="234"/>
      <c r="F17" s="234">
        <v>1437</v>
      </c>
      <c r="G17" s="132"/>
      <c r="H17" s="247"/>
      <c r="I17" s="248"/>
      <c r="J17" s="151"/>
      <c r="K17" s="238"/>
      <c r="L17" s="38"/>
      <c r="M17" s="151"/>
      <c r="N17" s="107"/>
      <c r="O17" s="107"/>
      <c r="P17" s="107"/>
      <c r="R17" s="573"/>
      <c r="S17" s="107"/>
      <c r="T17" s="151" t="s">
        <v>49</v>
      </c>
      <c r="U17" s="447">
        <f>SUM(V17,Y17)</f>
        <v>46.8</v>
      </c>
      <c r="V17" s="107">
        <f>SUM(W17:X17)</f>
        <v>17.6</v>
      </c>
      <c r="W17" s="107">
        <v>9.3</v>
      </c>
      <c r="X17" s="107">
        <v>8.3</v>
      </c>
      <c r="Y17" s="113">
        <f>SUM(Z17:AA17)</f>
        <v>29.2</v>
      </c>
      <c r="Z17" s="107">
        <v>18.9</v>
      </c>
      <c r="AA17" s="107">
        <v>10.3</v>
      </c>
      <c r="AB17" s="32"/>
      <c r="AC17" s="107"/>
      <c r="AD17" s="107"/>
      <c r="AE17" s="107"/>
    </row>
    <row r="18" spans="1:31" ht="19.5" customHeight="1">
      <c r="A18" s="107"/>
      <c r="B18" s="151" t="s">
        <v>338</v>
      </c>
      <c r="C18" s="241"/>
      <c r="D18" s="20"/>
      <c r="E18" s="234"/>
      <c r="F18" s="234">
        <v>2900</v>
      </c>
      <c r="G18" s="132"/>
      <c r="H18" s="247"/>
      <c r="I18" s="575" t="s">
        <v>38</v>
      </c>
      <c r="J18" s="552"/>
      <c r="K18" s="576"/>
      <c r="L18" s="22"/>
      <c r="M18" s="23"/>
      <c r="N18" s="440">
        <f>SUM(N19:N31)</f>
        <v>8884</v>
      </c>
      <c r="O18" s="6"/>
      <c r="P18" s="6"/>
      <c r="R18" s="573"/>
      <c r="S18" s="557"/>
      <c r="T18" s="574"/>
      <c r="U18" s="235"/>
      <c r="V18" s="236"/>
      <c r="W18" s="236"/>
      <c r="X18" s="236"/>
      <c r="Y18" s="236"/>
      <c r="Z18" s="236"/>
      <c r="AA18" s="236"/>
      <c r="AB18" s="32"/>
      <c r="AC18" s="244"/>
      <c r="AD18" s="107"/>
      <c r="AE18" s="107"/>
    </row>
    <row r="19" spans="1:31" ht="19.5" customHeight="1">
      <c r="A19" s="107"/>
      <c r="B19" s="151" t="s">
        <v>40</v>
      </c>
      <c r="C19" s="233" t="s">
        <v>24</v>
      </c>
      <c r="D19" s="20"/>
      <c r="E19" s="234"/>
      <c r="F19" s="234">
        <v>958</v>
      </c>
      <c r="G19" s="132"/>
      <c r="H19" s="247"/>
      <c r="I19" s="232"/>
      <c r="J19" s="151" t="s">
        <v>32</v>
      </c>
      <c r="K19" s="241"/>
      <c r="L19" s="20"/>
      <c r="M19" s="234"/>
      <c r="N19" s="234">
        <v>1018</v>
      </c>
      <c r="O19" s="225"/>
      <c r="P19" s="225"/>
      <c r="R19" s="573"/>
      <c r="S19" s="577" t="s">
        <v>337</v>
      </c>
      <c r="T19" s="577"/>
      <c r="U19" s="242"/>
      <c r="V19" s="107"/>
      <c r="W19" s="107"/>
      <c r="X19" s="107"/>
      <c r="Y19" s="107"/>
      <c r="Z19" s="107"/>
      <c r="AA19" s="107"/>
      <c r="AB19" s="32"/>
      <c r="AC19" s="107"/>
      <c r="AD19" s="107"/>
      <c r="AE19" s="107"/>
    </row>
    <row r="20" spans="1:31" ht="19.5" customHeight="1">
      <c r="A20" s="107"/>
      <c r="B20" s="151" t="s">
        <v>339</v>
      </c>
      <c r="C20" s="241"/>
      <c r="D20" s="20"/>
      <c r="E20" s="234"/>
      <c r="F20" s="234">
        <v>1828</v>
      </c>
      <c r="G20" s="83"/>
      <c r="H20" s="240"/>
      <c r="I20" s="232"/>
      <c r="J20" s="151" t="s">
        <v>34</v>
      </c>
      <c r="K20" s="241"/>
      <c r="L20" s="20"/>
      <c r="M20" s="234"/>
      <c r="N20" s="234">
        <v>560</v>
      </c>
      <c r="O20" s="225"/>
      <c r="P20" s="225"/>
      <c r="R20" s="573"/>
      <c r="S20" s="151"/>
      <c r="T20" s="151" t="s">
        <v>45</v>
      </c>
      <c r="U20" s="448">
        <f>SUM(V20,Y20)</f>
        <v>68</v>
      </c>
      <c r="V20" s="249">
        <f>SUM(W20:X20)</f>
        <v>37</v>
      </c>
      <c r="W20" s="249">
        <v>4</v>
      </c>
      <c r="X20" s="249">
        <v>33</v>
      </c>
      <c r="Y20" s="249">
        <f>SUM(Z20:AA20)</f>
        <v>31</v>
      </c>
      <c r="Z20" s="249">
        <v>20</v>
      </c>
      <c r="AA20" s="249">
        <v>11</v>
      </c>
      <c r="AB20" s="31"/>
      <c r="AC20" s="236"/>
      <c r="AD20" s="236"/>
      <c r="AE20" s="236"/>
    </row>
    <row r="21" spans="1:31" ht="19.5" customHeight="1">
      <c r="A21" s="107"/>
      <c r="B21" s="151" t="s">
        <v>41</v>
      </c>
      <c r="C21" s="241"/>
      <c r="D21" s="20"/>
      <c r="E21" s="234"/>
      <c r="F21" s="234">
        <v>4772</v>
      </c>
      <c r="G21" s="132"/>
      <c r="H21" s="247"/>
      <c r="I21" s="232"/>
      <c r="J21" s="151" t="s">
        <v>42</v>
      </c>
      <c r="K21" s="233"/>
      <c r="L21" s="37"/>
      <c r="M21" s="104"/>
      <c r="N21" s="234">
        <v>681</v>
      </c>
      <c r="O21" s="225"/>
      <c r="P21" s="225"/>
      <c r="R21" s="582"/>
      <c r="S21" s="107"/>
      <c r="T21" s="107"/>
      <c r="U21" s="251"/>
      <c r="V21" s="252"/>
      <c r="W21" s="252"/>
      <c r="X21" s="252"/>
      <c r="Y21" s="252"/>
      <c r="Z21" s="252"/>
      <c r="AA21" s="252"/>
      <c r="AB21" s="32"/>
      <c r="AC21" s="107"/>
      <c r="AD21" s="107"/>
      <c r="AE21" s="107"/>
    </row>
    <row r="22" spans="1:31" ht="19.5" customHeight="1">
      <c r="A22" s="107"/>
      <c r="B22" s="151" t="s">
        <v>43</v>
      </c>
      <c r="C22" s="241"/>
      <c r="D22" s="20"/>
      <c r="E22" s="234"/>
      <c r="F22" s="234">
        <v>972</v>
      </c>
      <c r="G22" s="132"/>
      <c r="H22" s="240"/>
      <c r="I22" s="232"/>
      <c r="J22" s="151" t="s">
        <v>44</v>
      </c>
      <c r="K22" s="233"/>
      <c r="L22" s="37"/>
      <c r="M22" s="104"/>
      <c r="N22" s="234">
        <v>616</v>
      </c>
      <c r="O22" s="225"/>
      <c r="P22" s="225"/>
      <c r="R22" s="573"/>
      <c r="S22" s="151"/>
      <c r="T22" s="151" t="s">
        <v>49</v>
      </c>
      <c r="U22" s="449">
        <f>SUM(V22,Y22)</f>
        <v>18.7</v>
      </c>
      <c r="V22" s="450">
        <f>SUM(W22:X22)</f>
        <v>12.6</v>
      </c>
      <c r="W22" s="236">
        <v>0.6</v>
      </c>
      <c r="X22" s="236">
        <v>12</v>
      </c>
      <c r="Y22" s="450">
        <f>SUM(Z22:AA22)</f>
        <v>6.1</v>
      </c>
      <c r="Z22" s="236">
        <v>4.3</v>
      </c>
      <c r="AA22" s="236">
        <v>1.8</v>
      </c>
      <c r="AB22" s="31"/>
      <c r="AC22" s="236"/>
      <c r="AD22" s="107"/>
      <c r="AE22" s="107"/>
    </row>
    <row r="23" spans="1:31" ht="19.5" customHeight="1">
      <c r="A23" s="107"/>
      <c r="B23" s="151" t="s">
        <v>46</v>
      </c>
      <c r="C23" s="233"/>
      <c r="D23" s="20"/>
      <c r="E23" s="234"/>
      <c r="F23" s="234">
        <v>1141</v>
      </c>
      <c r="G23" s="132"/>
      <c r="H23" s="247"/>
      <c r="I23" s="232"/>
      <c r="J23" s="151" t="s">
        <v>47</v>
      </c>
      <c r="K23" s="241"/>
      <c r="L23" s="20"/>
      <c r="M23" s="234"/>
      <c r="N23" s="234">
        <v>900</v>
      </c>
      <c r="O23" s="225"/>
      <c r="P23" s="225"/>
      <c r="R23" s="573"/>
      <c r="S23" s="250"/>
      <c r="T23" s="107"/>
      <c r="U23" s="242"/>
      <c r="V23" s="107"/>
      <c r="W23" s="107"/>
      <c r="X23" s="107"/>
      <c r="Y23" s="107"/>
      <c r="Z23" s="107"/>
      <c r="AA23" s="107"/>
      <c r="AB23" s="32"/>
      <c r="AC23" s="107"/>
      <c r="AD23" s="107"/>
      <c r="AE23" s="107"/>
    </row>
    <row r="24" spans="1:31" ht="19.5" customHeight="1">
      <c r="A24" s="107"/>
      <c r="B24" s="151" t="s">
        <v>340</v>
      </c>
      <c r="C24" s="233" t="s">
        <v>24</v>
      </c>
      <c r="D24" s="20"/>
      <c r="E24" s="234"/>
      <c r="F24" s="234">
        <v>1284</v>
      </c>
      <c r="G24" s="132"/>
      <c r="H24" s="247"/>
      <c r="I24" s="232"/>
      <c r="J24" s="151" t="s">
        <v>48</v>
      </c>
      <c r="K24" s="233"/>
      <c r="L24" s="37"/>
      <c r="M24" s="257"/>
      <c r="N24" s="104">
        <v>121</v>
      </c>
      <c r="O24" s="225"/>
      <c r="P24" s="225"/>
      <c r="R24" s="573"/>
      <c r="S24" s="583" t="s">
        <v>259</v>
      </c>
      <c r="T24" s="583"/>
      <c r="U24" s="253"/>
      <c r="V24" s="254"/>
      <c r="W24" s="255"/>
      <c r="X24" s="255"/>
      <c r="Y24" s="255"/>
      <c r="Z24" s="255"/>
      <c r="AA24" s="255"/>
      <c r="AB24" s="32"/>
      <c r="AC24" s="107"/>
      <c r="AD24" s="107"/>
      <c r="AE24" s="107"/>
    </row>
    <row r="25" spans="1:31" ht="19.5" customHeight="1">
      <c r="A25" s="107"/>
      <c r="B25" s="151" t="s">
        <v>50</v>
      </c>
      <c r="C25" s="241"/>
      <c r="D25" s="20"/>
      <c r="E25" s="234"/>
      <c r="F25" s="234">
        <v>3509</v>
      </c>
      <c r="G25" s="132"/>
      <c r="H25" s="247"/>
      <c r="I25" s="232"/>
      <c r="J25" s="151" t="s">
        <v>51</v>
      </c>
      <c r="K25" s="241"/>
      <c r="L25" s="37"/>
      <c r="M25" s="257"/>
      <c r="N25" s="104">
        <v>376</v>
      </c>
      <c r="O25" s="225"/>
      <c r="P25" s="225"/>
      <c r="R25" s="573"/>
      <c r="S25" s="245"/>
      <c r="T25" s="107" t="s">
        <v>62</v>
      </c>
      <c r="U25" s="152">
        <v>11</v>
      </c>
      <c r="V25" s="110">
        <f>SUM(W25:X25)</f>
        <v>0.8</v>
      </c>
      <c r="W25" s="256" t="s">
        <v>488</v>
      </c>
      <c r="X25" s="110">
        <v>0.8</v>
      </c>
      <c r="Y25" s="110">
        <v>10.1</v>
      </c>
      <c r="Z25" s="110">
        <v>8</v>
      </c>
      <c r="AA25" s="110">
        <v>2.2</v>
      </c>
      <c r="AB25" s="32"/>
      <c r="AC25" s="107"/>
      <c r="AD25" s="107"/>
      <c r="AE25" s="107"/>
    </row>
    <row r="26" spans="1:31" ht="19.5" customHeight="1">
      <c r="A26" s="107"/>
      <c r="B26" s="151" t="s">
        <v>52</v>
      </c>
      <c r="C26" s="233"/>
      <c r="D26" s="20"/>
      <c r="E26" s="234"/>
      <c r="F26" s="234">
        <v>2686</v>
      </c>
      <c r="G26" s="132"/>
      <c r="H26" s="247"/>
      <c r="I26" s="232"/>
      <c r="J26" s="151" t="s">
        <v>53</v>
      </c>
      <c r="K26" s="241"/>
      <c r="L26" s="20"/>
      <c r="M26" s="234"/>
      <c r="N26" s="234">
        <v>899</v>
      </c>
      <c r="O26" s="225"/>
      <c r="P26" s="225"/>
      <c r="R26" s="573"/>
      <c r="S26" s="245"/>
      <c r="T26" s="107" t="s">
        <v>341</v>
      </c>
      <c r="U26" s="152">
        <f>SUM(V26,Y26)</f>
        <v>105.30000000000001</v>
      </c>
      <c r="V26" s="110">
        <f>SUM(W26:X26)</f>
        <v>41.300000000000004</v>
      </c>
      <c r="W26" s="236">
        <v>36.7</v>
      </c>
      <c r="X26" s="236">
        <v>4.6</v>
      </c>
      <c r="Y26" s="110">
        <f>SUM(Z26:AA26)</f>
        <v>64</v>
      </c>
      <c r="Z26" s="236">
        <v>51.3</v>
      </c>
      <c r="AA26" s="236">
        <v>12.7</v>
      </c>
      <c r="AB26" s="32"/>
      <c r="AC26" s="107"/>
      <c r="AD26" s="107"/>
      <c r="AE26" s="107"/>
    </row>
    <row r="27" spans="1:31" ht="19.5" customHeight="1">
      <c r="A27" s="107"/>
      <c r="B27" s="151" t="s">
        <v>54</v>
      </c>
      <c r="C27" s="241"/>
      <c r="D27" s="20"/>
      <c r="E27" s="234"/>
      <c r="F27" s="234">
        <v>23780</v>
      </c>
      <c r="G27" s="83"/>
      <c r="H27" s="240"/>
      <c r="I27" s="232"/>
      <c r="J27" s="7" t="s">
        <v>55</v>
      </c>
      <c r="K27" s="233"/>
      <c r="L27" s="37"/>
      <c r="M27" s="104"/>
      <c r="N27" s="234">
        <v>263</v>
      </c>
      <c r="O27" s="225"/>
      <c r="P27" s="225"/>
      <c r="R27" s="573"/>
      <c r="S27" s="250"/>
      <c r="T27" s="107" t="s">
        <v>342</v>
      </c>
      <c r="U27" s="152">
        <f>SUM(V27,Y27)</f>
        <v>1572.7</v>
      </c>
      <c r="V27" s="110">
        <f>SUM(W27:X27)</f>
        <v>503.7</v>
      </c>
      <c r="W27" s="113">
        <v>160</v>
      </c>
      <c r="X27" s="113">
        <v>343.7</v>
      </c>
      <c r="Y27" s="110">
        <f>SUM(Z27:AA27)</f>
        <v>1069</v>
      </c>
      <c r="Z27" s="113">
        <v>579.2</v>
      </c>
      <c r="AA27" s="113">
        <v>489.8</v>
      </c>
      <c r="AB27" s="67"/>
      <c r="AC27" s="107"/>
      <c r="AD27" s="107"/>
      <c r="AE27" s="107"/>
    </row>
    <row r="28" spans="1:31" ht="19.5" customHeight="1">
      <c r="A28" s="107"/>
      <c r="B28" s="151" t="s">
        <v>56</v>
      </c>
      <c r="C28" s="233"/>
      <c r="D28" s="20"/>
      <c r="E28" s="234"/>
      <c r="F28" s="234">
        <v>1400</v>
      </c>
      <c r="G28" s="132"/>
      <c r="H28" s="247"/>
      <c r="I28" s="232"/>
      <c r="J28" s="151" t="s">
        <v>57</v>
      </c>
      <c r="K28" s="233"/>
      <c r="L28" s="37"/>
      <c r="M28" s="104"/>
      <c r="N28" s="234">
        <v>245</v>
      </c>
      <c r="O28" s="225"/>
      <c r="P28" s="225"/>
      <c r="R28" s="573"/>
      <c r="S28" s="245"/>
      <c r="T28" s="107" t="s">
        <v>343</v>
      </c>
      <c r="U28" s="152">
        <f>SUM(V28,Y28)</f>
        <v>148.10000000000002</v>
      </c>
      <c r="V28" s="110">
        <f>SUM(W28:X28)</f>
        <v>6.3</v>
      </c>
      <c r="W28" s="236">
        <v>0.5</v>
      </c>
      <c r="X28" s="236">
        <v>5.8</v>
      </c>
      <c r="Y28" s="110">
        <f>SUM(Z28:AA28)</f>
        <v>141.8</v>
      </c>
      <c r="Z28" s="236">
        <v>58.1</v>
      </c>
      <c r="AA28" s="236">
        <v>83.7</v>
      </c>
      <c r="AB28" s="32"/>
      <c r="AC28" s="107"/>
      <c r="AD28" s="107"/>
      <c r="AE28" s="107"/>
    </row>
    <row r="29" spans="1:31" ht="19.5" customHeight="1">
      <c r="A29" s="107"/>
      <c r="B29" s="151" t="s">
        <v>58</v>
      </c>
      <c r="C29" s="233"/>
      <c r="D29" s="20"/>
      <c r="E29" s="234"/>
      <c r="F29" s="234">
        <v>1822</v>
      </c>
      <c r="G29" s="132"/>
      <c r="H29" s="247"/>
      <c r="I29" s="232"/>
      <c r="J29" s="151" t="s">
        <v>59</v>
      </c>
      <c r="K29" s="233" t="s">
        <v>24</v>
      </c>
      <c r="L29" s="37"/>
      <c r="M29" s="104"/>
      <c r="N29" s="234">
        <v>480</v>
      </c>
      <c r="O29" s="225"/>
      <c r="P29" s="225"/>
      <c r="R29" s="573"/>
      <c r="S29" s="245"/>
      <c r="T29" s="107"/>
      <c r="U29" s="242"/>
      <c r="V29" s="107"/>
      <c r="W29" s="107"/>
      <c r="X29" s="107"/>
      <c r="Y29" s="107"/>
      <c r="Z29" s="107"/>
      <c r="AA29" s="107"/>
      <c r="AB29" s="32"/>
      <c r="AC29" s="107"/>
      <c r="AD29" s="107"/>
      <c r="AE29" s="107"/>
    </row>
    <row r="30" spans="1:31" ht="19.5" customHeight="1">
      <c r="A30" s="107"/>
      <c r="B30" s="151" t="s">
        <v>60</v>
      </c>
      <c r="C30" s="241"/>
      <c r="D30" s="20"/>
      <c r="E30" s="234"/>
      <c r="F30" s="234">
        <v>2061</v>
      </c>
      <c r="G30" s="132"/>
      <c r="H30" s="247"/>
      <c r="I30" s="232"/>
      <c r="J30" s="151" t="s">
        <v>61</v>
      </c>
      <c r="K30" s="241"/>
      <c r="L30" s="20"/>
      <c r="M30" s="234"/>
      <c r="N30" s="234">
        <v>477</v>
      </c>
      <c r="O30" s="225"/>
      <c r="P30" s="225"/>
      <c r="R30" s="573"/>
      <c r="S30" s="577" t="s">
        <v>260</v>
      </c>
      <c r="T30" s="587"/>
      <c r="U30" s="235"/>
      <c r="V30" s="236"/>
      <c r="W30" s="236"/>
      <c r="X30" s="236"/>
      <c r="Y30" s="236"/>
      <c r="Z30" s="236"/>
      <c r="AA30" s="236"/>
      <c r="AB30" s="32"/>
      <c r="AC30" s="107"/>
      <c r="AD30" s="107"/>
      <c r="AE30" s="107"/>
    </row>
    <row r="31" spans="1:31" ht="19.5" customHeight="1">
      <c r="A31" s="258"/>
      <c r="B31" s="150" t="s">
        <v>35</v>
      </c>
      <c r="C31" s="259"/>
      <c r="D31" s="36"/>
      <c r="E31" s="260"/>
      <c r="F31" s="260">
        <v>1763</v>
      </c>
      <c r="G31" s="133"/>
      <c r="H31" s="261"/>
      <c r="I31" s="262"/>
      <c r="J31" s="150" t="s">
        <v>346</v>
      </c>
      <c r="K31" s="259"/>
      <c r="L31" s="36"/>
      <c r="M31" s="260"/>
      <c r="N31" s="260">
        <v>2248</v>
      </c>
      <c r="O31" s="263"/>
      <c r="P31" s="263"/>
      <c r="R31" s="250"/>
      <c r="S31" s="250"/>
      <c r="T31" s="107" t="s">
        <v>344</v>
      </c>
      <c r="U31" s="112">
        <f>SUM(V31,Y31)</f>
        <v>44.5</v>
      </c>
      <c r="V31" s="107">
        <f>SUM(W31:X31)</f>
        <v>4.2</v>
      </c>
      <c r="W31" s="225" t="s">
        <v>488</v>
      </c>
      <c r="X31" s="107">
        <v>4.2</v>
      </c>
      <c r="Y31" s="111">
        <f>SUM(Z31:AA31)</f>
        <v>40.3</v>
      </c>
      <c r="Z31" s="107">
        <v>17.7</v>
      </c>
      <c r="AA31" s="107">
        <v>22.6</v>
      </c>
      <c r="AB31" s="107"/>
      <c r="AC31" s="111"/>
      <c r="AD31" s="107"/>
      <c r="AE31" s="107"/>
    </row>
    <row r="32" spans="1:31" ht="19.5" customHeight="1">
      <c r="A32" s="264" t="s">
        <v>348</v>
      </c>
      <c r="B32" s="264"/>
      <c r="C32" s="264"/>
      <c r="D32" s="264"/>
      <c r="E32" s="264"/>
      <c r="F32" s="264"/>
      <c r="G32" s="264"/>
      <c r="R32" s="186"/>
      <c r="S32" s="245"/>
      <c r="T32" s="107" t="s">
        <v>345</v>
      </c>
      <c r="U32" s="112">
        <f>SUM(V32,Y32)</f>
        <v>402.90000000000003</v>
      </c>
      <c r="V32" s="107">
        <f>SUM(W32:X32)</f>
        <v>25.6</v>
      </c>
      <c r="W32" s="109" t="s">
        <v>488</v>
      </c>
      <c r="X32" s="244">
        <v>25.6</v>
      </c>
      <c r="Y32" s="111">
        <v>377.3</v>
      </c>
      <c r="Z32" s="244">
        <v>165.1</v>
      </c>
      <c r="AA32" s="244">
        <v>212.1</v>
      </c>
      <c r="AB32" s="29"/>
      <c r="AC32" s="29"/>
      <c r="AD32" s="29"/>
      <c r="AE32" s="29"/>
    </row>
    <row r="33" spans="1:31" ht="19.5" customHeight="1">
      <c r="A33" s="107" t="s">
        <v>254</v>
      </c>
      <c r="B33" s="107"/>
      <c r="C33" s="107"/>
      <c r="D33" s="107"/>
      <c r="E33" s="107"/>
      <c r="F33" s="107"/>
      <c r="G33" s="107"/>
      <c r="R33" s="186"/>
      <c r="S33" s="245"/>
      <c r="T33" s="107" t="s">
        <v>347</v>
      </c>
      <c r="U33" s="112">
        <v>172.9</v>
      </c>
      <c r="V33" s="107">
        <f>SUM(W33:X33)</f>
        <v>11.3</v>
      </c>
      <c r="W33" s="236" t="s">
        <v>488</v>
      </c>
      <c r="X33" s="236">
        <v>11.3</v>
      </c>
      <c r="Y33" s="111">
        <v>161.7</v>
      </c>
      <c r="Z33" s="236">
        <v>62</v>
      </c>
      <c r="AA33" s="236">
        <v>99.6</v>
      </c>
      <c r="AB33" s="244"/>
      <c r="AC33" s="244"/>
      <c r="AD33" s="107"/>
      <c r="AE33" s="111"/>
    </row>
    <row r="34" spans="18:31" ht="19.5" customHeight="1">
      <c r="R34" s="186"/>
      <c r="S34" s="584" t="s">
        <v>261</v>
      </c>
      <c r="T34" s="585"/>
      <c r="U34" s="112">
        <f>SUM(V34,Y34)</f>
        <v>29.8</v>
      </c>
      <c r="V34" s="451">
        <f>SUM(W34:X34)</f>
        <v>4</v>
      </c>
      <c r="W34" s="236" t="s">
        <v>488</v>
      </c>
      <c r="X34" s="236">
        <v>4</v>
      </c>
      <c r="Y34" s="111">
        <v>25.8</v>
      </c>
      <c r="Z34" s="236">
        <v>1.7</v>
      </c>
      <c r="AA34" s="236">
        <v>24.2</v>
      </c>
      <c r="AB34" s="244"/>
      <c r="AC34" s="225"/>
      <c r="AD34" s="107"/>
      <c r="AE34" s="107"/>
    </row>
    <row r="35" spans="1:31" ht="19.5" customHeight="1">
      <c r="A35" s="559" t="s">
        <v>357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R35" s="186"/>
      <c r="S35" s="245"/>
      <c r="T35" s="107"/>
      <c r="U35" s="112"/>
      <c r="V35" s="244"/>
      <c r="W35" s="236"/>
      <c r="X35" s="236"/>
      <c r="Y35" s="244"/>
      <c r="Z35" s="236"/>
      <c r="AA35" s="236"/>
      <c r="AB35" s="244"/>
      <c r="AC35" s="225"/>
      <c r="AD35" s="107"/>
      <c r="AE35" s="107"/>
    </row>
    <row r="36" spans="2:31" ht="19.5" customHeight="1" thickBot="1">
      <c r="B36" s="223"/>
      <c r="C36" s="223"/>
      <c r="D36" s="290"/>
      <c r="E36" s="223"/>
      <c r="F36" s="223"/>
      <c r="G36" s="223"/>
      <c r="H36" s="223"/>
      <c r="O36" s="225" t="s">
        <v>255</v>
      </c>
      <c r="R36" s="586" t="s">
        <v>262</v>
      </c>
      <c r="S36" s="586"/>
      <c r="T36" s="586"/>
      <c r="U36" s="112"/>
      <c r="V36" s="244"/>
      <c r="W36" s="236"/>
      <c r="X36" s="236"/>
      <c r="Y36" s="244"/>
      <c r="Z36" s="236"/>
      <c r="AA36" s="236"/>
      <c r="AB36" s="109"/>
      <c r="AC36" s="225"/>
      <c r="AD36" s="225"/>
      <c r="AE36" s="225"/>
    </row>
    <row r="37" spans="1:31" ht="19.5" customHeight="1">
      <c r="A37" s="227" t="s">
        <v>63</v>
      </c>
      <c r="B37" s="168"/>
      <c r="C37" s="168"/>
      <c r="D37" s="291"/>
      <c r="E37" s="533" t="s">
        <v>323</v>
      </c>
      <c r="F37" s="542"/>
      <c r="G37" s="541">
        <v>5</v>
      </c>
      <c r="H37" s="540"/>
      <c r="I37" s="226"/>
      <c r="J37" s="539">
        <v>6</v>
      </c>
      <c r="K37" s="540"/>
      <c r="L37" s="536">
        <v>7</v>
      </c>
      <c r="M37" s="535"/>
      <c r="N37" s="536">
        <v>8</v>
      </c>
      <c r="O37" s="534"/>
      <c r="R37" s="186"/>
      <c r="S37" s="250"/>
      <c r="T37" s="151" t="s">
        <v>263</v>
      </c>
      <c r="U37" s="447">
        <f>SUM(U38:U40)</f>
        <v>2408.8</v>
      </c>
      <c r="V37" s="113">
        <f>SUM(V38:V40)</f>
        <v>589.1</v>
      </c>
      <c r="W37" s="113">
        <f>SUM(W38:W40)</f>
        <v>197.29999999999998</v>
      </c>
      <c r="X37" s="113">
        <f>SUM(X38:X40)</f>
        <v>391.8</v>
      </c>
      <c r="Y37" s="113">
        <f>SUM(Y38:Y40)</f>
        <v>1819.6999999999998</v>
      </c>
      <c r="Z37" s="113">
        <v>926</v>
      </c>
      <c r="AA37" s="113">
        <v>893.7</v>
      </c>
      <c r="AB37" s="107"/>
      <c r="AC37" s="107"/>
      <c r="AD37" s="107"/>
      <c r="AE37" s="107"/>
    </row>
    <row r="38" spans="1:31" ht="19.5" customHeight="1">
      <c r="A38" s="553" t="s">
        <v>64</v>
      </c>
      <c r="B38" s="553"/>
      <c r="C38" s="161"/>
      <c r="D38" s="292"/>
      <c r="E38" s="34"/>
      <c r="F38" s="441">
        <f>SUM(F39:F40)</f>
        <v>3893</v>
      </c>
      <c r="G38" s="442"/>
      <c r="H38" s="441">
        <f>SUM(H39:H40)</f>
        <v>3819</v>
      </c>
      <c r="I38" s="35"/>
      <c r="J38" s="441">
        <f>SUM(J39:J40)</f>
        <v>3708</v>
      </c>
      <c r="K38" s="443"/>
      <c r="L38" s="275"/>
      <c r="M38" s="441">
        <f>SUM(M39:M40)</f>
        <v>3718</v>
      </c>
      <c r="N38" s="275"/>
      <c r="O38" s="441">
        <f>SUM(O39:O40)</f>
        <v>3735</v>
      </c>
      <c r="R38" s="186"/>
      <c r="S38" s="245"/>
      <c r="T38" s="151" t="s">
        <v>67</v>
      </c>
      <c r="U38" s="112">
        <f>SUM(V38,Y38)</f>
        <v>49.9</v>
      </c>
      <c r="V38" s="244">
        <f>SUM(W38:X38)</f>
        <v>24.1</v>
      </c>
      <c r="W38" s="109">
        <v>6.6</v>
      </c>
      <c r="X38" s="244">
        <v>17.5</v>
      </c>
      <c r="Y38" s="244">
        <f>SUM(Z38:AA38)</f>
        <v>25.799999999999997</v>
      </c>
      <c r="Z38" s="244">
        <v>14.7</v>
      </c>
      <c r="AA38" s="244">
        <v>11.1</v>
      </c>
      <c r="AB38" s="28"/>
      <c r="AC38" s="30"/>
      <c r="AD38" s="28"/>
      <c r="AE38" s="28"/>
    </row>
    <row r="39" spans="1:31" ht="19.5" customHeight="1">
      <c r="A39" s="107"/>
      <c r="B39" s="151" t="s">
        <v>65</v>
      </c>
      <c r="C39" s="194"/>
      <c r="D39" s="293"/>
      <c r="E39" s="136"/>
      <c r="F39" s="105">
        <v>2052</v>
      </c>
      <c r="G39" s="106"/>
      <c r="H39" s="105">
        <v>1941</v>
      </c>
      <c r="I39" s="107"/>
      <c r="J39" s="105">
        <v>1912</v>
      </c>
      <c r="K39" s="105"/>
      <c r="M39" s="105">
        <v>1900</v>
      </c>
      <c r="O39" s="105">
        <v>1891</v>
      </c>
      <c r="R39" s="186"/>
      <c r="S39" s="245"/>
      <c r="T39" s="289" t="s">
        <v>365</v>
      </c>
      <c r="U39" s="112">
        <f>SUM(V39,Y39)</f>
        <v>1689.5</v>
      </c>
      <c r="V39" s="244">
        <f>SUM(W39:X39)</f>
        <v>533.9</v>
      </c>
      <c r="W39" s="236">
        <v>190.7</v>
      </c>
      <c r="X39" s="236">
        <v>343.2</v>
      </c>
      <c r="Y39" s="244">
        <f>SUM(Z39:AA39)</f>
        <v>1155.6</v>
      </c>
      <c r="Z39" s="236">
        <v>638.7</v>
      </c>
      <c r="AA39" s="236">
        <v>516.9</v>
      </c>
      <c r="AB39" s="109"/>
      <c r="AC39" s="225"/>
      <c r="AD39" s="225"/>
      <c r="AE39" s="225"/>
    </row>
    <row r="40" spans="1:31" ht="19.5" customHeight="1">
      <c r="A40" s="107"/>
      <c r="B40" s="151" t="s">
        <v>66</v>
      </c>
      <c r="C40" s="151"/>
      <c r="D40" s="293"/>
      <c r="E40" s="136"/>
      <c r="F40" s="105">
        <v>1841</v>
      </c>
      <c r="G40" s="106"/>
      <c r="H40" s="105">
        <v>1878</v>
      </c>
      <c r="I40" s="107"/>
      <c r="J40" s="105">
        <v>1796</v>
      </c>
      <c r="K40" s="105"/>
      <c r="M40" s="105">
        <v>1818</v>
      </c>
      <c r="O40" s="105">
        <v>1844</v>
      </c>
      <c r="R40" s="186"/>
      <c r="S40" s="245"/>
      <c r="T40" s="266" t="s">
        <v>349</v>
      </c>
      <c r="U40" s="112">
        <f>SUM(V40,Y40)</f>
        <v>669.4</v>
      </c>
      <c r="V40" s="244">
        <f>SUM(W40:X40)</f>
        <v>31.1</v>
      </c>
      <c r="W40" s="236" t="s">
        <v>488</v>
      </c>
      <c r="X40" s="236">
        <v>31.1</v>
      </c>
      <c r="Y40" s="244">
        <f>SUM(Z40:AA40)</f>
        <v>638.3</v>
      </c>
      <c r="Z40" s="236">
        <v>272.5</v>
      </c>
      <c r="AA40" s="236">
        <v>365.8</v>
      </c>
      <c r="AB40" s="109"/>
      <c r="AC40" s="225"/>
      <c r="AD40" s="225"/>
      <c r="AE40" s="225"/>
    </row>
    <row r="41" spans="1:31" ht="19.5" customHeight="1">
      <c r="A41" s="107"/>
      <c r="B41" s="107"/>
      <c r="C41" s="107"/>
      <c r="D41" s="241"/>
      <c r="E41" s="270"/>
      <c r="F41" s="194"/>
      <c r="G41" s="107"/>
      <c r="H41" s="194"/>
      <c r="I41" s="107"/>
      <c r="J41" s="194"/>
      <c r="K41" s="194"/>
      <c r="M41" s="194"/>
      <c r="O41" s="194"/>
      <c r="R41" s="188"/>
      <c r="S41" s="267"/>
      <c r="T41" s="268" t="s">
        <v>70</v>
      </c>
      <c r="U41" s="114">
        <v>48.6</v>
      </c>
      <c r="V41" s="452">
        <f>SUM(W41:X41)</f>
        <v>4.2</v>
      </c>
      <c r="W41" s="269" t="s">
        <v>488</v>
      </c>
      <c r="X41" s="269">
        <v>4.2</v>
      </c>
      <c r="Y41" s="452">
        <f>SUM(Z41:AA41)</f>
        <v>44.5</v>
      </c>
      <c r="Z41" s="269">
        <v>15.6</v>
      </c>
      <c r="AA41" s="269">
        <v>28.9</v>
      </c>
      <c r="AB41" s="109"/>
      <c r="AC41" s="225"/>
      <c r="AD41" s="225"/>
      <c r="AE41" s="225"/>
    </row>
    <row r="42" spans="1:31" ht="19.5" customHeight="1">
      <c r="A42" s="552" t="s">
        <v>68</v>
      </c>
      <c r="B42" s="552"/>
      <c r="C42" s="162"/>
      <c r="D42" s="294"/>
      <c r="E42" s="33"/>
      <c r="F42" s="440">
        <f>SUM(F43:F44)</f>
        <v>818347</v>
      </c>
      <c r="G42" s="444"/>
      <c r="H42" s="440">
        <f aca="true" t="shared" si="0" ref="H42:O42">SUM(H43:H44)</f>
        <v>808461</v>
      </c>
      <c r="I42" s="35"/>
      <c r="J42" s="440">
        <f t="shared" si="0"/>
        <v>781406</v>
      </c>
      <c r="K42" s="440"/>
      <c r="L42" s="275"/>
      <c r="M42" s="440">
        <f t="shared" si="0"/>
        <v>780597</v>
      </c>
      <c r="N42" s="275"/>
      <c r="O42" s="440">
        <f t="shared" si="0"/>
        <v>789043</v>
      </c>
      <c r="R42" s="217" t="s">
        <v>364</v>
      </c>
      <c r="S42" s="107"/>
      <c r="T42" s="107"/>
      <c r="U42" s="107"/>
      <c r="V42" s="107"/>
      <c r="W42" s="107"/>
      <c r="X42" s="107"/>
      <c r="Y42" s="111"/>
      <c r="Z42" s="107"/>
      <c r="AA42" s="107"/>
      <c r="AB42" s="107"/>
      <c r="AC42" s="111"/>
      <c r="AD42" s="107"/>
      <c r="AE42" s="107"/>
    </row>
    <row r="43" spans="1:31" ht="19.5" customHeight="1">
      <c r="A43" s="107"/>
      <c r="B43" s="151" t="s">
        <v>69</v>
      </c>
      <c r="C43" s="243"/>
      <c r="D43" s="293"/>
      <c r="E43" s="270"/>
      <c r="F43" s="105">
        <v>799249</v>
      </c>
      <c r="G43" s="106"/>
      <c r="H43" s="105">
        <v>786894</v>
      </c>
      <c r="I43" s="107"/>
      <c r="J43" s="105">
        <v>759573</v>
      </c>
      <c r="K43" s="105"/>
      <c r="M43" s="105">
        <v>760612</v>
      </c>
      <c r="O43" s="105">
        <v>769408</v>
      </c>
      <c r="R43" s="107" t="s">
        <v>285</v>
      </c>
      <c r="Y43" s="29"/>
      <c r="Z43" s="29"/>
      <c r="AA43" s="29"/>
      <c r="AB43" s="29"/>
      <c r="AC43" s="29"/>
      <c r="AD43" s="29"/>
      <c r="AE43" s="29"/>
    </row>
    <row r="44" spans="1:31" ht="19.5" customHeight="1">
      <c r="A44" s="258"/>
      <c r="B44" s="295" t="s">
        <v>71</v>
      </c>
      <c r="C44" s="296"/>
      <c r="D44" s="297"/>
      <c r="E44" s="271"/>
      <c r="F44" s="105">
        <v>19098</v>
      </c>
      <c r="G44" s="106"/>
      <c r="H44" s="105">
        <v>21567</v>
      </c>
      <c r="I44" s="107"/>
      <c r="J44" s="105">
        <v>21833</v>
      </c>
      <c r="K44" s="105"/>
      <c r="M44" s="105">
        <v>19985</v>
      </c>
      <c r="O44" s="105">
        <v>19635</v>
      </c>
      <c r="R44" s="107"/>
      <c r="Y44" s="244"/>
      <c r="Z44" s="236"/>
      <c r="AA44" s="236"/>
      <c r="AB44" s="244"/>
      <c r="AC44" s="109"/>
      <c r="AD44" s="107"/>
      <c r="AE44" s="107"/>
    </row>
    <row r="45" spans="1:31" ht="19.5" customHeight="1">
      <c r="A45" s="264" t="s">
        <v>350</v>
      </c>
      <c r="B45" s="264"/>
      <c r="C45" s="264"/>
      <c r="D45" s="143"/>
      <c r="E45" s="143"/>
      <c r="F45" s="143"/>
      <c r="G45" s="143"/>
      <c r="H45" s="272"/>
      <c r="I45" s="272"/>
      <c r="J45" s="273"/>
      <c r="K45" s="273"/>
      <c r="L45" s="273"/>
      <c r="M45" s="273"/>
      <c r="N45" s="273"/>
      <c r="O45" s="273"/>
      <c r="R45" s="245"/>
      <c r="S45" s="245"/>
      <c r="T45" s="151"/>
      <c r="U45" s="244"/>
      <c r="V45" s="244"/>
      <c r="W45" s="236"/>
      <c r="X45" s="236"/>
      <c r="Y45" s="244"/>
      <c r="Z45" s="236"/>
      <c r="AA45" s="236"/>
      <c r="AB45" s="244"/>
      <c r="AC45" s="244"/>
      <c r="AD45" s="107"/>
      <c r="AE45" s="107"/>
    </row>
    <row r="46" spans="1:31" ht="19.5" customHeight="1">
      <c r="A46" s="107" t="s">
        <v>351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R46" s="245"/>
      <c r="S46" s="245"/>
      <c r="T46" s="151"/>
      <c r="U46" s="244"/>
      <c r="V46" s="244"/>
      <c r="W46" s="236"/>
      <c r="X46" s="236"/>
      <c r="Y46" s="244"/>
      <c r="Z46" s="236"/>
      <c r="AA46" s="236"/>
      <c r="AB46" s="109"/>
      <c r="AC46" s="109"/>
      <c r="AD46" s="109"/>
      <c r="AE46" s="109"/>
    </row>
    <row r="47" spans="1:31" ht="19.5" customHeight="1">
      <c r="A47" s="107" t="s">
        <v>256</v>
      </c>
      <c r="B47" s="107"/>
      <c r="C47" s="107"/>
      <c r="D47" s="107"/>
      <c r="E47" s="107"/>
      <c r="F47" s="107"/>
      <c r="G47" s="107"/>
      <c r="R47" s="245"/>
      <c r="S47" s="151"/>
      <c r="T47" s="151"/>
      <c r="U47" s="244"/>
      <c r="V47" s="244"/>
      <c r="W47" s="236"/>
      <c r="X47" s="236"/>
      <c r="Y47" s="244"/>
      <c r="Z47" s="236"/>
      <c r="AA47" s="236"/>
      <c r="AB47" s="109"/>
      <c r="AC47" s="109"/>
      <c r="AD47" s="225"/>
      <c r="AE47" s="225"/>
    </row>
    <row r="48" spans="18:27" ht="19.5" customHeight="1">
      <c r="R48" s="107"/>
      <c r="S48" s="107"/>
      <c r="T48" s="266"/>
      <c r="U48" s="107"/>
      <c r="V48" s="107"/>
      <c r="W48" s="107"/>
      <c r="X48" s="107"/>
      <c r="Y48" s="107"/>
      <c r="Z48" s="107"/>
      <c r="AA48" s="107"/>
    </row>
    <row r="49" spans="18:27" ht="15" customHeight="1">
      <c r="R49" s="107"/>
      <c r="S49" s="245"/>
      <c r="T49" s="151"/>
      <c r="U49" s="107"/>
      <c r="V49" s="107"/>
      <c r="W49" s="107"/>
      <c r="X49" s="107"/>
      <c r="Y49" s="107"/>
      <c r="Z49" s="107"/>
      <c r="AA49" s="107"/>
    </row>
    <row r="50" spans="18:27" ht="15" customHeight="1">
      <c r="R50" s="107"/>
      <c r="S50" s="245"/>
      <c r="T50" s="151"/>
      <c r="U50" s="107"/>
      <c r="V50" s="107"/>
      <c r="W50" s="107"/>
      <c r="X50" s="107"/>
      <c r="Y50" s="107"/>
      <c r="Z50" s="107"/>
      <c r="AA50" s="107"/>
    </row>
    <row r="51" spans="18:27" ht="15" customHeight="1">
      <c r="R51" s="107"/>
      <c r="S51" s="245"/>
      <c r="T51" s="266"/>
      <c r="U51" s="107"/>
      <c r="V51" s="107"/>
      <c r="W51" s="107"/>
      <c r="X51" s="107"/>
      <c r="Y51" s="107"/>
      <c r="Z51" s="107"/>
      <c r="AA51" s="107"/>
    </row>
    <row r="52" spans="18:27" ht="15.75" customHeight="1">
      <c r="R52" s="107"/>
      <c r="S52" s="151"/>
      <c r="T52" s="151"/>
      <c r="U52" s="107"/>
      <c r="V52" s="107"/>
      <c r="W52" s="107"/>
      <c r="X52" s="107"/>
      <c r="Y52" s="107"/>
      <c r="Z52" s="107"/>
      <c r="AA52" s="107"/>
    </row>
    <row r="55" spans="18:24" ht="14.25">
      <c r="R55" s="107"/>
      <c r="S55" s="107"/>
      <c r="T55" s="107"/>
      <c r="U55" s="107"/>
      <c r="V55" s="107"/>
      <c r="W55" s="107"/>
      <c r="X55" s="107"/>
    </row>
    <row r="56" ht="14.25">
      <c r="R56" s="107"/>
    </row>
    <row r="57" ht="14.25">
      <c r="R57" s="107"/>
    </row>
  </sheetData>
  <sheetProtection/>
  <mergeCells count="46">
    <mergeCell ref="S8:T8"/>
    <mergeCell ref="A10:C10"/>
    <mergeCell ref="R21:R30"/>
    <mergeCell ref="S24:T24"/>
    <mergeCell ref="S34:T34"/>
    <mergeCell ref="R36:T36"/>
    <mergeCell ref="S30:T30"/>
    <mergeCell ref="S14:T14"/>
    <mergeCell ref="R16:T16"/>
    <mergeCell ref="A35:O35"/>
    <mergeCell ref="R17:R20"/>
    <mergeCell ref="S18:T18"/>
    <mergeCell ref="I18:K18"/>
    <mergeCell ref="S19:T19"/>
    <mergeCell ref="S12:T12"/>
    <mergeCell ref="S9:T9"/>
    <mergeCell ref="S10:T10"/>
    <mergeCell ref="S11:T11"/>
    <mergeCell ref="A11:C11"/>
    <mergeCell ref="A3:P3"/>
    <mergeCell ref="L5:P5"/>
    <mergeCell ref="AB5:AE5"/>
    <mergeCell ref="R7:T7"/>
    <mergeCell ref="R5:T6"/>
    <mergeCell ref="U5:U6"/>
    <mergeCell ref="A6:C6"/>
    <mergeCell ref="A7:C7"/>
    <mergeCell ref="A5:C5"/>
    <mergeCell ref="A13:B13"/>
    <mergeCell ref="I6:K6"/>
    <mergeCell ref="A42:B42"/>
    <mergeCell ref="A38:B38"/>
    <mergeCell ref="I5:K5"/>
    <mergeCell ref="D5:H5"/>
    <mergeCell ref="A8:C8"/>
    <mergeCell ref="A9:C9"/>
    <mergeCell ref="R2:AA2"/>
    <mergeCell ref="R3:AA3"/>
    <mergeCell ref="V5:X5"/>
    <mergeCell ref="Y5:AA5"/>
    <mergeCell ref="A2:P2"/>
    <mergeCell ref="N37:O37"/>
    <mergeCell ref="L37:M37"/>
    <mergeCell ref="J37:K37"/>
    <mergeCell ref="G37:H37"/>
    <mergeCell ref="E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="80" zoomScaleNormal="80" zoomScalePageLayoutView="0" workbookViewId="0" topLeftCell="A1">
      <selection activeCell="A2" sqref="A2:Z2"/>
    </sheetView>
  </sheetViews>
  <sheetFormatPr defaultColWidth="10.59765625" defaultRowHeight="15"/>
  <cols>
    <col min="1" max="1" width="2.59765625" style="4" customWidth="1"/>
    <col min="2" max="2" width="10.59765625" style="4" customWidth="1"/>
    <col min="3" max="3" width="10.8984375" style="4" customWidth="1"/>
    <col min="4" max="5" width="9.19921875" style="4" customWidth="1"/>
    <col min="6" max="7" width="9.59765625" style="4" customWidth="1"/>
    <col min="8" max="8" width="10.8984375" style="4" customWidth="1"/>
    <col min="9" max="9" width="10.69921875" style="4" customWidth="1"/>
    <col min="10" max="10" width="9.19921875" style="120" customWidth="1"/>
    <col min="11" max="11" width="9.19921875" style="4" customWidth="1"/>
    <col min="12" max="12" width="9.19921875" style="120" customWidth="1"/>
    <col min="13" max="15" width="9.19921875" style="4" customWidth="1"/>
    <col min="16" max="16" width="9.59765625" style="4" customWidth="1"/>
    <col min="17" max="17" width="9.69921875" style="4" customWidth="1"/>
    <col min="18" max="19" width="9.19921875" style="4" customWidth="1"/>
    <col min="20" max="20" width="9.59765625" style="4" customWidth="1"/>
    <col min="21" max="21" width="9.19921875" style="4" customWidth="1"/>
    <col min="22" max="22" width="9.5" style="4" customWidth="1"/>
    <col min="23" max="23" width="9.59765625" style="4" customWidth="1"/>
    <col min="24" max="25" width="9.19921875" style="4" customWidth="1"/>
    <col min="26" max="26" width="9.59765625" style="4" customWidth="1"/>
    <col min="27" max="16384" width="10.59765625" style="4" customWidth="1"/>
  </cols>
  <sheetData>
    <row r="1" spans="1:26" s="218" customFormat="1" ht="19.5" customHeight="1">
      <c r="A1" s="2" t="s">
        <v>72</v>
      </c>
      <c r="J1" s="299"/>
      <c r="L1" s="299"/>
      <c r="Z1" s="3" t="s">
        <v>73</v>
      </c>
    </row>
    <row r="2" spans="1:26" s="108" customFormat="1" ht="19.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</row>
    <row r="3" spans="1:26" s="108" customFormat="1" ht="19.5" customHeight="1">
      <c r="A3" s="603" t="s">
        <v>368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</row>
    <row r="4" spans="2:26" s="108" customFormat="1" ht="18" customHeight="1" thickBot="1">
      <c r="B4" s="300"/>
      <c r="C4" s="300"/>
      <c r="D4" s="300"/>
      <c r="E4" s="300"/>
      <c r="F4" s="300"/>
      <c r="G4" s="300"/>
      <c r="H4" s="300"/>
      <c r="I4" s="300"/>
      <c r="J4" s="301"/>
      <c r="K4" s="300"/>
      <c r="L4" s="301"/>
      <c r="M4" s="300"/>
      <c r="N4" s="300"/>
      <c r="O4" s="300"/>
      <c r="P4" s="300"/>
      <c r="Q4" s="300"/>
      <c r="R4" s="300"/>
      <c r="S4" s="300"/>
      <c r="T4" s="302"/>
      <c r="U4" s="300"/>
      <c r="V4" s="303"/>
      <c r="W4" s="300"/>
      <c r="X4" s="300"/>
      <c r="Y4" s="300"/>
      <c r="Z4" s="304" t="s">
        <v>369</v>
      </c>
    </row>
    <row r="5" spans="1:26" s="108" customFormat="1" ht="15" customHeight="1">
      <c r="A5" s="589" t="s">
        <v>367</v>
      </c>
      <c r="B5" s="540"/>
      <c r="C5" s="593" t="s">
        <v>74</v>
      </c>
      <c r="D5" s="593" t="s">
        <v>75</v>
      </c>
      <c r="E5" s="593" t="s">
        <v>76</v>
      </c>
      <c r="F5" s="593" t="s">
        <v>77</v>
      </c>
      <c r="G5" s="612" t="s">
        <v>78</v>
      </c>
      <c r="H5" s="613"/>
      <c r="I5" s="607" t="s">
        <v>286</v>
      </c>
      <c r="J5" s="539"/>
      <c r="K5" s="539"/>
      <c r="L5" s="539"/>
      <c r="M5" s="540"/>
      <c r="N5" s="595" t="s">
        <v>79</v>
      </c>
      <c r="O5" s="596"/>
      <c r="P5" s="596"/>
      <c r="Q5" s="596"/>
      <c r="R5" s="596"/>
      <c r="S5" s="596"/>
      <c r="T5" s="596"/>
      <c r="U5" s="608"/>
      <c r="V5" s="595" t="s">
        <v>80</v>
      </c>
      <c r="W5" s="596"/>
      <c r="X5" s="596"/>
      <c r="Y5" s="596"/>
      <c r="Z5" s="596"/>
    </row>
    <row r="6" spans="1:26" s="108" customFormat="1" ht="15" customHeight="1">
      <c r="A6" s="532"/>
      <c r="B6" s="590"/>
      <c r="C6" s="594"/>
      <c r="D6" s="594"/>
      <c r="E6" s="594"/>
      <c r="F6" s="594"/>
      <c r="G6" s="614"/>
      <c r="H6" s="615"/>
      <c r="I6" s="602"/>
      <c r="J6" s="591"/>
      <c r="K6" s="591"/>
      <c r="L6" s="591"/>
      <c r="M6" s="592"/>
      <c r="N6" s="610" t="s">
        <v>370</v>
      </c>
      <c r="O6" s="611"/>
      <c r="P6" s="611"/>
      <c r="Q6" s="620"/>
      <c r="R6" s="610" t="s">
        <v>371</v>
      </c>
      <c r="S6" s="611"/>
      <c r="T6" s="611"/>
      <c r="U6" s="620"/>
      <c r="V6" s="604" t="s">
        <v>81</v>
      </c>
      <c r="W6" s="610" t="s">
        <v>372</v>
      </c>
      <c r="X6" s="611"/>
      <c r="Y6" s="611"/>
      <c r="Z6" s="611"/>
    </row>
    <row r="7" spans="1:26" s="108" customFormat="1" ht="15" customHeight="1">
      <c r="A7" s="532"/>
      <c r="B7" s="590"/>
      <c r="C7" s="594"/>
      <c r="D7" s="594"/>
      <c r="E7" s="594"/>
      <c r="F7" s="594"/>
      <c r="G7" s="616"/>
      <c r="H7" s="617"/>
      <c r="I7" s="604" t="s">
        <v>82</v>
      </c>
      <c r="J7" s="600" t="s">
        <v>83</v>
      </c>
      <c r="K7" s="605"/>
      <c r="L7" s="600" t="s">
        <v>373</v>
      </c>
      <c r="M7" s="605"/>
      <c r="N7" s="597" t="s">
        <v>84</v>
      </c>
      <c r="O7" s="597" t="s">
        <v>85</v>
      </c>
      <c r="P7" s="597" t="s">
        <v>86</v>
      </c>
      <c r="Q7" s="597" t="s">
        <v>87</v>
      </c>
      <c r="R7" s="597" t="s">
        <v>86</v>
      </c>
      <c r="S7" s="597" t="s">
        <v>88</v>
      </c>
      <c r="T7" s="609" t="s">
        <v>89</v>
      </c>
      <c r="U7" s="313"/>
      <c r="V7" s="606"/>
      <c r="W7" s="604" t="s">
        <v>17</v>
      </c>
      <c r="X7" s="597" t="s">
        <v>90</v>
      </c>
      <c r="Y7" s="600" t="s">
        <v>91</v>
      </c>
      <c r="Z7" s="601"/>
    </row>
    <row r="8" spans="1:26" s="108" customFormat="1" ht="15" customHeight="1">
      <c r="A8" s="532"/>
      <c r="B8" s="590"/>
      <c r="C8" s="594"/>
      <c r="D8" s="594"/>
      <c r="E8" s="594"/>
      <c r="F8" s="594"/>
      <c r="G8" s="597" t="s">
        <v>374</v>
      </c>
      <c r="H8" s="597" t="s">
        <v>375</v>
      </c>
      <c r="I8" s="606"/>
      <c r="J8" s="602"/>
      <c r="K8" s="592"/>
      <c r="L8" s="602"/>
      <c r="M8" s="592"/>
      <c r="N8" s="598"/>
      <c r="O8" s="598"/>
      <c r="P8" s="598"/>
      <c r="Q8" s="598"/>
      <c r="R8" s="598"/>
      <c r="S8" s="598"/>
      <c r="T8" s="598"/>
      <c r="U8" s="597" t="s">
        <v>376</v>
      </c>
      <c r="V8" s="606"/>
      <c r="W8" s="606"/>
      <c r="X8" s="598"/>
      <c r="Y8" s="602"/>
      <c r="Z8" s="591"/>
    </row>
    <row r="9" spans="1:26" s="108" customFormat="1" ht="15" customHeight="1">
      <c r="A9" s="532"/>
      <c r="B9" s="590"/>
      <c r="C9" s="594"/>
      <c r="D9" s="594"/>
      <c r="E9" s="594"/>
      <c r="F9" s="594"/>
      <c r="G9" s="598"/>
      <c r="H9" s="598"/>
      <c r="I9" s="606"/>
      <c r="J9" s="618" t="s">
        <v>92</v>
      </c>
      <c r="K9" s="604" t="s">
        <v>93</v>
      </c>
      <c r="L9" s="618" t="s">
        <v>92</v>
      </c>
      <c r="M9" s="604" t="s">
        <v>93</v>
      </c>
      <c r="N9" s="598"/>
      <c r="O9" s="598"/>
      <c r="P9" s="598"/>
      <c r="Q9" s="598"/>
      <c r="R9" s="598"/>
      <c r="S9" s="598"/>
      <c r="T9" s="598"/>
      <c r="U9" s="598"/>
      <c r="V9" s="606"/>
      <c r="W9" s="606"/>
      <c r="X9" s="598"/>
      <c r="Y9" s="604" t="s">
        <v>94</v>
      </c>
      <c r="Z9" s="600" t="s">
        <v>95</v>
      </c>
    </row>
    <row r="10" spans="1:26" s="108" customFormat="1" ht="15" customHeight="1">
      <c r="A10" s="591"/>
      <c r="B10" s="592"/>
      <c r="C10" s="594"/>
      <c r="D10" s="594"/>
      <c r="E10" s="594"/>
      <c r="F10" s="594"/>
      <c r="G10" s="598"/>
      <c r="H10" s="598"/>
      <c r="I10" s="606"/>
      <c r="J10" s="619"/>
      <c r="K10" s="606"/>
      <c r="L10" s="619"/>
      <c r="M10" s="606"/>
      <c r="N10" s="598"/>
      <c r="O10" s="598"/>
      <c r="P10" s="598"/>
      <c r="Q10" s="598"/>
      <c r="R10" s="598"/>
      <c r="S10" s="598"/>
      <c r="T10" s="598"/>
      <c r="U10" s="598"/>
      <c r="V10" s="569"/>
      <c r="W10" s="569"/>
      <c r="X10" s="599"/>
      <c r="Y10" s="569"/>
      <c r="Z10" s="602"/>
    </row>
    <row r="11" spans="1:29" s="8" customFormat="1" ht="15" customHeight="1">
      <c r="A11" s="623" t="s">
        <v>96</v>
      </c>
      <c r="B11" s="624"/>
      <c r="C11" s="153">
        <v>9756.1</v>
      </c>
      <c r="D11" s="153">
        <v>110</v>
      </c>
      <c r="E11" s="153">
        <v>54.7</v>
      </c>
      <c r="F11" s="153">
        <v>9591.4</v>
      </c>
      <c r="G11" s="153">
        <v>6455.4</v>
      </c>
      <c r="H11" s="153">
        <v>3136</v>
      </c>
      <c r="I11" s="153">
        <v>9533</v>
      </c>
      <c r="J11" s="455">
        <f>SUM(J13:J20,J22,J25,J31,J41,J48,J54,J62,J68)</f>
        <v>5919</v>
      </c>
      <c r="K11" s="153">
        <f>SUM(K13:K20,K22,K25,K31,K41,K48,K54,K62,K68)</f>
        <v>54.8</v>
      </c>
      <c r="L11" s="456">
        <f>SUM(L13:L20,L22,L25,L31,L41,L48,L54,L62,L68)</f>
        <v>27</v>
      </c>
      <c r="M11" s="153">
        <f>SUM(M13:M20,M22,M25,M31,M41,M48,M54,M62,M68)</f>
        <v>3.5000000000000004</v>
      </c>
      <c r="N11" s="153">
        <v>8.8</v>
      </c>
      <c r="O11" s="153">
        <v>67.3</v>
      </c>
      <c r="P11" s="153">
        <v>1973</v>
      </c>
      <c r="Q11" s="153">
        <v>4403.3</v>
      </c>
      <c r="R11" s="153">
        <v>31</v>
      </c>
      <c r="S11" s="153">
        <v>297</v>
      </c>
      <c r="T11" s="153">
        <v>2811</v>
      </c>
      <c r="U11" s="153">
        <v>573.2</v>
      </c>
      <c r="V11" s="153">
        <f>SUM(V13:V20,V22,V25,V31,V41,V48,V54,V62,V68)</f>
        <v>1601.4999999999998</v>
      </c>
      <c r="W11" s="153">
        <v>7989.9</v>
      </c>
      <c r="X11" s="153">
        <v>318.1</v>
      </c>
      <c r="Y11" s="153">
        <v>751.4</v>
      </c>
      <c r="Z11" s="153">
        <f>SUM(Z13:Z20,Z22,Z25,Z31,Z41,Z48,Z54,Z62,Z68)</f>
        <v>6921.4</v>
      </c>
      <c r="AA11" s="315"/>
      <c r="AB11" s="316"/>
      <c r="AC11" s="316"/>
    </row>
    <row r="12" spans="1:27" s="8" customFormat="1" ht="15" customHeight="1">
      <c r="A12" s="625"/>
      <c r="B12" s="626"/>
      <c r="C12" s="457"/>
      <c r="D12" s="48"/>
      <c r="E12" s="48"/>
      <c r="F12" s="48"/>
      <c r="G12" s="48"/>
      <c r="H12" s="48"/>
      <c r="I12" s="48"/>
      <c r="J12" s="458"/>
      <c r="K12" s="459"/>
      <c r="L12" s="458"/>
      <c r="M12" s="48"/>
      <c r="N12" s="48"/>
      <c r="O12" s="48"/>
      <c r="P12" s="48"/>
      <c r="Q12" s="48"/>
      <c r="R12" s="48"/>
      <c r="S12" s="48"/>
      <c r="T12" s="460"/>
      <c r="U12" s="460"/>
      <c r="V12" s="460"/>
      <c r="W12" s="460"/>
      <c r="X12" s="48"/>
      <c r="Y12" s="48"/>
      <c r="Z12" s="48"/>
      <c r="AA12" s="315"/>
    </row>
    <row r="13" spans="1:27" s="8" customFormat="1" ht="15" customHeight="1">
      <c r="A13" s="621" t="s">
        <v>97</v>
      </c>
      <c r="B13" s="622"/>
      <c r="C13" s="317">
        <v>1882.2</v>
      </c>
      <c r="D13" s="39">
        <v>15.5</v>
      </c>
      <c r="E13" s="39">
        <v>5.5</v>
      </c>
      <c r="F13" s="39">
        <v>1861.3</v>
      </c>
      <c r="G13" s="39">
        <v>1464.2</v>
      </c>
      <c r="H13" s="39">
        <f>SUM(R13:T13)</f>
        <v>396.2</v>
      </c>
      <c r="I13" s="39">
        <v>1850</v>
      </c>
      <c r="J13" s="119">
        <v>1251</v>
      </c>
      <c r="K13" s="59">
        <v>11.1</v>
      </c>
      <c r="L13" s="119">
        <v>2</v>
      </c>
      <c r="M13" s="39">
        <v>0.2</v>
      </c>
      <c r="N13" s="39">
        <v>4.6</v>
      </c>
      <c r="O13" s="39">
        <v>35.7</v>
      </c>
      <c r="P13" s="39">
        <v>445.4</v>
      </c>
      <c r="Q13" s="39">
        <v>979.4</v>
      </c>
      <c r="R13" s="39">
        <v>1.4</v>
      </c>
      <c r="S13" s="39">
        <v>11.9</v>
      </c>
      <c r="T13" s="39">
        <v>382.9</v>
      </c>
      <c r="U13" s="39">
        <v>72.4</v>
      </c>
      <c r="V13" s="39">
        <v>45.9</v>
      </c>
      <c r="W13" s="39">
        <f>SUM(X13:Z13)</f>
        <v>1815.3999999999999</v>
      </c>
      <c r="X13" s="39">
        <v>171.3</v>
      </c>
      <c r="Y13" s="39">
        <v>338</v>
      </c>
      <c r="Z13" s="39">
        <v>1306.1</v>
      </c>
      <c r="AA13" s="315"/>
    </row>
    <row r="14" spans="1:27" s="8" customFormat="1" ht="15" customHeight="1">
      <c r="A14" s="621" t="s">
        <v>98</v>
      </c>
      <c r="B14" s="622"/>
      <c r="C14" s="317">
        <v>510.7</v>
      </c>
      <c r="D14" s="39">
        <v>2.4</v>
      </c>
      <c r="E14" s="39">
        <v>8.3</v>
      </c>
      <c r="F14" s="39">
        <f>SUM(G14:H14)</f>
        <v>499.9</v>
      </c>
      <c r="G14" s="39">
        <v>287.6</v>
      </c>
      <c r="H14" s="39">
        <f aca="true" t="shared" si="0" ref="H14:H20">SUM(R14:T14)</f>
        <v>212.29999999999998</v>
      </c>
      <c r="I14" s="39">
        <v>498</v>
      </c>
      <c r="J14" s="119">
        <v>263</v>
      </c>
      <c r="K14" s="59">
        <v>1.8</v>
      </c>
      <c r="L14" s="119">
        <v>2</v>
      </c>
      <c r="M14" s="39">
        <v>0.1</v>
      </c>
      <c r="N14" s="39">
        <v>0.2</v>
      </c>
      <c r="O14" s="39">
        <v>1.7</v>
      </c>
      <c r="P14" s="39">
        <v>67.1</v>
      </c>
      <c r="Q14" s="39">
        <v>218.7</v>
      </c>
      <c r="R14" s="39">
        <v>0.8</v>
      </c>
      <c r="S14" s="39">
        <v>10.9</v>
      </c>
      <c r="T14" s="39">
        <v>200.6</v>
      </c>
      <c r="U14" s="39">
        <v>14.4</v>
      </c>
      <c r="V14" s="39">
        <v>169.3</v>
      </c>
      <c r="W14" s="39">
        <f aca="true" t="shared" si="1" ref="W14:W20">SUM(X14:Z14)</f>
        <v>330.7</v>
      </c>
      <c r="X14" s="39">
        <v>5.9</v>
      </c>
      <c r="Y14" s="39">
        <v>13.4</v>
      </c>
      <c r="Z14" s="39">
        <v>311.4</v>
      </c>
      <c r="AA14" s="315"/>
    </row>
    <row r="15" spans="1:27" s="8" customFormat="1" ht="15" customHeight="1">
      <c r="A15" s="621" t="s">
        <v>99</v>
      </c>
      <c r="B15" s="622"/>
      <c r="C15" s="317">
        <v>674</v>
      </c>
      <c r="D15" s="39">
        <v>12</v>
      </c>
      <c r="E15" s="39">
        <v>5.6</v>
      </c>
      <c r="F15" s="39">
        <f aca="true" t="shared" si="2" ref="F15:F20">SUM(G15:H15)</f>
        <v>656.5</v>
      </c>
      <c r="G15" s="39">
        <f aca="true" t="shared" si="3" ref="G15:G20">SUM(N15:Q15)</f>
        <v>565.3</v>
      </c>
      <c r="H15" s="39">
        <f t="shared" si="0"/>
        <v>91.19999999999999</v>
      </c>
      <c r="I15" s="39">
        <v>651.2</v>
      </c>
      <c r="J15" s="119">
        <v>465</v>
      </c>
      <c r="K15" s="59">
        <v>4.5</v>
      </c>
      <c r="L15" s="119">
        <v>2</v>
      </c>
      <c r="M15" s="39">
        <v>0.8</v>
      </c>
      <c r="N15" s="39">
        <v>1</v>
      </c>
      <c r="O15" s="39">
        <v>6.2</v>
      </c>
      <c r="P15" s="39">
        <v>219.7</v>
      </c>
      <c r="Q15" s="39">
        <v>338.4</v>
      </c>
      <c r="R15" s="39">
        <v>0.3</v>
      </c>
      <c r="S15" s="39">
        <v>3.3</v>
      </c>
      <c r="T15" s="39">
        <v>87.6</v>
      </c>
      <c r="U15" s="39">
        <v>15.4</v>
      </c>
      <c r="V15" s="39">
        <v>71.3</v>
      </c>
      <c r="W15" s="39">
        <f t="shared" si="1"/>
        <v>585.1999999999999</v>
      </c>
      <c r="X15" s="39">
        <v>9.8</v>
      </c>
      <c r="Y15" s="41" t="s">
        <v>489</v>
      </c>
      <c r="Z15" s="39">
        <v>575.4</v>
      </c>
      <c r="AA15" s="315"/>
    </row>
    <row r="16" spans="1:27" s="8" customFormat="1" ht="15" customHeight="1">
      <c r="A16" s="621" t="s">
        <v>100</v>
      </c>
      <c r="B16" s="622"/>
      <c r="C16" s="317">
        <v>348.1</v>
      </c>
      <c r="D16" s="39">
        <v>1.4</v>
      </c>
      <c r="E16" s="41">
        <v>1.1</v>
      </c>
      <c r="F16" s="39">
        <f t="shared" si="2"/>
        <v>345.7</v>
      </c>
      <c r="G16" s="39">
        <f t="shared" si="3"/>
        <v>239.2</v>
      </c>
      <c r="H16" s="39">
        <v>106.5</v>
      </c>
      <c r="I16" s="39">
        <v>342.9</v>
      </c>
      <c r="J16" s="119">
        <v>233</v>
      </c>
      <c r="K16" s="59">
        <v>2.7</v>
      </c>
      <c r="L16" s="119">
        <v>1</v>
      </c>
      <c r="M16" s="41">
        <v>0</v>
      </c>
      <c r="N16" s="39">
        <v>0.4</v>
      </c>
      <c r="O16" s="39">
        <v>1.8</v>
      </c>
      <c r="P16" s="39">
        <v>47.8</v>
      </c>
      <c r="Q16" s="39">
        <v>189.2</v>
      </c>
      <c r="R16" s="39">
        <v>0</v>
      </c>
      <c r="S16" s="39">
        <v>0.3</v>
      </c>
      <c r="T16" s="39">
        <v>106.1</v>
      </c>
      <c r="U16" s="39">
        <v>15.7</v>
      </c>
      <c r="V16" s="39">
        <v>51.5</v>
      </c>
      <c r="W16" s="39">
        <v>294.2</v>
      </c>
      <c r="X16" s="39">
        <v>21.4</v>
      </c>
      <c r="Y16" s="39">
        <v>1.1</v>
      </c>
      <c r="Z16" s="39">
        <v>271.8</v>
      </c>
      <c r="AA16" s="315"/>
    </row>
    <row r="17" spans="1:27" s="8" customFormat="1" ht="15" customHeight="1">
      <c r="A17" s="621" t="s">
        <v>101</v>
      </c>
      <c r="B17" s="622"/>
      <c r="C17" s="317">
        <v>367.2</v>
      </c>
      <c r="D17" s="39">
        <v>0.3</v>
      </c>
      <c r="E17" s="41" t="s">
        <v>489</v>
      </c>
      <c r="F17" s="39">
        <f t="shared" si="2"/>
        <v>369.9</v>
      </c>
      <c r="G17" s="39">
        <v>204</v>
      </c>
      <c r="H17" s="39">
        <f t="shared" si="0"/>
        <v>165.9</v>
      </c>
      <c r="I17" s="39">
        <v>365.5</v>
      </c>
      <c r="J17" s="119">
        <v>149</v>
      </c>
      <c r="K17" s="59">
        <v>1.4</v>
      </c>
      <c r="L17" s="119">
        <v>1</v>
      </c>
      <c r="M17" s="39">
        <v>0.1</v>
      </c>
      <c r="N17" s="39">
        <v>0.1</v>
      </c>
      <c r="O17" s="39">
        <v>0.5</v>
      </c>
      <c r="P17" s="39">
        <v>50.6</v>
      </c>
      <c r="Q17" s="39">
        <v>149.9</v>
      </c>
      <c r="R17" s="41" t="s">
        <v>489</v>
      </c>
      <c r="S17" s="41" t="s">
        <v>489</v>
      </c>
      <c r="T17" s="39">
        <v>165.9</v>
      </c>
      <c r="U17" s="39">
        <v>9.3</v>
      </c>
      <c r="V17" s="39">
        <v>84.3</v>
      </c>
      <c r="W17" s="39">
        <v>282.7</v>
      </c>
      <c r="X17" s="39">
        <v>3.9</v>
      </c>
      <c r="Y17" s="39">
        <v>2.2</v>
      </c>
      <c r="Z17" s="39">
        <v>276.5</v>
      </c>
      <c r="AA17" s="315"/>
    </row>
    <row r="18" spans="1:27" s="8" customFormat="1" ht="15" customHeight="1">
      <c r="A18" s="621" t="s">
        <v>102</v>
      </c>
      <c r="B18" s="622"/>
      <c r="C18" s="317">
        <f>SUM(D18:F18)</f>
        <v>545.7</v>
      </c>
      <c r="D18" s="39">
        <v>6.9</v>
      </c>
      <c r="E18" s="41">
        <v>11.1</v>
      </c>
      <c r="F18" s="39">
        <v>527.7</v>
      </c>
      <c r="G18" s="39">
        <f t="shared" si="3"/>
        <v>328</v>
      </c>
      <c r="H18" s="39">
        <f t="shared" si="0"/>
        <v>199.6</v>
      </c>
      <c r="I18" s="39">
        <v>523.4</v>
      </c>
      <c r="J18" s="119">
        <v>285</v>
      </c>
      <c r="K18" s="59">
        <v>4.2</v>
      </c>
      <c r="L18" s="43" t="s">
        <v>489</v>
      </c>
      <c r="M18" s="43" t="s">
        <v>489</v>
      </c>
      <c r="N18" s="39">
        <v>0.2</v>
      </c>
      <c r="O18" s="39">
        <v>2.2</v>
      </c>
      <c r="P18" s="39">
        <v>132</v>
      </c>
      <c r="Q18" s="39">
        <v>193.6</v>
      </c>
      <c r="R18" s="39">
        <v>5.8</v>
      </c>
      <c r="S18" s="39">
        <v>41.1</v>
      </c>
      <c r="T18" s="39">
        <v>152.7</v>
      </c>
      <c r="U18" s="39">
        <v>21.8</v>
      </c>
      <c r="V18" s="39">
        <v>80.2</v>
      </c>
      <c r="W18" s="39">
        <v>447.4</v>
      </c>
      <c r="X18" s="39">
        <v>5.5</v>
      </c>
      <c r="Y18" s="39">
        <v>12.8</v>
      </c>
      <c r="Z18" s="39">
        <v>429.2</v>
      </c>
      <c r="AA18" s="315"/>
    </row>
    <row r="19" spans="1:27" s="8" customFormat="1" ht="15" customHeight="1">
      <c r="A19" s="621" t="s">
        <v>103</v>
      </c>
      <c r="B19" s="622"/>
      <c r="C19" s="317">
        <f>SUM(D19:F19)</f>
        <v>301.1</v>
      </c>
      <c r="D19" s="39">
        <v>2</v>
      </c>
      <c r="E19" s="41" t="s">
        <v>489</v>
      </c>
      <c r="F19" s="39">
        <f t="shared" si="2"/>
        <v>299.1</v>
      </c>
      <c r="G19" s="39">
        <f t="shared" si="3"/>
        <v>232.6</v>
      </c>
      <c r="H19" s="39">
        <v>66.5</v>
      </c>
      <c r="I19" s="39">
        <v>297.1</v>
      </c>
      <c r="J19" s="119">
        <v>154</v>
      </c>
      <c r="K19" s="59">
        <v>2</v>
      </c>
      <c r="L19" s="43" t="s">
        <v>489</v>
      </c>
      <c r="M19" s="41" t="s">
        <v>489</v>
      </c>
      <c r="N19" s="39">
        <v>0.1</v>
      </c>
      <c r="O19" s="39">
        <v>0.3</v>
      </c>
      <c r="P19" s="39">
        <v>56.5</v>
      </c>
      <c r="Q19" s="39">
        <v>175.7</v>
      </c>
      <c r="R19" s="39">
        <v>1</v>
      </c>
      <c r="S19" s="39">
        <v>5.7</v>
      </c>
      <c r="T19" s="39">
        <v>59.9</v>
      </c>
      <c r="U19" s="39">
        <v>18.6</v>
      </c>
      <c r="V19" s="39">
        <v>65.1</v>
      </c>
      <c r="W19" s="39">
        <f t="shared" si="1"/>
        <v>234</v>
      </c>
      <c r="X19" s="39">
        <v>2.1</v>
      </c>
      <c r="Y19" s="39">
        <v>16.3</v>
      </c>
      <c r="Z19" s="39">
        <v>215.6</v>
      </c>
      <c r="AA19" s="315"/>
    </row>
    <row r="20" spans="1:27" s="8" customFormat="1" ht="15" customHeight="1">
      <c r="A20" s="621" t="s">
        <v>104</v>
      </c>
      <c r="B20" s="622"/>
      <c r="C20" s="317">
        <f>SUM(D20:F20)</f>
        <v>513.9</v>
      </c>
      <c r="D20" s="39">
        <v>11.2</v>
      </c>
      <c r="E20" s="41" t="s">
        <v>489</v>
      </c>
      <c r="F20" s="39">
        <f t="shared" si="2"/>
        <v>502.7</v>
      </c>
      <c r="G20" s="39">
        <f t="shared" si="3"/>
        <v>306.5</v>
      </c>
      <c r="H20" s="39">
        <f t="shared" si="0"/>
        <v>196.2</v>
      </c>
      <c r="I20" s="39">
        <v>500.5</v>
      </c>
      <c r="J20" s="119">
        <v>503</v>
      </c>
      <c r="K20" s="59">
        <v>2.1</v>
      </c>
      <c r="L20" s="43" t="s">
        <v>489</v>
      </c>
      <c r="M20" s="41" t="s">
        <v>489</v>
      </c>
      <c r="N20" s="41" t="s">
        <v>489</v>
      </c>
      <c r="O20" s="41">
        <v>6.5</v>
      </c>
      <c r="P20" s="39">
        <v>133.1</v>
      </c>
      <c r="Q20" s="39">
        <v>166.9</v>
      </c>
      <c r="R20" s="39">
        <v>1.7</v>
      </c>
      <c r="S20" s="39">
        <v>10.3</v>
      </c>
      <c r="T20" s="39">
        <v>184.2</v>
      </c>
      <c r="U20" s="39">
        <v>73.9</v>
      </c>
      <c r="V20" s="39">
        <v>133.9</v>
      </c>
      <c r="W20" s="39">
        <f t="shared" si="1"/>
        <v>368.8</v>
      </c>
      <c r="X20" s="39">
        <v>6</v>
      </c>
      <c r="Y20" s="41" t="s">
        <v>489</v>
      </c>
      <c r="Z20" s="39">
        <v>362.8</v>
      </c>
      <c r="AA20" s="315"/>
    </row>
    <row r="21" spans="1:27" ht="15" customHeight="1">
      <c r="A21" s="625"/>
      <c r="B21" s="626"/>
      <c r="C21" s="47"/>
      <c r="D21" s="48"/>
      <c r="E21" s="48"/>
      <c r="F21" s="48"/>
      <c r="G21" s="48"/>
      <c r="H21" s="48"/>
      <c r="I21" s="48"/>
      <c r="J21" s="458"/>
      <c r="K21" s="459"/>
      <c r="L21" s="45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9"/>
    </row>
    <row r="22" spans="1:27" s="8" customFormat="1" ht="15" customHeight="1">
      <c r="A22" s="621" t="s">
        <v>105</v>
      </c>
      <c r="B22" s="622"/>
      <c r="C22" s="39">
        <f>SUM(C23)</f>
        <v>91.6</v>
      </c>
      <c r="D22" s="39">
        <f>SUM(D23)</f>
        <v>1</v>
      </c>
      <c r="E22" s="41" t="s">
        <v>489</v>
      </c>
      <c r="F22" s="39">
        <f aca="true" t="shared" si="4" ref="F22:K22">SUM(F23)</f>
        <v>90.6</v>
      </c>
      <c r="G22" s="39">
        <f t="shared" si="4"/>
        <v>53.9</v>
      </c>
      <c r="H22" s="39">
        <f t="shared" si="4"/>
        <v>36.7</v>
      </c>
      <c r="I22" s="39">
        <f t="shared" si="4"/>
        <v>89.8</v>
      </c>
      <c r="J22" s="119">
        <f t="shared" si="4"/>
        <v>50</v>
      </c>
      <c r="K22" s="39">
        <f t="shared" si="4"/>
        <v>0.8</v>
      </c>
      <c r="L22" s="43" t="s">
        <v>489</v>
      </c>
      <c r="M22" s="41" t="s">
        <v>489</v>
      </c>
      <c r="N22" s="41" t="s">
        <v>489</v>
      </c>
      <c r="O22" s="41" t="s">
        <v>489</v>
      </c>
      <c r="P22" s="39">
        <f aca="true" t="shared" si="5" ref="P22:Z22">SUM(P23)</f>
        <v>11.9</v>
      </c>
      <c r="Q22" s="39">
        <f t="shared" si="5"/>
        <v>42</v>
      </c>
      <c r="R22" s="39">
        <f t="shared" si="5"/>
        <v>0.5</v>
      </c>
      <c r="S22" s="39">
        <f t="shared" si="5"/>
        <v>8.3</v>
      </c>
      <c r="T22" s="39">
        <f t="shared" si="5"/>
        <v>27.9</v>
      </c>
      <c r="U22" s="39">
        <f t="shared" si="5"/>
        <v>6.8</v>
      </c>
      <c r="V22" s="39">
        <f t="shared" si="5"/>
        <v>23.9</v>
      </c>
      <c r="W22" s="39">
        <f t="shared" si="5"/>
        <v>66.7</v>
      </c>
      <c r="X22" s="39">
        <f t="shared" si="5"/>
        <v>3</v>
      </c>
      <c r="Y22" s="39">
        <f t="shared" si="5"/>
        <v>4.1</v>
      </c>
      <c r="Z22" s="39">
        <f t="shared" si="5"/>
        <v>59.6</v>
      </c>
      <c r="AA22" s="315"/>
    </row>
    <row r="23" spans="1:27" s="108" customFormat="1" ht="15" customHeight="1">
      <c r="A23" s="328"/>
      <c r="B23" s="329" t="s">
        <v>106</v>
      </c>
      <c r="C23" s="118">
        <f>SUM(D23:F23)</f>
        <v>91.6</v>
      </c>
      <c r="D23" s="115">
        <v>1</v>
      </c>
      <c r="E23" s="116" t="s">
        <v>242</v>
      </c>
      <c r="F23" s="115">
        <f>SUM(G23:H23)</f>
        <v>90.6</v>
      </c>
      <c r="G23" s="115">
        <f>SUM(N23:Q23)</f>
        <v>53.9</v>
      </c>
      <c r="H23" s="115">
        <f>SUM(R23:T23)</f>
        <v>36.7</v>
      </c>
      <c r="I23" s="115">
        <v>89.8</v>
      </c>
      <c r="J23" s="330">
        <v>50</v>
      </c>
      <c r="K23" s="331">
        <v>0.8</v>
      </c>
      <c r="L23" s="332" t="s">
        <v>242</v>
      </c>
      <c r="M23" s="116" t="s">
        <v>242</v>
      </c>
      <c r="N23" s="116" t="s">
        <v>242</v>
      </c>
      <c r="O23" s="116" t="s">
        <v>242</v>
      </c>
      <c r="P23" s="115">
        <v>11.9</v>
      </c>
      <c r="Q23" s="115">
        <v>42</v>
      </c>
      <c r="R23" s="115">
        <v>0.5</v>
      </c>
      <c r="S23" s="115">
        <v>8.3</v>
      </c>
      <c r="T23" s="115">
        <v>27.9</v>
      </c>
      <c r="U23" s="115">
        <v>6.8</v>
      </c>
      <c r="V23" s="115">
        <v>23.9</v>
      </c>
      <c r="W23" s="115">
        <f>SUM(X23:Z23)</f>
        <v>66.7</v>
      </c>
      <c r="X23" s="115">
        <v>3</v>
      </c>
      <c r="Y23" s="115">
        <v>4.1</v>
      </c>
      <c r="Z23" s="115">
        <v>59.6</v>
      </c>
      <c r="AA23" s="323"/>
    </row>
    <row r="24" spans="1:27" ht="15" customHeight="1">
      <c r="A24" s="10"/>
      <c r="B24" s="11"/>
      <c r="C24" s="137"/>
      <c r="D24" s="138"/>
      <c r="E24" s="138"/>
      <c r="F24" s="138"/>
      <c r="G24" s="138"/>
      <c r="H24" s="138"/>
      <c r="I24" s="138"/>
      <c r="J24" s="326"/>
      <c r="K24" s="454"/>
      <c r="L24" s="326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9"/>
    </row>
    <row r="25" spans="1:27" s="8" customFormat="1" ht="15" customHeight="1">
      <c r="A25" s="621" t="s">
        <v>107</v>
      </c>
      <c r="B25" s="622"/>
      <c r="C25" s="39">
        <f>SUM(C26:C29)</f>
        <v>552.9</v>
      </c>
      <c r="D25" s="39">
        <f>SUM(D26:D29)</f>
        <v>7.700000000000001</v>
      </c>
      <c r="E25" s="39">
        <f aca="true" t="shared" si="6" ref="E25:Y25">SUM(E26:E29)</f>
        <v>2.5</v>
      </c>
      <c r="F25" s="39">
        <v>542.7</v>
      </c>
      <c r="G25" s="39">
        <v>430.9</v>
      </c>
      <c r="H25" s="39">
        <f t="shared" si="6"/>
        <v>111.8</v>
      </c>
      <c r="I25" s="39">
        <v>540.5</v>
      </c>
      <c r="J25" s="119">
        <f t="shared" si="6"/>
        <v>320</v>
      </c>
      <c r="K25" s="39">
        <v>2.3</v>
      </c>
      <c r="L25" s="43" t="s">
        <v>489</v>
      </c>
      <c r="M25" s="41" t="s">
        <v>489</v>
      </c>
      <c r="N25" s="39">
        <f t="shared" si="6"/>
        <v>0.5</v>
      </c>
      <c r="O25" s="39">
        <v>3.6</v>
      </c>
      <c r="P25" s="39">
        <f t="shared" si="6"/>
        <v>155.5</v>
      </c>
      <c r="Q25" s="39">
        <f t="shared" si="6"/>
        <v>271.40000000000003</v>
      </c>
      <c r="R25" s="39">
        <f t="shared" si="6"/>
        <v>0.5</v>
      </c>
      <c r="S25" s="39">
        <f t="shared" si="6"/>
        <v>6.800000000000001</v>
      </c>
      <c r="T25" s="39">
        <v>104.6</v>
      </c>
      <c r="U25" s="39">
        <f t="shared" si="6"/>
        <v>34.7</v>
      </c>
      <c r="V25" s="39">
        <v>136.6</v>
      </c>
      <c r="W25" s="39">
        <v>406.1</v>
      </c>
      <c r="X25" s="39">
        <f t="shared" si="6"/>
        <v>6.300000000000001</v>
      </c>
      <c r="Y25" s="39">
        <f t="shared" si="6"/>
        <v>132.3</v>
      </c>
      <c r="Z25" s="39">
        <v>267.5</v>
      </c>
      <c r="AA25" s="315"/>
    </row>
    <row r="26" spans="1:27" s="108" customFormat="1" ht="15" customHeight="1">
      <c r="A26" s="328"/>
      <c r="B26" s="329" t="s">
        <v>108</v>
      </c>
      <c r="C26" s="118">
        <f>SUM(D26:F26)</f>
        <v>132.20000000000002</v>
      </c>
      <c r="D26" s="115">
        <v>2.7</v>
      </c>
      <c r="E26" s="115">
        <v>0.1</v>
      </c>
      <c r="F26" s="115">
        <v>129.4</v>
      </c>
      <c r="G26" s="115">
        <v>118.6</v>
      </c>
      <c r="H26" s="115">
        <f>SUM(R26:T26)</f>
        <v>10.7</v>
      </c>
      <c r="I26" s="115">
        <v>128.5</v>
      </c>
      <c r="J26" s="330">
        <v>76</v>
      </c>
      <c r="K26" s="331">
        <v>0.8</v>
      </c>
      <c r="L26" s="332" t="s">
        <v>242</v>
      </c>
      <c r="M26" s="116" t="s">
        <v>242</v>
      </c>
      <c r="N26" s="116">
        <v>0</v>
      </c>
      <c r="O26" s="116">
        <v>1.3</v>
      </c>
      <c r="P26" s="115">
        <v>39.1</v>
      </c>
      <c r="Q26" s="115">
        <v>78.3</v>
      </c>
      <c r="R26" s="115">
        <v>0.1</v>
      </c>
      <c r="S26" s="115">
        <v>0.9</v>
      </c>
      <c r="T26" s="115">
        <v>9.7</v>
      </c>
      <c r="U26" s="115">
        <v>4.2</v>
      </c>
      <c r="V26" s="115">
        <v>15.7</v>
      </c>
      <c r="W26" s="115">
        <f>SUM(X26:Z26)</f>
        <v>113.7</v>
      </c>
      <c r="X26" s="115">
        <v>1.6</v>
      </c>
      <c r="Y26" s="115">
        <v>110.7</v>
      </c>
      <c r="Z26" s="115">
        <v>1.4</v>
      </c>
      <c r="AA26" s="323"/>
    </row>
    <row r="27" spans="1:27" s="108" customFormat="1" ht="15" customHeight="1">
      <c r="A27" s="328"/>
      <c r="B27" s="329" t="s">
        <v>109</v>
      </c>
      <c r="C27" s="118">
        <f>SUM(D27:F27)</f>
        <v>143.79999999999998</v>
      </c>
      <c r="D27" s="115">
        <v>1.7</v>
      </c>
      <c r="E27" s="116" t="s">
        <v>242</v>
      </c>
      <c r="F27" s="115">
        <v>142.1</v>
      </c>
      <c r="G27" s="115">
        <f>SUM(N27:Q27)</f>
        <v>104.6</v>
      </c>
      <c r="H27" s="115">
        <f>SUM(R27:T27)</f>
        <v>37.6</v>
      </c>
      <c r="I27" s="115">
        <v>141.7</v>
      </c>
      <c r="J27" s="330">
        <v>92</v>
      </c>
      <c r="K27" s="331">
        <v>0.5</v>
      </c>
      <c r="L27" s="332" t="s">
        <v>242</v>
      </c>
      <c r="M27" s="116" t="s">
        <v>242</v>
      </c>
      <c r="N27" s="116">
        <v>0</v>
      </c>
      <c r="O27" s="116">
        <v>1.1</v>
      </c>
      <c r="P27" s="115">
        <v>35</v>
      </c>
      <c r="Q27" s="115">
        <v>68.5</v>
      </c>
      <c r="R27" s="116" t="s">
        <v>242</v>
      </c>
      <c r="S27" s="115">
        <v>3.7</v>
      </c>
      <c r="T27" s="115">
        <v>33.9</v>
      </c>
      <c r="U27" s="115">
        <v>19.6</v>
      </c>
      <c r="V27" s="115">
        <v>30.1</v>
      </c>
      <c r="W27" s="115">
        <f>SUM(X27:Z27)</f>
        <v>112</v>
      </c>
      <c r="X27" s="115">
        <v>2.7</v>
      </c>
      <c r="Y27" s="115">
        <v>8</v>
      </c>
      <c r="Z27" s="115">
        <v>101.3</v>
      </c>
      <c r="AA27" s="323"/>
    </row>
    <row r="28" spans="1:27" s="108" customFormat="1" ht="15" customHeight="1">
      <c r="A28" s="328"/>
      <c r="B28" s="329" t="s">
        <v>110</v>
      </c>
      <c r="C28" s="118">
        <f>SUM(D28:F28)</f>
        <v>235.4</v>
      </c>
      <c r="D28" s="115">
        <v>1.7</v>
      </c>
      <c r="E28" s="115">
        <v>2.4</v>
      </c>
      <c r="F28" s="115">
        <f>SUM(G28:H28)</f>
        <v>231.3</v>
      </c>
      <c r="G28" s="115">
        <f>SUM(N28:Q28)</f>
        <v>167.8</v>
      </c>
      <c r="H28" s="115">
        <f>SUM(R28:T28)</f>
        <v>63.5</v>
      </c>
      <c r="I28" s="115">
        <v>230.4</v>
      </c>
      <c r="J28" s="330">
        <v>119</v>
      </c>
      <c r="K28" s="331">
        <v>0.9</v>
      </c>
      <c r="L28" s="332" t="s">
        <v>242</v>
      </c>
      <c r="M28" s="116" t="s">
        <v>242</v>
      </c>
      <c r="N28" s="115">
        <v>0.5</v>
      </c>
      <c r="O28" s="115">
        <v>1.3</v>
      </c>
      <c r="P28" s="115">
        <v>59.2</v>
      </c>
      <c r="Q28" s="115">
        <v>106.8</v>
      </c>
      <c r="R28" s="115">
        <v>0.4</v>
      </c>
      <c r="S28" s="115">
        <v>2.2</v>
      </c>
      <c r="T28" s="115">
        <v>60.9</v>
      </c>
      <c r="U28" s="115">
        <v>10.9</v>
      </c>
      <c r="V28" s="115">
        <v>90.9</v>
      </c>
      <c r="W28" s="115">
        <f>SUM(X28:Z28)</f>
        <v>140.5</v>
      </c>
      <c r="X28" s="115">
        <v>2</v>
      </c>
      <c r="Y28" s="115">
        <v>13.6</v>
      </c>
      <c r="Z28" s="115">
        <v>124.9</v>
      </c>
      <c r="AA28" s="323"/>
    </row>
    <row r="29" spans="1:27" s="108" customFormat="1" ht="15" customHeight="1">
      <c r="A29" s="328"/>
      <c r="B29" s="329" t="s">
        <v>111</v>
      </c>
      <c r="C29" s="118">
        <v>41.5</v>
      </c>
      <c r="D29" s="115">
        <v>1.6</v>
      </c>
      <c r="E29" s="116" t="s">
        <v>242</v>
      </c>
      <c r="F29" s="115">
        <f>SUM(G29:H29)</f>
        <v>40</v>
      </c>
      <c r="G29" s="115">
        <f>SUM(N29:Q29)</f>
        <v>40</v>
      </c>
      <c r="H29" s="116" t="s">
        <v>242</v>
      </c>
      <c r="I29" s="115">
        <v>39.8</v>
      </c>
      <c r="J29" s="330">
        <v>33</v>
      </c>
      <c r="K29" s="331">
        <v>0.2</v>
      </c>
      <c r="L29" s="332" t="s">
        <v>242</v>
      </c>
      <c r="M29" s="116" t="s">
        <v>242</v>
      </c>
      <c r="N29" s="116" t="s">
        <v>242</v>
      </c>
      <c r="O29" s="116">
        <v>0</v>
      </c>
      <c r="P29" s="116">
        <v>22.2</v>
      </c>
      <c r="Q29" s="115">
        <v>17.8</v>
      </c>
      <c r="R29" s="116" t="s">
        <v>242</v>
      </c>
      <c r="S29" s="116" t="s">
        <v>242</v>
      </c>
      <c r="T29" s="116" t="s">
        <v>242</v>
      </c>
      <c r="U29" s="116" t="s">
        <v>242</v>
      </c>
      <c r="V29" s="116" t="s">
        <v>242</v>
      </c>
      <c r="W29" s="115">
        <f>SUM(X29:Z29)</f>
        <v>40</v>
      </c>
      <c r="X29" s="116" t="s">
        <v>242</v>
      </c>
      <c r="Y29" s="116" t="s">
        <v>242</v>
      </c>
      <c r="Z29" s="115">
        <v>40</v>
      </c>
      <c r="AA29" s="323"/>
    </row>
    <row r="30" spans="1:27" ht="15" customHeight="1">
      <c r="A30" s="10"/>
      <c r="B30" s="11"/>
      <c r="C30" s="118"/>
      <c r="D30" s="115"/>
      <c r="E30" s="115"/>
      <c r="F30" s="115"/>
      <c r="G30" s="115"/>
      <c r="H30" s="115"/>
      <c r="I30" s="115"/>
      <c r="J30" s="330"/>
      <c r="K30" s="331"/>
      <c r="L30" s="330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9"/>
    </row>
    <row r="31" spans="1:27" s="8" customFormat="1" ht="15" customHeight="1">
      <c r="A31" s="621" t="s">
        <v>112</v>
      </c>
      <c r="B31" s="622"/>
      <c r="C31" s="59">
        <v>701.1</v>
      </c>
      <c r="D31" s="59">
        <f>SUM(D32:D39)</f>
        <v>15.299999999999999</v>
      </c>
      <c r="E31" s="59">
        <f>SUM(E32:E39)</f>
        <v>5.7</v>
      </c>
      <c r="F31" s="59">
        <v>680.1</v>
      </c>
      <c r="G31" s="59">
        <v>486.3</v>
      </c>
      <c r="H31" s="59">
        <f>SUM(H32:H39)</f>
        <v>193.79999999999998</v>
      </c>
      <c r="I31" s="59">
        <f>SUM(I32:I39)</f>
        <v>673.5</v>
      </c>
      <c r="J31" s="119">
        <f>SUM(J32:J39)</f>
        <v>549</v>
      </c>
      <c r="K31" s="59">
        <v>5.8</v>
      </c>
      <c r="L31" s="119">
        <f>SUM(L32:L39)</f>
        <v>6</v>
      </c>
      <c r="M31" s="59">
        <f>SUM(M32:M39)</f>
        <v>0.8</v>
      </c>
      <c r="N31" s="59">
        <v>0.5</v>
      </c>
      <c r="O31" s="59">
        <v>2.5</v>
      </c>
      <c r="P31" s="59">
        <v>127.5</v>
      </c>
      <c r="Q31" s="59">
        <v>355.6</v>
      </c>
      <c r="R31" s="59">
        <v>3.3</v>
      </c>
      <c r="S31" s="59">
        <v>23.7</v>
      </c>
      <c r="T31" s="59">
        <v>166.8</v>
      </c>
      <c r="U31" s="59">
        <v>42.7</v>
      </c>
      <c r="V31" s="59">
        <f>SUM(V32:V39)</f>
        <v>104.49999999999999</v>
      </c>
      <c r="W31" s="59">
        <v>575.6</v>
      </c>
      <c r="X31" s="59">
        <v>10.9</v>
      </c>
      <c r="Y31" s="59">
        <f>SUM(Y32:Y39)</f>
        <v>27.7</v>
      </c>
      <c r="Z31" s="59">
        <f>SUM(Z32:Z39)</f>
        <v>537</v>
      </c>
      <c r="AA31" s="315"/>
    </row>
    <row r="32" spans="1:27" s="108" customFormat="1" ht="15" customHeight="1">
      <c r="A32" s="328"/>
      <c r="B32" s="329" t="s">
        <v>113</v>
      </c>
      <c r="C32" s="118">
        <f>SUM(D32:F32)</f>
        <v>81.8</v>
      </c>
      <c r="D32" s="115">
        <v>1.9</v>
      </c>
      <c r="E32" s="116" t="s">
        <v>242</v>
      </c>
      <c r="F32" s="115">
        <f>SUM(G32:H32)</f>
        <v>79.89999999999999</v>
      </c>
      <c r="G32" s="115">
        <f>SUM(N32:Q32)</f>
        <v>64.8</v>
      </c>
      <c r="H32" s="115">
        <f>SUM(R32:T32)</f>
        <v>15.1</v>
      </c>
      <c r="I32" s="115">
        <v>79.4</v>
      </c>
      <c r="J32" s="330">
        <v>70</v>
      </c>
      <c r="K32" s="331">
        <v>0.5</v>
      </c>
      <c r="L32" s="332" t="s">
        <v>242</v>
      </c>
      <c r="M32" s="116" t="s">
        <v>242</v>
      </c>
      <c r="N32" s="115">
        <v>0.4</v>
      </c>
      <c r="O32" s="115">
        <v>0.4</v>
      </c>
      <c r="P32" s="115">
        <v>21</v>
      </c>
      <c r="Q32" s="115">
        <v>43</v>
      </c>
      <c r="R32" s="116" t="s">
        <v>242</v>
      </c>
      <c r="S32" s="116">
        <v>0</v>
      </c>
      <c r="T32" s="115">
        <v>15.1</v>
      </c>
      <c r="U32" s="115">
        <v>3.7</v>
      </c>
      <c r="V32" s="115">
        <v>0.8</v>
      </c>
      <c r="W32" s="115">
        <f>SUM(X32:Z32)</f>
        <v>79.1</v>
      </c>
      <c r="X32" s="115">
        <v>0.3</v>
      </c>
      <c r="Y32" s="115">
        <v>5.7</v>
      </c>
      <c r="Z32" s="115">
        <v>73.1</v>
      </c>
      <c r="AA32" s="323"/>
    </row>
    <row r="33" spans="1:27" s="108" customFormat="1" ht="15" customHeight="1">
      <c r="A33" s="328"/>
      <c r="B33" s="329" t="s">
        <v>114</v>
      </c>
      <c r="C33" s="118">
        <f aca="true" t="shared" si="7" ref="C33:C39">SUM(D33:F33)</f>
        <v>221.1</v>
      </c>
      <c r="D33" s="115">
        <v>5.3</v>
      </c>
      <c r="E33" s="115">
        <v>0.9</v>
      </c>
      <c r="F33" s="115">
        <f aca="true" t="shared" si="8" ref="F33:F39">SUM(G33:H33)</f>
        <v>214.9</v>
      </c>
      <c r="G33" s="115">
        <v>152.9</v>
      </c>
      <c r="H33" s="115">
        <f aca="true" t="shared" si="9" ref="H33:H39">SUM(R33:T33)</f>
        <v>62</v>
      </c>
      <c r="I33" s="115">
        <v>214</v>
      </c>
      <c r="J33" s="330">
        <v>135</v>
      </c>
      <c r="K33" s="331">
        <v>0.9</v>
      </c>
      <c r="L33" s="332" t="s">
        <v>242</v>
      </c>
      <c r="M33" s="116" t="s">
        <v>242</v>
      </c>
      <c r="N33" s="115">
        <v>0</v>
      </c>
      <c r="O33" s="115">
        <v>0.3</v>
      </c>
      <c r="P33" s="115">
        <v>34.6</v>
      </c>
      <c r="Q33" s="115">
        <v>117.9</v>
      </c>
      <c r="R33" s="116">
        <v>0.2</v>
      </c>
      <c r="S33" s="115">
        <v>1.3</v>
      </c>
      <c r="T33" s="115">
        <v>60.5</v>
      </c>
      <c r="U33" s="115">
        <v>13.7</v>
      </c>
      <c r="V33" s="115">
        <v>56.8</v>
      </c>
      <c r="W33" s="115">
        <v>158.1</v>
      </c>
      <c r="X33" s="115">
        <v>3.8</v>
      </c>
      <c r="Y33" s="115">
        <v>5.4</v>
      </c>
      <c r="Z33" s="115">
        <v>148.8</v>
      </c>
      <c r="AA33" s="323"/>
    </row>
    <row r="34" spans="1:27" s="108" customFormat="1" ht="15" customHeight="1">
      <c r="A34" s="328"/>
      <c r="B34" s="329" t="s">
        <v>115</v>
      </c>
      <c r="C34" s="118">
        <v>208.3</v>
      </c>
      <c r="D34" s="115">
        <v>6.5</v>
      </c>
      <c r="E34" s="115">
        <v>1.8</v>
      </c>
      <c r="F34" s="115">
        <f t="shared" si="8"/>
        <v>199.89999999999998</v>
      </c>
      <c r="G34" s="115">
        <f aca="true" t="shared" si="10" ref="G34:G39">SUM(N34:Q34)</f>
        <v>181.1</v>
      </c>
      <c r="H34" s="115">
        <f t="shared" si="9"/>
        <v>18.799999999999997</v>
      </c>
      <c r="I34" s="115">
        <v>198.9</v>
      </c>
      <c r="J34" s="330">
        <v>188</v>
      </c>
      <c r="K34" s="331">
        <v>1</v>
      </c>
      <c r="L34" s="332" t="s">
        <v>242</v>
      </c>
      <c r="M34" s="116" t="s">
        <v>242</v>
      </c>
      <c r="N34" s="115">
        <v>0.2</v>
      </c>
      <c r="O34" s="115">
        <v>1.6</v>
      </c>
      <c r="P34" s="115">
        <v>54.1</v>
      </c>
      <c r="Q34" s="115">
        <v>125.2</v>
      </c>
      <c r="R34" s="115">
        <v>0.2</v>
      </c>
      <c r="S34" s="115">
        <v>1.7</v>
      </c>
      <c r="T34" s="115">
        <v>16.9</v>
      </c>
      <c r="U34" s="115">
        <v>1.6</v>
      </c>
      <c r="V34" s="115">
        <v>2.5</v>
      </c>
      <c r="W34" s="115">
        <v>197.4</v>
      </c>
      <c r="X34" s="115">
        <v>1.1</v>
      </c>
      <c r="Y34" s="115">
        <v>14.9</v>
      </c>
      <c r="Z34" s="115">
        <v>181.5</v>
      </c>
      <c r="AA34" s="323"/>
    </row>
    <row r="35" spans="1:27" s="108" customFormat="1" ht="15" customHeight="1">
      <c r="A35" s="328"/>
      <c r="B35" s="329" t="s">
        <v>116</v>
      </c>
      <c r="C35" s="118">
        <f t="shared" si="7"/>
        <v>24.1</v>
      </c>
      <c r="D35" s="116" t="s">
        <v>242</v>
      </c>
      <c r="E35" s="116" t="s">
        <v>242</v>
      </c>
      <c r="F35" s="115">
        <v>24.1</v>
      </c>
      <c r="G35" s="115">
        <f t="shared" si="10"/>
        <v>2.4</v>
      </c>
      <c r="H35" s="115">
        <v>21.8</v>
      </c>
      <c r="I35" s="115">
        <v>23.6</v>
      </c>
      <c r="J35" s="330">
        <v>29</v>
      </c>
      <c r="K35" s="331">
        <v>0.5</v>
      </c>
      <c r="L35" s="332">
        <v>1</v>
      </c>
      <c r="M35" s="116">
        <v>0</v>
      </c>
      <c r="N35" s="116" t="s">
        <v>242</v>
      </c>
      <c r="O35" s="116" t="s">
        <v>242</v>
      </c>
      <c r="P35" s="115">
        <v>0.6</v>
      </c>
      <c r="Q35" s="115">
        <v>1.8</v>
      </c>
      <c r="R35" s="115">
        <v>1.2</v>
      </c>
      <c r="S35" s="115">
        <v>4.6</v>
      </c>
      <c r="T35" s="115">
        <v>15.9</v>
      </c>
      <c r="U35" s="115">
        <v>1.1</v>
      </c>
      <c r="V35" s="115">
        <v>2.1</v>
      </c>
      <c r="W35" s="115">
        <f>SUM(X35:Z35)</f>
        <v>22</v>
      </c>
      <c r="X35" s="115">
        <v>1.3</v>
      </c>
      <c r="Y35" s="116" t="s">
        <v>242</v>
      </c>
      <c r="Z35" s="115">
        <v>20.7</v>
      </c>
      <c r="AA35" s="323"/>
    </row>
    <row r="36" spans="1:27" s="108" customFormat="1" ht="15" customHeight="1">
      <c r="A36" s="328"/>
      <c r="B36" s="329" t="s">
        <v>117</v>
      </c>
      <c r="C36" s="118">
        <f t="shared" si="7"/>
        <v>29.200000000000003</v>
      </c>
      <c r="D36" s="116" t="s">
        <v>242</v>
      </c>
      <c r="E36" s="116" t="s">
        <v>242</v>
      </c>
      <c r="F36" s="115">
        <f t="shared" si="8"/>
        <v>29.200000000000003</v>
      </c>
      <c r="G36" s="115">
        <f t="shared" si="10"/>
        <v>14.4</v>
      </c>
      <c r="H36" s="115">
        <f t="shared" si="9"/>
        <v>14.8</v>
      </c>
      <c r="I36" s="115">
        <v>28.5</v>
      </c>
      <c r="J36" s="330">
        <v>30</v>
      </c>
      <c r="K36" s="331">
        <v>0.6</v>
      </c>
      <c r="L36" s="330">
        <v>1</v>
      </c>
      <c r="M36" s="115">
        <v>0.2</v>
      </c>
      <c r="N36" s="116" t="s">
        <v>242</v>
      </c>
      <c r="O36" s="116" t="s">
        <v>242</v>
      </c>
      <c r="P36" s="115">
        <v>5.4</v>
      </c>
      <c r="Q36" s="115">
        <v>9</v>
      </c>
      <c r="R36" s="115">
        <v>0.1</v>
      </c>
      <c r="S36" s="115">
        <v>1.7</v>
      </c>
      <c r="T36" s="115">
        <v>13</v>
      </c>
      <c r="U36" s="115">
        <v>5.2</v>
      </c>
      <c r="V36" s="115">
        <v>3.7</v>
      </c>
      <c r="W36" s="115">
        <f>SUM(X36:Z36)</f>
        <v>25.5</v>
      </c>
      <c r="X36" s="115">
        <v>1.6</v>
      </c>
      <c r="Y36" s="116" t="s">
        <v>242</v>
      </c>
      <c r="Z36" s="115">
        <v>23.9</v>
      </c>
      <c r="AA36" s="323"/>
    </row>
    <row r="37" spans="1:27" s="108" customFormat="1" ht="15" customHeight="1">
      <c r="A37" s="328"/>
      <c r="B37" s="329" t="s">
        <v>118</v>
      </c>
      <c r="C37" s="118">
        <f t="shared" si="7"/>
        <v>69.1</v>
      </c>
      <c r="D37" s="115">
        <v>1.5</v>
      </c>
      <c r="E37" s="116" t="s">
        <v>242</v>
      </c>
      <c r="F37" s="115">
        <v>67.6</v>
      </c>
      <c r="G37" s="115">
        <v>45.5</v>
      </c>
      <c r="H37" s="115">
        <v>22.2</v>
      </c>
      <c r="I37" s="115">
        <v>66.7</v>
      </c>
      <c r="J37" s="330">
        <v>71</v>
      </c>
      <c r="K37" s="331">
        <v>0.9</v>
      </c>
      <c r="L37" s="330">
        <v>1</v>
      </c>
      <c r="M37" s="116">
        <v>0</v>
      </c>
      <c r="N37" s="116" t="s">
        <v>242</v>
      </c>
      <c r="O37" s="116">
        <v>0.1</v>
      </c>
      <c r="P37" s="115">
        <v>5</v>
      </c>
      <c r="Q37" s="115">
        <v>40.3</v>
      </c>
      <c r="R37" s="115">
        <v>0.2</v>
      </c>
      <c r="S37" s="115">
        <v>4.1</v>
      </c>
      <c r="T37" s="115">
        <v>17.8</v>
      </c>
      <c r="U37" s="115">
        <v>3.5</v>
      </c>
      <c r="V37" s="115">
        <v>13</v>
      </c>
      <c r="W37" s="115">
        <f>SUM(X37:Z37)</f>
        <v>54.599999999999994</v>
      </c>
      <c r="X37" s="115">
        <v>1.3</v>
      </c>
      <c r="Y37" s="116" t="s">
        <v>242</v>
      </c>
      <c r="Z37" s="115">
        <v>53.3</v>
      </c>
      <c r="AA37" s="323"/>
    </row>
    <row r="38" spans="1:27" s="108" customFormat="1" ht="15" customHeight="1">
      <c r="A38" s="328"/>
      <c r="B38" s="329" t="s">
        <v>119</v>
      </c>
      <c r="C38" s="118">
        <v>31.8</v>
      </c>
      <c r="D38" s="115">
        <v>0</v>
      </c>
      <c r="E38" s="115">
        <v>3</v>
      </c>
      <c r="F38" s="115">
        <f t="shared" si="8"/>
        <v>28.700000000000003</v>
      </c>
      <c r="G38" s="115">
        <v>16.6</v>
      </c>
      <c r="H38" s="115">
        <v>12.1</v>
      </c>
      <c r="I38" s="115">
        <v>27.8</v>
      </c>
      <c r="J38" s="330">
        <v>10</v>
      </c>
      <c r="K38" s="331">
        <v>0.6</v>
      </c>
      <c r="L38" s="330">
        <v>1</v>
      </c>
      <c r="M38" s="115">
        <v>0.3</v>
      </c>
      <c r="N38" s="116" t="s">
        <v>242</v>
      </c>
      <c r="O38" s="116">
        <v>0</v>
      </c>
      <c r="P38" s="115">
        <v>3.7</v>
      </c>
      <c r="Q38" s="115">
        <v>12.8</v>
      </c>
      <c r="R38" s="115">
        <v>0</v>
      </c>
      <c r="S38" s="115">
        <v>0.2</v>
      </c>
      <c r="T38" s="115">
        <v>12</v>
      </c>
      <c r="U38" s="115">
        <v>10.5</v>
      </c>
      <c r="V38" s="115">
        <v>11.3</v>
      </c>
      <c r="W38" s="115">
        <f>SUM(X38:Z38)</f>
        <v>17.4</v>
      </c>
      <c r="X38" s="115">
        <v>0.7</v>
      </c>
      <c r="Y38" s="115">
        <v>1.7</v>
      </c>
      <c r="Z38" s="115">
        <v>15</v>
      </c>
      <c r="AA38" s="323"/>
    </row>
    <row r="39" spans="1:27" s="108" customFormat="1" ht="15" customHeight="1">
      <c r="A39" s="328"/>
      <c r="B39" s="329" t="s">
        <v>120</v>
      </c>
      <c r="C39" s="118">
        <f t="shared" si="7"/>
        <v>35.800000000000004</v>
      </c>
      <c r="D39" s="115">
        <v>0.1</v>
      </c>
      <c r="E39" s="116" t="s">
        <v>242</v>
      </c>
      <c r="F39" s="115">
        <f t="shared" si="8"/>
        <v>35.7</v>
      </c>
      <c r="G39" s="115">
        <f t="shared" si="10"/>
        <v>8.7</v>
      </c>
      <c r="H39" s="115">
        <f t="shared" si="9"/>
        <v>27</v>
      </c>
      <c r="I39" s="115">
        <v>34.6</v>
      </c>
      <c r="J39" s="330">
        <v>16</v>
      </c>
      <c r="K39" s="331">
        <v>0.9</v>
      </c>
      <c r="L39" s="330">
        <v>2</v>
      </c>
      <c r="M39" s="115">
        <v>0.3</v>
      </c>
      <c r="N39" s="116" t="s">
        <v>242</v>
      </c>
      <c r="O39" s="116">
        <v>0</v>
      </c>
      <c r="P39" s="115">
        <v>3</v>
      </c>
      <c r="Q39" s="115">
        <v>5.7</v>
      </c>
      <c r="R39" s="115">
        <v>1.3</v>
      </c>
      <c r="S39" s="115">
        <v>10.2</v>
      </c>
      <c r="T39" s="115">
        <v>15.5</v>
      </c>
      <c r="U39" s="115">
        <v>3.5</v>
      </c>
      <c r="V39" s="115">
        <v>14.3</v>
      </c>
      <c r="W39" s="115">
        <f>SUM(X39:Z39)</f>
        <v>21.4</v>
      </c>
      <c r="X39" s="115">
        <v>0.7</v>
      </c>
      <c r="Y39" s="116" t="s">
        <v>242</v>
      </c>
      <c r="Z39" s="115">
        <v>20.7</v>
      </c>
      <c r="AA39" s="323"/>
    </row>
    <row r="40" spans="1:27" ht="15" customHeight="1">
      <c r="A40" s="10"/>
      <c r="B40" s="11"/>
      <c r="C40" s="118"/>
      <c r="D40" s="115"/>
      <c r="E40" s="115"/>
      <c r="F40" s="115"/>
      <c r="G40" s="115"/>
      <c r="H40" s="115"/>
      <c r="I40" s="115"/>
      <c r="J40" s="330"/>
      <c r="K40" s="331"/>
      <c r="L40" s="330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9"/>
    </row>
    <row r="41" spans="1:27" s="8" customFormat="1" ht="15" customHeight="1">
      <c r="A41" s="621" t="s">
        <v>121</v>
      </c>
      <c r="B41" s="622"/>
      <c r="C41" s="39">
        <v>693.9</v>
      </c>
      <c r="D41" s="39">
        <v>7.6</v>
      </c>
      <c r="E41" s="39">
        <f aca="true" t="shared" si="11" ref="E41:Z41">SUM(E42:E46)</f>
        <v>2.1</v>
      </c>
      <c r="F41" s="39">
        <v>684.1</v>
      </c>
      <c r="G41" s="39">
        <f t="shared" si="11"/>
        <v>487.50000000000006</v>
      </c>
      <c r="H41" s="39">
        <v>196.6</v>
      </c>
      <c r="I41" s="39">
        <f t="shared" si="11"/>
        <v>680.2</v>
      </c>
      <c r="J41" s="119">
        <f t="shared" si="11"/>
        <v>282</v>
      </c>
      <c r="K41" s="39">
        <f t="shared" si="11"/>
        <v>3.7</v>
      </c>
      <c r="L41" s="119">
        <f t="shared" si="11"/>
        <v>1</v>
      </c>
      <c r="M41" s="39">
        <f t="shared" si="11"/>
        <v>0.2</v>
      </c>
      <c r="N41" s="39">
        <v>0.3</v>
      </c>
      <c r="O41" s="39">
        <v>2.8</v>
      </c>
      <c r="P41" s="39">
        <f t="shared" si="11"/>
        <v>173.79999999999998</v>
      </c>
      <c r="Q41" s="39">
        <f t="shared" si="11"/>
        <v>310.6</v>
      </c>
      <c r="R41" s="39">
        <f t="shared" si="11"/>
        <v>2.6</v>
      </c>
      <c r="S41" s="39">
        <f t="shared" si="11"/>
        <v>32.5</v>
      </c>
      <c r="T41" s="39">
        <f t="shared" si="11"/>
        <v>161.5</v>
      </c>
      <c r="U41" s="39">
        <v>62.7</v>
      </c>
      <c r="V41" s="39">
        <f t="shared" si="11"/>
        <v>92.1</v>
      </c>
      <c r="W41" s="39">
        <v>592</v>
      </c>
      <c r="X41" s="39">
        <f t="shared" si="11"/>
        <v>28.6</v>
      </c>
      <c r="Y41" s="39">
        <v>115.4</v>
      </c>
      <c r="Z41" s="39">
        <f t="shared" si="11"/>
        <v>448</v>
      </c>
      <c r="AA41" s="315"/>
    </row>
    <row r="42" spans="1:27" s="108" customFormat="1" ht="15" customHeight="1">
      <c r="A42" s="328"/>
      <c r="B42" s="329" t="s">
        <v>122</v>
      </c>
      <c r="C42" s="118">
        <v>287.2</v>
      </c>
      <c r="D42" s="115">
        <v>3.2</v>
      </c>
      <c r="E42" s="116" t="s">
        <v>242</v>
      </c>
      <c r="F42" s="115">
        <f>SUM(G42:H42)</f>
        <v>284.09999999999997</v>
      </c>
      <c r="G42" s="115">
        <f>SUM(N42:Q42)</f>
        <v>153.89999999999998</v>
      </c>
      <c r="H42" s="115">
        <f>SUM(R42:T42)</f>
        <v>130.2</v>
      </c>
      <c r="I42" s="115">
        <v>281.3</v>
      </c>
      <c r="J42" s="330">
        <v>184</v>
      </c>
      <c r="K42" s="331">
        <v>2.6</v>
      </c>
      <c r="L42" s="330">
        <v>1</v>
      </c>
      <c r="M42" s="115">
        <v>0.2</v>
      </c>
      <c r="N42" s="116">
        <v>0</v>
      </c>
      <c r="O42" s="116">
        <v>0.2</v>
      </c>
      <c r="P42" s="115">
        <v>76.1</v>
      </c>
      <c r="Q42" s="115">
        <v>77.6</v>
      </c>
      <c r="R42" s="115">
        <v>2.5</v>
      </c>
      <c r="S42" s="115">
        <v>30.7</v>
      </c>
      <c r="T42" s="115">
        <v>97</v>
      </c>
      <c r="U42" s="115">
        <v>48</v>
      </c>
      <c r="V42" s="115">
        <v>66.5</v>
      </c>
      <c r="W42" s="115">
        <f>SUM(X42:Z42)</f>
        <v>217.6</v>
      </c>
      <c r="X42" s="115">
        <v>23.6</v>
      </c>
      <c r="Y42" s="115">
        <v>98.4</v>
      </c>
      <c r="Z42" s="115">
        <v>95.6</v>
      </c>
      <c r="AA42" s="323"/>
    </row>
    <row r="43" spans="1:27" s="108" customFormat="1" ht="15" customHeight="1">
      <c r="A43" s="328"/>
      <c r="B43" s="329" t="s">
        <v>123</v>
      </c>
      <c r="C43" s="118">
        <v>96.8</v>
      </c>
      <c r="D43" s="115">
        <v>0.7</v>
      </c>
      <c r="E43" s="115">
        <v>1.2</v>
      </c>
      <c r="F43" s="115">
        <f>SUM(G43:H43)</f>
        <v>94.8</v>
      </c>
      <c r="G43" s="115">
        <f>SUM(N43:Q43)</f>
        <v>70.3</v>
      </c>
      <c r="H43" s="115">
        <f>SUM(R43:T43)</f>
        <v>24.5</v>
      </c>
      <c r="I43" s="115">
        <v>94.6</v>
      </c>
      <c r="J43" s="330">
        <v>27</v>
      </c>
      <c r="K43" s="331">
        <v>0.2</v>
      </c>
      <c r="L43" s="332" t="s">
        <v>242</v>
      </c>
      <c r="M43" s="116" t="s">
        <v>242</v>
      </c>
      <c r="N43" s="115">
        <v>0.1</v>
      </c>
      <c r="O43" s="115">
        <v>0.4</v>
      </c>
      <c r="P43" s="115">
        <v>13.1</v>
      </c>
      <c r="Q43" s="115">
        <v>56.7</v>
      </c>
      <c r="R43" s="115">
        <v>0.1</v>
      </c>
      <c r="S43" s="115">
        <v>1</v>
      </c>
      <c r="T43" s="115">
        <v>23.4</v>
      </c>
      <c r="U43" s="115">
        <v>4.1</v>
      </c>
      <c r="V43" s="115">
        <v>10.2</v>
      </c>
      <c r="W43" s="115">
        <f>SUM(X43:Z43)</f>
        <v>84.60000000000001</v>
      </c>
      <c r="X43" s="115">
        <v>0.5</v>
      </c>
      <c r="Y43" s="115">
        <v>1.2</v>
      </c>
      <c r="Z43" s="115">
        <v>82.9</v>
      </c>
      <c r="AA43" s="323"/>
    </row>
    <row r="44" spans="1:27" s="108" customFormat="1" ht="15" customHeight="1">
      <c r="A44" s="328"/>
      <c r="B44" s="329" t="s">
        <v>124</v>
      </c>
      <c r="C44" s="118">
        <f>SUM(D44:F44)</f>
        <v>72.7</v>
      </c>
      <c r="D44" s="115">
        <v>0.8</v>
      </c>
      <c r="E44" s="116" t="s">
        <v>242</v>
      </c>
      <c r="F44" s="115">
        <f>SUM(G44:H44)</f>
        <v>71.9</v>
      </c>
      <c r="G44" s="115">
        <f>SUM(N44:Q44)</f>
        <v>57.900000000000006</v>
      </c>
      <c r="H44" s="115">
        <f>SUM(R44:T44)</f>
        <v>14</v>
      </c>
      <c r="I44" s="115">
        <v>71.9</v>
      </c>
      <c r="J44" s="332" t="s">
        <v>242</v>
      </c>
      <c r="K44" s="333" t="s">
        <v>242</v>
      </c>
      <c r="L44" s="332" t="s">
        <v>242</v>
      </c>
      <c r="M44" s="116" t="s">
        <v>242</v>
      </c>
      <c r="N44" s="116" t="s">
        <v>242</v>
      </c>
      <c r="O44" s="116">
        <v>0</v>
      </c>
      <c r="P44" s="115">
        <v>10.8</v>
      </c>
      <c r="Q44" s="115">
        <v>47.1</v>
      </c>
      <c r="R44" s="116" t="s">
        <v>242</v>
      </c>
      <c r="S44" s="116" t="s">
        <v>242</v>
      </c>
      <c r="T44" s="115">
        <v>14</v>
      </c>
      <c r="U44" s="115">
        <v>3.6</v>
      </c>
      <c r="V44" s="115">
        <v>1</v>
      </c>
      <c r="W44" s="115">
        <f>SUM(X44:Z44)</f>
        <v>70.89999999999999</v>
      </c>
      <c r="X44" s="116" t="s">
        <v>242</v>
      </c>
      <c r="Y44" s="115">
        <v>1.6</v>
      </c>
      <c r="Z44" s="115">
        <v>69.3</v>
      </c>
      <c r="AA44" s="323"/>
    </row>
    <row r="45" spans="1:27" s="108" customFormat="1" ht="15" customHeight="1">
      <c r="A45" s="328"/>
      <c r="B45" s="329" t="s">
        <v>125</v>
      </c>
      <c r="C45" s="118">
        <v>102.3</v>
      </c>
      <c r="D45" s="115">
        <v>1.4</v>
      </c>
      <c r="E45" s="116" t="s">
        <v>242</v>
      </c>
      <c r="F45" s="115">
        <f>SUM(G45:H45)</f>
        <v>101</v>
      </c>
      <c r="G45" s="115">
        <f>SUM(N45:Q45)</f>
        <v>85.6</v>
      </c>
      <c r="H45" s="115">
        <v>15.4</v>
      </c>
      <c r="I45" s="115">
        <v>100.2</v>
      </c>
      <c r="J45" s="330">
        <v>66</v>
      </c>
      <c r="K45" s="331">
        <v>0.7</v>
      </c>
      <c r="L45" s="332" t="s">
        <v>242</v>
      </c>
      <c r="M45" s="116" t="s">
        <v>242</v>
      </c>
      <c r="N45" s="115">
        <v>0.1</v>
      </c>
      <c r="O45" s="115">
        <v>0.4</v>
      </c>
      <c r="P45" s="115">
        <v>37.3</v>
      </c>
      <c r="Q45" s="115">
        <v>47.8</v>
      </c>
      <c r="R45" s="116">
        <v>0</v>
      </c>
      <c r="S45" s="115">
        <v>0.4</v>
      </c>
      <c r="T45" s="115">
        <v>14.9</v>
      </c>
      <c r="U45" s="115">
        <v>2</v>
      </c>
      <c r="V45" s="115">
        <v>12.8</v>
      </c>
      <c r="W45" s="115">
        <v>88.1</v>
      </c>
      <c r="X45" s="115">
        <v>1.4</v>
      </c>
      <c r="Y45" s="115">
        <v>10.5</v>
      </c>
      <c r="Z45" s="115">
        <v>76.3</v>
      </c>
      <c r="AA45" s="323"/>
    </row>
    <row r="46" spans="1:27" s="108" customFormat="1" ht="15" customHeight="1">
      <c r="A46" s="328"/>
      <c r="B46" s="329" t="s">
        <v>126</v>
      </c>
      <c r="C46" s="118">
        <v>134.8</v>
      </c>
      <c r="D46" s="115">
        <v>1.6</v>
      </c>
      <c r="E46" s="115">
        <v>0.9</v>
      </c>
      <c r="F46" s="115">
        <f>SUM(G46:H46)</f>
        <v>132.4</v>
      </c>
      <c r="G46" s="115">
        <f>SUM(N46:Q46)</f>
        <v>119.80000000000001</v>
      </c>
      <c r="H46" s="115">
        <f>SUM(R46:T46)</f>
        <v>12.6</v>
      </c>
      <c r="I46" s="115">
        <v>132.2</v>
      </c>
      <c r="J46" s="330">
        <v>5</v>
      </c>
      <c r="K46" s="331">
        <v>0.2</v>
      </c>
      <c r="L46" s="332" t="s">
        <v>242</v>
      </c>
      <c r="M46" s="116" t="s">
        <v>242</v>
      </c>
      <c r="N46" s="115">
        <v>0.2</v>
      </c>
      <c r="O46" s="115">
        <v>1.7</v>
      </c>
      <c r="P46" s="115">
        <v>36.5</v>
      </c>
      <c r="Q46" s="115">
        <v>81.4</v>
      </c>
      <c r="R46" s="116">
        <v>0</v>
      </c>
      <c r="S46" s="115">
        <v>0.4</v>
      </c>
      <c r="T46" s="115">
        <v>12.2</v>
      </c>
      <c r="U46" s="115">
        <v>5.1</v>
      </c>
      <c r="V46" s="115">
        <v>1.6</v>
      </c>
      <c r="W46" s="115">
        <v>130.7</v>
      </c>
      <c r="X46" s="115">
        <v>3.1</v>
      </c>
      <c r="Y46" s="115">
        <v>3.8</v>
      </c>
      <c r="Z46" s="115">
        <v>123.9</v>
      </c>
      <c r="AA46" s="323"/>
    </row>
    <row r="47" spans="1:27" ht="15" customHeight="1">
      <c r="A47" s="10"/>
      <c r="B47" s="11"/>
      <c r="C47" s="118"/>
      <c r="D47" s="115"/>
      <c r="E47" s="115"/>
      <c r="F47" s="115"/>
      <c r="G47" s="115"/>
      <c r="H47" s="115"/>
      <c r="I47" s="115"/>
      <c r="J47" s="330"/>
      <c r="K47" s="331"/>
      <c r="L47" s="330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9"/>
    </row>
    <row r="48" spans="1:27" s="8" customFormat="1" ht="15" customHeight="1">
      <c r="A48" s="621" t="s">
        <v>127</v>
      </c>
      <c r="B48" s="622"/>
      <c r="C48" s="39">
        <f aca="true" t="shared" si="12" ref="C48:Z48">SUM(C49:C52)</f>
        <v>797.1999999999999</v>
      </c>
      <c r="D48" s="39">
        <v>7.1</v>
      </c>
      <c r="E48" s="39">
        <f t="shared" si="12"/>
        <v>0.8</v>
      </c>
      <c r="F48" s="39">
        <f t="shared" si="12"/>
        <v>789.4000000000001</v>
      </c>
      <c r="G48" s="39">
        <f t="shared" si="12"/>
        <v>308.6</v>
      </c>
      <c r="H48" s="39">
        <v>480.7</v>
      </c>
      <c r="I48" s="39">
        <f t="shared" si="12"/>
        <v>785.4</v>
      </c>
      <c r="J48" s="119">
        <f t="shared" si="12"/>
        <v>391</v>
      </c>
      <c r="K48" s="39">
        <f t="shared" si="12"/>
        <v>3.9</v>
      </c>
      <c r="L48" s="119">
        <f t="shared" si="12"/>
        <v>1</v>
      </c>
      <c r="M48" s="39">
        <f t="shared" si="12"/>
        <v>0.1</v>
      </c>
      <c r="N48" s="39">
        <f t="shared" si="12"/>
        <v>0.2</v>
      </c>
      <c r="O48" s="39">
        <v>0.9</v>
      </c>
      <c r="P48" s="39">
        <v>128.4</v>
      </c>
      <c r="Q48" s="39">
        <v>179.2</v>
      </c>
      <c r="R48" s="39">
        <f t="shared" si="12"/>
        <v>8.2</v>
      </c>
      <c r="S48" s="39">
        <f t="shared" si="12"/>
        <v>94.7</v>
      </c>
      <c r="T48" s="39">
        <v>377.8</v>
      </c>
      <c r="U48" s="39">
        <v>80.8</v>
      </c>
      <c r="V48" s="39">
        <f t="shared" si="12"/>
        <v>135.79999999999998</v>
      </c>
      <c r="W48" s="39">
        <f t="shared" si="12"/>
        <v>653.5</v>
      </c>
      <c r="X48" s="39">
        <f t="shared" si="12"/>
        <v>11.8</v>
      </c>
      <c r="Y48" s="39">
        <f t="shared" si="12"/>
        <v>25.299999999999997</v>
      </c>
      <c r="Z48" s="39">
        <f t="shared" si="12"/>
        <v>616.4</v>
      </c>
      <c r="AA48" s="315"/>
    </row>
    <row r="49" spans="1:27" s="108" customFormat="1" ht="15" customHeight="1">
      <c r="A49" s="42"/>
      <c r="B49" s="329" t="s">
        <v>128</v>
      </c>
      <c r="C49" s="118">
        <v>235.6</v>
      </c>
      <c r="D49" s="115">
        <v>1</v>
      </c>
      <c r="E49" s="115">
        <v>0.5</v>
      </c>
      <c r="F49" s="115">
        <f>SUM(G49:H49)</f>
        <v>234</v>
      </c>
      <c r="G49" s="115">
        <f>SUM(N49:Q49)</f>
        <v>47.4</v>
      </c>
      <c r="H49" s="115">
        <f>SUM(R49:T49)</f>
        <v>186.6</v>
      </c>
      <c r="I49" s="115">
        <v>232.7</v>
      </c>
      <c r="J49" s="330">
        <v>133</v>
      </c>
      <c r="K49" s="331">
        <v>1.2</v>
      </c>
      <c r="L49" s="330">
        <v>1</v>
      </c>
      <c r="M49" s="115">
        <v>0.1</v>
      </c>
      <c r="N49" s="116">
        <v>0</v>
      </c>
      <c r="O49" s="116">
        <v>0.2</v>
      </c>
      <c r="P49" s="115">
        <v>20.3</v>
      </c>
      <c r="Q49" s="115">
        <v>26.9</v>
      </c>
      <c r="R49" s="115">
        <v>1</v>
      </c>
      <c r="S49" s="115">
        <v>23.4</v>
      </c>
      <c r="T49" s="115">
        <v>162.2</v>
      </c>
      <c r="U49" s="115">
        <v>30.1</v>
      </c>
      <c r="V49" s="115">
        <v>62.3</v>
      </c>
      <c r="W49" s="115">
        <f>SUM(X49:Z49)</f>
        <v>171.7</v>
      </c>
      <c r="X49" s="115">
        <v>8.5</v>
      </c>
      <c r="Y49" s="116" t="s">
        <v>242</v>
      </c>
      <c r="Z49" s="115">
        <v>163.2</v>
      </c>
      <c r="AA49" s="323"/>
    </row>
    <row r="50" spans="1:27" s="108" customFormat="1" ht="15" customHeight="1">
      <c r="A50" s="328"/>
      <c r="B50" s="329" t="s">
        <v>129</v>
      </c>
      <c r="C50" s="118">
        <f>SUM(D50:F50)</f>
        <v>116.6</v>
      </c>
      <c r="D50" s="115">
        <v>0.6</v>
      </c>
      <c r="E50" s="116" t="s">
        <v>242</v>
      </c>
      <c r="F50" s="115">
        <f>SUM(G50:H50)</f>
        <v>116</v>
      </c>
      <c r="G50" s="115">
        <f>SUM(N50:Q50)</f>
        <v>69.9</v>
      </c>
      <c r="H50" s="115">
        <f>SUM(R50:T50)</f>
        <v>46.1</v>
      </c>
      <c r="I50" s="115">
        <v>115.4</v>
      </c>
      <c r="J50" s="330">
        <v>78</v>
      </c>
      <c r="K50" s="331">
        <v>0.6</v>
      </c>
      <c r="L50" s="332" t="s">
        <v>242</v>
      </c>
      <c r="M50" s="116" t="s">
        <v>242</v>
      </c>
      <c r="N50" s="116" t="s">
        <v>242</v>
      </c>
      <c r="O50" s="116" t="s">
        <v>242</v>
      </c>
      <c r="P50" s="115">
        <v>16.6</v>
      </c>
      <c r="Q50" s="115">
        <v>53.3</v>
      </c>
      <c r="R50" s="115">
        <v>0.8</v>
      </c>
      <c r="S50" s="115">
        <v>8.7</v>
      </c>
      <c r="T50" s="115">
        <v>36.6</v>
      </c>
      <c r="U50" s="115">
        <v>0.6</v>
      </c>
      <c r="V50" s="115">
        <v>14.8</v>
      </c>
      <c r="W50" s="115">
        <f>SUM(X50:Z50)</f>
        <v>101.2</v>
      </c>
      <c r="X50" s="115">
        <v>0.8</v>
      </c>
      <c r="Y50" s="115">
        <v>0.4</v>
      </c>
      <c r="Z50" s="115">
        <v>100</v>
      </c>
      <c r="AA50" s="323"/>
    </row>
    <row r="51" spans="1:27" s="108" customFormat="1" ht="15" customHeight="1">
      <c r="A51" s="328"/>
      <c r="B51" s="329" t="s">
        <v>130</v>
      </c>
      <c r="C51" s="118">
        <f>SUM(D51:F51)</f>
        <v>316.59999999999997</v>
      </c>
      <c r="D51" s="115">
        <v>2.4</v>
      </c>
      <c r="E51" s="116" t="s">
        <v>242</v>
      </c>
      <c r="F51" s="115">
        <f>SUM(G51:H51)</f>
        <v>314.2</v>
      </c>
      <c r="G51" s="115">
        <f>SUM(N51:Q51)</f>
        <v>128</v>
      </c>
      <c r="H51" s="115">
        <f>SUM(R51:T51)</f>
        <v>186.2</v>
      </c>
      <c r="I51" s="115">
        <v>312.7</v>
      </c>
      <c r="J51" s="330">
        <v>129</v>
      </c>
      <c r="K51" s="331">
        <v>1.5</v>
      </c>
      <c r="L51" s="332" t="s">
        <v>242</v>
      </c>
      <c r="M51" s="116" t="s">
        <v>242</v>
      </c>
      <c r="N51" s="115">
        <v>0.2</v>
      </c>
      <c r="O51" s="115">
        <v>0.4</v>
      </c>
      <c r="P51" s="115">
        <v>67.9</v>
      </c>
      <c r="Q51" s="115">
        <v>59.5</v>
      </c>
      <c r="R51" s="115">
        <v>6.3</v>
      </c>
      <c r="S51" s="115">
        <v>52.9</v>
      </c>
      <c r="T51" s="115">
        <v>127</v>
      </c>
      <c r="U51" s="115">
        <v>49.7</v>
      </c>
      <c r="V51" s="115">
        <v>44.1</v>
      </c>
      <c r="W51" s="115">
        <f>SUM(X51:Z51)</f>
        <v>270.1</v>
      </c>
      <c r="X51" s="115">
        <v>1.4</v>
      </c>
      <c r="Y51" s="115">
        <v>24.9</v>
      </c>
      <c r="Z51" s="115">
        <v>243.8</v>
      </c>
      <c r="AA51" s="323"/>
    </row>
    <row r="52" spans="1:27" s="108" customFormat="1" ht="15" customHeight="1">
      <c r="A52" s="328"/>
      <c r="B52" s="329" t="s">
        <v>131</v>
      </c>
      <c r="C52" s="118">
        <v>128.4</v>
      </c>
      <c r="D52" s="115">
        <v>3</v>
      </c>
      <c r="E52" s="115">
        <v>0.3</v>
      </c>
      <c r="F52" s="115">
        <f>SUM(G52:H52)</f>
        <v>125.19999999999999</v>
      </c>
      <c r="G52" s="115">
        <f>SUM(N52:Q52)</f>
        <v>63.3</v>
      </c>
      <c r="H52" s="115">
        <f>SUM(R52:T52)</f>
        <v>61.9</v>
      </c>
      <c r="I52" s="115">
        <v>124.6</v>
      </c>
      <c r="J52" s="330">
        <v>51</v>
      </c>
      <c r="K52" s="331">
        <v>0.6</v>
      </c>
      <c r="L52" s="332" t="s">
        <v>242</v>
      </c>
      <c r="M52" s="116" t="s">
        <v>242</v>
      </c>
      <c r="N52" s="116" t="s">
        <v>242</v>
      </c>
      <c r="O52" s="116">
        <v>0.2</v>
      </c>
      <c r="P52" s="115">
        <v>23.5</v>
      </c>
      <c r="Q52" s="115">
        <v>39.6</v>
      </c>
      <c r="R52" s="115">
        <v>0.1</v>
      </c>
      <c r="S52" s="115">
        <v>9.7</v>
      </c>
      <c r="T52" s="115">
        <v>52.1</v>
      </c>
      <c r="U52" s="115">
        <v>0.3</v>
      </c>
      <c r="V52" s="115">
        <v>14.6</v>
      </c>
      <c r="W52" s="115">
        <f>SUM(X52:Z52)</f>
        <v>110.5</v>
      </c>
      <c r="X52" s="115">
        <v>1.1</v>
      </c>
      <c r="Y52" s="116" t="s">
        <v>242</v>
      </c>
      <c r="Z52" s="115">
        <v>109.4</v>
      </c>
      <c r="AA52" s="323"/>
    </row>
    <row r="53" spans="1:27" ht="15" customHeight="1">
      <c r="A53" s="10"/>
      <c r="B53" s="11"/>
      <c r="C53" s="118"/>
      <c r="D53" s="115"/>
      <c r="E53" s="115"/>
      <c r="F53" s="115"/>
      <c r="G53" s="115"/>
      <c r="H53" s="115"/>
      <c r="I53" s="115"/>
      <c r="J53" s="330"/>
      <c r="K53" s="331"/>
      <c r="L53" s="330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9"/>
    </row>
    <row r="54" spans="1:27" s="8" customFormat="1" ht="15" customHeight="1">
      <c r="A54" s="621" t="s">
        <v>132</v>
      </c>
      <c r="B54" s="622"/>
      <c r="C54" s="39">
        <f>SUM(C55:C60)</f>
        <v>783.0999999999999</v>
      </c>
      <c r="D54" s="39">
        <f>SUM(D55:D60)</f>
        <v>10.8</v>
      </c>
      <c r="E54" s="39">
        <f aca="true" t="shared" si="13" ref="E54:Z54">SUM(E55:E60)</f>
        <v>1</v>
      </c>
      <c r="F54" s="39">
        <v>771.4</v>
      </c>
      <c r="G54" s="39">
        <v>402.6</v>
      </c>
      <c r="H54" s="39">
        <f t="shared" si="13"/>
        <v>368.70000000000005</v>
      </c>
      <c r="I54" s="39">
        <v>768.4</v>
      </c>
      <c r="J54" s="119">
        <f t="shared" si="13"/>
        <v>459</v>
      </c>
      <c r="K54" s="39">
        <v>2.9</v>
      </c>
      <c r="L54" s="119">
        <f t="shared" si="13"/>
        <v>1</v>
      </c>
      <c r="M54" s="39">
        <f t="shared" si="13"/>
        <v>0.1</v>
      </c>
      <c r="N54" s="39">
        <v>0.1</v>
      </c>
      <c r="O54" s="39">
        <f t="shared" si="13"/>
        <v>0.8</v>
      </c>
      <c r="P54" s="39">
        <v>92.2</v>
      </c>
      <c r="Q54" s="39">
        <v>309.4</v>
      </c>
      <c r="R54" s="39">
        <f t="shared" si="13"/>
        <v>1.9000000000000001</v>
      </c>
      <c r="S54" s="39">
        <f t="shared" si="13"/>
        <v>26.8</v>
      </c>
      <c r="T54" s="39">
        <v>339.9</v>
      </c>
      <c r="U54" s="39">
        <f t="shared" si="13"/>
        <v>29.3</v>
      </c>
      <c r="V54" s="39">
        <f t="shared" si="13"/>
        <v>227.70000000000002</v>
      </c>
      <c r="W54" s="39">
        <f t="shared" si="13"/>
        <v>543.7</v>
      </c>
      <c r="X54" s="39">
        <v>7.7</v>
      </c>
      <c r="Y54" s="39">
        <f t="shared" si="13"/>
        <v>48.900000000000006</v>
      </c>
      <c r="Z54" s="39">
        <f t="shared" si="13"/>
        <v>487.1</v>
      </c>
      <c r="AA54" s="315"/>
    </row>
    <row r="55" spans="1:27" s="108" customFormat="1" ht="15" customHeight="1">
      <c r="A55" s="328"/>
      <c r="B55" s="329" t="s">
        <v>133</v>
      </c>
      <c r="C55" s="118">
        <f aca="true" t="shared" si="14" ref="C55:C60">SUM(D55:F55)</f>
        <v>95.9</v>
      </c>
      <c r="D55" s="115">
        <v>0.6</v>
      </c>
      <c r="E55" s="116" t="s">
        <v>242</v>
      </c>
      <c r="F55" s="115">
        <f>SUM(G55:H55)</f>
        <v>95.30000000000001</v>
      </c>
      <c r="G55" s="115">
        <f aca="true" t="shared" si="15" ref="G55:G60">SUM(N55:Q55)</f>
        <v>25.6</v>
      </c>
      <c r="H55" s="115">
        <f>SUM(R55:T55)</f>
        <v>69.7</v>
      </c>
      <c r="I55" s="115">
        <v>94.8</v>
      </c>
      <c r="J55" s="330">
        <v>53</v>
      </c>
      <c r="K55" s="331">
        <v>0.5</v>
      </c>
      <c r="L55" s="332" t="s">
        <v>242</v>
      </c>
      <c r="M55" s="116" t="s">
        <v>242</v>
      </c>
      <c r="N55" s="116" t="s">
        <v>242</v>
      </c>
      <c r="O55" s="116" t="s">
        <v>242</v>
      </c>
      <c r="P55" s="115">
        <v>8.5</v>
      </c>
      <c r="Q55" s="115">
        <v>17.1</v>
      </c>
      <c r="R55" s="115">
        <v>0.8</v>
      </c>
      <c r="S55" s="115">
        <v>18.4</v>
      </c>
      <c r="T55" s="115">
        <v>50.5</v>
      </c>
      <c r="U55" s="115">
        <v>0.4</v>
      </c>
      <c r="V55" s="115">
        <v>8.7</v>
      </c>
      <c r="W55" s="115">
        <v>86.6</v>
      </c>
      <c r="X55" s="115">
        <v>1</v>
      </c>
      <c r="Y55" s="115">
        <v>31.8</v>
      </c>
      <c r="Z55" s="115">
        <v>53.7</v>
      </c>
      <c r="AA55" s="323"/>
    </row>
    <row r="56" spans="1:27" s="108" customFormat="1" ht="15" customHeight="1">
      <c r="A56" s="328"/>
      <c r="B56" s="329" t="s">
        <v>134</v>
      </c>
      <c r="C56" s="118">
        <f t="shared" si="14"/>
        <v>119.20000000000002</v>
      </c>
      <c r="D56" s="115">
        <v>1.5</v>
      </c>
      <c r="E56" s="116" t="s">
        <v>242</v>
      </c>
      <c r="F56" s="115">
        <f>SUM(G56:H56)</f>
        <v>117.70000000000002</v>
      </c>
      <c r="G56" s="115">
        <f t="shared" si="15"/>
        <v>83.9</v>
      </c>
      <c r="H56" s="115">
        <f>SUM(R56:T56)</f>
        <v>33.800000000000004</v>
      </c>
      <c r="I56" s="115">
        <v>117.2</v>
      </c>
      <c r="J56" s="330">
        <v>95</v>
      </c>
      <c r="K56" s="331">
        <v>0.5</v>
      </c>
      <c r="L56" s="332" t="s">
        <v>242</v>
      </c>
      <c r="M56" s="116" t="s">
        <v>242</v>
      </c>
      <c r="N56" s="116">
        <v>0</v>
      </c>
      <c r="O56" s="116">
        <v>0.1</v>
      </c>
      <c r="P56" s="115">
        <v>14.1</v>
      </c>
      <c r="Q56" s="115">
        <v>69.7</v>
      </c>
      <c r="R56" s="116">
        <v>0</v>
      </c>
      <c r="S56" s="115">
        <v>1.1</v>
      </c>
      <c r="T56" s="115">
        <v>32.7</v>
      </c>
      <c r="U56" s="115">
        <v>0.4</v>
      </c>
      <c r="V56" s="115">
        <v>24.1</v>
      </c>
      <c r="W56" s="115">
        <f>SUM(X56:Z56)</f>
        <v>93.5</v>
      </c>
      <c r="X56" s="115">
        <v>1.6</v>
      </c>
      <c r="Y56" s="116" t="s">
        <v>242</v>
      </c>
      <c r="Z56" s="115">
        <v>91.9</v>
      </c>
      <c r="AA56" s="323"/>
    </row>
    <row r="57" spans="1:27" s="108" customFormat="1" ht="15" customHeight="1">
      <c r="A57" s="328"/>
      <c r="B57" s="329" t="s">
        <v>135</v>
      </c>
      <c r="C57" s="118">
        <f t="shared" si="14"/>
        <v>200.4</v>
      </c>
      <c r="D57" s="115">
        <v>1.3</v>
      </c>
      <c r="E57" s="116">
        <v>0.5</v>
      </c>
      <c r="F57" s="115">
        <f>SUM(G57:H57)</f>
        <v>198.6</v>
      </c>
      <c r="G57" s="115">
        <f t="shared" si="15"/>
        <v>97.6</v>
      </c>
      <c r="H57" s="115">
        <v>101</v>
      </c>
      <c r="I57" s="115">
        <v>197.8</v>
      </c>
      <c r="J57" s="330">
        <v>111</v>
      </c>
      <c r="K57" s="331">
        <v>0.8</v>
      </c>
      <c r="L57" s="332">
        <v>1</v>
      </c>
      <c r="M57" s="116">
        <v>0.1</v>
      </c>
      <c r="N57" s="115">
        <v>0.1</v>
      </c>
      <c r="O57" s="115">
        <v>0.2</v>
      </c>
      <c r="P57" s="115">
        <v>16.8</v>
      </c>
      <c r="Q57" s="115">
        <v>80.5</v>
      </c>
      <c r="R57" s="115">
        <v>0.8</v>
      </c>
      <c r="S57" s="115">
        <v>4.8</v>
      </c>
      <c r="T57" s="115">
        <v>95.5</v>
      </c>
      <c r="U57" s="115">
        <v>6.7</v>
      </c>
      <c r="V57" s="115">
        <v>77.4</v>
      </c>
      <c r="W57" s="115">
        <f>SUM(X57:Z57)</f>
        <v>121.2</v>
      </c>
      <c r="X57" s="115">
        <v>1.8</v>
      </c>
      <c r="Y57" s="115">
        <v>0.1</v>
      </c>
      <c r="Z57" s="115">
        <v>119.3</v>
      </c>
      <c r="AA57" s="323"/>
    </row>
    <row r="58" spans="1:27" s="108" customFormat="1" ht="15" customHeight="1">
      <c r="A58" s="328"/>
      <c r="B58" s="329" t="s">
        <v>136</v>
      </c>
      <c r="C58" s="118">
        <f t="shared" si="14"/>
        <v>187.79999999999998</v>
      </c>
      <c r="D58" s="115">
        <v>6</v>
      </c>
      <c r="E58" s="115">
        <v>0.1</v>
      </c>
      <c r="F58" s="115">
        <v>181.7</v>
      </c>
      <c r="G58" s="115">
        <f t="shared" si="15"/>
        <v>93</v>
      </c>
      <c r="H58" s="115">
        <f>SUM(R58:T58)</f>
        <v>88.8</v>
      </c>
      <c r="I58" s="115">
        <v>181.1</v>
      </c>
      <c r="J58" s="330">
        <v>108</v>
      </c>
      <c r="K58" s="331">
        <v>0.7</v>
      </c>
      <c r="L58" s="332" t="s">
        <v>242</v>
      </c>
      <c r="M58" s="116" t="s">
        <v>242</v>
      </c>
      <c r="N58" s="116">
        <v>0</v>
      </c>
      <c r="O58" s="116">
        <v>0.2</v>
      </c>
      <c r="P58" s="115">
        <v>17.3</v>
      </c>
      <c r="Q58" s="115">
        <v>75.5</v>
      </c>
      <c r="R58" s="115">
        <v>0.2</v>
      </c>
      <c r="S58" s="115">
        <v>1.5</v>
      </c>
      <c r="T58" s="115">
        <v>87.1</v>
      </c>
      <c r="U58" s="115">
        <v>1.5</v>
      </c>
      <c r="V58" s="115">
        <v>64.3</v>
      </c>
      <c r="W58" s="115">
        <v>117.5</v>
      </c>
      <c r="X58" s="115">
        <v>1.4</v>
      </c>
      <c r="Y58" s="115">
        <v>1.8</v>
      </c>
      <c r="Z58" s="115">
        <v>114.2</v>
      </c>
      <c r="AA58" s="323"/>
    </row>
    <row r="59" spans="1:27" s="108" customFormat="1" ht="15" customHeight="1">
      <c r="A59" s="328"/>
      <c r="B59" s="329" t="s">
        <v>137</v>
      </c>
      <c r="C59" s="118">
        <f t="shared" si="14"/>
        <v>97.8</v>
      </c>
      <c r="D59" s="115">
        <v>0.3</v>
      </c>
      <c r="E59" s="115">
        <v>0.4</v>
      </c>
      <c r="F59" s="115">
        <f>SUM(G59:H59)</f>
        <v>97.1</v>
      </c>
      <c r="G59" s="115">
        <v>61.3</v>
      </c>
      <c r="H59" s="115">
        <f>SUM(R59:T59)</f>
        <v>35.800000000000004</v>
      </c>
      <c r="I59" s="115">
        <v>97</v>
      </c>
      <c r="J59" s="330">
        <v>25</v>
      </c>
      <c r="K59" s="331">
        <v>0.1</v>
      </c>
      <c r="L59" s="332" t="s">
        <v>242</v>
      </c>
      <c r="M59" s="116" t="s">
        <v>242</v>
      </c>
      <c r="N59" s="115">
        <v>0.1</v>
      </c>
      <c r="O59" s="115">
        <v>0.3</v>
      </c>
      <c r="P59" s="115">
        <v>29.3</v>
      </c>
      <c r="Q59" s="115">
        <v>31.7</v>
      </c>
      <c r="R59" s="116">
        <v>0</v>
      </c>
      <c r="S59" s="115">
        <v>0.1</v>
      </c>
      <c r="T59" s="115">
        <v>35.7</v>
      </c>
      <c r="U59" s="115">
        <v>12.3</v>
      </c>
      <c r="V59" s="115">
        <v>28.4</v>
      </c>
      <c r="W59" s="115">
        <f>SUM(X59:Z59)</f>
        <v>68.8</v>
      </c>
      <c r="X59" s="115">
        <v>1.3</v>
      </c>
      <c r="Y59" s="115">
        <v>15.2</v>
      </c>
      <c r="Z59" s="115">
        <v>52.3</v>
      </c>
      <c r="AA59" s="323"/>
    </row>
    <row r="60" spans="1:27" s="108" customFormat="1" ht="15" customHeight="1">
      <c r="A60" s="328"/>
      <c r="B60" s="329" t="s">
        <v>138</v>
      </c>
      <c r="C60" s="118">
        <f t="shared" si="14"/>
        <v>82</v>
      </c>
      <c r="D60" s="115">
        <v>1.1</v>
      </c>
      <c r="E60" s="116" t="s">
        <v>242</v>
      </c>
      <c r="F60" s="115">
        <v>80.9</v>
      </c>
      <c r="G60" s="115">
        <f t="shared" si="15"/>
        <v>41.4</v>
      </c>
      <c r="H60" s="115">
        <v>39.6</v>
      </c>
      <c r="I60" s="115">
        <v>80.6</v>
      </c>
      <c r="J60" s="330">
        <v>67</v>
      </c>
      <c r="K60" s="331">
        <v>0.4</v>
      </c>
      <c r="L60" s="332" t="s">
        <v>242</v>
      </c>
      <c r="M60" s="116" t="s">
        <v>242</v>
      </c>
      <c r="N60" s="116">
        <v>0</v>
      </c>
      <c r="O60" s="116">
        <v>0</v>
      </c>
      <c r="P60" s="115">
        <v>6.4</v>
      </c>
      <c r="Q60" s="115">
        <v>35</v>
      </c>
      <c r="R60" s="115">
        <v>0.1</v>
      </c>
      <c r="S60" s="115">
        <v>0.9</v>
      </c>
      <c r="T60" s="115">
        <v>38.5</v>
      </c>
      <c r="U60" s="115">
        <v>8</v>
      </c>
      <c r="V60" s="115">
        <v>24.8</v>
      </c>
      <c r="W60" s="115">
        <v>56.1</v>
      </c>
      <c r="X60" s="115">
        <v>0.5</v>
      </c>
      <c r="Y60" s="116" t="s">
        <v>242</v>
      </c>
      <c r="Z60" s="115">
        <v>55.7</v>
      </c>
      <c r="AA60" s="323"/>
    </row>
    <row r="61" spans="1:27" ht="15" customHeight="1">
      <c r="A61" s="10"/>
      <c r="B61" s="11"/>
      <c r="C61" s="118"/>
      <c r="D61" s="115"/>
      <c r="E61" s="115"/>
      <c r="F61" s="115"/>
      <c r="G61" s="115"/>
      <c r="H61" s="115"/>
      <c r="I61" s="115"/>
      <c r="J61" s="330"/>
      <c r="K61" s="331"/>
      <c r="L61" s="330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9"/>
    </row>
    <row r="62" spans="1:27" s="8" customFormat="1" ht="15" customHeight="1">
      <c r="A62" s="621" t="s">
        <v>139</v>
      </c>
      <c r="B62" s="622"/>
      <c r="C62" s="39">
        <f>SUM(C63:C66)</f>
        <v>864.2</v>
      </c>
      <c r="D62" s="39">
        <f>SUM(D63:D66)</f>
        <v>8.5</v>
      </c>
      <c r="E62" s="39">
        <f aca="true" t="shared" si="16" ref="E62:Y62">SUM(E63:E66)</f>
        <v>11.1</v>
      </c>
      <c r="F62" s="39">
        <f t="shared" si="16"/>
        <v>844.6</v>
      </c>
      <c r="G62" s="39">
        <f t="shared" si="16"/>
        <v>576.8000000000001</v>
      </c>
      <c r="H62" s="39">
        <f t="shared" si="16"/>
        <v>267.8</v>
      </c>
      <c r="I62" s="39">
        <v>838.9</v>
      </c>
      <c r="J62" s="119">
        <f t="shared" si="16"/>
        <v>512</v>
      </c>
      <c r="K62" s="39">
        <f t="shared" si="16"/>
        <v>5</v>
      </c>
      <c r="L62" s="119">
        <f t="shared" si="16"/>
        <v>6</v>
      </c>
      <c r="M62" s="39">
        <f t="shared" si="16"/>
        <v>0.7</v>
      </c>
      <c r="N62" s="39">
        <v>0.2</v>
      </c>
      <c r="O62" s="39">
        <f t="shared" si="16"/>
        <v>1.4</v>
      </c>
      <c r="P62" s="39">
        <v>110</v>
      </c>
      <c r="Q62" s="39">
        <v>465.2</v>
      </c>
      <c r="R62" s="39">
        <f t="shared" si="16"/>
        <v>2.6</v>
      </c>
      <c r="S62" s="39">
        <f t="shared" si="16"/>
        <v>19.2</v>
      </c>
      <c r="T62" s="39">
        <f t="shared" si="16"/>
        <v>245.9</v>
      </c>
      <c r="U62" s="39">
        <f t="shared" si="16"/>
        <v>65.2</v>
      </c>
      <c r="V62" s="39">
        <v>157.1</v>
      </c>
      <c r="W62" s="39">
        <v>687.5</v>
      </c>
      <c r="X62" s="39">
        <v>19.8</v>
      </c>
      <c r="Y62" s="39">
        <f t="shared" si="16"/>
        <v>10.9</v>
      </c>
      <c r="Z62" s="39">
        <v>656.8</v>
      </c>
      <c r="AA62" s="315"/>
    </row>
    <row r="63" spans="1:27" s="108" customFormat="1" ht="15" customHeight="1">
      <c r="A63" s="328"/>
      <c r="B63" s="329" t="s">
        <v>140</v>
      </c>
      <c r="C63" s="118">
        <f>SUM(D63:F63)</f>
        <v>231.90000000000003</v>
      </c>
      <c r="D63" s="115">
        <v>0.6</v>
      </c>
      <c r="E63" s="115">
        <v>7.7</v>
      </c>
      <c r="F63" s="115">
        <f>SUM(G63:H63)</f>
        <v>223.60000000000002</v>
      </c>
      <c r="G63" s="115">
        <f>SUM(N63:Q63)</f>
        <v>196.8</v>
      </c>
      <c r="H63" s="115">
        <f>SUM(R63:T63)</f>
        <v>26.8</v>
      </c>
      <c r="I63" s="115">
        <v>222.7</v>
      </c>
      <c r="J63" s="330">
        <v>85</v>
      </c>
      <c r="K63" s="331">
        <v>0.9</v>
      </c>
      <c r="L63" s="332" t="s">
        <v>242</v>
      </c>
      <c r="M63" s="116" t="s">
        <v>242</v>
      </c>
      <c r="N63" s="115">
        <v>0.2</v>
      </c>
      <c r="O63" s="115">
        <v>0.2</v>
      </c>
      <c r="P63" s="115">
        <v>29</v>
      </c>
      <c r="Q63" s="115">
        <v>167.4</v>
      </c>
      <c r="R63" s="115">
        <v>0.2</v>
      </c>
      <c r="S63" s="115">
        <v>3.6</v>
      </c>
      <c r="T63" s="115">
        <v>23</v>
      </c>
      <c r="U63" s="115">
        <v>5.6</v>
      </c>
      <c r="V63" s="115">
        <v>22.4</v>
      </c>
      <c r="W63" s="115">
        <f>SUM(X63:Z63)</f>
        <v>201.2</v>
      </c>
      <c r="X63" s="115">
        <v>1.3</v>
      </c>
      <c r="Y63" s="115">
        <v>1.3</v>
      </c>
      <c r="Z63" s="115">
        <v>198.6</v>
      </c>
      <c r="AA63" s="323"/>
    </row>
    <row r="64" spans="1:27" s="108" customFormat="1" ht="15" customHeight="1">
      <c r="A64" s="328"/>
      <c r="B64" s="329" t="s">
        <v>141</v>
      </c>
      <c r="C64" s="118">
        <f>SUM(D64:F64)</f>
        <v>273.29999999999995</v>
      </c>
      <c r="D64" s="115">
        <v>3.9</v>
      </c>
      <c r="E64" s="116" t="s">
        <v>242</v>
      </c>
      <c r="F64" s="115">
        <f>SUM(G64:H64)</f>
        <v>269.4</v>
      </c>
      <c r="G64" s="115">
        <f>SUM(N64:Q64)</f>
        <v>147.7</v>
      </c>
      <c r="H64" s="115">
        <v>121.7</v>
      </c>
      <c r="I64" s="115">
        <v>267.3</v>
      </c>
      <c r="J64" s="330">
        <v>193</v>
      </c>
      <c r="K64" s="331">
        <v>2</v>
      </c>
      <c r="L64" s="330">
        <v>1</v>
      </c>
      <c r="M64" s="115">
        <v>0.1</v>
      </c>
      <c r="N64" s="116">
        <v>0</v>
      </c>
      <c r="O64" s="116">
        <v>0.2</v>
      </c>
      <c r="P64" s="115">
        <v>26.5</v>
      </c>
      <c r="Q64" s="115">
        <v>121</v>
      </c>
      <c r="R64" s="115">
        <v>2.3</v>
      </c>
      <c r="S64" s="115">
        <v>14.4</v>
      </c>
      <c r="T64" s="115">
        <v>104.9</v>
      </c>
      <c r="U64" s="115">
        <v>45.8</v>
      </c>
      <c r="V64" s="115">
        <v>56.4</v>
      </c>
      <c r="W64" s="115">
        <f>SUM(X64:Z64)</f>
        <v>213</v>
      </c>
      <c r="X64" s="115">
        <v>9.2</v>
      </c>
      <c r="Y64" s="116" t="s">
        <v>242</v>
      </c>
      <c r="Z64" s="115">
        <v>203.8</v>
      </c>
      <c r="AA64" s="323"/>
    </row>
    <row r="65" spans="1:27" s="108" customFormat="1" ht="15" customHeight="1">
      <c r="A65" s="328"/>
      <c r="B65" s="329" t="s">
        <v>142</v>
      </c>
      <c r="C65" s="118">
        <f>SUM(D65:F65)</f>
        <v>234</v>
      </c>
      <c r="D65" s="115">
        <v>0.9</v>
      </c>
      <c r="E65" s="115">
        <v>0.5</v>
      </c>
      <c r="F65" s="115">
        <f>SUM(G65:H65)</f>
        <v>232.6</v>
      </c>
      <c r="G65" s="115">
        <f>SUM(N65:Q65)</f>
        <v>139.1</v>
      </c>
      <c r="H65" s="115">
        <v>93.5</v>
      </c>
      <c r="I65" s="115">
        <v>230.9</v>
      </c>
      <c r="J65" s="330">
        <v>136</v>
      </c>
      <c r="K65" s="331">
        <v>1.1</v>
      </c>
      <c r="L65" s="330">
        <v>5</v>
      </c>
      <c r="M65" s="115">
        <v>0.6</v>
      </c>
      <c r="N65" s="116">
        <v>0</v>
      </c>
      <c r="O65" s="116">
        <v>0.6</v>
      </c>
      <c r="P65" s="115">
        <v>32.4</v>
      </c>
      <c r="Q65" s="115">
        <v>106.1</v>
      </c>
      <c r="R65" s="116">
        <v>0</v>
      </c>
      <c r="S65" s="116">
        <v>0</v>
      </c>
      <c r="T65" s="115">
        <v>93.4</v>
      </c>
      <c r="U65" s="115">
        <v>11.5</v>
      </c>
      <c r="V65" s="115">
        <v>60.7</v>
      </c>
      <c r="W65" s="115">
        <v>171.9</v>
      </c>
      <c r="X65" s="115">
        <v>6.4</v>
      </c>
      <c r="Y65" s="115">
        <v>7.6</v>
      </c>
      <c r="Z65" s="115">
        <v>157.8</v>
      </c>
      <c r="AA65" s="323"/>
    </row>
    <row r="66" spans="1:27" s="108" customFormat="1" ht="15" customHeight="1">
      <c r="A66" s="328"/>
      <c r="B66" s="329" t="s">
        <v>143</v>
      </c>
      <c r="C66" s="118">
        <f>SUM(D66:F66)</f>
        <v>125</v>
      </c>
      <c r="D66" s="115">
        <v>3.1</v>
      </c>
      <c r="E66" s="115">
        <v>2.9</v>
      </c>
      <c r="F66" s="115">
        <f>SUM(G66:H66)</f>
        <v>119</v>
      </c>
      <c r="G66" s="115">
        <v>93.2</v>
      </c>
      <c r="H66" s="115">
        <v>25.8</v>
      </c>
      <c r="I66" s="115">
        <v>118.1</v>
      </c>
      <c r="J66" s="330">
        <v>98</v>
      </c>
      <c r="K66" s="331">
        <v>1</v>
      </c>
      <c r="L66" s="332" t="s">
        <v>242</v>
      </c>
      <c r="M66" s="116" t="s">
        <v>242</v>
      </c>
      <c r="N66" s="116">
        <v>0.1</v>
      </c>
      <c r="O66" s="116">
        <v>0.4</v>
      </c>
      <c r="P66" s="115">
        <v>22</v>
      </c>
      <c r="Q66" s="115">
        <v>70.8</v>
      </c>
      <c r="R66" s="115">
        <v>0.1</v>
      </c>
      <c r="S66" s="115">
        <v>1.2</v>
      </c>
      <c r="T66" s="115">
        <v>24.6</v>
      </c>
      <c r="U66" s="115">
        <v>2.3</v>
      </c>
      <c r="V66" s="115">
        <v>17.7</v>
      </c>
      <c r="W66" s="115">
        <f>SUM(X66:Z66)</f>
        <v>101.3</v>
      </c>
      <c r="X66" s="115">
        <v>2.8</v>
      </c>
      <c r="Y66" s="115">
        <v>2</v>
      </c>
      <c r="Z66" s="115">
        <v>96.5</v>
      </c>
      <c r="AA66" s="323"/>
    </row>
    <row r="67" spans="1:27" ht="15" customHeight="1">
      <c r="A67" s="10"/>
      <c r="B67" s="11"/>
      <c r="C67" s="118"/>
      <c r="D67" s="115"/>
      <c r="E67" s="115"/>
      <c r="F67" s="115"/>
      <c r="G67" s="115"/>
      <c r="H67" s="115"/>
      <c r="I67" s="115"/>
      <c r="J67" s="330"/>
      <c r="K67" s="331"/>
      <c r="L67" s="330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9"/>
    </row>
    <row r="68" spans="1:27" s="8" customFormat="1" ht="15" customHeight="1">
      <c r="A68" s="621" t="s">
        <v>144</v>
      </c>
      <c r="B68" s="622"/>
      <c r="C68" s="39">
        <f>SUM(C69)</f>
        <v>129.4</v>
      </c>
      <c r="D68" s="39">
        <f>SUM(D69)</f>
        <v>0.6</v>
      </c>
      <c r="E68" s="41" t="s">
        <v>489</v>
      </c>
      <c r="F68" s="39">
        <f aca="true" t="shared" si="17" ref="F68:Z68">SUM(F69)</f>
        <v>128.8</v>
      </c>
      <c r="G68" s="39">
        <f t="shared" si="17"/>
        <v>80.2</v>
      </c>
      <c r="H68" s="39">
        <f t="shared" si="17"/>
        <v>48.599999999999994</v>
      </c>
      <c r="I68" s="39">
        <f t="shared" si="17"/>
        <v>127.8</v>
      </c>
      <c r="J68" s="119">
        <f t="shared" si="17"/>
        <v>53</v>
      </c>
      <c r="K68" s="39">
        <f t="shared" si="17"/>
        <v>0.6</v>
      </c>
      <c r="L68" s="119">
        <f t="shared" si="17"/>
        <v>4</v>
      </c>
      <c r="M68" s="39">
        <f t="shared" si="17"/>
        <v>0.4</v>
      </c>
      <c r="N68" s="39">
        <f t="shared" si="17"/>
        <v>0.1</v>
      </c>
      <c r="O68" s="39">
        <f t="shared" si="17"/>
        <v>0.3</v>
      </c>
      <c r="P68" s="39">
        <f t="shared" si="17"/>
        <v>21.6</v>
      </c>
      <c r="Q68" s="39">
        <f t="shared" si="17"/>
        <v>58.2</v>
      </c>
      <c r="R68" s="39">
        <f t="shared" si="17"/>
        <v>0.2</v>
      </c>
      <c r="S68" s="39">
        <f t="shared" si="17"/>
        <v>1.6</v>
      </c>
      <c r="T68" s="39">
        <f t="shared" si="17"/>
        <v>46.8</v>
      </c>
      <c r="U68" s="39">
        <f t="shared" si="17"/>
        <v>9.4</v>
      </c>
      <c r="V68" s="39">
        <f t="shared" si="17"/>
        <v>22.3</v>
      </c>
      <c r="W68" s="39">
        <f t="shared" si="17"/>
        <v>106.5</v>
      </c>
      <c r="X68" s="39">
        <f t="shared" si="17"/>
        <v>4.2</v>
      </c>
      <c r="Y68" s="39">
        <f t="shared" si="17"/>
        <v>2.1</v>
      </c>
      <c r="Z68" s="39">
        <f t="shared" si="17"/>
        <v>100.2</v>
      </c>
      <c r="AA68" s="315"/>
    </row>
    <row r="69" spans="1:27" s="108" customFormat="1" ht="15" customHeight="1">
      <c r="A69" s="318"/>
      <c r="B69" s="319" t="s">
        <v>145</v>
      </c>
      <c r="C69" s="361">
        <f>SUM(D69:F69)</f>
        <v>129.4</v>
      </c>
      <c r="D69" s="117">
        <v>0.6</v>
      </c>
      <c r="E69" s="320" t="s">
        <v>242</v>
      </c>
      <c r="F69" s="117">
        <f>SUM(G69:H69)</f>
        <v>128.8</v>
      </c>
      <c r="G69" s="117">
        <f>SUM(N69:Q69)</f>
        <v>80.2</v>
      </c>
      <c r="H69" s="117">
        <f>SUM(R69:T69)</f>
        <v>48.599999999999994</v>
      </c>
      <c r="I69" s="117">
        <v>127.8</v>
      </c>
      <c r="J69" s="321">
        <v>53</v>
      </c>
      <c r="K69" s="322">
        <v>0.6</v>
      </c>
      <c r="L69" s="321">
        <v>4</v>
      </c>
      <c r="M69" s="117">
        <v>0.4</v>
      </c>
      <c r="N69" s="117">
        <v>0.1</v>
      </c>
      <c r="O69" s="117">
        <v>0.3</v>
      </c>
      <c r="P69" s="117">
        <v>21.6</v>
      </c>
      <c r="Q69" s="117">
        <v>58.2</v>
      </c>
      <c r="R69" s="117">
        <v>0.2</v>
      </c>
      <c r="S69" s="117">
        <v>1.6</v>
      </c>
      <c r="T69" s="117">
        <v>46.8</v>
      </c>
      <c r="U69" s="117">
        <v>9.4</v>
      </c>
      <c r="V69" s="117">
        <v>22.3</v>
      </c>
      <c r="W69" s="117">
        <f>SUM(X69:Z69)</f>
        <v>106.5</v>
      </c>
      <c r="X69" s="117">
        <v>4.2</v>
      </c>
      <c r="Y69" s="117">
        <v>2.1</v>
      </c>
      <c r="Z69" s="117">
        <v>100.2</v>
      </c>
      <c r="AA69" s="323"/>
    </row>
    <row r="70" spans="1:26" s="108" customFormat="1" ht="15" customHeight="1">
      <c r="A70" s="324" t="s">
        <v>377</v>
      </c>
      <c r="B70" s="324"/>
      <c r="C70" s="325"/>
      <c r="D70" s="325"/>
      <c r="E70" s="325"/>
      <c r="F70" s="325"/>
      <c r="G70" s="138"/>
      <c r="H70" s="138"/>
      <c r="I70" s="138"/>
      <c r="J70" s="326"/>
      <c r="K70" s="138"/>
      <c r="L70" s="326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12" s="108" customFormat="1" ht="15" customHeight="1">
      <c r="A71" s="107" t="s">
        <v>146</v>
      </c>
      <c r="B71" s="107"/>
      <c r="C71" s="107"/>
      <c r="D71" s="107"/>
      <c r="E71" s="107"/>
      <c r="F71" s="107"/>
      <c r="J71" s="327"/>
      <c r="L71" s="327"/>
    </row>
    <row r="72" ht="16.5" customHeight="1"/>
  </sheetData>
  <sheetProtection/>
  <mergeCells count="56">
    <mergeCell ref="A54:B54"/>
    <mergeCell ref="A62:B62"/>
    <mergeCell ref="A68:B68"/>
    <mergeCell ref="A25:B25"/>
    <mergeCell ref="A31:B31"/>
    <mergeCell ref="A41:B41"/>
    <mergeCell ref="A48:B48"/>
    <mergeCell ref="A19:B19"/>
    <mergeCell ref="A20:B20"/>
    <mergeCell ref="A11:B11"/>
    <mergeCell ref="A12:B12"/>
    <mergeCell ref="A21:B21"/>
    <mergeCell ref="A22:B22"/>
    <mergeCell ref="A15:B15"/>
    <mergeCell ref="A16:B16"/>
    <mergeCell ref="A17:B17"/>
    <mergeCell ref="A18:B18"/>
    <mergeCell ref="M9:M10"/>
    <mergeCell ref="N6:Q6"/>
    <mergeCell ref="A13:B13"/>
    <mergeCell ref="A14:B14"/>
    <mergeCell ref="G8:G10"/>
    <mergeCell ref="H8:H10"/>
    <mergeCell ref="O7:O10"/>
    <mergeCell ref="P7:P10"/>
    <mergeCell ref="Q7:Q10"/>
    <mergeCell ref="W7:W10"/>
    <mergeCell ref="G5:H7"/>
    <mergeCell ref="L7:M8"/>
    <mergeCell ref="N7:N10"/>
    <mergeCell ref="I7:I10"/>
    <mergeCell ref="U8:U10"/>
    <mergeCell ref="J9:J10"/>
    <mergeCell ref="R6:U6"/>
    <mergeCell ref="K9:K10"/>
    <mergeCell ref="L9:L10"/>
    <mergeCell ref="Y9:Y10"/>
    <mergeCell ref="Z9:Z10"/>
    <mergeCell ref="R7:R10"/>
    <mergeCell ref="J7:K8"/>
    <mergeCell ref="V6:V10"/>
    <mergeCell ref="I5:M6"/>
    <mergeCell ref="N5:U5"/>
    <mergeCell ref="S7:S10"/>
    <mergeCell ref="T7:T10"/>
    <mergeCell ref="W6:Z6"/>
    <mergeCell ref="A2:Z2"/>
    <mergeCell ref="A5:B10"/>
    <mergeCell ref="C5:C10"/>
    <mergeCell ref="D5:D10"/>
    <mergeCell ref="E5:E10"/>
    <mergeCell ref="F5:F10"/>
    <mergeCell ref="V5:Z5"/>
    <mergeCell ref="X7:X10"/>
    <mergeCell ref="Y7:Z8"/>
    <mergeCell ref="A3: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zoomScale="80" zoomScaleNormal="80" zoomScalePageLayoutView="0" workbookViewId="0" topLeftCell="A1">
      <selection activeCell="A2" sqref="A2:AA2"/>
    </sheetView>
  </sheetViews>
  <sheetFormatPr defaultColWidth="10.59765625" defaultRowHeight="15"/>
  <cols>
    <col min="1" max="1" width="3.59765625" style="108" customWidth="1"/>
    <col min="2" max="2" width="11" style="108" customWidth="1"/>
    <col min="3" max="3" width="9.5" style="108" customWidth="1"/>
    <col min="4" max="10" width="9.09765625" style="108" customWidth="1"/>
    <col min="11" max="11" width="9.5" style="108" customWidth="1"/>
    <col min="12" max="17" width="9.09765625" style="108" customWidth="1"/>
    <col min="18" max="18" width="9.3984375" style="108" customWidth="1"/>
    <col min="19" max="19" width="9.09765625" style="108" customWidth="1"/>
    <col min="20" max="20" width="9.3984375" style="108" customWidth="1"/>
    <col min="21" max="27" width="9.09765625" style="108" customWidth="1"/>
    <col min="28" max="16384" width="10.59765625" style="108" customWidth="1"/>
  </cols>
  <sheetData>
    <row r="1" spans="1:27" s="218" customFormat="1" ht="19.5" customHeight="1">
      <c r="A1" s="2" t="s">
        <v>147</v>
      </c>
      <c r="AA1" s="3" t="s">
        <v>148</v>
      </c>
    </row>
    <row r="2" spans="1:27" s="8" customFormat="1" ht="19.5" customHeight="1">
      <c r="A2" s="689" t="s">
        <v>380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</row>
    <row r="3" spans="2:27" ht="19.5" customHeight="1">
      <c r="B3" s="328"/>
      <c r="C3" s="328"/>
      <c r="D3" s="328"/>
      <c r="E3" s="328"/>
      <c r="F3" s="328"/>
      <c r="G3" s="328"/>
      <c r="H3" s="328"/>
      <c r="I3" s="328"/>
      <c r="J3" s="328" t="s">
        <v>378</v>
      </c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</row>
    <row r="4" spans="2:27" ht="18" customHeight="1" thickBot="1">
      <c r="B4" s="300"/>
      <c r="C4" s="300"/>
      <c r="D4" s="334"/>
      <c r="E4" s="334"/>
      <c r="F4" s="334"/>
      <c r="G4" s="334"/>
      <c r="H4" s="334"/>
      <c r="I4" s="334"/>
      <c r="J4" s="334"/>
      <c r="K4" s="334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4" t="s">
        <v>149</v>
      </c>
    </row>
    <row r="5" spans="1:27" ht="15" customHeight="1">
      <c r="A5" s="628" t="s">
        <v>382</v>
      </c>
      <c r="B5" s="613"/>
      <c r="C5" s="631" t="s">
        <v>150</v>
      </c>
      <c r="D5" s="632" t="s">
        <v>383</v>
      </c>
      <c r="E5" s="596"/>
      <c r="F5" s="596"/>
      <c r="G5" s="596"/>
      <c r="H5" s="596"/>
      <c r="I5" s="596"/>
      <c r="J5" s="596"/>
      <c r="K5" s="608"/>
      <c r="L5" s="595" t="s">
        <v>151</v>
      </c>
      <c r="M5" s="596"/>
      <c r="N5" s="608"/>
      <c r="O5" s="632" t="s">
        <v>384</v>
      </c>
      <c r="P5" s="596"/>
      <c r="Q5" s="596"/>
      <c r="R5" s="596"/>
      <c r="S5" s="596"/>
      <c r="T5" s="596"/>
      <c r="U5" s="608"/>
      <c r="V5" s="595" t="s">
        <v>152</v>
      </c>
      <c r="W5" s="596"/>
      <c r="X5" s="596"/>
      <c r="Y5" s="596"/>
      <c r="Z5" s="608"/>
      <c r="AA5" s="336" t="s">
        <v>153</v>
      </c>
    </row>
    <row r="6" spans="1:27" ht="15" customHeight="1">
      <c r="A6" s="629"/>
      <c r="B6" s="615"/>
      <c r="C6" s="606"/>
      <c r="D6" s="600" t="s">
        <v>154</v>
      </c>
      <c r="E6" s="644"/>
      <c r="F6" s="645"/>
      <c r="G6" s="600" t="s">
        <v>155</v>
      </c>
      <c r="H6" s="644"/>
      <c r="I6" s="645"/>
      <c r="J6" s="597" t="s">
        <v>156</v>
      </c>
      <c r="K6" s="597" t="s">
        <v>157</v>
      </c>
      <c r="L6" s="600" t="s">
        <v>158</v>
      </c>
      <c r="M6" s="601"/>
      <c r="N6" s="605"/>
      <c r="O6" s="600" t="s">
        <v>154</v>
      </c>
      <c r="P6" s="601"/>
      <c r="Q6" s="605"/>
      <c r="R6" s="600" t="s">
        <v>155</v>
      </c>
      <c r="S6" s="601"/>
      <c r="T6" s="605"/>
      <c r="U6" s="597" t="s">
        <v>159</v>
      </c>
      <c r="V6" s="600" t="s">
        <v>160</v>
      </c>
      <c r="W6" s="601"/>
      <c r="X6" s="605"/>
      <c r="Y6" s="633" t="s">
        <v>385</v>
      </c>
      <c r="Z6" s="597" t="s">
        <v>157</v>
      </c>
      <c r="AA6" s="609" t="s">
        <v>161</v>
      </c>
    </row>
    <row r="7" spans="1:27" ht="15" customHeight="1">
      <c r="A7" s="629"/>
      <c r="B7" s="615"/>
      <c r="C7" s="606"/>
      <c r="D7" s="646"/>
      <c r="E7" s="647"/>
      <c r="F7" s="648"/>
      <c r="G7" s="646"/>
      <c r="H7" s="647"/>
      <c r="I7" s="648"/>
      <c r="J7" s="634"/>
      <c r="K7" s="634"/>
      <c r="L7" s="602"/>
      <c r="M7" s="591"/>
      <c r="N7" s="592"/>
      <c r="O7" s="602"/>
      <c r="P7" s="591"/>
      <c r="Q7" s="592"/>
      <c r="R7" s="627"/>
      <c r="S7" s="591"/>
      <c r="T7" s="592"/>
      <c r="U7" s="598"/>
      <c r="V7" s="602"/>
      <c r="W7" s="591"/>
      <c r="X7" s="592"/>
      <c r="Y7" s="598"/>
      <c r="Z7" s="598"/>
      <c r="AA7" s="614"/>
    </row>
    <row r="8" spans="1:27" ht="15" customHeight="1">
      <c r="A8" s="630"/>
      <c r="B8" s="617"/>
      <c r="C8" s="569"/>
      <c r="D8" s="340" t="s">
        <v>297</v>
      </c>
      <c r="E8" s="338" t="s">
        <v>298</v>
      </c>
      <c r="F8" s="341" t="s">
        <v>299</v>
      </c>
      <c r="G8" s="341" t="s">
        <v>297</v>
      </c>
      <c r="H8" s="338" t="s">
        <v>298</v>
      </c>
      <c r="I8" s="341" t="s">
        <v>299</v>
      </c>
      <c r="J8" s="635"/>
      <c r="K8" s="635"/>
      <c r="L8" s="341" t="s">
        <v>297</v>
      </c>
      <c r="M8" s="338" t="s">
        <v>298</v>
      </c>
      <c r="N8" s="341" t="s">
        <v>299</v>
      </c>
      <c r="O8" s="341" t="s">
        <v>297</v>
      </c>
      <c r="P8" s="338" t="s">
        <v>298</v>
      </c>
      <c r="Q8" s="341" t="s">
        <v>299</v>
      </c>
      <c r="R8" s="341" t="s">
        <v>297</v>
      </c>
      <c r="S8" s="338" t="s">
        <v>298</v>
      </c>
      <c r="T8" s="341" t="s">
        <v>299</v>
      </c>
      <c r="U8" s="599"/>
      <c r="V8" s="338" t="s">
        <v>297</v>
      </c>
      <c r="W8" s="338" t="s">
        <v>298</v>
      </c>
      <c r="X8" s="341" t="s">
        <v>299</v>
      </c>
      <c r="Y8" s="599"/>
      <c r="Z8" s="599"/>
      <c r="AA8" s="616"/>
    </row>
    <row r="9" spans="1:27" ht="15" customHeight="1">
      <c r="A9" s="640" t="s">
        <v>381</v>
      </c>
      <c r="B9" s="641"/>
      <c r="C9" s="342">
        <v>687092</v>
      </c>
      <c r="D9" s="387">
        <f>SUM(E9:F9)</f>
        <v>22972</v>
      </c>
      <c r="E9" s="80">
        <v>13749</v>
      </c>
      <c r="F9" s="83">
        <v>9223</v>
      </c>
      <c r="G9" s="83">
        <f>SUM(H9:I9)</f>
        <v>65425</v>
      </c>
      <c r="H9" s="80">
        <v>64381</v>
      </c>
      <c r="I9" s="83">
        <v>1044</v>
      </c>
      <c r="J9" s="80">
        <v>355</v>
      </c>
      <c r="K9" s="80">
        <v>143393</v>
      </c>
      <c r="L9" s="83">
        <f>SUM(M9:N9)</f>
        <v>3071</v>
      </c>
      <c r="M9" s="80">
        <v>1970</v>
      </c>
      <c r="N9" s="83">
        <v>1101</v>
      </c>
      <c r="O9" s="83">
        <f>SUM(P9:Q9)</f>
        <v>32135</v>
      </c>
      <c r="P9" s="83">
        <v>32064</v>
      </c>
      <c r="Q9" s="83">
        <v>71</v>
      </c>
      <c r="R9" s="83">
        <f>SUM(S9:T9)</f>
        <v>340836</v>
      </c>
      <c r="S9" s="80">
        <v>338679</v>
      </c>
      <c r="T9" s="83">
        <v>2157</v>
      </c>
      <c r="U9" s="80">
        <v>46560</v>
      </c>
      <c r="V9" s="80">
        <v>9010</v>
      </c>
      <c r="W9" s="80">
        <v>7336</v>
      </c>
      <c r="X9" s="83">
        <v>1644</v>
      </c>
      <c r="Y9" s="80">
        <v>3927</v>
      </c>
      <c r="Z9" s="80">
        <v>196</v>
      </c>
      <c r="AA9" s="80">
        <v>20212</v>
      </c>
    </row>
    <row r="10" spans="1:27" ht="15" customHeight="1">
      <c r="A10" s="636">
        <v>6</v>
      </c>
      <c r="B10" s="637"/>
      <c r="C10" s="342">
        <v>709407</v>
      </c>
      <c r="D10" s="83">
        <f>SUM(E10:F10)</f>
        <v>23585</v>
      </c>
      <c r="E10" s="83">
        <v>14302</v>
      </c>
      <c r="F10" s="83">
        <v>9283</v>
      </c>
      <c r="G10" s="83">
        <f>SUM(H10:I10)</f>
        <v>64984</v>
      </c>
      <c r="H10" s="83">
        <v>63976</v>
      </c>
      <c r="I10" s="83">
        <v>1008</v>
      </c>
      <c r="J10" s="83">
        <v>349</v>
      </c>
      <c r="K10" s="83">
        <v>138694</v>
      </c>
      <c r="L10" s="83">
        <f aca="true" t="shared" si="0" ref="L10:L71">SUM(M10:N10)</f>
        <v>3093</v>
      </c>
      <c r="M10" s="83">
        <v>1974</v>
      </c>
      <c r="N10" s="83">
        <v>1119</v>
      </c>
      <c r="O10" s="83">
        <f aca="true" t="shared" si="1" ref="O10:O71">SUM(P10:Q10)</f>
        <v>45282</v>
      </c>
      <c r="P10" s="83">
        <v>45212</v>
      </c>
      <c r="Q10" s="83">
        <v>70</v>
      </c>
      <c r="R10" s="83">
        <f>SUM(S10:T10)</f>
        <v>343738</v>
      </c>
      <c r="S10" s="83">
        <v>341574</v>
      </c>
      <c r="T10" s="83">
        <v>2164</v>
      </c>
      <c r="U10" s="83">
        <v>55025</v>
      </c>
      <c r="V10" s="83">
        <f>SUM(W10:X10)</f>
        <v>9379</v>
      </c>
      <c r="W10" s="83">
        <v>7625</v>
      </c>
      <c r="X10" s="83">
        <v>1754</v>
      </c>
      <c r="Y10" s="83">
        <v>4037</v>
      </c>
      <c r="Z10" s="83">
        <v>183</v>
      </c>
      <c r="AA10" s="83">
        <v>21058</v>
      </c>
    </row>
    <row r="11" spans="1:27" ht="15" customHeight="1">
      <c r="A11" s="636">
        <v>7</v>
      </c>
      <c r="B11" s="637"/>
      <c r="C11" s="342">
        <v>732372</v>
      </c>
      <c r="D11" s="83">
        <f>SUM(E11:F11)</f>
        <v>24714</v>
      </c>
      <c r="E11" s="83">
        <v>15127</v>
      </c>
      <c r="F11" s="83">
        <v>9587</v>
      </c>
      <c r="G11" s="83">
        <f>SUM(H11:I11)</f>
        <v>64505</v>
      </c>
      <c r="H11" s="83">
        <v>63521</v>
      </c>
      <c r="I11" s="83">
        <v>984</v>
      </c>
      <c r="J11" s="83">
        <v>412</v>
      </c>
      <c r="K11" s="83">
        <v>134140</v>
      </c>
      <c r="L11" s="83">
        <f t="shared" si="0"/>
        <v>3075</v>
      </c>
      <c r="M11" s="83">
        <v>1929</v>
      </c>
      <c r="N11" s="83">
        <v>1146</v>
      </c>
      <c r="O11" s="83">
        <f t="shared" si="1"/>
        <v>60155</v>
      </c>
      <c r="P11" s="83">
        <v>60082</v>
      </c>
      <c r="Q11" s="83">
        <v>73</v>
      </c>
      <c r="R11" s="83">
        <f>SUM(S11:T11)</f>
        <v>344443</v>
      </c>
      <c r="S11" s="83">
        <v>342283</v>
      </c>
      <c r="T11" s="83">
        <v>2160</v>
      </c>
      <c r="U11" s="83">
        <v>65097</v>
      </c>
      <c r="V11" s="83">
        <f>SUM(W11:X11)</f>
        <v>9861</v>
      </c>
      <c r="W11" s="83">
        <v>7971</v>
      </c>
      <c r="X11" s="83">
        <v>1890</v>
      </c>
      <c r="Y11" s="83">
        <v>4162</v>
      </c>
      <c r="Z11" s="83">
        <v>206</v>
      </c>
      <c r="AA11" s="83">
        <v>21602</v>
      </c>
    </row>
    <row r="12" spans="1:27" ht="15" customHeight="1">
      <c r="A12" s="636">
        <v>8</v>
      </c>
      <c r="B12" s="637"/>
      <c r="C12" s="342">
        <v>756412</v>
      </c>
      <c r="D12" s="83">
        <f>SUM(E12:F12)</f>
        <v>25581</v>
      </c>
      <c r="E12" s="83">
        <v>15652</v>
      </c>
      <c r="F12" s="83">
        <v>9929</v>
      </c>
      <c r="G12" s="83">
        <f>SUM(H12:I12)</f>
        <v>64215</v>
      </c>
      <c r="H12" s="83">
        <v>63220</v>
      </c>
      <c r="I12" s="83">
        <v>995</v>
      </c>
      <c r="J12" s="83">
        <v>469</v>
      </c>
      <c r="K12" s="83">
        <v>128957</v>
      </c>
      <c r="L12" s="83">
        <f t="shared" si="0"/>
        <v>3055</v>
      </c>
      <c r="M12" s="83">
        <v>1933</v>
      </c>
      <c r="N12" s="83">
        <v>1122</v>
      </c>
      <c r="O12" s="83">
        <f t="shared" si="1"/>
        <v>75817</v>
      </c>
      <c r="P12" s="83">
        <v>75743</v>
      </c>
      <c r="Q12" s="83">
        <v>74</v>
      </c>
      <c r="R12" s="83">
        <f>SUM(S12:T12)</f>
        <v>344938</v>
      </c>
      <c r="S12" s="83">
        <v>342809</v>
      </c>
      <c r="T12" s="83">
        <v>2129</v>
      </c>
      <c r="U12" s="83">
        <v>76498</v>
      </c>
      <c r="V12" s="83">
        <f>SUM(W12:X12)</f>
        <v>10483</v>
      </c>
      <c r="W12" s="83">
        <v>8464</v>
      </c>
      <c r="X12" s="83">
        <v>2019</v>
      </c>
      <c r="Y12" s="83">
        <v>4296</v>
      </c>
      <c r="Z12" s="83">
        <v>230</v>
      </c>
      <c r="AA12" s="83">
        <v>21873</v>
      </c>
    </row>
    <row r="13" spans="1:27" s="275" customFormat="1" ht="15" customHeight="1">
      <c r="A13" s="638">
        <v>9</v>
      </c>
      <c r="B13" s="639"/>
      <c r="C13" s="40">
        <v>777792</v>
      </c>
      <c r="D13" s="40">
        <f>SUM(E13:F13)</f>
        <v>26435</v>
      </c>
      <c r="E13" s="40">
        <v>16158</v>
      </c>
      <c r="F13" s="40">
        <v>10277</v>
      </c>
      <c r="G13" s="40">
        <f>SUM(H13:I13)</f>
        <v>63876</v>
      </c>
      <c r="H13" s="40">
        <v>62865</v>
      </c>
      <c r="I13" s="40">
        <v>1011</v>
      </c>
      <c r="J13" s="40">
        <f>SUM(J15:J22,J24,J27,J33,J43,J50,J56,J64,J70)</f>
        <v>499</v>
      </c>
      <c r="K13" s="40">
        <v>122274</v>
      </c>
      <c r="L13" s="40">
        <f t="shared" si="0"/>
        <v>3030</v>
      </c>
      <c r="M13" s="40">
        <v>1916</v>
      </c>
      <c r="N13" s="40">
        <v>1114</v>
      </c>
      <c r="O13" s="40">
        <f t="shared" si="1"/>
        <v>92007</v>
      </c>
      <c r="P13" s="40">
        <v>91934</v>
      </c>
      <c r="Q13" s="40">
        <v>73</v>
      </c>
      <c r="R13" s="40">
        <f>SUM(S13:T13)</f>
        <v>343707</v>
      </c>
      <c r="S13" s="40">
        <v>341572</v>
      </c>
      <c r="T13" s="40">
        <v>2135</v>
      </c>
      <c r="U13" s="40">
        <v>88677</v>
      </c>
      <c r="V13" s="40">
        <f>SUM(W13:X13)</f>
        <v>11312</v>
      </c>
      <c r="W13" s="40">
        <v>9187</v>
      </c>
      <c r="X13" s="40">
        <v>2125</v>
      </c>
      <c r="Y13" s="40">
        <v>3927</v>
      </c>
      <c r="Z13" s="40">
        <f>SUM(Z15:Z22,Z24,Z27,Z33,Z43,Z50,Z56,Z64,Z70)</f>
        <v>279</v>
      </c>
      <c r="AA13" s="40">
        <f>SUM(AA15:AA22,AA24,AA27,AA33,AA43,AA50,AA56,AA64,AA70)</f>
        <v>21769</v>
      </c>
    </row>
    <row r="14" spans="1:27" s="275" customFormat="1" ht="15" customHeight="1">
      <c r="A14" s="45"/>
      <c r="B14" s="46"/>
      <c r="C14" s="47"/>
      <c r="D14" s="48"/>
      <c r="E14" s="48"/>
      <c r="F14" s="35"/>
      <c r="G14" s="48"/>
      <c r="H14" s="48"/>
      <c r="I14" s="35"/>
      <c r="J14" s="48"/>
      <c r="K14" s="48"/>
      <c r="L14" s="48"/>
      <c r="M14" s="48"/>
      <c r="N14" s="35"/>
      <c r="O14" s="48"/>
      <c r="P14" s="48"/>
      <c r="Q14" s="40"/>
      <c r="R14" s="48"/>
      <c r="S14" s="48"/>
      <c r="T14" s="35"/>
      <c r="U14" s="48"/>
      <c r="V14" s="48"/>
      <c r="W14" s="48"/>
      <c r="X14" s="35"/>
      <c r="Y14" s="48"/>
      <c r="Z14" s="48"/>
      <c r="AA14" s="48"/>
    </row>
    <row r="15" spans="1:43" s="275" customFormat="1" ht="15" customHeight="1">
      <c r="A15" s="621" t="s">
        <v>97</v>
      </c>
      <c r="B15" s="622"/>
      <c r="C15" s="158">
        <v>292126</v>
      </c>
      <c r="D15" s="44">
        <f>SUM(E15:F15)</f>
        <v>9835</v>
      </c>
      <c r="E15" s="44">
        <v>5785</v>
      </c>
      <c r="F15" s="44">
        <v>4050</v>
      </c>
      <c r="G15" s="44">
        <f>SUM(H15:I15)</f>
        <v>28620</v>
      </c>
      <c r="H15" s="44">
        <v>28133</v>
      </c>
      <c r="I15" s="157">
        <v>487</v>
      </c>
      <c r="J15" s="44">
        <v>215</v>
      </c>
      <c r="K15" s="44">
        <v>32708</v>
      </c>
      <c r="L15" s="40">
        <f t="shared" si="0"/>
        <v>1053</v>
      </c>
      <c r="M15" s="44">
        <v>480</v>
      </c>
      <c r="N15" s="157">
        <v>573</v>
      </c>
      <c r="O15" s="40">
        <f t="shared" si="1"/>
        <v>37493</v>
      </c>
      <c r="P15" s="44">
        <v>37468</v>
      </c>
      <c r="Q15" s="44">
        <v>25</v>
      </c>
      <c r="R15" s="44">
        <f>SUM(S15:T15)</f>
        <v>137799</v>
      </c>
      <c r="S15" s="44">
        <v>136453</v>
      </c>
      <c r="T15" s="157">
        <v>1346</v>
      </c>
      <c r="U15" s="44">
        <v>29158</v>
      </c>
      <c r="V15" s="44">
        <f>SUM(W15:X15)</f>
        <v>4598</v>
      </c>
      <c r="W15" s="44">
        <v>3568</v>
      </c>
      <c r="X15" s="157">
        <v>1030</v>
      </c>
      <c r="Y15" s="44">
        <v>1329</v>
      </c>
      <c r="Z15" s="44">
        <v>93</v>
      </c>
      <c r="AA15" s="44">
        <v>9225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</row>
    <row r="16" spans="1:43" s="275" customFormat="1" ht="15" customHeight="1">
      <c r="A16" s="621" t="s">
        <v>98</v>
      </c>
      <c r="B16" s="622"/>
      <c r="C16" s="158">
        <v>30495</v>
      </c>
      <c r="D16" s="44">
        <f aca="true" t="shared" si="2" ref="D16:D22">SUM(E16:F16)</f>
        <v>1135</v>
      </c>
      <c r="E16" s="44">
        <v>780</v>
      </c>
      <c r="F16" s="44">
        <v>355</v>
      </c>
      <c r="G16" s="44">
        <f aca="true" t="shared" si="3" ref="G16:G22">SUM(H16:I16)</f>
        <v>2568</v>
      </c>
      <c r="H16" s="44">
        <v>2539</v>
      </c>
      <c r="I16" s="157">
        <v>29</v>
      </c>
      <c r="J16" s="44">
        <v>28</v>
      </c>
      <c r="K16" s="44">
        <v>6081</v>
      </c>
      <c r="L16" s="40">
        <f t="shared" si="0"/>
        <v>167</v>
      </c>
      <c r="M16" s="44">
        <v>118</v>
      </c>
      <c r="N16" s="157">
        <v>49</v>
      </c>
      <c r="O16" s="40">
        <f t="shared" si="1"/>
        <v>3162</v>
      </c>
      <c r="P16" s="44">
        <v>3158</v>
      </c>
      <c r="Q16" s="44">
        <v>4</v>
      </c>
      <c r="R16" s="44">
        <f aca="true" t="shared" si="4" ref="R16:R31">SUM(S16:T16)</f>
        <v>12014</v>
      </c>
      <c r="S16" s="44">
        <v>11925</v>
      </c>
      <c r="T16" s="157">
        <v>89</v>
      </c>
      <c r="U16" s="44">
        <v>3788</v>
      </c>
      <c r="V16" s="44">
        <f aca="true" t="shared" si="5" ref="V16:V22">SUM(W16:X16)</f>
        <v>705</v>
      </c>
      <c r="W16" s="44">
        <v>583</v>
      </c>
      <c r="X16" s="157">
        <v>122</v>
      </c>
      <c r="Y16" s="44">
        <v>228</v>
      </c>
      <c r="Z16" s="44">
        <v>20</v>
      </c>
      <c r="AA16" s="44">
        <v>599</v>
      </c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</row>
    <row r="17" spans="1:43" s="275" customFormat="1" ht="15" customHeight="1">
      <c r="A17" s="621" t="s">
        <v>99</v>
      </c>
      <c r="B17" s="622"/>
      <c r="C17" s="158">
        <v>77125</v>
      </c>
      <c r="D17" s="44">
        <f t="shared" si="2"/>
        <v>2681</v>
      </c>
      <c r="E17" s="44">
        <v>1584</v>
      </c>
      <c r="F17" s="44">
        <v>1097</v>
      </c>
      <c r="G17" s="44">
        <f t="shared" si="3"/>
        <v>5905</v>
      </c>
      <c r="H17" s="44">
        <v>5819</v>
      </c>
      <c r="I17" s="157">
        <v>86</v>
      </c>
      <c r="J17" s="44">
        <v>61</v>
      </c>
      <c r="K17" s="44">
        <v>12474</v>
      </c>
      <c r="L17" s="40">
        <f t="shared" si="0"/>
        <v>251</v>
      </c>
      <c r="M17" s="44">
        <v>186</v>
      </c>
      <c r="N17" s="157">
        <v>65</v>
      </c>
      <c r="O17" s="40">
        <f t="shared" si="1"/>
        <v>9335</v>
      </c>
      <c r="P17" s="44">
        <v>9333</v>
      </c>
      <c r="Q17" s="44">
        <v>2</v>
      </c>
      <c r="R17" s="44">
        <f t="shared" si="4"/>
        <v>33464</v>
      </c>
      <c r="S17" s="44">
        <v>33331</v>
      </c>
      <c r="T17" s="157">
        <v>133</v>
      </c>
      <c r="U17" s="44">
        <v>9687</v>
      </c>
      <c r="V17" s="44">
        <f t="shared" si="5"/>
        <v>923</v>
      </c>
      <c r="W17" s="44">
        <v>796</v>
      </c>
      <c r="X17" s="157">
        <v>127</v>
      </c>
      <c r="Y17" s="44">
        <v>306</v>
      </c>
      <c r="Z17" s="44">
        <v>40</v>
      </c>
      <c r="AA17" s="44">
        <v>1998</v>
      </c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</row>
    <row r="18" spans="1:43" s="275" customFormat="1" ht="15" customHeight="1">
      <c r="A18" s="621" t="s">
        <v>100</v>
      </c>
      <c r="B18" s="622"/>
      <c r="C18" s="158">
        <v>16600</v>
      </c>
      <c r="D18" s="44">
        <f t="shared" si="2"/>
        <v>462</v>
      </c>
      <c r="E18" s="44">
        <v>353</v>
      </c>
      <c r="F18" s="44">
        <v>109</v>
      </c>
      <c r="G18" s="44">
        <f t="shared" si="3"/>
        <v>1321</v>
      </c>
      <c r="H18" s="44">
        <v>1309</v>
      </c>
      <c r="I18" s="157">
        <v>12</v>
      </c>
      <c r="J18" s="44">
        <v>11</v>
      </c>
      <c r="K18" s="44">
        <v>4231</v>
      </c>
      <c r="L18" s="40">
        <f t="shared" si="0"/>
        <v>90</v>
      </c>
      <c r="M18" s="44">
        <v>73</v>
      </c>
      <c r="N18" s="157">
        <v>17</v>
      </c>
      <c r="O18" s="40">
        <f t="shared" si="1"/>
        <v>1478</v>
      </c>
      <c r="P18" s="44">
        <v>1473</v>
      </c>
      <c r="Q18" s="44">
        <v>5</v>
      </c>
      <c r="R18" s="44">
        <f t="shared" si="4"/>
        <v>6153</v>
      </c>
      <c r="S18" s="44">
        <v>6117</v>
      </c>
      <c r="T18" s="157">
        <v>36</v>
      </c>
      <c r="U18" s="44">
        <v>2087</v>
      </c>
      <c r="V18" s="44">
        <f t="shared" si="5"/>
        <v>250</v>
      </c>
      <c r="W18" s="44">
        <v>227</v>
      </c>
      <c r="X18" s="157">
        <v>23</v>
      </c>
      <c r="Y18" s="44">
        <v>118</v>
      </c>
      <c r="Z18" s="44">
        <v>8</v>
      </c>
      <c r="AA18" s="44">
        <v>391</v>
      </c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</row>
    <row r="19" spans="1:43" s="275" customFormat="1" ht="15" customHeight="1">
      <c r="A19" s="621" t="s">
        <v>101</v>
      </c>
      <c r="B19" s="622"/>
      <c r="C19" s="158">
        <v>13840</v>
      </c>
      <c r="D19" s="44">
        <f t="shared" si="2"/>
        <v>540</v>
      </c>
      <c r="E19" s="44">
        <v>326</v>
      </c>
      <c r="F19" s="44">
        <v>214</v>
      </c>
      <c r="G19" s="44">
        <f t="shared" si="3"/>
        <v>1091</v>
      </c>
      <c r="H19" s="44">
        <v>1080</v>
      </c>
      <c r="I19" s="157">
        <v>11</v>
      </c>
      <c r="J19" s="44">
        <v>6</v>
      </c>
      <c r="K19" s="44">
        <v>4196</v>
      </c>
      <c r="L19" s="40">
        <f t="shared" si="0"/>
        <v>63</v>
      </c>
      <c r="M19" s="44">
        <v>57</v>
      </c>
      <c r="N19" s="157">
        <v>6</v>
      </c>
      <c r="O19" s="40">
        <f t="shared" si="1"/>
        <v>1021</v>
      </c>
      <c r="P19" s="44">
        <v>1019</v>
      </c>
      <c r="Q19" s="44">
        <v>2</v>
      </c>
      <c r="R19" s="44">
        <f t="shared" si="4"/>
        <v>4689</v>
      </c>
      <c r="S19" s="44">
        <v>4660</v>
      </c>
      <c r="T19" s="157">
        <v>29</v>
      </c>
      <c r="U19" s="44">
        <v>1653</v>
      </c>
      <c r="V19" s="44">
        <f t="shared" si="5"/>
        <v>229</v>
      </c>
      <c r="W19" s="44">
        <v>175</v>
      </c>
      <c r="X19" s="157">
        <v>54</v>
      </c>
      <c r="Y19" s="44">
        <v>149</v>
      </c>
      <c r="Z19" s="44">
        <v>1</v>
      </c>
      <c r="AA19" s="44">
        <v>202</v>
      </c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</row>
    <row r="20" spans="1:43" s="275" customFormat="1" ht="15" customHeight="1">
      <c r="A20" s="621" t="s">
        <v>102</v>
      </c>
      <c r="B20" s="622"/>
      <c r="C20" s="158">
        <v>47288</v>
      </c>
      <c r="D20" s="44">
        <f t="shared" si="2"/>
        <v>1250</v>
      </c>
      <c r="E20" s="44">
        <v>871</v>
      </c>
      <c r="F20" s="44">
        <v>379</v>
      </c>
      <c r="G20" s="44">
        <f t="shared" si="3"/>
        <v>2966</v>
      </c>
      <c r="H20" s="44">
        <v>2944</v>
      </c>
      <c r="I20" s="157">
        <v>22</v>
      </c>
      <c r="J20" s="44">
        <v>19</v>
      </c>
      <c r="K20" s="44">
        <v>8539</v>
      </c>
      <c r="L20" s="40">
        <f t="shared" si="0"/>
        <v>223</v>
      </c>
      <c r="M20" s="44">
        <v>178</v>
      </c>
      <c r="N20" s="157">
        <v>45</v>
      </c>
      <c r="O20" s="40">
        <f t="shared" si="1"/>
        <v>5764</v>
      </c>
      <c r="P20" s="44">
        <v>5747</v>
      </c>
      <c r="Q20" s="44">
        <v>17</v>
      </c>
      <c r="R20" s="44">
        <f t="shared" si="4"/>
        <v>20834</v>
      </c>
      <c r="S20" s="44">
        <v>20653</v>
      </c>
      <c r="T20" s="157">
        <v>181</v>
      </c>
      <c r="U20" s="44">
        <v>5774</v>
      </c>
      <c r="V20" s="44">
        <f t="shared" si="5"/>
        <v>580</v>
      </c>
      <c r="W20" s="44">
        <v>536</v>
      </c>
      <c r="X20" s="157">
        <v>44</v>
      </c>
      <c r="Y20" s="44">
        <v>192</v>
      </c>
      <c r="Z20" s="44">
        <v>22</v>
      </c>
      <c r="AA20" s="44">
        <v>1125</v>
      </c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</row>
    <row r="21" spans="1:43" s="275" customFormat="1" ht="15" customHeight="1">
      <c r="A21" s="621" t="s">
        <v>103</v>
      </c>
      <c r="B21" s="622"/>
      <c r="C21" s="158">
        <v>17437</v>
      </c>
      <c r="D21" s="44">
        <f t="shared" si="2"/>
        <v>535</v>
      </c>
      <c r="E21" s="44">
        <v>351</v>
      </c>
      <c r="F21" s="44">
        <v>184</v>
      </c>
      <c r="G21" s="44">
        <f t="shared" si="3"/>
        <v>1272</v>
      </c>
      <c r="H21" s="44">
        <v>1247</v>
      </c>
      <c r="I21" s="157">
        <v>25</v>
      </c>
      <c r="J21" s="44">
        <v>6</v>
      </c>
      <c r="K21" s="44">
        <v>3455</v>
      </c>
      <c r="L21" s="40">
        <f t="shared" si="0"/>
        <v>53</v>
      </c>
      <c r="M21" s="44">
        <v>41</v>
      </c>
      <c r="N21" s="157">
        <v>12</v>
      </c>
      <c r="O21" s="40">
        <f t="shared" si="1"/>
        <v>1709</v>
      </c>
      <c r="P21" s="44">
        <v>1705</v>
      </c>
      <c r="Q21" s="44">
        <v>4</v>
      </c>
      <c r="R21" s="44">
        <f t="shared" si="4"/>
        <v>7479</v>
      </c>
      <c r="S21" s="44">
        <v>7452</v>
      </c>
      <c r="T21" s="157">
        <v>27</v>
      </c>
      <c r="U21" s="44">
        <v>2083</v>
      </c>
      <c r="V21" s="44">
        <f t="shared" si="5"/>
        <v>259</v>
      </c>
      <c r="W21" s="44">
        <v>219</v>
      </c>
      <c r="X21" s="157">
        <v>40</v>
      </c>
      <c r="Y21" s="44">
        <v>112</v>
      </c>
      <c r="Z21" s="44">
        <v>7</v>
      </c>
      <c r="AA21" s="44">
        <v>467</v>
      </c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</row>
    <row r="22" spans="1:43" s="275" customFormat="1" ht="15" customHeight="1">
      <c r="A22" s="621" t="s">
        <v>104</v>
      </c>
      <c r="B22" s="622"/>
      <c r="C22" s="158">
        <v>45371</v>
      </c>
      <c r="D22" s="44">
        <f t="shared" si="2"/>
        <v>2201</v>
      </c>
      <c r="E22" s="44">
        <v>1115</v>
      </c>
      <c r="F22" s="44">
        <v>1086</v>
      </c>
      <c r="G22" s="44">
        <f t="shared" si="3"/>
        <v>3425</v>
      </c>
      <c r="H22" s="44">
        <v>3357</v>
      </c>
      <c r="I22" s="157">
        <v>68</v>
      </c>
      <c r="J22" s="44">
        <v>74</v>
      </c>
      <c r="K22" s="44">
        <v>6367</v>
      </c>
      <c r="L22" s="40">
        <f t="shared" si="0"/>
        <v>106</v>
      </c>
      <c r="M22" s="44">
        <v>91</v>
      </c>
      <c r="N22" s="157">
        <v>15</v>
      </c>
      <c r="O22" s="40">
        <f t="shared" si="1"/>
        <v>5326</v>
      </c>
      <c r="P22" s="44">
        <v>5324</v>
      </c>
      <c r="Q22" s="44">
        <v>2</v>
      </c>
      <c r="R22" s="44">
        <f t="shared" si="4"/>
        <v>20101</v>
      </c>
      <c r="S22" s="44">
        <v>20073</v>
      </c>
      <c r="T22" s="157">
        <v>28</v>
      </c>
      <c r="U22" s="44">
        <v>5609</v>
      </c>
      <c r="V22" s="44">
        <f t="shared" si="5"/>
        <v>848</v>
      </c>
      <c r="W22" s="44">
        <v>563</v>
      </c>
      <c r="X22" s="157">
        <v>285</v>
      </c>
      <c r="Y22" s="44">
        <v>147</v>
      </c>
      <c r="Z22" s="44">
        <v>14</v>
      </c>
      <c r="AA22" s="44">
        <v>1153</v>
      </c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</row>
    <row r="23" spans="1:43" ht="15" customHeight="1">
      <c r="A23" s="642"/>
      <c r="B23" s="643"/>
      <c r="C23" s="343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275" customFormat="1" ht="15" customHeight="1">
      <c r="A24" s="621" t="s">
        <v>105</v>
      </c>
      <c r="B24" s="622"/>
      <c r="C24" s="44">
        <v>6141</v>
      </c>
      <c r="D24" s="44">
        <f>SUM(E24:F24)</f>
        <v>66</v>
      </c>
      <c r="E24" s="204">
        <v>66</v>
      </c>
      <c r="F24" s="204" t="s">
        <v>489</v>
      </c>
      <c r="G24" s="44">
        <f>SUM(H24:I24)</f>
        <v>331</v>
      </c>
      <c r="H24" s="204">
        <v>331</v>
      </c>
      <c r="I24" s="204" t="s">
        <v>489</v>
      </c>
      <c r="J24" s="204" t="s">
        <v>489</v>
      </c>
      <c r="K24" s="44">
        <f>SUM(K25)</f>
        <v>1145</v>
      </c>
      <c r="L24" s="40">
        <f t="shared" si="0"/>
        <v>55</v>
      </c>
      <c r="M24" s="44">
        <v>39</v>
      </c>
      <c r="N24" s="44">
        <v>16</v>
      </c>
      <c r="O24" s="40">
        <f t="shared" si="1"/>
        <v>683</v>
      </c>
      <c r="P24" s="44">
        <v>682</v>
      </c>
      <c r="Q24" s="44">
        <v>1</v>
      </c>
      <c r="R24" s="44">
        <f t="shared" si="4"/>
        <v>2841</v>
      </c>
      <c r="S24" s="44">
        <v>2808</v>
      </c>
      <c r="T24" s="44">
        <v>33</v>
      </c>
      <c r="U24" s="44">
        <f>SUM(U25)</f>
        <v>732</v>
      </c>
      <c r="V24" s="44">
        <f>SUM(W24:X24)</f>
        <v>44</v>
      </c>
      <c r="W24" s="44">
        <v>43</v>
      </c>
      <c r="X24" s="44">
        <v>1</v>
      </c>
      <c r="Y24" s="44">
        <f>SUM(Y25)</f>
        <v>22</v>
      </c>
      <c r="Z24" s="44">
        <f>SUM(Z25)</f>
        <v>4</v>
      </c>
      <c r="AA24" s="44">
        <f>SUM(AA25)</f>
        <v>218</v>
      </c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</row>
    <row r="25" spans="1:27" ht="15" customHeight="1">
      <c r="A25" s="344"/>
      <c r="B25" s="329" t="s">
        <v>106</v>
      </c>
      <c r="C25" s="159">
        <v>6141</v>
      </c>
      <c r="D25" s="155">
        <f>SUM(E25:F25)</f>
        <v>66</v>
      </c>
      <c r="E25" s="345">
        <v>66</v>
      </c>
      <c r="F25" s="345" t="s">
        <v>242</v>
      </c>
      <c r="G25" s="155">
        <f>SUM(H25:I25)</f>
        <v>331</v>
      </c>
      <c r="H25" s="345">
        <v>331</v>
      </c>
      <c r="I25" s="345" t="s">
        <v>242</v>
      </c>
      <c r="J25" s="345" t="s">
        <v>242</v>
      </c>
      <c r="K25" s="155">
        <v>1145</v>
      </c>
      <c r="L25" s="83">
        <f t="shared" si="0"/>
        <v>55</v>
      </c>
      <c r="M25" s="155">
        <v>39</v>
      </c>
      <c r="N25" s="461">
        <v>16</v>
      </c>
      <c r="O25" s="83">
        <f t="shared" si="1"/>
        <v>683</v>
      </c>
      <c r="P25" s="155">
        <v>682</v>
      </c>
      <c r="Q25" s="155">
        <v>1</v>
      </c>
      <c r="R25" s="155">
        <f t="shared" si="4"/>
        <v>2841</v>
      </c>
      <c r="S25" s="155">
        <v>2808</v>
      </c>
      <c r="T25" s="461">
        <v>33</v>
      </c>
      <c r="U25" s="155">
        <v>732</v>
      </c>
      <c r="V25" s="155">
        <f>SUM(W25:X25)</f>
        <v>44</v>
      </c>
      <c r="W25" s="155">
        <v>43</v>
      </c>
      <c r="X25" s="461">
        <v>1</v>
      </c>
      <c r="Y25" s="83">
        <v>22</v>
      </c>
      <c r="Z25" s="83">
        <v>4</v>
      </c>
      <c r="AA25" s="83">
        <v>218</v>
      </c>
    </row>
    <row r="26" spans="1:27" ht="15" customHeight="1">
      <c r="A26" s="344"/>
      <c r="B26" s="329"/>
      <c r="C26" s="49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</row>
    <row r="27" spans="1:27" s="275" customFormat="1" ht="15" customHeight="1">
      <c r="A27" s="621" t="s">
        <v>107</v>
      </c>
      <c r="B27" s="622"/>
      <c r="C27" s="40">
        <v>32616</v>
      </c>
      <c r="D27" s="40">
        <f>SUM(E27:F27)</f>
        <v>974</v>
      </c>
      <c r="E27" s="40">
        <v>633</v>
      </c>
      <c r="F27" s="40">
        <v>341</v>
      </c>
      <c r="G27" s="44">
        <f aca="true" t="shared" si="6" ref="G27:G62">SUM(H27:I27)</f>
        <v>2031</v>
      </c>
      <c r="H27" s="40">
        <v>2016</v>
      </c>
      <c r="I27" s="40">
        <v>15</v>
      </c>
      <c r="J27" s="40">
        <f>SUM(J28:J31)</f>
        <v>9</v>
      </c>
      <c r="K27" s="40">
        <v>5743</v>
      </c>
      <c r="L27" s="40">
        <f t="shared" si="0"/>
        <v>75</v>
      </c>
      <c r="M27" s="40">
        <v>63</v>
      </c>
      <c r="N27" s="40">
        <v>12</v>
      </c>
      <c r="O27" s="40">
        <f t="shared" si="1"/>
        <v>3931</v>
      </c>
      <c r="P27" s="204">
        <v>3931</v>
      </c>
      <c r="Q27" s="204" t="s">
        <v>489</v>
      </c>
      <c r="R27" s="44">
        <f t="shared" si="4"/>
        <v>14315</v>
      </c>
      <c r="S27" s="40">
        <v>14293</v>
      </c>
      <c r="T27" s="40">
        <v>22</v>
      </c>
      <c r="U27" s="40">
        <v>4227</v>
      </c>
      <c r="V27" s="44">
        <f aca="true" t="shared" si="7" ref="V27:V71">SUM(W27:X27)</f>
        <v>359</v>
      </c>
      <c r="W27" s="40">
        <v>310</v>
      </c>
      <c r="X27" s="40">
        <v>49</v>
      </c>
      <c r="Y27" s="40">
        <v>129</v>
      </c>
      <c r="Z27" s="40">
        <f>SUM(Z28:Z31)</f>
        <v>20</v>
      </c>
      <c r="AA27" s="40">
        <f>SUM(AA28:AA31)</f>
        <v>803</v>
      </c>
    </row>
    <row r="28" spans="1:27" ht="15" customHeight="1">
      <c r="A28" s="344"/>
      <c r="B28" s="329" t="s">
        <v>108</v>
      </c>
      <c r="C28" s="159">
        <v>9926</v>
      </c>
      <c r="D28" s="83">
        <f>SUM(E28:F28)</f>
        <v>270</v>
      </c>
      <c r="E28" s="155">
        <v>185</v>
      </c>
      <c r="F28" s="155">
        <v>85</v>
      </c>
      <c r="G28" s="155">
        <f t="shared" si="6"/>
        <v>671</v>
      </c>
      <c r="H28" s="345">
        <v>671</v>
      </c>
      <c r="I28" s="345" t="s">
        <v>242</v>
      </c>
      <c r="J28" s="345">
        <v>2</v>
      </c>
      <c r="K28" s="155">
        <v>1608</v>
      </c>
      <c r="L28" s="83">
        <f t="shared" si="0"/>
        <v>13</v>
      </c>
      <c r="M28" s="345">
        <v>13</v>
      </c>
      <c r="N28" s="345" t="s">
        <v>242</v>
      </c>
      <c r="O28" s="83">
        <f t="shared" si="1"/>
        <v>1222</v>
      </c>
      <c r="P28" s="345">
        <v>1222</v>
      </c>
      <c r="Q28" s="345" t="s">
        <v>242</v>
      </c>
      <c r="R28" s="155">
        <f t="shared" si="4"/>
        <v>4363</v>
      </c>
      <c r="S28" s="155">
        <v>4354</v>
      </c>
      <c r="T28" s="461">
        <v>9</v>
      </c>
      <c r="U28" s="155">
        <v>1372</v>
      </c>
      <c r="V28" s="155">
        <f t="shared" si="7"/>
        <v>105</v>
      </c>
      <c r="W28" s="155">
        <v>89</v>
      </c>
      <c r="X28" s="461">
        <v>16</v>
      </c>
      <c r="Y28" s="83">
        <v>27</v>
      </c>
      <c r="Z28" s="83">
        <v>10</v>
      </c>
      <c r="AA28" s="83">
        <v>263</v>
      </c>
    </row>
    <row r="29" spans="1:27" ht="15" customHeight="1">
      <c r="A29" s="344"/>
      <c r="B29" s="329" t="s">
        <v>109</v>
      </c>
      <c r="C29" s="159">
        <v>10077</v>
      </c>
      <c r="D29" s="83">
        <f>SUM(E29:F29)</f>
        <v>263</v>
      </c>
      <c r="E29" s="155">
        <v>183</v>
      </c>
      <c r="F29" s="155">
        <v>80</v>
      </c>
      <c r="G29" s="155">
        <f t="shared" si="6"/>
        <v>689</v>
      </c>
      <c r="H29" s="345">
        <v>687</v>
      </c>
      <c r="I29" s="461">
        <v>2</v>
      </c>
      <c r="J29" s="155">
        <v>5</v>
      </c>
      <c r="K29" s="155">
        <v>1621</v>
      </c>
      <c r="L29" s="83">
        <f t="shared" si="0"/>
        <v>26</v>
      </c>
      <c r="M29" s="155">
        <v>14</v>
      </c>
      <c r="N29" s="155">
        <v>12</v>
      </c>
      <c r="O29" s="83">
        <f t="shared" si="1"/>
        <v>1261</v>
      </c>
      <c r="P29" s="345">
        <v>1261</v>
      </c>
      <c r="Q29" s="345" t="s">
        <v>242</v>
      </c>
      <c r="R29" s="155">
        <f t="shared" si="4"/>
        <v>4598</v>
      </c>
      <c r="S29" s="155">
        <v>4593</v>
      </c>
      <c r="T29" s="461">
        <v>5</v>
      </c>
      <c r="U29" s="155">
        <v>1267</v>
      </c>
      <c r="V29" s="155">
        <f t="shared" si="7"/>
        <v>103</v>
      </c>
      <c r="W29" s="155">
        <v>101</v>
      </c>
      <c r="X29" s="461">
        <v>2</v>
      </c>
      <c r="Y29" s="83">
        <v>25</v>
      </c>
      <c r="Z29" s="83">
        <v>6</v>
      </c>
      <c r="AA29" s="83">
        <v>213</v>
      </c>
    </row>
    <row r="30" spans="1:27" ht="15" customHeight="1">
      <c r="A30" s="344"/>
      <c r="B30" s="329" t="s">
        <v>110</v>
      </c>
      <c r="C30" s="159">
        <v>8893</v>
      </c>
      <c r="D30" s="83">
        <f>SUM(E30:F30)</f>
        <v>260</v>
      </c>
      <c r="E30" s="155">
        <v>177</v>
      </c>
      <c r="F30" s="155">
        <v>83</v>
      </c>
      <c r="G30" s="155">
        <f t="shared" si="6"/>
        <v>457</v>
      </c>
      <c r="H30" s="155">
        <v>455</v>
      </c>
      <c r="I30" s="461">
        <v>2</v>
      </c>
      <c r="J30" s="155">
        <v>2</v>
      </c>
      <c r="K30" s="155">
        <v>1642</v>
      </c>
      <c r="L30" s="83">
        <f t="shared" si="0"/>
        <v>25</v>
      </c>
      <c r="M30" s="345">
        <v>25</v>
      </c>
      <c r="N30" s="345" t="s">
        <v>242</v>
      </c>
      <c r="O30" s="83">
        <f t="shared" si="1"/>
        <v>1082</v>
      </c>
      <c r="P30" s="345">
        <v>1082</v>
      </c>
      <c r="Q30" s="345" t="s">
        <v>242</v>
      </c>
      <c r="R30" s="155">
        <f t="shared" si="4"/>
        <v>3955</v>
      </c>
      <c r="S30" s="155">
        <v>3949</v>
      </c>
      <c r="T30" s="461">
        <v>6</v>
      </c>
      <c r="U30" s="155">
        <v>1145</v>
      </c>
      <c r="V30" s="155">
        <f t="shared" si="7"/>
        <v>74</v>
      </c>
      <c r="W30" s="155">
        <v>55</v>
      </c>
      <c r="X30" s="461">
        <v>19</v>
      </c>
      <c r="Y30" s="83">
        <v>31</v>
      </c>
      <c r="Z30" s="83">
        <v>2</v>
      </c>
      <c r="AA30" s="83">
        <v>218</v>
      </c>
    </row>
    <row r="31" spans="1:27" ht="15" customHeight="1">
      <c r="A31" s="182"/>
      <c r="B31" s="329" t="s">
        <v>111</v>
      </c>
      <c r="C31" s="159">
        <v>3697</v>
      </c>
      <c r="D31" s="83">
        <f>SUM(E31:F31)</f>
        <v>181</v>
      </c>
      <c r="E31" s="155">
        <v>88</v>
      </c>
      <c r="F31" s="155">
        <v>93</v>
      </c>
      <c r="G31" s="155">
        <f t="shared" si="6"/>
        <v>214</v>
      </c>
      <c r="H31" s="155">
        <v>203</v>
      </c>
      <c r="I31" s="461">
        <v>11</v>
      </c>
      <c r="J31" s="345" t="s">
        <v>242</v>
      </c>
      <c r="K31" s="155">
        <v>866</v>
      </c>
      <c r="L31" s="83">
        <f t="shared" si="0"/>
        <v>11</v>
      </c>
      <c r="M31" s="345">
        <v>11</v>
      </c>
      <c r="N31" s="345" t="s">
        <v>242</v>
      </c>
      <c r="O31" s="83">
        <f t="shared" si="1"/>
        <v>366</v>
      </c>
      <c r="P31" s="345">
        <v>366</v>
      </c>
      <c r="Q31" s="345" t="s">
        <v>242</v>
      </c>
      <c r="R31" s="155">
        <f t="shared" si="4"/>
        <v>1399</v>
      </c>
      <c r="S31" s="155">
        <v>1397</v>
      </c>
      <c r="T31" s="461">
        <v>2</v>
      </c>
      <c r="U31" s="155">
        <v>442</v>
      </c>
      <c r="V31" s="155">
        <f t="shared" si="7"/>
        <v>77</v>
      </c>
      <c r="W31" s="155">
        <v>65</v>
      </c>
      <c r="X31" s="461">
        <v>12</v>
      </c>
      <c r="Y31" s="83">
        <v>30</v>
      </c>
      <c r="Z31" s="83">
        <v>2</v>
      </c>
      <c r="AA31" s="83">
        <v>109</v>
      </c>
    </row>
    <row r="32" spans="1:27" ht="15" customHeight="1">
      <c r="A32" s="344"/>
      <c r="B32" s="329"/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55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</row>
    <row r="33" spans="1:27" s="275" customFormat="1" ht="15" customHeight="1">
      <c r="A33" s="621" t="s">
        <v>112</v>
      </c>
      <c r="B33" s="622"/>
      <c r="C33" s="40">
        <v>57323</v>
      </c>
      <c r="D33" s="40">
        <f aca="true" t="shared" si="8" ref="D33:D41">SUM(E33:F33)</f>
        <v>2204</v>
      </c>
      <c r="E33" s="40">
        <v>1300</v>
      </c>
      <c r="F33" s="40">
        <v>904</v>
      </c>
      <c r="G33" s="44">
        <f t="shared" si="6"/>
        <v>4416</v>
      </c>
      <c r="H33" s="40">
        <v>4283</v>
      </c>
      <c r="I33" s="40">
        <v>133</v>
      </c>
      <c r="J33" s="40">
        <f>SUM(J34:J41)</f>
        <v>24</v>
      </c>
      <c r="K33" s="40">
        <v>7473</v>
      </c>
      <c r="L33" s="40">
        <f t="shared" si="0"/>
        <v>399</v>
      </c>
      <c r="M33" s="40">
        <v>175</v>
      </c>
      <c r="N33" s="40">
        <v>224</v>
      </c>
      <c r="O33" s="40">
        <f t="shared" si="1"/>
        <v>7087</v>
      </c>
      <c r="P33" s="40">
        <v>7085</v>
      </c>
      <c r="Q33" s="40">
        <v>2</v>
      </c>
      <c r="R33" s="44">
        <f aca="true" t="shared" si="9" ref="R33:R71">SUM(S33:T33)</f>
        <v>25841</v>
      </c>
      <c r="S33" s="40">
        <v>25791</v>
      </c>
      <c r="T33" s="40">
        <v>50</v>
      </c>
      <c r="U33" s="40">
        <v>6721</v>
      </c>
      <c r="V33" s="44">
        <f t="shared" si="7"/>
        <v>902</v>
      </c>
      <c r="W33" s="40">
        <v>683</v>
      </c>
      <c r="X33" s="40">
        <v>219</v>
      </c>
      <c r="Y33" s="40">
        <v>440</v>
      </c>
      <c r="Z33" s="40">
        <f>SUM(Z34:Z41)</f>
        <v>7</v>
      </c>
      <c r="AA33" s="40">
        <f>SUM(AA34:AA41)</f>
        <v>1809</v>
      </c>
    </row>
    <row r="34" spans="1:27" ht="15" customHeight="1">
      <c r="A34" s="344"/>
      <c r="B34" s="329" t="s">
        <v>113</v>
      </c>
      <c r="C34" s="159">
        <v>7350</v>
      </c>
      <c r="D34" s="83">
        <f t="shared" si="8"/>
        <v>185</v>
      </c>
      <c r="E34" s="155">
        <v>125</v>
      </c>
      <c r="F34" s="155">
        <v>60</v>
      </c>
      <c r="G34" s="155">
        <f t="shared" si="6"/>
        <v>487</v>
      </c>
      <c r="H34" s="155">
        <v>485</v>
      </c>
      <c r="I34" s="461">
        <v>2</v>
      </c>
      <c r="J34" s="345">
        <v>2</v>
      </c>
      <c r="K34" s="155">
        <v>964</v>
      </c>
      <c r="L34" s="83">
        <f t="shared" si="0"/>
        <v>8</v>
      </c>
      <c r="M34" s="345">
        <v>8</v>
      </c>
      <c r="N34" s="345" t="s">
        <v>242</v>
      </c>
      <c r="O34" s="83">
        <f t="shared" si="1"/>
        <v>882</v>
      </c>
      <c r="P34" s="345">
        <v>882</v>
      </c>
      <c r="Q34" s="345" t="s">
        <v>242</v>
      </c>
      <c r="R34" s="155">
        <f t="shared" si="9"/>
        <v>3530</v>
      </c>
      <c r="S34" s="155">
        <v>3524</v>
      </c>
      <c r="T34" s="461">
        <v>6</v>
      </c>
      <c r="U34" s="155">
        <v>976</v>
      </c>
      <c r="V34" s="155">
        <f t="shared" si="7"/>
        <v>113</v>
      </c>
      <c r="W34" s="155">
        <v>66</v>
      </c>
      <c r="X34" s="461">
        <v>47</v>
      </c>
      <c r="Y34" s="83">
        <v>36</v>
      </c>
      <c r="Z34" s="132" t="s">
        <v>242</v>
      </c>
      <c r="AA34" s="83">
        <v>167</v>
      </c>
    </row>
    <row r="35" spans="1:27" ht="15" customHeight="1">
      <c r="A35" s="344"/>
      <c r="B35" s="329" t="s">
        <v>114</v>
      </c>
      <c r="C35" s="159">
        <v>14888</v>
      </c>
      <c r="D35" s="83">
        <f t="shared" si="8"/>
        <v>529</v>
      </c>
      <c r="E35" s="155">
        <v>312</v>
      </c>
      <c r="F35" s="155">
        <v>217</v>
      </c>
      <c r="G35" s="155">
        <f t="shared" si="6"/>
        <v>965</v>
      </c>
      <c r="H35" s="155">
        <v>948</v>
      </c>
      <c r="I35" s="461">
        <v>17</v>
      </c>
      <c r="J35" s="155">
        <v>4</v>
      </c>
      <c r="K35" s="155">
        <v>2112</v>
      </c>
      <c r="L35" s="83">
        <f t="shared" si="0"/>
        <v>186</v>
      </c>
      <c r="M35" s="155">
        <v>42</v>
      </c>
      <c r="N35" s="155">
        <v>144</v>
      </c>
      <c r="O35" s="83">
        <f t="shared" si="1"/>
        <v>1792</v>
      </c>
      <c r="P35" s="345">
        <v>1792</v>
      </c>
      <c r="Q35" s="345" t="s">
        <v>242</v>
      </c>
      <c r="R35" s="155">
        <f t="shared" si="9"/>
        <v>6605</v>
      </c>
      <c r="S35" s="155">
        <v>6596</v>
      </c>
      <c r="T35" s="461">
        <v>9</v>
      </c>
      <c r="U35" s="155">
        <v>2004</v>
      </c>
      <c r="V35" s="155">
        <f t="shared" si="7"/>
        <v>178</v>
      </c>
      <c r="W35" s="155">
        <v>135</v>
      </c>
      <c r="X35" s="461">
        <v>43</v>
      </c>
      <c r="Y35" s="83">
        <v>104</v>
      </c>
      <c r="Z35" s="83">
        <v>1</v>
      </c>
      <c r="AA35" s="83">
        <v>408</v>
      </c>
    </row>
    <row r="36" spans="1:27" ht="15" customHeight="1">
      <c r="A36" s="344"/>
      <c r="B36" s="329" t="s">
        <v>115</v>
      </c>
      <c r="C36" s="159">
        <v>28525</v>
      </c>
      <c r="D36" s="83">
        <f t="shared" si="8"/>
        <v>1304</v>
      </c>
      <c r="E36" s="155">
        <v>690</v>
      </c>
      <c r="F36" s="155">
        <v>614</v>
      </c>
      <c r="G36" s="155">
        <f t="shared" si="6"/>
        <v>2476</v>
      </c>
      <c r="H36" s="155">
        <v>2366</v>
      </c>
      <c r="I36" s="461">
        <v>110</v>
      </c>
      <c r="J36" s="155">
        <v>18</v>
      </c>
      <c r="K36" s="155">
        <v>3022</v>
      </c>
      <c r="L36" s="83">
        <f t="shared" si="0"/>
        <v>142</v>
      </c>
      <c r="M36" s="155">
        <v>62</v>
      </c>
      <c r="N36" s="155">
        <v>80</v>
      </c>
      <c r="O36" s="83">
        <f t="shared" si="1"/>
        <v>3693</v>
      </c>
      <c r="P36" s="155">
        <v>3692</v>
      </c>
      <c r="Q36" s="155">
        <v>1</v>
      </c>
      <c r="R36" s="155">
        <f t="shared" si="9"/>
        <v>13017</v>
      </c>
      <c r="S36" s="155">
        <v>12985</v>
      </c>
      <c r="T36" s="461">
        <v>32</v>
      </c>
      <c r="U36" s="155">
        <v>3152</v>
      </c>
      <c r="V36" s="155">
        <f t="shared" si="7"/>
        <v>511</v>
      </c>
      <c r="W36" s="155">
        <v>384</v>
      </c>
      <c r="X36" s="461">
        <v>127</v>
      </c>
      <c r="Y36" s="83">
        <v>145</v>
      </c>
      <c r="Z36" s="83">
        <v>6</v>
      </c>
      <c r="AA36" s="83">
        <v>1039</v>
      </c>
    </row>
    <row r="37" spans="1:27" ht="15" customHeight="1">
      <c r="A37" s="344"/>
      <c r="B37" s="329" t="s">
        <v>116</v>
      </c>
      <c r="C37" s="159">
        <v>891</v>
      </c>
      <c r="D37" s="83">
        <f t="shared" si="8"/>
        <v>26</v>
      </c>
      <c r="E37" s="155">
        <v>21</v>
      </c>
      <c r="F37" s="155">
        <v>5</v>
      </c>
      <c r="G37" s="155">
        <f t="shared" si="6"/>
        <v>52</v>
      </c>
      <c r="H37" s="345">
        <v>51</v>
      </c>
      <c r="I37" s="461">
        <v>1</v>
      </c>
      <c r="J37" s="345" t="s">
        <v>242</v>
      </c>
      <c r="K37" s="155">
        <v>170</v>
      </c>
      <c r="L37" s="83">
        <f t="shared" si="0"/>
        <v>6</v>
      </c>
      <c r="M37" s="345">
        <v>6</v>
      </c>
      <c r="N37" s="345" t="s">
        <v>242</v>
      </c>
      <c r="O37" s="83">
        <f t="shared" si="1"/>
        <v>102</v>
      </c>
      <c r="P37" s="345">
        <v>102</v>
      </c>
      <c r="Q37" s="345" t="s">
        <v>242</v>
      </c>
      <c r="R37" s="155">
        <f t="shared" si="9"/>
        <v>405</v>
      </c>
      <c r="S37" s="345">
        <v>405</v>
      </c>
      <c r="T37" s="345" t="s">
        <v>242</v>
      </c>
      <c r="U37" s="155">
        <v>86</v>
      </c>
      <c r="V37" s="155">
        <f t="shared" si="7"/>
        <v>18</v>
      </c>
      <c r="W37" s="345">
        <v>18</v>
      </c>
      <c r="X37" s="345" t="s">
        <v>242</v>
      </c>
      <c r="Y37" s="83">
        <v>11</v>
      </c>
      <c r="Z37" s="132" t="s">
        <v>242</v>
      </c>
      <c r="AA37" s="83">
        <v>15</v>
      </c>
    </row>
    <row r="38" spans="1:27" ht="15" customHeight="1">
      <c r="A38" s="344"/>
      <c r="B38" s="329" t="s">
        <v>117</v>
      </c>
      <c r="C38" s="159">
        <v>1203</v>
      </c>
      <c r="D38" s="83">
        <f t="shared" si="8"/>
        <v>33</v>
      </c>
      <c r="E38" s="345">
        <v>33</v>
      </c>
      <c r="F38" s="345" t="s">
        <v>242</v>
      </c>
      <c r="G38" s="155">
        <f t="shared" si="6"/>
        <v>107</v>
      </c>
      <c r="H38" s="345">
        <v>107</v>
      </c>
      <c r="I38" s="345" t="s">
        <v>242</v>
      </c>
      <c r="J38" s="345" t="s">
        <v>242</v>
      </c>
      <c r="K38" s="155">
        <v>210</v>
      </c>
      <c r="L38" s="83">
        <f t="shared" si="0"/>
        <v>15</v>
      </c>
      <c r="M38" s="345">
        <v>15</v>
      </c>
      <c r="N38" s="345" t="s">
        <v>242</v>
      </c>
      <c r="O38" s="83">
        <f t="shared" si="1"/>
        <v>140</v>
      </c>
      <c r="P38" s="155">
        <v>139</v>
      </c>
      <c r="Q38" s="155">
        <v>1</v>
      </c>
      <c r="R38" s="155">
        <f t="shared" si="9"/>
        <v>499</v>
      </c>
      <c r="S38" s="155">
        <v>496</v>
      </c>
      <c r="T38" s="461">
        <v>3</v>
      </c>
      <c r="U38" s="155">
        <v>103</v>
      </c>
      <c r="V38" s="155">
        <f t="shared" si="7"/>
        <v>22</v>
      </c>
      <c r="W38" s="345">
        <v>22</v>
      </c>
      <c r="X38" s="345" t="s">
        <v>242</v>
      </c>
      <c r="Y38" s="83">
        <v>34</v>
      </c>
      <c r="Z38" s="132" t="s">
        <v>242</v>
      </c>
      <c r="AA38" s="83">
        <v>40</v>
      </c>
    </row>
    <row r="39" spans="1:27" ht="15" customHeight="1">
      <c r="A39" s="344"/>
      <c r="B39" s="329" t="s">
        <v>118</v>
      </c>
      <c r="C39" s="159">
        <v>2537</v>
      </c>
      <c r="D39" s="83">
        <f t="shared" si="8"/>
        <v>66</v>
      </c>
      <c r="E39" s="155">
        <v>59</v>
      </c>
      <c r="F39" s="155">
        <v>7</v>
      </c>
      <c r="G39" s="155">
        <f t="shared" si="6"/>
        <v>169</v>
      </c>
      <c r="H39" s="155">
        <v>166</v>
      </c>
      <c r="I39" s="461">
        <v>3</v>
      </c>
      <c r="J39" s="345" t="s">
        <v>242</v>
      </c>
      <c r="K39" s="155">
        <v>613</v>
      </c>
      <c r="L39" s="83">
        <f t="shared" si="0"/>
        <v>10</v>
      </c>
      <c r="M39" s="345">
        <v>10</v>
      </c>
      <c r="N39" s="345" t="s">
        <v>242</v>
      </c>
      <c r="O39" s="83">
        <f t="shared" si="1"/>
        <v>290</v>
      </c>
      <c r="P39" s="345">
        <v>290</v>
      </c>
      <c r="Q39" s="345" t="s">
        <v>242</v>
      </c>
      <c r="R39" s="155">
        <f t="shared" si="9"/>
        <v>1047</v>
      </c>
      <c r="S39" s="345">
        <v>1047</v>
      </c>
      <c r="T39" s="345" t="s">
        <v>242</v>
      </c>
      <c r="U39" s="155">
        <v>226</v>
      </c>
      <c r="V39" s="155">
        <f t="shared" si="7"/>
        <v>23</v>
      </c>
      <c r="W39" s="155">
        <v>21</v>
      </c>
      <c r="X39" s="461">
        <v>2</v>
      </c>
      <c r="Y39" s="83">
        <v>27</v>
      </c>
      <c r="Z39" s="132" t="s">
        <v>242</v>
      </c>
      <c r="AA39" s="83">
        <v>66</v>
      </c>
    </row>
    <row r="40" spans="1:27" ht="15" customHeight="1">
      <c r="A40" s="344"/>
      <c r="B40" s="329" t="s">
        <v>119</v>
      </c>
      <c r="C40" s="159">
        <v>795</v>
      </c>
      <c r="D40" s="83">
        <f t="shared" si="8"/>
        <v>23</v>
      </c>
      <c r="E40" s="155">
        <v>23</v>
      </c>
      <c r="F40" s="345" t="s">
        <v>242</v>
      </c>
      <c r="G40" s="155">
        <f t="shared" si="6"/>
        <v>50</v>
      </c>
      <c r="H40" s="345">
        <v>50</v>
      </c>
      <c r="I40" s="345" t="s">
        <v>242</v>
      </c>
      <c r="J40" s="345" t="s">
        <v>242</v>
      </c>
      <c r="K40" s="155">
        <v>158</v>
      </c>
      <c r="L40" s="83">
        <f t="shared" si="0"/>
        <v>15</v>
      </c>
      <c r="M40" s="345">
        <v>15</v>
      </c>
      <c r="N40" s="345" t="s">
        <v>242</v>
      </c>
      <c r="O40" s="83">
        <f t="shared" si="1"/>
        <v>75</v>
      </c>
      <c r="P40" s="345">
        <v>75</v>
      </c>
      <c r="Q40" s="345" t="s">
        <v>242</v>
      </c>
      <c r="R40" s="155">
        <f t="shared" si="9"/>
        <v>331</v>
      </c>
      <c r="S40" s="345">
        <v>331</v>
      </c>
      <c r="T40" s="345" t="s">
        <v>242</v>
      </c>
      <c r="U40" s="155">
        <v>72</v>
      </c>
      <c r="V40" s="155">
        <f t="shared" si="7"/>
        <v>11</v>
      </c>
      <c r="W40" s="345">
        <v>11</v>
      </c>
      <c r="X40" s="345" t="s">
        <v>242</v>
      </c>
      <c r="Y40" s="83">
        <v>29</v>
      </c>
      <c r="Z40" s="132" t="s">
        <v>242</v>
      </c>
      <c r="AA40" s="83">
        <v>31</v>
      </c>
    </row>
    <row r="41" spans="1:27" ht="15" customHeight="1">
      <c r="A41" s="344"/>
      <c r="B41" s="329" t="s">
        <v>120</v>
      </c>
      <c r="C41" s="159">
        <v>1013</v>
      </c>
      <c r="D41" s="83">
        <f t="shared" si="8"/>
        <v>36</v>
      </c>
      <c r="E41" s="345">
        <v>36</v>
      </c>
      <c r="F41" s="345" t="s">
        <v>242</v>
      </c>
      <c r="G41" s="155">
        <f t="shared" si="6"/>
        <v>110</v>
      </c>
      <c r="H41" s="345">
        <v>110</v>
      </c>
      <c r="I41" s="345" t="s">
        <v>242</v>
      </c>
      <c r="J41" s="345" t="s">
        <v>242</v>
      </c>
      <c r="K41" s="155">
        <v>139</v>
      </c>
      <c r="L41" s="83">
        <f t="shared" si="0"/>
        <v>17</v>
      </c>
      <c r="M41" s="345">
        <v>17</v>
      </c>
      <c r="N41" s="345" t="s">
        <v>242</v>
      </c>
      <c r="O41" s="83">
        <f t="shared" si="1"/>
        <v>113</v>
      </c>
      <c r="P41" s="345">
        <v>113</v>
      </c>
      <c r="Q41" s="345" t="s">
        <v>242</v>
      </c>
      <c r="R41" s="155">
        <f t="shared" si="9"/>
        <v>407</v>
      </c>
      <c r="S41" s="345">
        <v>407</v>
      </c>
      <c r="T41" s="345" t="s">
        <v>242</v>
      </c>
      <c r="U41" s="155">
        <v>94</v>
      </c>
      <c r="V41" s="155">
        <f t="shared" si="7"/>
        <v>26</v>
      </c>
      <c r="W41" s="345">
        <v>26</v>
      </c>
      <c r="X41" s="345" t="s">
        <v>242</v>
      </c>
      <c r="Y41" s="83">
        <v>28</v>
      </c>
      <c r="Z41" s="345" t="s">
        <v>242</v>
      </c>
      <c r="AA41" s="83">
        <v>43</v>
      </c>
    </row>
    <row r="42" spans="1:27" ht="15" customHeight="1">
      <c r="A42" s="344"/>
      <c r="B42" s="329"/>
      <c r="C42" s="49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</row>
    <row r="43" spans="1:27" s="275" customFormat="1" ht="15" customHeight="1">
      <c r="A43" s="621" t="s">
        <v>121</v>
      </c>
      <c r="B43" s="622"/>
      <c r="C43" s="40">
        <v>57460</v>
      </c>
      <c r="D43" s="40">
        <f aca="true" t="shared" si="10" ref="D43:D48">SUM(E43:F43)</f>
        <v>1585</v>
      </c>
      <c r="E43" s="40">
        <v>1031</v>
      </c>
      <c r="F43" s="40">
        <v>554</v>
      </c>
      <c r="G43" s="44">
        <f t="shared" si="6"/>
        <v>3636</v>
      </c>
      <c r="H43" s="40">
        <v>3580</v>
      </c>
      <c r="I43" s="40">
        <v>56</v>
      </c>
      <c r="J43" s="40">
        <f>SUM(J44:J48)</f>
        <v>19</v>
      </c>
      <c r="K43" s="40">
        <v>8843</v>
      </c>
      <c r="L43" s="40">
        <f t="shared" si="0"/>
        <v>106</v>
      </c>
      <c r="M43" s="40">
        <v>105</v>
      </c>
      <c r="N43" s="40">
        <v>1</v>
      </c>
      <c r="O43" s="40">
        <f t="shared" si="1"/>
        <v>7081</v>
      </c>
      <c r="P43" s="204">
        <v>7081</v>
      </c>
      <c r="Q43" s="204" t="s">
        <v>489</v>
      </c>
      <c r="R43" s="44">
        <f t="shared" si="9"/>
        <v>25855</v>
      </c>
      <c r="S43" s="40">
        <v>25786</v>
      </c>
      <c r="T43" s="40">
        <v>69</v>
      </c>
      <c r="U43" s="40">
        <v>7777</v>
      </c>
      <c r="V43" s="44">
        <f t="shared" si="7"/>
        <v>605</v>
      </c>
      <c r="W43" s="40">
        <v>559</v>
      </c>
      <c r="X43" s="40">
        <v>46</v>
      </c>
      <c r="Y43" s="40">
        <v>218</v>
      </c>
      <c r="Z43" s="40">
        <f>SUM(Z44:Z48)</f>
        <v>18</v>
      </c>
      <c r="AA43" s="40">
        <v>1717</v>
      </c>
    </row>
    <row r="44" spans="1:27" ht="15" customHeight="1">
      <c r="A44" s="344"/>
      <c r="B44" s="329" t="s">
        <v>122</v>
      </c>
      <c r="C44" s="159">
        <v>19743</v>
      </c>
      <c r="D44" s="83">
        <f t="shared" si="10"/>
        <v>562</v>
      </c>
      <c r="E44" s="155">
        <v>359</v>
      </c>
      <c r="F44" s="155">
        <v>203</v>
      </c>
      <c r="G44" s="155">
        <f t="shared" si="6"/>
        <v>1229</v>
      </c>
      <c r="H44" s="155">
        <v>1200</v>
      </c>
      <c r="I44" s="461">
        <v>29</v>
      </c>
      <c r="J44" s="155">
        <v>7</v>
      </c>
      <c r="K44" s="155">
        <v>3513</v>
      </c>
      <c r="L44" s="83">
        <f t="shared" si="0"/>
        <v>24</v>
      </c>
      <c r="M44" s="345">
        <v>24</v>
      </c>
      <c r="N44" s="345" t="s">
        <v>242</v>
      </c>
      <c r="O44" s="83">
        <f t="shared" si="1"/>
        <v>2264</v>
      </c>
      <c r="P44" s="345">
        <v>2264</v>
      </c>
      <c r="Q44" s="345" t="s">
        <v>242</v>
      </c>
      <c r="R44" s="155">
        <f t="shared" si="9"/>
        <v>8477</v>
      </c>
      <c r="S44" s="155">
        <v>8454</v>
      </c>
      <c r="T44" s="461">
        <v>23</v>
      </c>
      <c r="U44" s="155">
        <v>2776</v>
      </c>
      <c r="V44" s="155">
        <f t="shared" si="7"/>
        <v>251</v>
      </c>
      <c r="W44" s="155">
        <v>216</v>
      </c>
      <c r="X44" s="461">
        <v>35</v>
      </c>
      <c r="Y44" s="83">
        <v>96</v>
      </c>
      <c r="Z44" s="83">
        <v>7</v>
      </c>
      <c r="AA44" s="83">
        <v>537</v>
      </c>
    </row>
    <row r="45" spans="1:27" ht="15" customHeight="1">
      <c r="A45" s="344"/>
      <c r="B45" s="329" t="s">
        <v>123</v>
      </c>
      <c r="C45" s="159">
        <v>7321</v>
      </c>
      <c r="D45" s="83">
        <f t="shared" si="10"/>
        <v>242</v>
      </c>
      <c r="E45" s="155">
        <v>132</v>
      </c>
      <c r="F45" s="155">
        <v>110</v>
      </c>
      <c r="G45" s="155">
        <f t="shared" si="6"/>
        <v>492</v>
      </c>
      <c r="H45" s="155">
        <v>484</v>
      </c>
      <c r="I45" s="461">
        <v>8</v>
      </c>
      <c r="J45" s="155">
        <v>2</v>
      </c>
      <c r="K45" s="155">
        <v>1351</v>
      </c>
      <c r="L45" s="83">
        <f t="shared" si="0"/>
        <v>13</v>
      </c>
      <c r="M45" s="345">
        <v>13</v>
      </c>
      <c r="N45" s="345" t="s">
        <v>242</v>
      </c>
      <c r="O45" s="83">
        <f t="shared" si="1"/>
        <v>817</v>
      </c>
      <c r="P45" s="345">
        <v>817</v>
      </c>
      <c r="Q45" s="345" t="s">
        <v>242</v>
      </c>
      <c r="R45" s="155">
        <f t="shared" si="9"/>
        <v>3217</v>
      </c>
      <c r="S45" s="155">
        <v>3207</v>
      </c>
      <c r="T45" s="461">
        <v>10</v>
      </c>
      <c r="U45" s="155">
        <v>855</v>
      </c>
      <c r="V45" s="155">
        <f t="shared" si="7"/>
        <v>102</v>
      </c>
      <c r="W45" s="155">
        <v>99</v>
      </c>
      <c r="X45" s="461">
        <v>3</v>
      </c>
      <c r="Y45" s="83">
        <v>17</v>
      </c>
      <c r="Z45" s="83">
        <v>2</v>
      </c>
      <c r="AA45" s="83">
        <v>211</v>
      </c>
    </row>
    <row r="46" spans="1:27" ht="15" customHeight="1">
      <c r="A46" s="344"/>
      <c r="B46" s="329" t="s">
        <v>124</v>
      </c>
      <c r="C46" s="159">
        <v>7314</v>
      </c>
      <c r="D46" s="83">
        <f t="shared" si="10"/>
        <v>269</v>
      </c>
      <c r="E46" s="155">
        <v>189</v>
      </c>
      <c r="F46" s="155">
        <v>80</v>
      </c>
      <c r="G46" s="155">
        <f t="shared" si="6"/>
        <v>545</v>
      </c>
      <c r="H46" s="155">
        <v>538</v>
      </c>
      <c r="I46" s="461">
        <v>7</v>
      </c>
      <c r="J46" s="345" t="s">
        <v>242</v>
      </c>
      <c r="K46" s="155">
        <v>1049</v>
      </c>
      <c r="L46" s="83">
        <f t="shared" si="0"/>
        <v>23</v>
      </c>
      <c r="M46" s="345">
        <v>23</v>
      </c>
      <c r="N46" s="345" t="s">
        <v>242</v>
      </c>
      <c r="O46" s="83">
        <f t="shared" si="1"/>
        <v>932</v>
      </c>
      <c r="P46" s="345">
        <v>932</v>
      </c>
      <c r="Q46" s="345" t="s">
        <v>242</v>
      </c>
      <c r="R46" s="155">
        <f t="shared" si="9"/>
        <v>3251</v>
      </c>
      <c r="S46" s="155">
        <v>3239</v>
      </c>
      <c r="T46" s="461">
        <v>12</v>
      </c>
      <c r="U46" s="155">
        <v>964</v>
      </c>
      <c r="V46" s="155">
        <f t="shared" si="7"/>
        <v>59</v>
      </c>
      <c r="W46" s="345">
        <v>59</v>
      </c>
      <c r="X46" s="345" t="s">
        <v>242</v>
      </c>
      <c r="Y46" s="83">
        <v>25</v>
      </c>
      <c r="Z46" s="83">
        <v>2</v>
      </c>
      <c r="AA46" s="83">
        <v>195</v>
      </c>
    </row>
    <row r="47" spans="1:27" ht="15" customHeight="1">
      <c r="A47" s="344"/>
      <c r="B47" s="329" t="s">
        <v>125</v>
      </c>
      <c r="C47" s="159">
        <v>7721</v>
      </c>
      <c r="D47" s="83">
        <f t="shared" si="10"/>
        <v>234</v>
      </c>
      <c r="E47" s="155">
        <v>141</v>
      </c>
      <c r="F47" s="155">
        <v>93</v>
      </c>
      <c r="G47" s="155">
        <f t="shared" si="6"/>
        <v>487</v>
      </c>
      <c r="H47" s="155">
        <v>475</v>
      </c>
      <c r="I47" s="461">
        <v>12</v>
      </c>
      <c r="J47" s="155">
        <v>5</v>
      </c>
      <c r="K47" s="155">
        <v>1277</v>
      </c>
      <c r="L47" s="83">
        <f t="shared" si="0"/>
        <v>29</v>
      </c>
      <c r="M47" s="345">
        <v>29</v>
      </c>
      <c r="N47" s="345" t="s">
        <v>242</v>
      </c>
      <c r="O47" s="83">
        <f t="shared" si="1"/>
        <v>932</v>
      </c>
      <c r="P47" s="345">
        <v>932</v>
      </c>
      <c r="Q47" s="345" t="s">
        <v>242</v>
      </c>
      <c r="R47" s="155">
        <f t="shared" si="9"/>
        <v>3381</v>
      </c>
      <c r="S47" s="155">
        <v>3376</v>
      </c>
      <c r="T47" s="461">
        <v>5</v>
      </c>
      <c r="U47" s="155">
        <v>1019</v>
      </c>
      <c r="V47" s="155">
        <f t="shared" si="7"/>
        <v>82</v>
      </c>
      <c r="W47" s="155">
        <v>77</v>
      </c>
      <c r="X47" s="461">
        <v>5</v>
      </c>
      <c r="Y47" s="83">
        <v>35</v>
      </c>
      <c r="Z47" s="83">
        <v>3</v>
      </c>
      <c r="AA47" s="83">
        <v>237</v>
      </c>
    </row>
    <row r="48" spans="1:27" ht="15" customHeight="1">
      <c r="A48" s="344"/>
      <c r="B48" s="329" t="s">
        <v>126</v>
      </c>
      <c r="C48" s="159">
        <v>15316</v>
      </c>
      <c r="D48" s="83">
        <f t="shared" si="10"/>
        <v>277</v>
      </c>
      <c r="E48" s="155">
        <v>209</v>
      </c>
      <c r="F48" s="155">
        <v>68</v>
      </c>
      <c r="G48" s="155">
        <f t="shared" si="6"/>
        <v>883</v>
      </c>
      <c r="H48" s="345">
        <v>883</v>
      </c>
      <c r="I48" s="345" t="s">
        <v>242</v>
      </c>
      <c r="J48" s="155">
        <v>5</v>
      </c>
      <c r="K48" s="155">
        <v>1635</v>
      </c>
      <c r="L48" s="83">
        <f t="shared" si="0"/>
        <v>17</v>
      </c>
      <c r="M48" s="345">
        <v>16</v>
      </c>
      <c r="N48" s="155">
        <v>1</v>
      </c>
      <c r="O48" s="83">
        <f t="shared" si="1"/>
        <v>2135</v>
      </c>
      <c r="P48" s="345">
        <v>2135</v>
      </c>
      <c r="Q48" s="345" t="s">
        <v>242</v>
      </c>
      <c r="R48" s="155">
        <f t="shared" si="9"/>
        <v>7526</v>
      </c>
      <c r="S48" s="155">
        <v>7507</v>
      </c>
      <c r="T48" s="461">
        <v>19</v>
      </c>
      <c r="U48" s="155">
        <v>2156</v>
      </c>
      <c r="V48" s="155">
        <f t="shared" si="7"/>
        <v>110</v>
      </c>
      <c r="W48" s="155">
        <v>107</v>
      </c>
      <c r="X48" s="461">
        <v>3</v>
      </c>
      <c r="Y48" s="83">
        <v>34</v>
      </c>
      <c r="Z48" s="83">
        <v>4</v>
      </c>
      <c r="AA48" s="83">
        <v>534</v>
      </c>
    </row>
    <row r="49" spans="1:27" ht="15" customHeight="1">
      <c r="A49" s="344"/>
      <c r="B49" s="329"/>
      <c r="C49" s="49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</row>
    <row r="50" spans="1:27" s="275" customFormat="1" ht="15" customHeight="1">
      <c r="A50" s="621" t="s">
        <v>127</v>
      </c>
      <c r="B50" s="622"/>
      <c r="C50" s="40">
        <v>30449</v>
      </c>
      <c r="D50" s="40">
        <f>SUM(E50:F50)</f>
        <v>1073</v>
      </c>
      <c r="E50" s="40">
        <v>720</v>
      </c>
      <c r="F50" s="40">
        <v>353</v>
      </c>
      <c r="G50" s="44">
        <f t="shared" si="6"/>
        <v>2326</v>
      </c>
      <c r="H50" s="40">
        <v>2306</v>
      </c>
      <c r="I50" s="40">
        <v>20</v>
      </c>
      <c r="J50" s="40">
        <f>SUM(J51:J54)</f>
        <v>14</v>
      </c>
      <c r="K50" s="40">
        <v>7316</v>
      </c>
      <c r="L50" s="40">
        <f t="shared" si="0"/>
        <v>111</v>
      </c>
      <c r="M50" s="40">
        <v>88</v>
      </c>
      <c r="N50" s="40">
        <v>23</v>
      </c>
      <c r="O50" s="40">
        <f t="shared" si="1"/>
        <v>3074</v>
      </c>
      <c r="P50" s="40">
        <v>3072</v>
      </c>
      <c r="Q50" s="40">
        <v>2</v>
      </c>
      <c r="R50" s="44">
        <f t="shared" si="9"/>
        <v>11974</v>
      </c>
      <c r="S50" s="40">
        <v>11945</v>
      </c>
      <c r="T50" s="40">
        <v>29</v>
      </c>
      <c r="U50" s="40">
        <v>3236</v>
      </c>
      <c r="V50" s="44">
        <f t="shared" si="7"/>
        <v>334</v>
      </c>
      <c r="W50" s="40">
        <v>322</v>
      </c>
      <c r="X50" s="40">
        <v>12</v>
      </c>
      <c r="Y50" s="40">
        <v>201</v>
      </c>
      <c r="Z50" s="40">
        <v>12</v>
      </c>
      <c r="AA50" s="40">
        <f>SUM(AA51:AA54)</f>
        <v>778</v>
      </c>
    </row>
    <row r="51" spans="1:27" ht="15" customHeight="1">
      <c r="A51" s="182"/>
      <c r="B51" s="329" t="s">
        <v>128</v>
      </c>
      <c r="C51" s="159">
        <v>7197</v>
      </c>
      <c r="D51" s="83">
        <f>SUM(E51:F51)</f>
        <v>188</v>
      </c>
      <c r="E51" s="155">
        <v>122</v>
      </c>
      <c r="F51" s="155">
        <v>66</v>
      </c>
      <c r="G51" s="155">
        <f t="shared" si="6"/>
        <v>449</v>
      </c>
      <c r="H51" s="155">
        <v>448</v>
      </c>
      <c r="I51" s="461">
        <v>1</v>
      </c>
      <c r="J51" s="155">
        <v>4</v>
      </c>
      <c r="K51" s="155">
        <v>2045</v>
      </c>
      <c r="L51" s="83">
        <f t="shared" si="0"/>
        <v>42</v>
      </c>
      <c r="M51" s="155">
        <v>19</v>
      </c>
      <c r="N51" s="155">
        <v>23</v>
      </c>
      <c r="O51" s="83">
        <f t="shared" si="1"/>
        <v>700</v>
      </c>
      <c r="P51" s="345">
        <v>700</v>
      </c>
      <c r="Q51" s="345" t="s">
        <v>242</v>
      </c>
      <c r="R51" s="155">
        <v>2781</v>
      </c>
      <c r="S51" s="155">
        <v>2771</v>
      </c>
      <c r="T51" s="461">
        <v>10</v>
      </c>
      <c r="U51" s="155">
        <v>732</v>
      </c>
      <c r="V51" s="155">
        <f t="shared" si="7"/>
        <v>90</v>
      </c>
      <c r="W51" s="155">
        <v>82</v>
      </c>
      <c r="X51" s="155">
        <v>8</v>
      </c>
      <c r="Y51" s="83">
        <v>28</v>
      </c>
      <c r="Z51" s="83">
        <v>4</v>
      </c>
      <c r="AA51" s="83">
        <v>134</v>
      </c>
    </row>
    <row r="52" spans="1:27" ht="15" customHeight="1">
      <c r="A52" s="182"/>
      <c r="B52" s="329" t="s">
        <v>129</v>
      </c>
      <c r="C52" s="159">
        <v>5132</v>
      </c>
      <c r="D52" s="83">
        <f>SUM(E52:F52)</f>
        <v>156</v>
      </c>
      <c r="E52" s="155">
        <v>114</v>
      </c>
      <c r="F52" s="155">
        <v>42</v>
      </c>
      <c r="G52" s="155">
        <f t="shared" si="6"/>
        <v>361</v>
      </c>
      <c r="H52" s="155">
        <v>357</v>
      </c>
      <c r="I52" s="461">
        <v>4</v>
      </c>
      <c r="J52" s="345" t="s">
        <v>242</v>
      </c>
      <c r="K52" s="155">
        <v>1203</v>
      </c>
      <c r="L52" s="83">
        <f t="shared" si="0"/>
        <v>16</v>
      </c>
      <c r="M52" s="345">
        <v>16</v>
      </c>
      <c r="N52" s="345" t="s">
        <v>242</v>
      </c>
      <c r="O52" s="83">
        <f t="shared" si="1"/>
        <v>498</v>
      </c>
      <c r="P52" s="155">
        <v>497</v>
      </c>
      <c r="Q52" s="155">
        <v>1</v>
      </c>
      <c r="R52" s="155">
        <f t="shared" si="9"/>
        <v>2080</v>
      </c>
      <c r="S52" s="155">
        <v>2074</v>
      </c>
      <c r="T52" s="461">
        <v>6</v>
      </c>
      <c r="U52" s="155">
        <v>627</v>
      </c>
      <c r="V52" s="155">
        <f t="shared" si="7"/>
        <v>35</v>
      </c>
      <c r="W52" s="345">
        <v>34</v>
      </c>
      <c r="X52" s="155">
        <v>1</v>
      </c>
      <c r="Y52" s="83">
        <v>15</v>
      </c>
      <c r="Z52" s="83">
        <v>1</v>
      </c>
      <c r="AA52" s="83">
        <v>140</v>
      </c>
    </row>
    <row r="53" spans="1:27" ht="15" customHeight="1">
      <c r="A53" s="182"/>
      <c r="B53" s="329" t="s">
        <v>130</v>
      </c>
      <c r="C53" s="159">
        <v>12002</v>
      </c>
      <c r="D53" s="83">
        <f>SUM(E53:F53)</f>
        <v>520</v>
      </c>
      <c r="E53" s="155">
        <v>338</v>
      </c>
      <c r="F53" s="155">
        <v>182</v>
      </c>
      <c r="G53" s="155">
        <f t="shared" si="6"/>
        <v>1064</v>
      </c>
      <c r="H53" s="155">
        <v>1049</v>
      </c>
      <c r="I53" s="461">
        <v>15</v>
      </c>
      <c r="J53" s="155">
        <v>9</v>
      </c>
      <c r="K53" s="155">
        <v>2803</v>
      </c>
      <c r="L53" s="83">
        <f t="shared" si="0"/>
        <v>40</v>
      </c>
      <c r="M53" s="345">
        <v>40</v>
      </c>
      <c r="N53" s="345" t="s">
        <v>242</v>
      </c>
      <c r="O53" s="83">
        <f t="shared" si="1"/>
        <v>1206</v>
      </c>
      <c r="P53" s="155">
        <v>1205</v>
      </c>
      <c r="Q53" s="155">
        <v>1</v>
      </c>
      <c r="R53" s="155">
        <f t="shared" si="9"/>
        <v>4545</v>
      </c>
      <c r="S53" s="155">
        <v>4536</v>
      </c>
      <c r="T53" s="461">
        <v>9</v>
      </c>
      <c r="U53" s="155">
        <v>1219</v>
      </c>
      <c r="V53" s="155">
        <f t="shared" si="7"/>
        <v>149</v>
      </c>
      <c r="W53" s="155">
        <v>147</v>
      </c>
      <c r="X53" s="155">
        <v>2</v>
      </c>
      <c r="Y53" s="83">
        <v>100</v>
      </c>
      <c r="Z53" s="83">
        <v>5</v>
      </c>
      <c r="AA53" s="83">
        <v>342</v>
      </c>
    </row>
    <row r="54" spans="1:27" ht="15" customHeight="1">
      <c r="A54" s="182"/>
      <c r="B54" s="329" t="s">
        <v>131</v>
      </c>
      <c r="C54" s="159">
        <v>6099</v>
      </c>
      <c r="D54" s="83">
        <f>SUM(E54:F54)</f>
        <v>209</v>
      </c>
      <c r="E54" s="155">
        <v>146</v>
      </c>
      <c r="F54" s="155">
        <v>63</v>
      </c>
      <c r="G54" s="155">
        <f t="shared" si="6"/>
        <v>452</v>
      </c>
      <c r="H54" s="345">
        <v>452</v>
      </c>
      <c r="I54" s="345" t="s">
        <v>242</v>
      </c>
      <c r="J54" s="155">
        <v>1</v>
      </c>
      <c r="K54" s="155">
        <v>1252</v>
      </c>
      <c r="L54" s="83">
        <f t="shared" si="0"/>
        <v>13</v>
      </c>
      <c r="M54" s="345">
        <v>13</v>
      </c>
      <c r="N54" s="345" t="s">
        <v>242</v>
      </c>
      <c r="O54" s="83">
        <f t="shared" si="1"/>
        <v>669</v>
      </c>
      <c r="P54" s="345">
        <v>669</v>
      </c>
      <c r="Q54" s="345" t="s">
        <v>242</v>
      </c>
      <c r="R54" s="155">
        <f t="shared" si="9"/>
        <v>2568</v>
      </c>
      <c r="S54" s="155">
        <v>2564</v>
      </c>
      <c r="T54" s="461">
        <v>4</v>
      </c>
      <c r="U54" s="155">
        <v>657</v>
      </c>
      <c r="V54" s="155">
        <f t="shared" si="7"/>
        <v>59</v>
      </c>
      <c r="W54" s="345">
        <v>58</v>
      </c>
      <c r="X54" s="155">
        <v>1</v>
      </c>
      <c r="Y54" s="83">
        <v>56</v>
      </c>
      <c r="Z54" s="83">
        <v>1</v>
      </c>
      <c r="AA54" s="83">
        <v>162</v>
      </c>
    </row>
    <row r="55" spans="1:27" ht="15" customHeight="1">
      <c r="A55" s="182"/>
      <c r="B55" s="329"/>
      <c r="C55" s="49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55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</row>
    <row r="56" spans="1:27" s="275" customFormat="1" ht="15" customHeight="1">
      <c r="A56" s="621" t="s">
        <v>132</v>
      </c>
      <c r="B56" s="622"/>
      <c r="C56" s="40">
        <v>24425</v>
      </c>
      <c r="D56" s="40">
        <f aca="true" t="shared" si="11" ref="D56:D62">SUM(E56:F56)</f>
        <v>856</v>
      </c>
      <c r="E56" s="40">
        <v>460</v>
      </c>
      <c r="F56" s="40">
        <v>396</v>
      </c>
      <c r="G56" s="44">
        <f t="shared" si="6"/>
        <v>1601</v>
      </c>
      <c r="H56" s="40">
        <v>1581</v>
      </c>
      <c r="I56" s="40">
        <v>20</v>
      </c>
      <c r="J56" s="40">
        <f>SUM(J57:J62)</f>
        <v>4</v>
      </c>
      <c r="K56" s="40">
        <v>6177</v>
      </c>
      <c r="L56" s="40">
        <f t="shared" si="0"/>
        <v>94</v>
      </c>
      <c r="M56" s="40">
        <v>74</v>
      </c>
      <c r="N56" s="40">
        <v>20</v>
      </c>
      <c r="O56" s="40">
        <f t="shared" si="1"/>
        <v>2306</v>
      </c>
      <c r="P56" s="40">
        <v>2303</v>
      </c>
      <c r="Q56" s="40">
        <v>3</v>
      </c>
      <c r="R56" s="44">
        <f t="shared" si="9"/>
        <v>9350</v>
      </c>
      <c r="S56" s="40">
        <v>9327</v>
      </c>
      <c r="T56" s="40">
        <v>23</v>
      </c>
      <c r="U56" s="40">
        <v>3069</v>
      </c>
      <c r="V56" s="44">
        <f t="shared" si="7"/>
        <v>201</v>
      </c>
      <c r="W56" s="40">
        <v>187</v>
      </c>
      <c r="X56" s="40">
        <v>14</v>
      </c>
      <c r="Y56" s="40">
        <v>97</v>
      </c>
      <c r="Z56" s="40">
        <f>SUM(Z57:Z62)</f>
        <v>10</v>
      </c>
      <c r="AA56" s="40">
        <f>SUM(AA57:AA62)</f>
        <v>660</v>
      </c>
    </row>
    <row r="57" spans="1:27" ht="15" customHeight="1">
      <c r="A57" s="344"/>
      <c r="B57" s="329" t="s">
        <v>133</v>
      </c>
      <c r="C57" s="159">
        <v>3930</v>
      </c>
      <c r="D57" s="83">
        <f t="shared" si="11"/>
        <v>121</v>
      </c>
      <c r="E57" s="155">
        <v>81</v>
      </c>
      <c r="F57" s="155">
        <v>40</v>
      </c>
      <c r="G57" s="155">
        <f t="shared" si="6"/>
        <v>272</v>
      </c>
      <c r="H57" s="345">
        <v>272</v>
      </c>
      <c r="I57" s="345" t="s">
        <v>242</v>
      </c>
      <c r="J57" s="345" t="s">
        <v>242</v>
      </c>
      <c r="K57" s="155">
        <v>981</v>
      </c>
      <c r="L57" s="83">
        <f t="shared" si="0"/>
        <v>14</v>
      </c>
      <c r="M57" s="345">
        <v>14</v>
      </c>
      <c r="N57" s="345" t="s">
        <v>242</v>
      </c>
      <c r="O57" s="83">
        <f t="shared" si="1"/>
        <v>384</v>
      </c>
      <c r="P57" s="345">
        <v>384</v>
      </c>
      <c r="Q57" s="345" t="s">
        <v>242</v>
      </c>
      <c r="R57" s="155">
        <f t="shared" si="9"/>
        <v>1488</v>
      </c>
      <c r="S57" s="155">
        <v>1484</v>
      </c>
      <c r="T57" s="155">
        <v>4</v>
      </c>
      <c r="U57" s="155">
        <v>516</v>
      </c>
      <c r="V57" s="155">
        <f t="shared" si="7"/>
        <v>36</v>
      </c>
      <c r="W57" s="345">
        <v>36</v>
      </c>
      <c r="X57" s="345" t="s">
        <v>242</v>
      </c>
      <c r="Y57" s="83">
        <v>7</v>
      </c>
      <c r="Z57" s="83">
        <v>1</v>
      </c>
      <c r="AA57" s="83">
        <v>110</v>
      </c>
    </row>
    <row r="58" spans="1:27" ht="15" customHeight="1">
      <c r="A58" s="344"/>
      <c r="B58" s="329" t="s">
        <v>134</v>
      </c>
      <c r="C58" s="159">
        <v>3815</v>
      </c>
      <c r="D58" s="83">
        <f t="shared" si="11"/>
        <v>217</v>
      </c>
      <c r="E58" s="155">
        <v>49</v>
      </c>
      <c r="F58" s="155">
        <v>168</v>
      </c>
      <c r="G58" s="155">
        <f t="shared" si="6"/>
        <v>280</v>
      </c>
      <c r="H58" s="155">
        <v>268</v>
      </c>
      <c r="I58" s="155">
        <v>12</v>
      </c>
      <c r="J58" s="155">
        <v>4</v>
      </c>
      <c r="K58" s="155">
        <v>828</v>
      </c>
      <c r="L58" s="83">
        <f t="shared" si="0"/>
        <v>9</v>
      </c>
      <c r="M58" s="345">
        <v>9</v>
      </c>
      <c r="N58" s="345" t="s">
        <v>242</v>
      </c>
      <c r="O58" s="83">
        <f t="shared" si="1"/>
        <v>330</v>
      </c>
      <c r="P58" s="155">
        <v>329</v>
      </c>
      <c r="Q58" s="155">
        <v>1</v>
      </c>
      <c r="R58" s="155">
        <f t="shared" si="9"/>
        <v>1559</v>
      </c>
      <c r="S58" s="155">
        <v>1555</v>
      </c>
      <c r="T58" s="155">
        <v>4</v>
      </c>
      <c r="U58" s="155">
        <v>465</v>
      </c>
      <c r="V58" s="155">
        <f t="shared" si="7"/>
        <v>32</v>
      </c>
      <c r="W58" s="155">
        <v>23</v>
      </c>
      <c r="X58" s="155">
        <v>9</v>
      </c>
      <c r="Y58" s="83">
        <v>9</v>
      </c>
      <c r="Z58" s="83">
        <v>1</v>
      </c>
      <c r="AA58" s="83">
        <v>81</v>
      </c>
    </row>
    <row r="59" spans="1:27" ht="15" customHeight="1">
      <c r="A59" s="344"/>
      <c r="B59" s="329" t="s">
        <v>135</v>
      </c>
      <c r="C59" s="159">
        <v>5445</v>
      </c>
      <c r="D59" s="83">
        <f t="shared" si="11"/>
        <v>235</v>
      </c>
      <c r="E59" s="155">
        <v>153</v>
      </c>
      <c r="F59" s="155">
        <v>82</v>
      </c>
      <c r="G59" s="155">
        <f t="shared" si="6"/>
        <v>373</v>
      </c>
      <c r="H59" s="155">
        <v>372</v>
      </c>
      <c r="I59" s="155">
        <v>1</v>
      </c>
      <c r="J59" s="345" t="s">
        <v>242</v>
      </c>
      <c r="K59" s="155">
        <v>1489</v>
      </c>
      <c r="L59" s="83">
        <f t="shared" si="0"/>
        <v>18</v>
      </c>
      <c r="M59" s="155">
        <v>15</v>
      </c>
      <c r="N59" s="155">
        <v>3</v>
      </c>
      <c r="O59" s="83">
        <f t="shared" si="1"/>
        <v>555</v>
      </c>
      <c r="P59" s="155">
        <v>554</v>
      </c>
      <c r="Q59" s="155">
        <v>1</v>
      </c>
      <c r="R59" s="155">
        <f t="shared" si="9"/>
        <v>1891</v>
      </c>
      <c r="S59" s="155">
        <v>1884</v>
      </c>
      <c r="T59" s="155">
        <v>7</v>
      </c>
      <c r="U59" s="155">
        <v>649</v>
      </c>
      <c r="V59" s="155">
        <f t="shared" si="7"/>
        <v>47</v>
      </c>
      <c r="W59" s="155">
        <v>46</v>
      </c>
      <c r="X59" s="155">
        <v>1</v>
      </c>
      <c r="Y59" s="83">
        <v>33</v>
      </c>
      <c r="Z59" s="83">
        <v>2</v>
      </c>
      <c r="AA59" s="83">
        <v>153</v>
      </c>
    </row>
    <row r="60" spans="1:27" ht="15" customHeight="1">
      <c r="A60" s="344"/>
      <c r="B60" s="329" t="s">
        <v>136</v>
      </c>
      <c r="C60" s="159">
        <v>5494</v>
      </c>
      <c r="D60" s="83">
        <f t="shared" si="11"/>
        <v>131</v>
      </c>
      <c r="E60" s="155">
        <v>78</v>
      </c>
      <c r="F60" s="155">
        <v>53</v>
      </c>
      <c r="G60" s="155">
        <f t="shared" si="6"/>
        <v>297</v>
      </c>
      <c r="H60" s="345">
        <v>297</v>
      </c>
      <c r="I60" s="345" t="s">
        <v>242</v>
      </c>
      <c r="J60" s="345" t="s">
        <v>242</v>
      </c>
      <c r="K60" s="155">
        <v>1319</v>
      </c>
      <c r="L60" s="83">
        <f t="shared" si="0"/>
        <v>11</v>
      </c>
      <c r="M60" s="345">
        <v>11</v>
      </c>
      <c r="N60" s="345" t="s">
        <v>242</v>
      </c>
      <c r="O60" s="83">
        <f t="shared" si="1"/>
        <v>519</v>
      </c>
      <c r="P60" s="155">
        <v>518</v>
      </c>
      <c r="Q60" s="155">
        <v>1</v>
      </c>
      <c r="R60" s="155">
        <f t="shared" si="9"/>
        <v>2323</v>
      </c>
      <c r="S60" s="155">
        <v>2318</v>
      </c>
      <c r="T60" s="155">
        <v>5</v>
      </c>
      <c r="U60" s="155">
        <v>700</v>
      </c>
      <c r="V60" s="155">
        <f t="shared" si="7"/>
        <v>25</v>
      </c>
      <c r="W60" s="345">
        <v>25</v>
      </c>
      <c r="X60" s="345" t="s">
        <v>242</v>
      </c>
      <c r="Y60" s="83">
        <v>26</v>
      </c>
      <c r="Z60" s="83">
        <v>3</v>
      </c>
      <c r="AA60" s="83">
        <v>140</v>
      </c>
    </row>
    <row r="61" spans="1:27" ht="15" customHeight="1">
      <c r="A61" s="344"/>
      <c r="B61" s="329" t="s">
        <v>137</v>
      </c>
      <c r="C61" s="159">
        <v>2435</v>
      </c>
      <c r="D61" s="83">
        <f t="shared" si="11"/>
        <v>61</v>
      </c>
      <c r="E61" s="155">
        <v>54</v>
      </c>
      <c r="F61" s="155">
        <v>7</v>
      </c>
      <c r="G61" s="155">
        <f t="shared" si="6"/>
        <v>172</v>
      </c>
      <c r="H61" s="155">
        <v>170</v>
      </c>
      <c r="I61" s="155">
        <v>2</v>
      </c>
      <c r="J61" s="345" t="s">
        <v>242</v>
      </c>
      <c r="K61" s="155">
        <v>837</v>
      </c>
      <c r="L61" s="83">
        <f t="shared" si="0"/>
        <v>30</v>
      </c>
      <c r="M61" s="155">
        <v>13</v>
      </c>
      <c r="N61" s="155">
        <v>17</v>
      </c>
      <c r="O61" s="83">
        <f t="shared" si="1"/>
        <v>204</v>
      </c>
      <c r="P61" s="345">
        <v>204</v>
      </c>
      <c r="Q61" s="345" t="s">
        <v>242</v>
      </c>
      <c r="R61" s="155">
        <f t="shared" si="9"/>
        <v>711</v>
      </c>
      <c r="S61" s="345">
        <v>711</v>
      </c>
      <c r="T61" s="345" t="s">
        <v>242</v>
      </c>
      <c r="U61" s="155">
        <v>303</v>
      </c>
      <c r="V61" s="155">
        <f t="shared" si="7"/>
        <v>29</v>
      </c>
      <c r="W61" s="345">
        <v>27</v>
      </c>
      <c r="X61" s="155">
        <v>2</v>
      </c>
      <c r="Y61" s="83">
        <v>8</v>
      </c>
      <c r="Z61" s="345">
        <v>1</v>
      </c>
      <c r="AA61" s="83">
        <v>79</v>
      </c>
    </row>
    <row r="62" spans="1:27" ht="15" customHeight="1">
      <c r="A62" s="344"/>
      <c r="B62" s="329" t="s">
        <v>138</v>
      </c>
      <c r="C62" s="159">
        <v>3295</v>
      </c>
      <c r="D62" s="83">
        <f t="shared" si="11"/>
        <v>90</v>
      </c>
      <c r="E62" s="155">
        <v>44</v>
      </c>
      <c r="F62" s="155">
        <v>46</v>
      </c>
      <c r="G62" s="155">
        <f t="shared" si="6"/>
        <v>207</v>
      </c>
      <c r="H62" s="155">
        <v>202</v>
      </c>
      <c r="I62" s="155">
        <v>5</v>
      </c>
      <c r="J62" s="345" t="s">
        <v>242</v>
      </c>
      <c r="K62" s="155">
        <v>718</v>
      </c>
      <c r="L62" s="83">
        <f t="shared" si="0"/>
        <v>12</v>
      </c>
      <c r="M62" s="345">
        <v>12</v>
      </c>
      <c r="N62" s="345" t="s">
        <v>242</v>
      </c>
      <c r="O62" s="83">
        <f t="shared" si="1"/>
        <v>314</v>
      </c>
      <c r="P62" s="345">
        <v>314</v>
      </c>
      <c r="Q62" s="345" t="s">
        <v>242</v>
      </c>
      <c r="R62" s="155">
        <f t="shared" si="9"/>
        <v>1377</v>
      </c>
      <c r="S62" s="155">
        <v>1374</v>
      </c>
      <c r="T62" s="155">
        <v>3</v>
      </c>
      <c r="U62" s="155">
        <v>435</v>
      </c>
      <c r="V62" s="155">
        <f t="shared" si="7"/>
        <v>32</v>
      </c>
      <c r="W62" s="155">
        <v>30</v>
      </c>
      <c r="X62" s="155">
        <v>2</v>
      </c>
      <c r="Y62" s="83">
        <v>11</v>
      </c>
      <c r="Z62" s="83">
        <v>2</v>
      </c>
      <c r="AA62" s="83">
        <v>97</v>
      </c>
    </row>
    <row r="63" spans="1:27" ht="15" customHeight="1">
      <c r="A63" s="344"/>
      <c r="B63" s="329"/>
      <c r="C63" s="49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</row>
    <row r="64" spans="1:27" s="275" customFormat="1" ht="15" customHeight="1">
      <c r="A64" s="621" t="s">
        <v>139</v>
      </c>
      <c r="B64" s="622"/>
      <c r="C64" s="40">
        <v>23982</v>
      </c>
      <c r="D64" s="40">
        <f>SUM(E64:F64)</f>
        <v>896</v>
      </c>
      <c r="E64" s="40">
        <v>665</v>
      </c>
      <c r="F64" s="40">
        <v>231</v>
      </c>
      <c r="G64" s="44">
        <f>SUM(H64:I64)</f>
        <v>2069</v>
      </c>
      <c r="H64" s="40">
        <v>2044</v>
      </c>
      <c r="I64" s="40">
        <v>25</v>
      </c>
      <c r="J64" s="40">
        <f>SUM(J65:J68)</f>
        <v>8</v>
      </c>
      <c r="K64" s="40">
        <v>6236</v>
      </c>
      <c r="L64" s="40">
        <f t="shared" si="0"/>
        <v>148</v>
      </c>
      <c r="M64" s="40">
        <v>112</v>
      </c>
      <c r="N64" s="40">
        <v>36</v>
      </c>
      <c r="O64" s="40">
        <f t="shared" si="1"/>
        <v>2042</v>
      </c>
      <c r="P64" s="40">
        <v>2038</v>
      </c>
      <c r="Q64" s="40">
        <v>4</v>
      </c>
      <c r="R64" s="44">
        <f t="shared" si="9"/>
        <v>9069</v>
      </c>
      <c r="S64" s="40">
        <v>9033</v>
      </c>
      <c r="T64" s="40">
        <v>36</v>
      </c>
      <c r="U64" s="40">
        <v>2410</v>
      </c>
      <c r="V64" s="44">
        <f t="shared" si="7"/>
        <v>383</v>
      </c>
      <c r="W64" s="40">
        <v>339</v>
      </c>
      <c r="X64" s="40">
        <v>44</v>
      </c>
      <c r="Y64" s="40">
        <v>209</v>
      </c>
      <c r="Z64" s="40">
        <f>SUM(Z65:Z68)</f>
        <v>2</v>
      </c>
      <c r="AA64" s="40">
        <f>SUM(AA65:AA68)</f>
        <v>510</v>
      </c>
    </row>
    <row r="65" spans="1:27" ht="15" customHeight="1">
      <c r="A65" s="344"/>
      <c r="B65" s="329" t="s">
        <v>140</v>
      </c>
      <c r="C65" s="159">
        <v>7635</v>
      </c>
      <c r="D65" s="83">
        <f>SUM(E65:F65)</f>
        <v>286</v>
      </c>
      <c r="E65" s="155">
        <v>208</v>
      </c>
      <c r="F65" s="155">
        <v>78</v>
      </c>
      <c r="G65" s="155">
        <f>SUM(H65:I65)</f>
        <v>732</v>
      </c>
      <c r="H65" s="155">
        <v>716</v>
      </c>
      <c r="I65" s="461">
        <v>16</v>
      </c>
      <c r="J65" s="155">
        <v>2</v>
      </c>
      <c r="K65" s="155">
        <v>1912</v>
      </c>
      <c r="L65" s="83">
        <f t="shared" si="0"/>
        <v>66</v>
      </c>
      <c r="M65" s="155">
        <v>44</v>
      </c>
      <c r="N65" s="155">
        <v>22</v>
      </c>
      <c r="O65" s="83">
        <f t="shared" si="1"/>
        <v>653</v>
      </c>
      <c r="P65" s="345">
        <v>653</v>
      </c>
      <c r="Q65" s="345" t="s">
        <v>242</v>
      </c>
      <c r="R65" s="155">
        <f t="shared" si="9"/>
        <v>2911</v>
      </c>
      <c r="S65" s="155">
        <v>2897</v>
      </c>
      <c r="T65" s="461">
        <v>14</v>
      </c>
      <c r="U65" s="155">
        <v>741</v>
      </c>
      <c r="V65" s="155">
        <f t="shared" si="7"/>
        <v>118</v>
      </c>
      <c r="W65" s="155">
        <v>99</v>
      </c>
      <c r="X65" s="461">
        <v>19</v>
      </c>
      <c r="Y65" s="83">
        <v>69</v>
      </c>
      <c r="Z65" s="132" t="s">
        <v>242</v>
      </c>
      <c r="AA65" s="83">
        <v>145</v>
      </c>
    </row>
    <row r="66" spans="1:27" ht="15" customHeight="1">
      <c r="A66" s="344"/>
      <c r="B66" s="329" t="s">
        <v>141</v>
      </c>
      <c r="C66" s="159">
        <v>5653</v>
      </c>
      <c r="D66" s="83">
        <f>SUM(E66:F66)</f>
        <v>179</v>
      </c>
      <c r="E66" s="155">
        <v>138</v>
      </c>
      <c r="F66" s="155">
        <v>41</v>
      </c>
      <c r="G66" s="155">
        <f>SUM(H66:I66)</f>
        <v>365</v>
      </c>
      <c r="H66" s="155">
        <v>363</v>
      </c>
      <c r="I66" s="461">
        <v>2</v>
      </c>
      <c r="J66" s="345">
        <v>1</v>
      </c>
      <c r="K66" s="155">
        <v>1690</v>
      </c>
      <c r="L66" s="83">
        <f t="shared" si="0"/>
        <v>45</v>
      </c>
      <c r="M66" s="155">
        <v>31</v>
      </c>
      <c r="N66" s="155">
        <v>14</v>
      </c>
      <c r="O66" s="83">
        <f t="shared" si="1"/>
        <v>433</v>
      </c>
      <c r="P66" s="155">
        <v>432</v>
      </c>
      <c r="Q66" s="155">
        <v>1</v>
      </c>
      <c r="R66" s="155">
        <f t="shared" si="9"/>
        <v>2189</v>
      </c>
      <c r="S66" s="155">
        <v>2184</v>
      </c>
      <c r="T66" s="461">
        <v>5</v>
      </c>
      <c r="U66" s="155">
        <v>529</v>
      </c>
      <c r="V66" s="155">
        <f t="shared" si="7"/>
        <v>86</v>
      </c>
      <c r="W66" s="155">
        <v>75</v>
      </c>
      <c r="X66" s="461">
        <v>11</v>
      </c>
      <c r="Y66" s="83">
        <v>36</v>
      </c>
      <c r="Z66" s="83">
        <v>1</v>
      </c>
      <c r="AA66" s="83">
        <v>99</v>
      </c>
    </row>
    <row r="67" spans="1:27" ht="15" customHeight="1">
      <c r="A67" s="344"/>
      <c r="B67" s="329" t="s">
        <v>142</v>
      </c>
      <c r="C67" s="159">
        <v>7127</v>
      </c>
      <c r="D67" s="83">
        <f>SUM(E67:F67)</f>
        <v>264</v>
      </c>
      <c r="E67" s="155">
        <v>201</v>
      </c>
      <c r="F67" s="155">
        <v>63</v>
      </c>
      <c r="G67" s="155">
        <f>SUM(H67:I67)</f>
        <v>575</v>
      </c>
      <c r="H67" s="155">
        <v>572</v>
      </c>
      <c r="I67" s="461">
        <v>3</v>
      </c>
      <c r="J67" s="155">
        <v>1</v>
      </c>
      <c r="K67" s="155">
        <v>1669</v>
      </c>
      <c r="L67" s="83">
        <f t="shared" si="0"/>
        <v>21</v>
      </c>
      <c r="M67" s="345">
        <v>21</v>
      </c>
      <c r="N67" s="345" t="s">
        <v>242</v>
      </c>
      <c r="O67" s="83">
        <f t="shared" si="1"/>
        <v>661</v>
      </c>
      <c r="P67" s="155">
        <v>658</v>
      </c>
      <c r="Q67" s="155">
        <v>3</v>
      </c>
      <c r="R67" s="155">
        <f t="shared" si="9"/>
        <v>2716</v>
      </c>
      <c r="S67" s="155">
        <v>2701</v>
      </c>
      <c r="T67" s="461">
        <v>15</v>
      </c>
      <c r="U67" s="155">
        <v>859</v>
      </c>
      <c r="V67" s="155">
        <f t="shared" si="7"/>
        <v>130</v>
      </c>
      <c r="W67" s="155">
        <v>116</v>
      </c>
      <c r="X67" s="461">
        <v>14</v>
      </c>
      <c r="Y67" s="83">
        <v>48</v>
      </c>
      <c r="Z67" s="83">
        <v>1</v>
      </c>
      <c r="AA67" s="83">
        <v>182</v>
      </c>
    </row>
    <row r="68" spans="1:27" ht="15" customHeight="1">
      <c r="A68" s="344"/>
      <c r="B68" s="329" t="s">
        <v>143</v>
      </c>
      <c r="C68" s="159">
        <v>3545</v>
      </c>
      <c r="D68" s="83">
        <f>SUM(E68:F68)</f>
        <v>167</v>
      </c>
      <c r="E68" s="155">
        <v>118</v>
      </c>
      <c r="F68" s="155">
        <v>49</v>
      </c>
      <c r="G68" s="155">
        <f>SUM(H68:I68)</f>
        <v>397</v>
      </c>
      <c r="H68" s="155">
        <v>393</v>
      </c>
      <c r="I68" s="461">
        <v>4</v>
      </c>
      <c r="J68" s="155">
        <v>4</v>
      </c>
      <c r="K68" s="155">
        <v>956</v>
      </c>
      <c r="L68" s="83">
        <f t="shared" si="0"/>
        <v>16</v>
      </c>
      <c r="M68" s="345">
        <v>16</v>
      </c>
      <c r="N68" s="345" t="s">
        <v>242</v>
      </c>
      <c r="O68" s="83">
        <f t="shared" si="1"/>
        <v>295</v>
      </c>
      <c r="P68" s="345">
        <v>295</v>
      </c>
      <c r="Q68" s="345" t="s">
        <v>242</v>
      </c>
      <c r="R68" s="155">
        <f t="shared" si="9"/>
        <v>1253</v>
      </c>
      <c r="S68" s="155">
        <v>1251</v>
      </c>
      <c r="T68" s="461">
        <v>2</v>
      </c>
      <c r="U68" s="155">
        <v>280</v>
      </c>
      <c r="V68" s="155">
        <f t="shared" si="7"/>
        <v>49</v>
      </c>
      <c r="W68" s="345">
        <v>49</v>
      </c>
      <c r="X68" s="345" t="s">
        <v>242</v>
      </c>
      <c r="Y68" s="83">
        <v>44</v>
      </c>
      <c r="Z68" s="345" t="s">
        <v>242</v>
      </c>
      <c r="AA68" s="83">
        <v>84</v>
      </c>
    </row>
    <row r="69" spans="1:27" ht="15" customHeight="1">
      <c r="A69" s="344"/>
      <c r="B69" s="329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1:27" s="275" customFormat="1" ht="15" customHeight="1">
      <c r="A70" s="621" t="s">
        <v>144</v>
      </c>
      <c r="B70" s="622"/>
      <c r="C70" s="44">
        <v>5114</v>
      </c>
      <c r="D70" s="40">
        <f>SUM(E70:F70)</f>
        <v>142</v>
      </c>
      <c r="E70" s="44">
        <v>118</v>
      </c>
      <c r="F70" s="44">
        <v>24</v>
      </c>
      <c r="G70" s="44">
        <f>SUM(H70:I70)</f>
        <v>298</v>
      </c>
      <c r="H70" s="44">
        <v>296</v>
      </c>
      <c r="I70" s="44">
        <v>2</v>
      </c>
      <c r="J70" s="44">
        <f>SUM(J71)</f>
        <v>1</v>
      </c>
      <c r="K70" s="44">
        <f>SUM(K71)</f>
        <v>1290</v>
      </c>
      <c r="L70" s="40">
        <f t="shared" si="0"/>
        <v>36</v>
      </c>
      <c r="M70" s="204">
        <v>36</v>
      </c>
      <c r="N70" s="204" t="s">
        <v>489</v>
      </c>
      <c r="O70" s="40">
        <f t="shared" si="1"/>
        <v>515</v>
      </c>
      <c r="P70" s="204">
        <v>515</v>
      </c>
      <c r="Q70" s="204" t="s">
        <v>489</v>
      </c>
      <c r="R70" s="44">
        <f t="shared" si="9"/>
        <v>1929</v>
      </c>
      <c r="S70" s="44">
        <v>1925</v>
      </c>
      <c r="T70" s="44">
        <v>4</v>
      </c>
      <c r="U70" s="44">
        <f>SUM(U71)</f>
        <v>666</v>
      </c>
      <c r="V70" s="44">
        <f t="shared" si="7"/>
        <v>92</v>
      </c>
      <c r="W70" s="44">
        <v>77</v>
      </c>
      <c r="X70" s="44">
        <v>15</v>
      </c>
      <c r="Y70" s="44">
        <f>SUM(Y71)</f>
        <v>30</v>
      </c>
      <c r="Z70" s="44">
        <f>SUM(Z71)</f>
        <v>1</v>
      </c>
      <c r="AA70" s="44">
        <f>SUM(AA71)</f>
        <v>114</v>
      </c>
    </row>
    <row r="71" spans="1:27" ht="15" customHeight="1">
      <c r="A71" s="346"/>
      <c r="B71" s="319" t="s">
        <v>145</v>
      </c>
      <c r="C71" s="160">
        <v>5114</v>
      </c>
      <c r="D71" s="367">
        <f>SUM(E71:F71)</f>
        <v>142</v>
      </c>
      <c r="E71" s="156">
        <v>118</v>
      </c>
      <c r="F71" s="156">
        <v>24</v>
      </c>
      <c r="G71" s="462">
        <f>SUM(H71:I71)</f>
        <v>298</v>
      </c>
      <c r="H71" s="156">
        <v>296</v>
      </c>
      <c r="I71" s="463">
        <v>2</v>
      </c>
      <c r="J71" s="156">
        <v>1</v>
      </c>
      <c r="K71" s="156">
        <v>1290</v>
      </c>
      <c r="L71" s="367">
        <f t="shared" si="0"/>
        <v>36</v>
      </c>
      <c r="M71" s="464">
        <v>36</v>
      </c>
      <c r="N71" s="465" t="s">
        <v>242</v>
      </c>
      <c r="O71" s="367">
        <f t="shared" si="1"/>
        <v>515</v>
      </c>
      <c r="P71" s="464">
        <v>515</v>
      </c>
      <c r="Q71" s="465" t="s">
        <v>242</v>
      </c>
      <c r="R71" s="462">
        <f t="shared" si="9"/>
        <v>1929</v>
      </c>
      <c r="S71" s="156">
        <v>1925</v>
      </c>
      <c r="T71" s="463">
        <v>4</v>
      </c>
      <c r="U71" s="156">
        <v>666</v>
      </c>
      <c r="V71" s="462">
        <f t="shared" si="7"/>
        <v>92</v>
      </c>
      <c r="W71" s="156">
        <v>77</v>
      </c>
      <c r="X71" s="463">
        <v>15</v>
      </c>
      <c r="Y71" s="140">
        <v>30</v>
      </c>
      <c r="Z71" s="140">
        <v>1</v>
      </c>
      <c r="AA71" s="140">
        <v>114</v>
      </c>
    </row>
    <row r="72" spans="1:27" ht="15" customHeight="1">
      <c r="A72" s="347" t="s">
        <v>379</v>
      </c>
      <c r="B72" s="34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</row>
    <row r="73" ht="15" customHeight="1">
      <c r="A73" s="108" t="s">
        <v>287</v>
      </c>
    </row>
    <row r="74" ht="16.5" customHeight="1"/>
  </sheetData>
  <sheetProtection/>
  <mergeCells count="41">
    <mergeCell ref="G6:I7"/>
    <mergeCell ref="D6:F7"/>
    <mergeCell ref="K6:K8"/>
    <mergeCell ref="A56:B56"/>
    <mergeCell ref="A64:B64"/>
    <mergeCell ref="A70:B70"/>
    <mergeCell ref="A27:B27"/>
    <mergeCell ref="A33:B33"/>
    <mergeCell ref="A43:B43"/>
    <mergeCell ref="A50:B50"/>
    <mergeCell ref="A21:B21"/>
    <mergeCell ref="A22:B22"/>
    <mergeCell ref="A23:B23"/>
    <mergeCell ref="A24:B24"/>
    <mergeCell ref="A17:B17"/>
    <mergeCell ref="A18:B18"/>
    <mergeCell ref="A19:B19"/>
    <mergeCell ref="A20:B20"/>
    <mergeCell ref="A12:B12"/>
    <mergeCell ref="A13:B13"/>
    <mergeCell ref="A15:B15"/>
    <mergeCell ref="A16:B16"/>
    <mergeCell ref="A11:B11"/>
    <mergeCell ref="A9:B9"/>
    <mergeCell ref="A10:B10"/>
    <mergeCell ref="A2:AA2"/>
    <mergeCell ref="A5:B8"/>
    <mergeCell ref="C5:C8"/>
    <mergeCell ref="D5:K5"/>
    <mergeCell ref="L5:N5"/>
    <mergeCell ref="O5:U5"/>
    <mergeCell ref="V5:Z5"/>
    <mergeCell ref="Z6:Z8"/>
    <mergeCell ref="Y6:Y8"/>
    <mergeCell ref="J6:J8"/>
    <mergeCell ref="AA6:AA8"/>
    <mergeCell ref="V6:X7"/>
    <mergeCell ref="L6:N7"/>
    <mergeCell ref="O6:Q7"/>
    <mergeCell ref="R6:T7"/>
    <mergeCell ref="U6:U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70" zoomScaleNormal="70" zoomScalePageLayoutView="0" workbookViewId="0" topLeftCell="A31">
      <selection activeCell="A67" sqref="A67"/>
    </sheetView>
  </sheetViews>
  <sheetFormatPr defaultColWidth="10.59765625" defaultRowHeight="15"/>
  <cols>
    <col min="1" max="1" width="21.09765625" style="108" customWidth="1"/>
    <col min="2" max="2" width="15.59765625" style="108" customWidth="1"/>
    <col min="3" max="3" width="16.09765625" style="108" customWidth="1"/>
    <col min="4" max="7" width="15.59765625" style="108" customWidth="1"/>
    <col min="8" max="8" width="11.09765625" style="108" customWidth="1"/>
    <col min="9" max="9" width="17.3984375" style="108" customWidth="1"/>
    <col min="10" max="10" width="11.59765625" style="108" customWidth="1"/>
    <col min="11" max="12" width="12.19921875" style="108" customWidth="1"/>
    <col min="13" max="13" width="11.59765625" style="108" customWidth="1"/>
    <col min="14" max="14" width="12.19921875" style="108" customWidth="1"/>
    <col min="15" max="15" width="12.09765625" style="108" customWidth="1"/>
    <col min="16" max="16" width="12.59765625" style="108" customWidth="1"/>
    <col min="17" max="17" width="11.59765625" style="108" customWidth="1"/>
    <col min="18" max="18" width="12.59765625" style="108" customWidth="1"/>
    <col min="19" max="19" width="11.69921875" style="108" bestFit="1" customWidth="1"/>
    <col min="20" max="16384" width="10.59765625" style="108" customWidth="1"/>
  </cols>
  <sheetData>
    <row r="1" spans="1:18" s="218" customFormat="1" ht="19.5" customHeight="1">
      <c r="A1" s="2" t="s">
        <v>162</v>
      </c>
      <c r="Q1" s="649" t="s">
        <v>455</v>
      </c>
      <c r="R1" s="650"/>
    </row>
    <row r="2" spans="1:18" s="218" customFormat="1" ht="19.5" customHeight="1">
      <c r="A2" s="2"/>
      <c r="I2" s="530" t="s">
        <v>430</v>
      </c>
      <c r="J2" s="530"/>
      <c r="K2" s="530"/>
      <c r="L2" s="530"/>
      <c r="M2" s="530"/>
      <c r="N2" s="530"/>
      <c r="O2" s="530"/>
      <c r="P2" s="530"/>
      <c r="Q2" s="530"/>
      <c r="R2" s="530"/>
    </row>
    <row r="3" spans="1:19" ht="19.5" customHeight="1">
      <c r="A3" s="532" t="s">
        <v>386</v>
      </c>
      <c r="B3" s="532"/>
      <c r="C3" s="532"/>
      <c r="D3" s="532"/>
      <c r="E3" s="532"/>
      <c r="F3" s="219"/>
      <c r="G3" s="219"/>
      <c r="H3" s="219"/>
      <c r="I3" s="531" t="s">
        <v>446</v>
      </c>
      <c r="J3" s="532"/>
      <c r="K3" s="532"/>
      <c r="L3" s="532"/>
      <c r="M3" s="532"/>
      <c r="N3" s="532"/>
      <c r="O3" s="532"/>
      <c r="P3" s="532"/>
      <c r="Q3" s="223"/>
      <c r="R3" s="220"/>
      <c r="S3" s="220"/>
    </row>
    <row r="4" spans="1:19" ht="19.5" customHeight="1" thickBot="1">
      <c r="A4" s="350"/>
      <c r="B4" s="350"/>
      <c r="C4" s="350"/>
      <c r="D4" s="350"/>
      <c r="E4" s="351"/>
      <c r="F4" s="276"/>
      <c r="G4" s="223"/>
      <c r="H4" s="224"/>
      <c r="I4" s="677" t="s">
        <v>268</v>
      </c>
      <c r="J4" s="677"/>
      <c r="K4" s="677"/>
      <c r="L4" s="677"/>
      <c r="M4" s="677"/>
      <c r="N4" s="677"/>
      <c r="O4" s="677"/>
      <c r="P4" s="677"/>
      <c r="Q4" s="223"/>
      <c r="R4" s="220"/>
      <c r="S4" s="220"/>
    </row>
    <row r="5" spans="1:18" ht="18" customHeight="1" thickBot="1">
      <c r="A5" s="539" t="s">
        <v>163</v>
      </c>
      <c r="B5" s="536" t="s">
        <v>387</v>
      </c>
      <c r="C5" s="529"/>
      <c r="D5" s="529"/>
      <c r="E5" s="529"/>
      <c r="F5" s="225"/>
      <c r="I5" s="678"/>
      <c r="J5" s="678"/>
      <c r="K5" s="678"/>
      <c r="L5" s="678"/>
      <c r="M5" s="678"/>
      <c r="N5" s="678"/>
      <c r="O5" s="678"/>
      <c r="P5" s="678"/>
      <c r="Q5" s="352"/>
      <c r="R5" s="353"/>
    </row>
    <row r="6" spans="1:17" ht="15.75" customHeight="1">
      <c r="A6" s="561"/>
      <c r="B6" s="664" t="s">
        <v>168</v>
      </c>
      <c r="C6" s="655" t="s">
        <v>445</v>
      </c>
      <c r="D6" s="655" t="s">
        <v>288</v>
      </c>
      <c r="E6" s="657" t="s">
        <v>289</v>
      </c>
      <c r="F6" s="186"/>
      <c r="H6" s="223"/>
      <c r="I6" s="539" t="s">
        <v>164</v>
      </c>
      <c r="J6" s="540"/>
      <c r="K6" s="659" t="s">
        <v>165</v>
      </c>
      <c r="L6" s="660"/>
      <c r="M6" s="667" t="s">
        <v>166</v>
      </c>
      <c r="N6" s="666" t="s">
        <v>269</v>
      </c>
      <c r="O6" s="536" t="s">
        <v>167</v>
      </c>
      <c r="P6" s="534"/>
      <c r="Q6" s="223"/>
    </row>
    <row r="7" spans="1:17" ht="15.75" customHeight="1">
      <c r="A7" s="499"/>
      <c r="B7" s="665"/>
      <c r="C7" s="656"/>
      <c r="D7" s="656"/>
      <c r="E7" s="658"/>
      <c r="F7" s="223"/>
      <c r="I7" s="591"/>
      <c r="J7" s="592"/>
      <c r="K7" s="661"/>
      <c r="L7" s="500"/>
      <c r="M7" s="668"/>
      <c r="N7" s="599"/>
      <c r="O7" s="308" t="s">
        <v>169</v>
      </c>
      <c r="P7" s="308" t="s">
        <v>170</v>
      </c>
      <c r="Q7" s="223"/>
    </row>
    <row r="8" spans="1:17" ht="15.75" customHeight="1">
      <c r="A8" s="207" t="s">
        <v>323</v>
      </c>
      <c r="B8" s="121">
        <v>431</v>
      </c>
      <c r="C8" s="122">
        <v>25693743</v>
      </c>
      <c r="D8" s="122">
        <v>3166570</v>
      </c>
      <c r="E8" s="122">
        <v>10244503</v>
      </c>
      <c r="F8" s="186"/>
      <c r="I8" s="601" t="s">
        <v>171</v>
      </c>
      <c r="J8" s="605"/>
      <c r="K8" s="662" t="s">
        <v>172</v>
      </c>
      <c r="L8" s="663"/>
      <c r="M8" s="356" t="s">
        <v>388</v>
      </c>
      <c r="N8" s="80">
        <v>1493</v>
      </c>
      <c r="O8" s="468">
        <f>SUM(K24,M24,O24,Q24)</f>
        <v>1575</v>
      </c>
      <c r="P8" s="468">
        <f>SUM(L24,N24,P24,R24)</f>
        <v>2484141</v>
      </c>
      <c r="Q8" s="357"/>
    </row>
    <row r="9" spans="1:17" ht="15.75" customHeight="1">
      <c r="A9" s="175">
        <v>5</v>
      </c>
      <c r="B9" s="123">
        <v>468</v>
      </c>
      <c r="C9" s="124">
        <v>25804797</v>
      </c>
      <c r="D9" s="124">
        <v>3008043</v>
      </c>
      <c r="E9" s="124">
        <v>9714118</v>
      </c>
      <c r="F9" s="30"/>
      <c r="I9" s="532" t="s">
        <v>389</v>
      </c>
      <c r="J9" s="590"/>
      <c r="K9" s="627" t="s">
        <v>390</v>
      </c>
      <c r="L9" s="561"/>
      <c r="M9" s="314" t="s">
        <v>391</v>
      </c>
      <c r="N9" s="83">
        <v>944</v>
      </c>
      <c r="O9" s="468">
        <f>SUM(K25,M25,O25,Q25)</f>
        <v>25056</v>
      </c>
      <c r="P9" s="468">
        <f>SUM(L25,N25,P25,R25)</f>
        <v>4165856</v>
      </c>
      <c r="Q9" s="357"/>
    </row>
    <row r="10" spans="1:17" ht="15.75" customHeight="1">
      <c r="A10" s="175">
        <v>6</v>
      </c>
      <c r="B10" s="123">
        <v>495</v>
      </c>
      <c r="C10" s="124">
        <v>25875831</v>
      </c>
      <c r="D10" s="124">
        <v>2995947</v>
      </c>
      <c r="E10" s="124">
        <v>9274086</v>
      </c>
      <c r="F10" s="30"/>
      <c r="I10" s="532" t="s">
        <v>392</v>
      </c>
      <c r="J10" s="590"/>
      <c r="K10" s="627" t="s">
        <v>393</v>
      </c>
      <c r="L10" s="561"/>
      <c r="M10" s="314" t="s">
        <v>394</v>
      </c>
      <c r="N10" s="83">
        <v>176</v>
      </c>
      <c r="O10" s="468">
        <f aca="true" t="shared" si="0" ref="O10:O18">SUM(K26,M26,O26,Q26)</f>
        <v>4743</v>
      </c>
      <c r="P10" s="468">
        <f aca="true" t="shared" si="1" ref="P10:P18">SUM(L26,N26,P26,R26)</f>
        <v>36438</v>
      </c>
      <c r="Q10" s="132"/>
    </row>
    <row r="11" spans="1:17" ht="15.75" customHeight="1">
      <c r="A11" s="175">
        <v>7</v>
      </c>
      <c r="B11" s="123">
        <v>460</v>
      </c>
      <c r="C11" s="124">
        <v>26896585</v>
      </c>
      <c r="D11" s="124">
        <v>2977138</v>
      </c>
      <c r="E11" s="124">
        <v>8818989</v>
      </c>
      <c r="F11" s="30"/>
      <c r="I11" s="532" t="s">
        <v>173</v>
      </c>
      <c r="J11" s="590"/>
      <c r="K11" s="627" t="s">
        <v>393</v>
      </c>
      <c r="L11" s="561"/>
      <c r="M11" s="314" t="s">
        <v>395</v>
      </c>
      <c r="N11" s="83">
        <v>702</v>
      </c>
      <c r="O11" s="468">
        <f t="shared" si="0"/>
        <v>412</v>
      </c>
      <c r="P11" s="468">
        <f t="shared" si="1"/>
        <v>5525</v>
      </c>
      <c r="Q11" s="132"/>
    </row>
    <row r="12" spans="1:17" ht="15.75" customHeight="1">
      <c r="A12" s="200">
        <v>8</v>
      </c>
      <c r="B12" s="375">
        <v>467</v>
      </c>
      <c r="C12" s="376">
        <v>26058349</v>
      </c>
      <c r="D12" s="376">
        <v>3313330</v>
      </c>
      <c r="E12" s="376">
        <v>8630274</v>
      </c>
      <c r="F12" s="30"/>
      <c r="I12" s="532" t="s">
        <v>396</v>
      </c>
      <c r="J12" s="590"/>
      <c r="K12" s="627" t="s">
        <v>393</v>
      </c>
      <c r="L12" s="561"/>
      <c r="M12" s="314" t="s">
        <v>397</v>
      </c>
      <c r="N12" s="83">
        <v>1180</v>
      </c>
      <c r="O12" s="468">
        <f t="shared" si="0"/>
        <v>3899</v>
      </c>
      <c r="P12" s="468">
        <f t="shared" si="1"/>
        <v>113071</v>
      </c>
      <c r="Q12" s="132"/>
    </row>
    <row r="13" spans="1:17" ht="15.75" customHeight="1">
      <c r="A13" s="273"/>
      <c r="C13" s="107"/>
      <c r="D13" s="223"/>
      <c r="E13" s="223"/>
      <c r="F13" s="60"/>
      <c r="I13" s="532" t="s">
        <v>398</v>
      </c>
      <c r="J13" s="590"/>
      <c r="K13" s="627" t="s">
        <v>399</v>
      </c>
      <c r="L13" s="561"/>
      <c r="M13" s="314" t="s">
        <v>400</v>
      </c>
      <c r="N13" s="83">
        <v>23</v>
      </c>
      <c r="O13" s="468">
        <f t="shared" si="0"/>
        <v>33297</v>
      </c>
      <c r="P13" s="468">
        <f t="shared" si="1"/>
        <v>224976</v>
      </c>
      <c r="Q13" s="132"/>
    </row>
    <row r="14" spans="3:17" ht="15.75" customHeight="1">
      <c r="C14" s="107"/>
      <c r="D14" s="107"/>
      <c r="E14" s="107"/>
      <c r="F14" s="223"/>
      <c r="G14" s="223"/>
      <c r="H14" s="223"/>
      <c r="I14" s="532" t="s">
        <v>401</v>
      </c>
      <c r="J14" s="590"/>
      <c r="K14" s="627" t="s">
        <v>393</v>
      </c>
      <c r="L14" s="561"/>
      <c r="M14" s="314" t="s">
        <v>402</v>
      </c>
      <c r="N14" s="83">
        <v>65</v>
      </c>
      <c r="O14" s="468">
        <f t="shared" si="0"/>
        <v>4938</v>
      </c>
      <c r="P14" s="468">
        <f t="shared" si="1"/>
        <v>139387</v>
      </c>
      <c r="Q14" s="132"/>
    </row>
    <row r="15" spans="3:17" ht="15.75" customHeight="1" thickBot="1">
      <c r="C15" s="107"/>
      <c r="D15" s="107"/>
      <c r="E15" s="107"/>
      <c r="F15" s="107"/>
      <c r="G15" s="107"/>
      <c r="H15" s="107"/>
      <c r="I15" s="532" t="s">
        <v>403</v>
      </c>
      <c r="J15" s="590"/>
      <c r="K15" s="627" t="s">
        <v>393</v>
      </c>
      <c r="L15" s="561"/>
      <c r="M15" s="314" t="s">
        <v>404</v>
      </c>
      <c r="N15" s="83">
        <v>519</v>
      </c>
      <c r="O15" s="468">
        <f t="shared" si="0"/>
        <v>13352</v>
      </c>
      <c r="P15" s="468">
        <f t="shared" si="1"/>
        <v>615960</v>
      </c>
      <c r="Q15" s="132"/>
    </row>
    <row r="16" spans="1:17" ht="15.75" customHeight="1">
      <c r="A16" s="539" t="s">
        <v>405</v>
      </c>
      <c r="B16" s="536" t="s">
        <v>406</v>
      </c>
      <c r="C16" s="529"/>
      <c r="D16" s="529"/>
      <c r="E16" s="529"/>
      <c r="F16" s="107"/>
      <c r="G16" s="107"/>
      <c r="H16" s="107"/>
      <c r="I16" s="532" t="s">
        <v>407</v>
      </c>
      <c r="J16" s="590"/>
      <c r="K16" s="627" t="s">
        <v>393</v>
      </c>
      <c r="L16" s="561"/>
      <c r="M16" s="314" t="s">
        <v>408</v>
      </c>
      <c r="N16" s="83">
        <v>86</v>
      </c>
      <c r="O16" s="468">
        <f t="shared" si="0"/>
        <v>16460</v>
      </c>
      <c r="P16" s="468">
        <f t="shared" si="1"/>
        <v>305600</v>
      </c>
      <c r="Q16" s="132"/>
    </row>
    <row r="17" spans="1:17" ht="15.75" customHeight="1">
      <c r="A17" s="561"/>
      <c r="B17" s="664" t="s">
        <v>409</v>
      </c>
      <c r="C17" s="669" t="s">
        <v>444</v>
      </c>
      <c r="D17" s="655" t="s">
        <v>288</v>
      </c>
      <c r="E17" s="657" t="s">
        <v>289</v>
      </c>
      <c r="F17" s="186"/>
      <c r="H17" s="223"/>
      <c r="I17" s="532" t="s">
        <v>410</v>
      </c>
      <c r="J17" s="590"/>
      <c r="K17" s="627" t="s">
        <v>393</v>
      </c>
      <c r="L17" s="561"/>
      <c r="M17" s="314" t="s">
        <v>411</v>
      </c>
      <c r="N17" s="83">
        <v>999</v>
      </c>
      <c r="O17" s="468">
        <f t="shared" si="0"/>
        <v>277</v>
      </c>
      <c r="P17" s="468">
        <f t="shared" si="1"/>
        <v>17642</v>
      </c>
      <c r="Q17" s="132"/>
    </row>
    <row r="18" spans="1:17" ht="15.75" customHeight="1">
      <c r="A18" s="499"/>
      <c r="B18" s="665"/>
      <c r="C18" s="668"/>
      <c r="D18" s="656"/>
      <c r="E18" s="658"/>
      <c r="F18" s="223"/>
      <c r="H18" s="223"/>
      <c r="I18" s="532" t="s">
        <v>412</v>
      </c>
      <c r="J18" s="590"/>
      <c r="K18" s="627" t="s">
        <v>393</v>
      </c>
      <c r="L18" s="561"/>
      <c r="M18" s="314" t="s">
        <v>388</v>
      </c>
      <c r="N18" s="132" t="s">
        <v>489</v>
      </c>
      <c r="O18" s="468">
        <f t="shared" si="0"/>
        <v>183</v>
      </c>
      <c r="P18" s="468">
        <f t="shared" si="1"/>
        <v>3477</v>
      </c>
      <c r="Q18" s="132"/>
    </row>
    <row r="19" spans="1:17" ht="15.75" customHeight="1">
      <c r="A19" s="207" t="s">
        <v>323</v>
      </c>
      <c r="B19" s="125">
        <v>2239</v>
      </c>
      <c r="C19" s="126">
        <v>139943783</v>
      </c>
      <c r="D19" s="126">
        <v>23858661</v>
      </c>
      <c r="E19" s="126">
        <v>21088214</v>
      </c>
      <c r="F19" s="186"/>
      <c r="I19" s="591" t="s">
        <v>414</v>
      </c>
      <c r="J19" s="592"/>
      <c r="K19" s="627" t="s">
        <v>393</v>
      </c>
      <c r="L19" s="561"/>
      <c r="M19" s="228" t="s">
        <v>415</v>
      </c>
      <c r="N19" s="133" t="s">
        <v>489</v>
      </c>
      <c r="O19" s="133" t="s">
        <v>489</v>
      </c>
      <c r="P19" s="133" t="s">
        <v>489</v>
      </c>
      <c r="Q19" s="132"/>
    </row>
    <row r="20" spans="1:17" ht="15.75" customHeight="1">
      <c r="A20" s="175">
        <v>5</v>
      </c>
      <c r="B20" s="127">
        <v>2242</v>
      </c>
      <c r="C20" s="128">
        <v>131877058</v>
      </c>
      <c r="D20" s="128">
        <v>22376139</v>
      </c>
      <c r="E20" s="128">
        <v>20592016</v>
      </c>
      <c r="F20" s="51"/>
      <c r="I20" s="670" t="s">
        <v>432</v>
      </c>
      <c r="J20" s="671"/>
      <c r="K20" s="73"/>
      <c r="L20" s="74"/>
      <c r="M20" s="74"/>
      <c r="N20" s="376">
        <f>SUM(N8:N19)</f>
        <v>6187</v>
      </c>
      <c r="O20" s="376">
        <f>SUM(O8:O19)</f>
        <v>104192</v>
      </c>
      <c r="P20" s="376">
        <f>SUM(P8:P19)</f>
        <v>8112073</v>
      </c>
      <c r="Q20" s="358"/>
    </row>
    <row r="21" spans="1:6" ht="15.75" customHeight="1" thickBot="1">
      <c r="A21" s="175">
        <v>6</v>
      </c>
      <c r="B21" s="127">
        <v>2241</v>
      </c>
      <c r="C21" s="128">
        <v>128964538</v>
      </c>
      <c r="D21" s="128">
        <v>21228573</v>
      </c>
      <c r="E21" s="128">
        <v>20149811</v>
      </c>
      <c r="F21" s="51"/>
    </row>
    <row r="22" spans="1:18" ht="15.75" customHeight="1">
      <c r="A22" s="175">
        <v>7</v>
      </c>
      <c r="B22" s="127">
        <v>2205</v>
      </c>
      <c r="C22" s="128">
        <v>126984225</v>
      </c>
      <c r="D22" s="128">
        <v>20908344</v>
      </c>
      <c r="E22" s="128">
        <v>18470866</v>
      </c>
      <c r="F22" s="51"/>
      <c r="I22" s="539" t="s">
        <v>416</v>
      </c>
      <c r="J22" s="540"/>
      <c r="K22" s="536" t="s">
        <v>243</v>
      </c>
      <c r="L22" s="535"/>
      <c r="M22" s="534" t="s">
        <v>174</v>
      </c>
      <c r="N22" s="529"/>
      <c r="O22" s="533" t="s">
        <v>447</v>
      </c>
      <c r="P22" s="654"/>
      <c r="Q22" s="533" t="s">
        <v>448</v>
      </c>
      <c r="R22" s="529"/>
    </row>
    <row r="23" spans="1:18" ht="15.75" customHeight="1">
      <c r="A23" s="377">
        <v>8</v>
      </c>
      <c r="B23" s="378">
        <v>2213</v>
      </c>
      <c r="C23" s="379">
        <v>120268869</v>
      </c>
      <c r="D23" s="379">
        <v>19697062</v>
      </c>
      <c r="E23" s="379">
        <v>19826938</v>
      </c>
      <c r="F23" s="51"/>
      <c r="I23" s="591"/>
      <c r="J23" s="592"/>
      <c r="K23" s="228" t="s">
        <v>169</v>
      </c>
      <c r="L23" s="229" t="s">
        <v>175</v>
      </c>
      <c r="M23" s="310" t="s">
        <v>169</v>
      </c>
      <c r="N23" s="231" t="s">
        <v>175</v>
      </c>
      <c r="O23" s="229" t="s">
        <v>169</v>
      </c>
      <c r="P23" s="228" t="s">
        <v>170</v>
      </c>
      <c r="Q23" s="308" t="s">
        <v>169</v>
      </c>
      <c r="R23" s="308" t="s">
        <v>170</v>
      </c>
    </row>
    <row r="24" spans="1:18" ht="15.75" customHeight="1">
      <c r="A24" s="108" t="s">
        <v>290</v>
      </c>
      <c r="C24" s="8"/>
      <c r="D24" s="380"/>
      <c r="E24" s="380"/>
      <c r="F24" s="61"/>
      <c r="I24" s="601" t="s">
        <v>417</v>
      </c>
      <c r="J24" s="605"/>
      <c r="K24" s="164">
        <v>149</v>
      </c>
      <c r="L24" s="70">
        <v>1749360</v>
      </c>
      <c r="M24" s="70">
        <v>1014</v>
      </c>
      <c r="N24" s="70">
        <v>680046</v>
      </c>
      <c r="O24" s="70">
        <v>179</v>
      </c>
      <c r="P24" s="70">
        <v>15673</v>
      </c>
      <c r="Q24" s="70">
        <v>233</v>
      </c>
      <c r="R24" s="70">
        <v>39062</v>
      </c>
    </row>
    <row r="25" spans="6:18" ht="15.75" customHeight="1">
      <c r="F25" s="223"/>
      <c r="G25" s="223"/>
      <c r="H25" s="223"/>
      <c r="I25" s="532" t="s">
        <v>389</v>
      </c>
      <c r="J25" s="590"/>
      <c r="K25" s="164">
        <v>250</v>
      </c>
      <c r="L25" s="70">
        <v>1047138</v>
      </c>
      <c r="M25" s="70">
        <v>1586</v>
      </c>
      <c r="N25" s="70">
        <v>2455405</v>
      </c>
      <c r="O25" s="70">
        <v>22326</v>
      </c>
      <c r="P25" s="70">
        <v>533680</v>
      </c>
      <c r="Q25" s="70">
        <v>894</v>
      </c>
      <c r="R25" s="70">
        <v>129633</v>
      </c>
    </row>
    <row r="26" spans="1:18" ht="15.75" customHeight="1">
      <c r="A26" s="15"/>
      <c r="B26" s="15"/>
      <c r="C26" s="15"/>
      <c r="D26" s="15"/>
      <c r="E26" s="15"/>
      <c r="I26" s="532" t="s">
        <v>392</v>
      </c>
      <c r="J26" s="590"/>
      <c r="K26" s="132" t="s">
        <v>413</v>
      </c>
      <c r="L26" s="345" t="s">
        <v>413</v>
      </c>
      <c r="M26" s="345" t="s">
        <v>418</v>
      </c>
      <c r="N26" s="345" t="s">
        <v>413</v>
      </c>
      <c r="O26" s="70">
        <v>4743</v>
      </c>
      <c r="P26" s="70">
        <v>36438</v>
      </c>
      <c r="Q26" s="345" t="s">
        <v>413</v>
      </c>
      <c r="R26" s="345" t="s">
        <v>413</v>
      </c>
    </row>
    <row r="27" spans="6:18" ht="15.75" customHeight="1">
      <c r="F27" s="15"/>
      <c r="G27" s="15"/>
      <c r="H27" s="15"/>
      <c r="I27" s="532" t="s">
        <v>173</v>
      </c>
      <c r="J27" s="590"/>
      <c r="K27" s="132" t="s">
        <v>413</v>
      </c>
      <c r="L27" s="345" t="s">
        <v>413</v>
      </c>
      <c r="M27" s="345" t="s">
        <v>418</v>
      </c>
      <c r="N27" s="345" t="s">
        <v>413</v>
      </c>
      <c r="O27" s="70">
        <v>412</v>
      </c>
      <c r="P27" s="70">
        <v>5525</v>
      </c>
      <c r="Q27" s="345" t="s">
        <v>413</v>
      </c>
      <c r="R27" s="345" t="s">
        <v>413</v>
      </c>
    </row>
    <row r="28" spans="9:18" ht="15.75" customHeight="1">
      <c r="I28" s="532" t="s">
        <v>396</v>
      </c>
      <c r="J28" s="590"/>
      <c r="K28" s="132" t="s">
        <v>413</v>
      </c>
      <c r="L28" s="345" t="s">
        <v>413</v>
      </c>
      <c r="M28" s="345" t="s">
        <v>418</v>
      </c>
      <c r="N28" s="345" t="s">
        <v>413</v>
      </c>
      <c r="O28" s="70">
        <v>3899</v>
      </c>
      <c r="P28" s="70">
        <v>113071</v>
      </c>
      <c r="Q28" s="345" t="s">
        <v>413</v>
      </c>
      <c r="R28" s="345" t="s">
        <v>413</v>
      </c>
    </row>
    <row r="29" spans="1:18" ht="15.75" customHeight="1">
      <c r="A29" s="219"/>
      <c r="B29" s="219"/>
      <c r="C29" s="219"/>
      <c r="D29" s="219"/>
      <c r="E29" s="219"/>
      <c r="I29" s="532" t="s">
        <v>398</v>
      </c>
      <c r="J29" s="590"/>
      <c r="K29" s="132" t="s">
        <v>413</v>
      </c>
      <c r="L29" s="345" t="s">
        <v>413</v>
      </c>
      <c r="M29" s="70">
        <v>273</v>
      </c>
      <c r="N29" s="70">
        <v>39312</v>
      </c>
      <c r="O29" s="70">
        <v>32816</v>
      </c>
      <c r="P29" s="70">
        <v>178814</v>
      </c>
      <c r="Q29" s="70">
        <v>208</v>
      </c>
      <c r="R29" s="70">
        <v>6850</v>
      </c>
    </row>
    <row r="30" spans="1:18" ht="15.75" customHeight="1">
      <c r="A30" s="531" t="s">
        <v>433</v>
      </c>
      <c r="B30" s="532"/>
      <c r="C30" s="532"/>
      <c r="D30" s="532"/>
      <c r="E30" s="532"/>
      <c r="F30" s="532"/>
      <c r="G30" s="219"/>
      <c r="H30" s="359"/>
      <c r="I30" s="532" t="s">
        <v>401</v>
      </c>
      <c r="J30" s="590"/>
      <c r="K30" s="132" t="s">
        <v>413</v>
      </c>
      <c r="L30" s="345" t="s">
        <v>413</v>
      </c>
      <c r="M30" s="70">
        <v>319</v>
      </c>
      <c r="N30" s="70">
        <v>79977</v>
      </c>
      <c r="O30" s="70">
        <v>4545</v>
      </c>
      <c r="P30" s="70">
        <v>22725</v>
      </c>
      <c r="Q30" s="70">
        <v>74</v>
      </c>
      <c r="R30" s="70">
        <v>36685</v>
      </c>
    </row>
    <row r="31" spans="2:18" ht="15.75" customHeight="1" thickBot="1">
      <c r="B31" s="265"/>
      <c r="C31" s="265"/>
      <c r="D31" s="265"/>
      <c r="E31" s="265"/>
      <c r="F31" s="225" t="s">
        <v>291</v>
      </c>
      <c r="G31" s="223"/>
      <c r="H31" s="360"/>
      <c r="I31" s="532" t="s">
        <v>403</v>
      </c>
      <c r="J31" s="590"/>
      <c r="K31" s="132" t="s">
        <v>413</v>
      </c>
      <c r="L31" s="345" t="s">
        <v>413</v>
      </c>
      <c r="M31" s="70">
        <v>30</v>
      </c>
      <c r="N31" s="70">
        <v>14220</v>
      </c>
      <c r="O31" s="70">
        <v>12844</v>
      </c>
      <c r="P31" s="70">
        <v>577980</v>
      </c>
      <c r="Q31" s="70">
        <v>478</v>
      </c>
      <c r="R31" s="70">
        <v>23760</v>
      </c>
    </row>
    <row r="32" spans="1:18" ht="15.75" customHeight="1">
      <c r="A32" s="613" t="s">
        <v>292</v>
      </c>
      <c r="B32" s="653" t="s">
        <v>442</v>
      </c>
      <c r="C32" s="529"/>
      <c r="D32" s="529"/>
      <c r="E32" s="529"/>
      <c r="F32" s="529"/>
      <c r="G32" s="225"/>
      <c r="I32" s="532" t="s">
        <v>407</v>
      </c>
      <c r="J32" s="590"/>
      <c r="K32" s="132" t="s">
        <v>413</v>
      </c>
      <c r="L32" s="345" t="s">
        <v>413</v>
      </c>
      <c r="M32" s="70">
        <v>233</v>
      </c>
      <c r="N32" s="70">
        <v>42408</v>
      </c>
      <c r="O32" s="70">
        <v>15500</v>
      </c>
      <c r="P32" s="70">
        <v>202700</v>
      </c>
      <c r="Q32" s="70">
        <v>727</v>
      </c>
      <c r="R32" s="70">
        <v>60492</v>
      </c>
    </row>
    <row r="33" spans="1:18" ht="15.75" customHeight="1">
      <c r="A33" s="522"/>
      <c r="B33" s="356" t="s">
        <v>176</v>
      </c>
      <c r="C33" s="664" t="s">
        <v>419</v>
      </c>
      <c r="D33" s="651" t="s">
        <v>443</v>
      </c>
      <c r="E33" s="652"/>
      <c r="F33" s="652"/>
      <c r="G33" s="186"/>
      <c r="H33" s="223"/>
      <c r="I33" s="532" t="s">
        <v>410</v>
      </c>
      <c r="J33" s="590"/>
      <c r="K33" s="132" t="s">
        <v>413</v>
      </c>
      <c r="L33" s="345" t="s">
        <v>413</v>
      </c>
      <c r="M33" s="70">
        <v>91</v>
      </c>
      <c r="N33" s="70">
        <v>15603</v>
      </c>
      <c r="O33" s="345" t="s">
        <v>413</v>
      </c>
      <c r="P33" s="345" t="s">
        <v>413</v>
      </c>
      <c r="Q33" s="70">
        <v>186</v>
      </c>
      <c r="R33" s="70">
        <v>2039</v>
      </c>
    </row>
    <row r="34" spans="1:18" ht="15.75" customHeight="1">
      <c r="A34" s="523"/>
      <c r="B34" s="383" t="s">
        <v>438</v>
      </c>
      <c r="C34" s="599"/>
      <c r="D34" s="231" t="s">
        <v>177</v>
      </c>
      <c r="E34" s="382" t="s">
        <v>434</v>
      </c>
      <c r="F34" s="384" t="s">
        <v>437</v>
      </c>
      <c r="G34" s="186"/>
      <c r="I34" s="532" t="s">
        <v>412</v>
      </c>
      <c r="J34" s="590"/>
      <c r="K34" s="132" t="s">
        <v>413</v>
      </c>
      <c r="L34" s="345" t="s">
        <v>413</v>
      </c>
      <c r="M34" s="70">
        <v>183</v>
      </c>
      <c r="N34" s="70">
        <v>3477</v>
      </c>
      <c r="O34" s="345" t="s">
        <v>413</v>
      </c>
      <c r="P34" s="345" t="s">
        <v>413</v>
      </c>
      <c r="Q34" s="345" t="s">
        <v>413</v>
      </c>
      <c r="R34" s="345" t="s">
        <v>413</v>
      </c>
    </row>
    <row r="35" spans="1:18" ht="15.75" customHeight="1">
      <c r="A35" s="381" t="s">
        <v>323</v>
      </c>
      <c r="B35" s="129">
        <v>1215.2</v>
      </c>
      <c r="C35" s="130">
        <v>2643</v>
      </c>
      <c r="D35" s="131">
        <f>SUM(E36:F36)</f>
        <v>988618</v>
      </c>
      <c r="E35" s="130">
        <v>967948</v>
      </c>
      <c r="F35" s="130">
        <v>76842</v>
      </c>
      <c r="G35" s="223"/>
      <c r="I35" s="591" t="s">
        <v>414</v>
      </c>
      <c r="J35" s="592"/>
      <c r="K35" s="133" t="s">
        <v>418</v>
      </c>
      <c r="L35" s="133" t="s">
        <v>418</v>
      </c>
      <c r="M35" s="133" t="s">
        <v>418</v>
      </c>
      <c r="N35" s="133" t="s">
        <v>418</v>
      </c>
      <c r="O35" s="132" t="s">
        <v>413</v>
      </c>
      <c r="P35" s="132" t="s">
        <v>413</v>
      </c>
      <c r="Q35" s="133" t="s">
        <v>413</v>
      </c>
      <c r="R35" s="133" t="s">
        <v>413</v>
      </c>
    </row>
    <row r="36" spans="1:18" ht="15.75" customHeight="1">
      <c r="A36" s="175">
        <v>5</v>
      </c>
      <c r="B36" s="118">
        <v>1215.2</v>
      </c>
      <c r="C36" s="131">
        <v>2394</v>
      </c>
      <c r="D36" s="131">
        <f>SUM(E37:F37)</f>
        <v>924183</v>
      </c>
      <c r="E36" s="131">
        <v>932994</v>
      </c>
      <c r="F36" s="131">
        <v>55624</v>
      </c>
      <c r="G36" s="58"/>
      <c r="I36" s="670" t="s">
        <v>432</v>
      </c>
      <c r="J36" s="671"/>
      <c r="K36" s="469">
        <f>SUM(K24:K35)</f>
        <v>399</v>
      </c>
      <c r="L36" s="469">
        <f>SUM(L24:L35)</f>
        <v>2796498</v>
      </c>
      <c r="M36" s="469">
        <f aca="true" t="shared" si="2" ref="M36:R36">SUM(M24:M35)</f>
        <v>3729</v>
      </c>
      <c r="N36" s="469">
        <f t="shared" si="2"/>
        <v>3330448</v>
      </c>
      <c r="O36" s="469">
        <f t="shared" si="2"/>
        <v>97264</v>
      </c>
      <c r="P36" s="469">
        <f t="shared" si="2"/>
        <v>1686606</v>
      </c>
      <c r="Q36" s="469">
        <f t="shared" si="2"/>
        <v>2800</v>
      </c>
      <c r="R36" s="469">
        <f t="shared" si="2"/>
        <v>298521</v>
      </c>
    </row>
    <row r="37" spans="1:12" ht="15.75" customHeight="1">
      <c r="A37" s="175">
        <v>6</v>
      </c>
      <c r="B37" s="118">
        <v>1211.5</v>
      </c>
      <c r="C37" s="131">
        <v>2246</v>
      </c>
      <c r="D37" s="131">
        <f>SUM(E38:F38)</f>
        <v>873935</v>
      </c>
      <c r="E37" s="131">
        <v>866040</v>
      </c>
      <c r="F37" s="131">
        <v>58143</v>
      </c>
      <c r="G37" s="58"/>
      <c r="I37" s="264" t="s">
        <v>178</v>
      </c>
      <c r="J37" s="264"/>
      <c r="K37" s="107"/>
      <c r="L37" s="107"/>
    </row>
    <row r="38" spans="1:17" ht="15.75" customHeight="1">
      <c r="A38" s="175">
        <v>7</v>
      </c>
      <c r="B38" s="118">
        <v>1209.7</v>
      </c>
      <c r="C38" s="131">
        <v>2038</v>
      </c>
      <c r="D38" s="131">
        <f>SUM(E39:F39)</f>
        <v>851469</v>
      </c>
      <c r="E38" s="131">
        <v>818961</v>
      </c>
      <c r="F38" s="131">
        <v>54974</v>
      </c>
      <c r="G38" s="58"/>
      <c r="J38" s="223"/>
      <c r="K38" s="223"/>
      <c r="L38" s="223"/>
      <c r="M38" s="223"/>
      <c r="N38" s="223"/>
      <c r="O38" s="223"/>
      <c r="P38" s="223"/>
      <c r="Q38" s="223"/>
    </row>
    <row r="39" spans="1:7" ht="15.75" customHeight="1">
      <c r="A39" s="200">
        <v>8</v>
      </c>
      <c r="B39" s="467">
        <f>SUM(B41:B42)</f>
        <v>1210.4</v>
      </c>
      <c r="C39" s="40">
        <f>SUM(C41:C42)</f>
        <v>1994</v>
      </c>
      <c r="D39" s="40">
        <f>SUM(D41:D42)</f>
        <v>851469</v>
      </c>
      <c r="E39" s="40">
        <f>SUM(E41:E42)</f>
        <v>808507</v>
      </c>
      <c r="F39" s="40">
        <f>SUM(F41:F42)</f>
        <v>42962</v>
      </c>
      <c r="G39" s="58"/>
    </row>
    <row r="40" spans="1:17" ht="15.75" customHeight="1">
      <c r="A40" s="194"/>
      <c r="B40" s="339"/>
      <c r="C40" s="223"/>
      <c r="D40" s="223"/>
      <c r="E40" s="223"/>
      <c r="F40" s="223"/>
      <c r="G40" s="154"/>
      <c r="I40" s="674"/>
      <c r="J40" s="674"/>
      <c r="K40" s="674"/>
      <c r="L40" s="674"/>
      <c r="M40" s="674"/>
      <c r="N40" s="674"/>
      <c r="O40" s="674"/>
      <c r="P40" s="674"/>
      <c r="Q40" s="674"/>
    </row>
    <row r="41" spans="1:17" ht="15.75" customHeight="1">
      <c r="A41" s="68" t="s">
        <v>264</v>
      </c>
      <c r="B41" s="118">
        <v>1011.2</v>
      </c>
      <c r="C41" s="83">
        <v>1672</v>
      </c>
      <c r="D41" s="83">
        <f>SUM(E41:F41)</f>
        <v>716454</v>
      </c>
      <c r="E41" s="83">
        <v>682774</v>
      </c>
      <c r="F41" s="83">
        <v>33680</v>
      </c>
      <c r="G41" s="223"/>
      <c r="I41" s="531" t="s">
        <v>449</v>
      </c>
      <c r="J41" s="532"/>
      <c r="K41" s="532"/>
      <c r="L41" s="532"/>
      <c r="M41" s="532"/>
      <c r="N41" s="532"/>
      <c r="O41" s="532"/>
      <c r="P41" s="532"/>
      <c r="Q41" s="532"/>
    </row>
    <row r="42" spans="1:7" ht="15.75" customHeight="1" thickBot="1">
      <c r="A42" s="69" t="s">
        <v>265</v>
      </c>
      <c r="B42" s="361">
        <v>199.2</v>
      </c>
      <c r="C42" s="140">
        <v>322</v>
      </c>
      <c r="D42" s="83">
        <f>SUM(E42:F42)</f>
        <v>135015</v>
      </c>
      <c r="E42" s="140">
        <v>125733</v>
      </c>
      <c r="F42" s="133">
        <v>9282</v>
      </c>
      <c r="G42" s="83"/>
    </row>
    <row r="43" spans="1:17" ht="15.75" customHeight="1">
      <c r="A43" s="107"/>
      <c r="B43" s="107"/>
      <c r="C43" s="107"/>
      <c r="D43" s="273"/>
      <c r="E43" s="107"/>
      <c r="G43" s="132"/>
      <c r="I43" s="540" t="s">
        <v>420</v>
      </c>
      <c r="J43" s="659" t="s">
        <v>179</v>
      </c>
      <c r="K43" s="540"/>
      <c r="L43" s="675" t="s">
        <v>451</v>
      </c>
      <c r="M43" s="540"/>
      <c r="N43" s="533" t="s">
        <v>450</v>
      </c>
      <c r="O43" s="534"/>
      <c r="P43" s="534"/>
      <c r="Q43" s="534"/>
    </row>
    <row r="44" spans="1:17" ht="15.75" customHeight="1">
      <c r="A44" s="107"/>
      <c r="B44" s="107"/>
      <c r="C44" s="107"/>
      <c r="D44" s="107"/>
      <c r="E44" s="107"/>
      <c r="F44" s="107"/>
      <c r="G44" s="107"/>
      <c r="H44" s="107"/>
      <c r="I44" s="590"/>
      <c r="J44" s="602"/>
      <c r="K44" s="592"/>
      <c r="L44" s="676" t="s">
        <v>452</v>
      </c>
      <c r="M44" s="592"/>
      <c r="N44" s="672" t="s">
        <v>180</v>
      </c>
      <c r="O44" s="673"/>
      <c r="P44" s="672" t="s">
        <v>181</v>
      </c>
      <c r="Q44" s="652"/>
    </row>
    <row r="45" spans="1:17" ht="15.75" customHeight="1">
      <c r="A45" s="107"/>
      <c r="B45" s="107"/>
      <c r="C45" s="107"/>
      <c r="D45" s="107"/>
      <c r="E45" s="107"/>
      <c r="F45" s="107"/>
      <c r="G45" s="107"/>
      <c r="H45" s="107"/>
      <c r="I45" s="592"/>
      <c r="J45" s="309" t="s">
        <v>169</v>
      </c>
      <c r="K45" s="229" t="s">
        <v>170</v>
      </c>
      <c r="L45" s="309" t="s">
        <v>169</v>
      </c>
      <c r="M45" s="229" t="s">
        <v>170</v>
      </c>
      <c r="N45" s="308" t="s">
        <v>169</v>
      </c>
      <c r="O45" s="229" t="s">
        <v>170</v>
      </c>
      <c r="P45" s="310" t="s">
        <v>169</v>
      </c>
      <c r="Q45" s="309" t="s">
        <v>170</v>
      </c>
    </row>
    <row r="46" spans="1:17" ht="15.75" customHeight="1" thickBot="1">
      <c r="A46" s="350"/>
      <c r="B46" s="350"/>
      <c r="C46" s="350"/>
      <c r="D46" s="350"/>
      <c r="E46" s="350"/>
      <c r="F46" s="107"/>
      <c r="G46" s="107"/>
      <c r="H46" s="107"/>
      <c r="I46" s="72" t="s">
        <v>431</v>
      </c>
      <c r="J46" s="470">
        <f aca="true" t="shared" si="3" ref="J46:Q46">SUM(J48:J49)</f>
        <v>208</v>
      </c>
      <c r="K46" s="471">
        <f t="shared" si="3"/>
        <v>15409.84</v>
      </c>
      <c r="L46" s="472">
        <f t="shared" si="3"/>
        <v>87</v>
      </c>
      <c r="M46" s="471">
        <f t="shared" si="3"/>
        <v>1190.1200000000001</v>
      </c>
      <c r="N46" s="472">
        <f t="shared" si="3"/>
        <v>120</v>
      </c>
      <c r="O46" s="471">
        <f t="shared" si="3"/>
        <v>14183</v>
      </c>
      <c r="P46" s="441">
        <f t="shared" si="3"/>
        <v>1</v>
      </c>
      <c r="Q46" s="473">
        <f t="shared" si="3"/>
        <v>36.72</v>
      </c>
    </row>
    <row r="47" spans="1:17" ht="15.75" customHeight="1">
      <c r="A47" s="613" t="s">
        <v>292</v>
      </c>
      <c r="B47" s="533" t="s">
        <v>440</v>
      </c>
      <c r="C47" s="534"/>
      <c r="D47" s="534"/>
      <c r="E47" s="534"/>
      <c r="F47" s="534"/>
      <c r="G47" s="534"/>
      <c r="H47" s="107"/>
      <c r="I47" s="238"/>
      <c r="J47" s="339"/>
      <c r="K47" s="257"/>
      <c r="L47" s="223"/>
      <c r="M47" s="257"/>
      <c r="N47" s="223"/>
      <c r="O47" s="362"/>
      <c r="P47" s="257"/>
      <c r="Q47" s="257"/>
    </row>
    <row r="48" spans="1:17" ht="15.75" customHeight="1">
      <c r="A48" s="522"/>
      <c r="B48" s="223" t="s">
        <v>176</v>
      </c>
      <c r="C48" s="664" t="s">
        <v>419</v>
      </c>
      <c r="D48" s="651" t="s">
        <v>441</v>
      </c>
      <c r="E48" s="652"/>
      <c r="F48" s="652"/>
      <c r="G48" s="652"/>
      <c r="H48" s="223"/>
      <c r="I48" s="307" t="s">
        <v>421</v>
      </c>
      <c r="J48" s="474">
        <f>SUM(L48,N48,P48)</f>
        <v>196</v>
      </c>
      <c r="K48" s="363">
        <f>SUM(M48,O48,Q48)</f>
        <v>15314.67</v>
      </c>
      <c r="L48" s="83">
        <v>75</v>
      </c>
      <c r="M48" s="363">
        <v>1094.95</v>
      </c>
      <c r="N48" s="83">
        <v>120</v>
      </c>
      <c r="O48" s="363">
        <v>14183</v>
      </c>
      <c r="P48" s="106">
        <v>1</v>
      </c>
      <c r="Q48" s="363">
        <v>36.72</v>
      </c>
    </row>
    <row r="49" spans="1:17" ht="15.75" customHeight="1">
      <c r="A49" s="523"/>
      <c r="B49" s="383" t="s">
        <v>439</v>
      </c>
      <c r="C49" s="599"/>
      <c r="D49" s="309" t="s">
        <v>422</v>
      </c>
      <c r="E49" s="382" t="s">
        <v>434</v>
      </c>
      <c r="F49" s="382" t="s">
        <v>435</v>
      </c>
      <c r="G49" s="383" t="s">
        <v>436</v>
      </c>
      <c r="H49" s="223"/>
      <c r="I49" s="307" t="s">
        <v>423</v>
      </c>
      <c r="J49" s="475">
        <f>SUM(L49,N49,P49)</f>
        <v>12</v>
      </c>
      <c r="K49" s="476">
        <f>SUM(M49,O49,Q49)</f>
        <v>95.17</v>
      </c>
      <c r="L49" s="140">
        <v>12</v>
      </c>
      <c r="M49" s="364">
        <v>95.17</v>
      </c>
      <c r="N49" s="133" t="s">
        <v>418</v>
      </c>
      <c r="O49" s="133" t="s">
        <v>413</v>
      </c>
      <c r="P49" s="133" t="s">
        <v>413</v>
      </c>
      <c r="Q49" s="133" t="s">
        <v>413</v>
      </c>
    </row>
    <row r="50" spans="1:14" ht="15.75" customHeight="1">
      <c r="A50" s="381" t="s">
        <v>323</v>
      </c>
      <c r="B50" s="129">
        <v>4323.9</v>
      </c>
      <c r="C50" s="130">
        <v>51551</v>
      </c>
      <c r="D50" s="131">
        <f>SUM(E51:G51)</f>
        <v>12149361</v>
      </c>
      <c r="E50" s="130">
        <v>11941474</v>
      </c>
      <c r="F50" s="130">
        <v>383950</v>
      </c>
      <c r="G50" s="130">
        <v>884</v>
      </c>
      <c r="H50" s="223"/>
      <c r="I50" s="216" t="s">
        <v>453</v>
      </c>
      <c r="J50" s="107"/>
      <c r="K50" s="107"/>
      <c r="L50" s="107"/>
      <c r="M50" s="107"/>
      <c r="N50" s="107"/>
    </row>
    <row r="51" spans="1:9" ht="15.75" customHeight="1">
      <c r="A51" s="175">
        <v>5</v>
      </c>
      <c r="B51" s="118">
        <v>4313.1</v>
      </c>
      <c r="C51" s="131">
        <v>49525</v>
      </c>
      <c r="D51" s="131">
        <f>SUM(E52:G52)</f>
        <v>11829137</v>
      </c>
      <c r="E51" s="131">
        <v>11776324</v>
      </c>
      <c r="F51" s="131">
        <v>372194</v>
      </c>
      <c r="G51" s="131">
        <v>843</v>
      </c>
      <c r="H51" s="107"/>
      <c r="I51" s="107" t="s">
        <v>279</v>
      </c>
    </row>
    <row r="52" spans="1:8" ht="15.75" customHeight="1">
      <c r="A52" s="175">
        <v>6</v>
      </c>
      <c r="B52" s="118">
        <v>4243.6</v>
      </c>
      <c r="C52" s="131">
        <v>47065</v>
      </c>
      <c r="D52" s="131">
        <f>SUM(E53:G53)</f>
        <v>11476383</v>
      </c>
      <c r="E52" s="131">
        <v>11452499</v>
      </c>
      <c r="F52" s="131">
        <v>375922</v>
      </c>
      <c r="G52" s="131">
        <v>716</v>
      </c>
      <c r="H52" s="107"/>
    </row>
    <row r="53" spans="1:8" ht="15.75" customHeight="1">
      <c r="A53" s="175">
        <v>7</v>
      </c>
      <c r="B53" s="118">
        <v>4178.2</v>
      </c>
      <c r="C53" s="131">
        <v>46598</v>
      </c>
      <c r="D53" s="131">
        <f>SUM(E54:G54)</f>
        <v>9780675</v>
      </c>
      <c r="E53" s="131">
        <v>11082119</v>
      </c>
      <c r="F53" s="131">
        <v>393603</v>
      </c>
      <c r="G53" s="131">
        <v>661</v>
      </c>
      <c r="H53" s="83"/>
    </row>
    <row r="54" spans="1:19" ht="15.75" customHeight="1">
      <c r="A54" s="200">
        <v>8</v>
      </c>
      <c r="B54" s="467">
        <f aca="true" t="shared" si="4" ref="B54:G54">SUM(B56:B57)</f>
        <v>4253.5</v>
      </c>
      <c r="C54" s="40">
        <f t="shared" si="4"/>
        <v>44088</v>
      </c>
      <c r="D54" s="40">
        <f t="shared" si="4"/>
        <v>9868246</v>
      </c>
      <c r="E54" s="40">
        <f t="shared" si="4"/>
        <v>9477255</v>
      </c>
      <c r="F54" s="40">
        <f t="shared" si="4"/>
        <v>302577</v>
      </c>
      <c r="G54" s="40">
        <f t="shared" si="4"/>
        <v>843</v>
      </c>
      <c r="H54" s="83"/>
      <c r="I54" s="674"/>
      <c r="J54" s="674"/>
      <c r="K54" s="674"/>
      <c r="L54" s="674"/>
      <c r="M54" s="674"/>
      <c r="N54" s="674"/>
      <c r="O54" s="674"/>
      <c r="P54" s="674"/>
      <c r="Q54" s="221"/>
      <c r="R54" s="181"/>
      <c r="S54" s="181"/>
    </row>
    <row r="55" spans="1:19" ht="15.75" customHeight="1">
      <c r="A55" s="293"/>
      <c r="B55" s="339"/>
      <c r="C55" s="223"/>
      <c r="D55" s="223"/>
      <c r="E55" s="223"/>
      <c r="F55" s="223"/>
      <c r="G55" s="223"/>
      <c r="H55" s="132"/>
      <c r="I55" s="531" t="s">
        <v>454</v>
      </c>
      <c r="J55" s="532"/>
      <c r="K55" s="532"/>
      <c r="L55" s="532"/>
      <c r="M55" s="532"/>
      <c r="N55" s="532"/>
      <c r="O55" s="532"/>
      <c r="P55" s="532"/>
      <c r="Q55" s="223"/>
      <c r="R55" s="181"/>
      <c r="S55" s="181"/>
    </row>
    <row r="56" spans="1:8" ht="15.75" customHeight="1" thickBot="1">
      <c r="A56" s="238" t="s">
        <v>424</v>
      </c>
      <c r="B56" s="118">
        <v>4149.4</v>
      </c>
      <c r="C56" s="83">
        <v>43558</v>
      </c>
      <c r="D56" s="83">
        <v>9713591</v>
      </c>
      <c r="E56" s="83">
        <v>9325174</v>
      </c>
      <c r="F56" s="83">
        <v>300243</v>
      </c>
      <c r="G56" s="83">
        <v>603</v>
      </c>
      <c r="H56" s="223"/>
    </row>
    <row r="57" spans="1:16" ht="15.75" customHeight="1">
      <c r="A57" s="365" t="s">
        <v>425</v>
      </c>
      <c r="B57" s="366">
        <v>104.1</v>
      </c>
      <c r="C57" s="367">
        <v>530</v>
      </c>
      <c r="D57" s="367">
        <f>SUM(E57:G57)</f>
        <v>154655</v>
      </c>
      <c r="E57" s="367">
        <v>152081</v>
      </c>
      <c r="F57" s="367">
        <v>2334</v>
      </c>
      <c r="G57" s="367">
        <v>240</v>
      </c>
      <c r="H57" s="132"/>
      <c r="I57" s="298" t="s">
        <v>293</v>
      </c>
      <c r="J57" s="368" t="s">
        <v>241</v>
      </c>
      <c r="K57" s="369" t="s">
        <v>246</v>
      </c>
      <c r="L57" s="369" t="s">
        <v>426</v>
      </c>
      <c r="M57" s="369" t="s">
        <v>427</v>
      </c>
      <c r="N57" s="369" t="s">
        <v>247</v>
      </c>
      <c r="O57" s="369" t="s">
        <v>428</v>
      </c>
      <c r="P57" s="370" t="s">
        <v>429</v>
      </c>
    </row>
    <row r="58" spans="1:16" ht="15.75" customHeight="1">
      <c r="A58" s="107" t="s">
        <v>266</v>
      </c>
      <c r="B58" s="107"/>
      <c r="C58" s="107"/>
      <c r="D58" s="107"/>
      <c r="E58" s="107"/>
      <c r="H58" s="132"/>
      <c r="I58" s="312"/>
      <c r="J58" s="134">
        <v>-146942</v>
      </c>
      <c r="L58" s="371"/>
      <c r="M58" s="371"/>
      <c r="N58" s="371"/>
      <c r="O58" s="371"/>
      <c r="P58" s="106"/>
    </row>
    <row r="59" spans="1:16" ht="15.75" customHeight="1">
      <c r="A59" s="107" t="s">
        <v>267</v>
      </c>
      <c r="B59" s="107"/>
      <c r="C59" s="107"/>
      <c r="D59" s="107"/>
      <c r="E59" s="107"/>
      <c r="F59" s="104"/>
      <c r="G59" s="104"/>
      <c r="H59" s="104"/>
      <c r="I59" s="278" t="s">
        <v>244</v>
      </c>
      <c r="J59" s="477">
        <f>SUM(K59:P59)</f>
        <v>11299</v>
      </c>
      <c r="K59" s="108">
        <v>335</v>
      </c>
      <c r="L59" s="131">
        <v>1071</v>
      </c>
      <c r="M59" s="131">
        <v>2874</v>
      </c>
      <c r="N59" s="131">
        <v>3714</v>
      </c>
      <c r="O59" s="131">
        <v>2684</v>
      </c>
      <c r="P59" s="106">
        <v>621</v>
      </c>
    </row>
    <row r="60" spans="1:16" ht="15.75" customHeight="1">
      <c r="A60" s="107"/>
      <c r="B60" s="107"/>
      <c r="C60" s="107"/>
      <c r="D60" s="107"/>
      <c r="E60" s="107"/>
      <c r="F60" s="107"/>
      <c r="G60" s="107"/>
      <c r="H60" s="107"/>
      <c r="I60" s="372" t="s">
        <v>245</v>
      </c>
      <c r="J60" s="478">
        <f>SUM(K60:P60)</f>
        <v>1498</v>
      </c>
      <c r="K60" s="277">
        <v>164</v>
      </c>
      <c r="L60" s="373">
        <v>321</v>
      </c>
      <c r="M60" s="373">
        <v>264</v>
      </c>
      <c r="N60" s="373">
        <v>292</v>
      </c>
      <c r="O60" s="373">
        <v>301</v>
      </c>
      <c r="P60" s="374">
        <v>156</v>
      </c>
    </row>
    <row r="61" spans="1:12" ht="15.75" customHeight="1">
      <c r="A61" s="107"/>
      <c r="B61" s="107"/>
      <c r="C61" s="107"/>
      <c r="D61" s="107"/>
      <c r="E61" s="107"/>
      <c r="F61" s="107"/>
      <c r="G61" s="107"/>
      <c r="H61" s="107"/>
      <c r="I61" s="108" t="s">
        <v>280</v>
      </c>
      <c r="K61" s="107"/>
      <c r="L61" s="107"/>
    </row>
    <row r="62" spans="6:9" ht="15" customHeight="1">
      <c r="F62" s="107"/>
      <c r="G62" s="107"/>
      <c r="H62" s="107"/>
      <c r="I62" s="107" t="s">
        <v>281</v>
      </c>
    </row>
    <row r="63" ht="15" customHeight="1"/>
  </sheetData>
  <sheetProtection/>
  <mergeCells count="85">
    <mergeCell ref="I3:P3"/>
    <mergeCell ref="I4:P5"/>
    <mergeCell ref="I28:J28"/>
    <mergeCell ref="I29:J29"/>
    <mergeCell ref="I30:J30"/>
    <mergeCell ref="I24:J24"/>
    <mergeCell ref="K22:L22"/>
    <mergeCell ref="M22:N22"/>
    <mergeCell ref="I18:J18"/>
    <mergeCell ref="K18:L18"/>
    <mergeCell ref="I55:P55"/>
    <mergeCell ref="I54:P54"/>
    <mergeCell ref="I36:J36"/>
    <mergeCell ref="I40:Q40"/>
    <mergeCell ref="I41:Q41"/>
    <mergeCell ref="I43:I45"/>
    <mergeCell ref="J43:K44"/>
    <mergeCell ref="L43:M43"/>
    <mergeCell ref="N43:Q43"/>
    <mergeCell ref="L44:M44"/>
    <mergeCell ref="A47:A49"/>
    <mergeCell ref="C48:C49"/>
    <mergeCell ref="P44:Q44"/>
    <mergeCell ref="I31:J31"/>
    <mergeCell ref="I32:J32"/>
    <mergeCell ref="A32:A34"/>
    <mergeCell ref="N44:O44"/>
    <mergeCell ref="I33:J33"/>
    <mergeCell ref="C33:C34"/>
    <mergeCell ref="I34:J34"/>
    <mergeCell ref="I35:J35"/>
    <mergeCell ref="I26:J26"/>
    <mergeCell ref="I27:J27"/>
    <mergeCell ref="I20:J20"/>
    <mergeCell ref="I22:J23"/>
    <mergeCell ref="I25:J25"/>
    <mergeCell ref="I19:J19"/>
    <mergeCell ref="K19:L19"/>
    <mergeCell ref="A16:A18"/>
    <mergeCell ref="B16:E16"/>
    <mergeCell ref="I17:J17"/>
    <mergeCell ref="K17:L17"/>
    <mergeCell ref="B17:B18"/>
    <mergeCell ref="C17:C18"/>
    <mergeCell ref="D17:D18"/>
    <mergeCell ref="E17:E18"/>
    <mergeCell ref="K15:L15"/>
    <mergeCell ref="I12:J12"/>
    <mergeCell ref="K12:L12"/>
    <mergeCell ref="I13:J13"/>
    <mergeCell ref="K13:L13"/>
    <mergeCell ref="I16:J16"/>
    <mergeCell ref="K16:L16"/>
    <mergeCell ref="O6:P6"/>
    <mergeCell ref="I9:J9"/>
    <mergeCell ref="K9:L9"/>
    <mergeCell ref="N6:N7"/>
    <mergeCell ref="M6:M7"/>
    <mergeCell ref="I6:J7"/>
    <mergeCell ref="B5:E5"/>
    <mergeCell ref="B6:B7"/>
    <mergeCell ref="I10:J10"/>
    <mergeCell ref="K10:L10"/>
    <mergeCell ref="I11:J11"/>
    <mergeCell ref="K11:L11"/>
    <mergeCell ref="D48:G48"/>
    <mergeCell ref="C6:C7"/>
    <mergeCell ref="D6:D7"/>
    <mergeCell ref="E6:E7"/>
    <mergeCell ref="K6:L7"/>
    <mergeCell ref="I8:J8"/>
    <mergeCell ref="K8:L8"/>
    <mergeCell ref="I14:J14"/>
    <mergeCell ref="K14:L14"/>
    <mergeCell ref="I15:J15"/>
    <mergeCell ref="Q1:R1"/>
    <mergeCell ref="I2:R2"/>
    <mergeCell ref="A30:F30"/>
    <mergeCell ref="D33:F33"/>
    <mergeCell ref="B32:F32"/>
    <mergeCell ref="B47:G47"/>
    <mergeCell ref="O22:P22"/>
    <mergeCell ref="Q22:R22"/>
    <mergeCell ref="A3:E3"/>
    <mergeCell ref="A5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70" zoomScaleNormal="70" zoomScalePageLayoutView="0" workbookViewId="0" topLeftCell="A1">
      <selection activeCell="H7" sqref="H7"/>
    </sheetView>
  </sheetViews>
  <sheetFormatPr defaultColWidth="10.59765625" defaultRowHeight="15"/>
  <cols>
    <col min="1" max="1" width="16.59765625" style="108" customWidth="1"/>
    <col min="2" max="2" width="12.59765625" style="108" customWidth="1"/>
    <col min="3" max="3" width="14.59765625" style="108" customWidth="1"/>
    <col min="4" max="4" width="12.59765625" style="108" customWidth="1"/>
    <col min="5" max="5" width="15" style="108" customWidth="1"/>
    <col min="6" max="6" width="12.59765625" style="108" customWidth="1"/>
    <col min="7" max="7" width="14.5" style="108" customWidth="1"/>
    <col min="8" max="8" width="14.8984375" style="108" customWidth="1"/>
    <col min="9" max="9" width="14.59765625" style="108" customWidth="1"/>
    <col min="10" max="11" width="13.5" style="108" customWidth="1"/>
    <col min="12" max="12" width="12.59765625" style="108" customWidth="1"/>
    <col min="13" max="13" width="13.59765625" style="108" customWidth="1"/>
    <col min="14" max="14" width="12.59765625" style="108" customWidth="1"/>
    <col min="15" max="15" width="14" style="108" customWidth="1"/>
    <col min="16" max="16" width="11.69921875" style="108" bestFit="1" customWidth="1"/>
    <col min="17" max="17" width="12.59765625" style="108" customWidth="1"/>
    <col min="18" max="16384" width="10.59765625" style="108" customWidth="1"/>
  </cols>
  <sheetData>
    <row r="1" spans="1:15" s="218" customFormat="1" ht="19.5" customHeight="1">
      <c r="A1" s="2" t="s">
        <v>182</v>
      </c>
      <c r="O1" s="3" t="s">
        <v>183</v>
      </c>
    </row>
    <row r="2" spans="1:15" s="275" customFormat="1" ht="19.5" customHeight="1">
      <c r="A2" s="689" t="s">
        <v>458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389"/>
      <c r="O2" s="389"/>
    </row>
    <row r="3" spans="2:15" ht="18" customHeight="1" thickBot="1">
      <c r="B3" s="300"/>
      <c r="C3" s="300"/>
      <c r="D3" s="300"/>
      <c r="E3" s="300"/>
      <c r="F3" s="300"/>
      <c r="G3" s="300"/>
      <c r="H3" s="300"/>
      <c r="I3" s="300"/>
      <c r="J3" s="300"/>
      <c r="M3" s="300"/>
      <c r="N3" s="300"/>
      <c r="O3" s="304" t="s">
        <v>294</v>
      </c>
    </row>
    <row r="4" spans="1:15" ht="16.5" customHeight="1">
      <c r="A4" s="687" t="s">
        <v>456</v>
      </c>
      <c r="B4" s="595" t="s">
        <v>184</v>
      </c>
      <c r="C4" s="608"/>
      <c r="D4" s="595" t="s">
        <v>185</v>
      </c>
      <c r="E4" s="608"/>
      <c r="F4" s="681" t="s">
        <v>460</v>
      </c>
      <c r="G4" s="682"/>
      <c r="H4" s="683"/>
      <c r="I4" s="595" t="s">
        <v>186</v>
      </c>
      <c r="J4" s="608"/>
      <c r="K4" s="632" t="s">
        <v>459</v>
      </c>
      <c r="L4" s="690"/>
      <c r="M4" s="679" t="s">
        <v>187</v>
      </c>
      <c r="N4" s="680"/>
      <c r="O4" s="680"/>
    </row>
    <row r="5" spans="1:15" ht="16.5" customHeight="1">
      <c r="A5" s="617"/>
      <c r="B5" s="341" t="s">
        <v>188</v>
      </c>
      <c r="C5" s="341" t="s">
        <v>189</v>
      </c>
      <c r="D5" s="341" t="s">
        <v>188</v>
      </c>
      <c r="E5" s="341" t="s">
        <v>189</v>
      </c>
      <c r="F5" s="396" t="s">
        <v>188</v>
      </c>
      <c r="G5" s="684" t="s">
        <v>189</v>
      </c>
      <c r="H5" s="685"/>
      <c r="I5" s="341" t="s">
        <v>188</v>
      </c>
      <c r="J5" s="341" t="s">
        <v>189</v>
      </c>
      <c r="K5" s="341" t="s">
        <v>188</v>
      </c>
      <c r="L5" s="341" t="s">
        <v>189</v>
      </c>
      <c r="M5" s="396" t="s">
        <v>188</v>
      </c>
      <c r="N5" s="684" t="s">
        <v>189</v>
      </c>
      <c r="O5" s="686"/>
    </row>
    <row r="6" spans="1:15" ht="16.5" customHeight="1">
      <c r="A6" s="381" t="s">
        <v>461</v>
      </c>
      <c r="B6" s="135">
        <v>1048617</v>
      </c>
      <c r="C6" s="80">
        <v>289317300</v>
      </c>
      <c r="D6" s="80">
        <v>1042152</v>
      </c>
      <c r="E6" s="80">
        <v>292573435</v>
      </c>
      <c r="F6" s="83">
        <f>SUM(I6,K6,M6,B32,D32,F32,H32,J32,L32,N32)</f>
        <v>1493912</v>
      </c>
      <c r="H6" s="83">
        <f>SUM(J6,L6,O6,C32,E32,G32,I32,K32,M32,O32)</f>
        <v>436610423</v>
      </c>
      <c r="I6" s="80">
        <v>29161</v>
      </c>
      <c r="J6" s="80">
        <v>3726889</v>
      </c>
      <c r="K6" s="80">
        <v>4086</v>
      </c>
      <c r="L6" s="80">
        <v>2624106</v>
      </c>
      <c r="M6" s="80">
        <v>140594</v>
      </c>
      <c r="O6" s="83">
        <v>50356220</v>
      </c>
    </row>
    <row r="7" spans="1:15" ht="16.5" customHeight="1">
      <c r="A7" s="210">
        <v>5</v>
      </c>
      <c r="B7" s="136">
        <v>1129898</v>
      </c>
      <c r="C7" s="83">
        <v>307693075</v>
      </c>
      <c r="D7" s="83">
        <v>1119931</v>
      </c>
      <c r="E7" s="83">
        <v>304033671</v>
      </c>
      <c r="F7" s="83">
        <f>SUM(I7,K7,M7,B33,D33,F33,H33,J33,L33,N33)</f>
        <v>1701179</v>
      </c>
      <c r="H7" s="83">
        <f>SUM(J7,L7,O7,C33,E33,G33,I33,K33,M33,O33)</f>
        <v>495228192</v>
      </c>
      <c r="I7" s="83">
        <v>18878</v>
      </c>
      <c r="J7" s="83">
        <v>2211824</v>
      </c>
      <c r="K7" s="83">
        <v>7608</v>
      </c>
      <c r="L7" s="83">
        <v>2667231</v>
      </c>
      <c r="M7" s="83">
        <v>138892</v>
      </c>
      <c r="O7" s="83">
        <v>48451231</v>
      </c>
    </row>
    <row r="8" spans="1:15" ht="16.5" customHeight="1">
      <c r="A8" s="390">
        <v>6</v>
      </c>
      <c r="B8" s="136">
        <v>1143034</v>
      </c>
      <c r="C8" s="83">
        <v>286681774</v>
      </c>
      <c r="D8" s="83">
        <v>1167556</v>
      </c>
      <c r="E8" s="83">
        <v>295570348</v>
      </c>
      <c r="F8" s="83">
        <f>SUM(I8,K8,M8,B34,D34,F34,H34,J34,L34,N34)</f>
        <v>1547758</v>
      </c>
      <c r="H8" s="83">
        <f>SUM(J8,L8,O8,C34,E34,G34,I34,K34,M34,O34)</f>
        <v>427270048</v>
      </c>
      <c r="I8" s="83">
        <v>34512</v>
      </c>
      <c r="J8" s="83">
        <v>4234717</v>
      </c>
      <c r="K8" s="83">
        <v>12366</v>
      </c>
      <c r="L8" s="83">
        <v>4211615</v>
      </c>
      <c r="M8" s="83">
        <v>126791</v>
      </c>
      <c r="O8" s="83">
        <v>49054591</v>
      </c>
    </row>
    <row r="9" spans="1:15" ht="16.5" customHeight="1">
      <c r="A9" s="210">
        <v>7</v>
      </c>
      <c r="B9" s="136">
        <v>1020326</v>
      </c>
      <c r="C9" s="83">
        <v>286219150</v>
      </c>
      <c r="D9" s="83">
        <v>1015354</v>
      </c>
      <c r="E9" s="83">
        <v>284414183</v>
      </c>
      <c r="F9" s="83">
        <v>1480533</v>
      </c>
      <c r="H9" s="83">
        <f>SUM(J9,L9,O9,C35,E35,G35,I35,K35,M35,O35)</f>
        <v>431590844</v>
      </c>
      <c r="I9" s="83">
        <v>57512</v>
      </c>
      <c r="J9" s="83">
        <v>6416073</v>
      </c>
      <c r="K9" s="83">
        <v>11967</v>
      </c>
      <c r="L9" s="83">
        <v>5092680</v>
      </c>
      <c r="M9" s="83">
        <v>11157</v>
      </c>
      <c r="O9" s="83">
        <v>46656778</v>
      </c>
    </row>
    <row r="10" spans="1:15" s="275" customFormat="1" ht="16.5" customHeight="1">
      <c r="A10" s="391">
        <v>8</v>
      </c>
      <c r="B10" s="40">
        <f>SUM(B12:B25)</f>
        <v>1085190</v>
      </c>
      <c r="C10" s="40">
        <f>SUM(C12:C25)</f>
        <v>277278232</v>
      </c>
      <c r="D10" s="40">
        <f>SUM(D12:D25)</f>
        <v>1084187</v>
      </c>
      <c r="E10" s="40">
        <f>SUM(E12:E25)</f>
        <v>278822427</v>
      </c>
      <c r="F10" s="40">
        <f>SUM(F12:F25)</f>
        <v>1469259</v>
      </c>
      <c r="H10" s="40">
        <f aca="true" t="shared" si="0" ref="H10:M10">SUM(H12:H25)</f>
        <v>418643232</v>
      </c>
      <c r="I10" s="40">
        <f t="shared" si="0"/>
        <v>124014</v>
      </c>
      <c r="J10" s="40">
        <f t="shared" si="0"/>
        <v>13824713</v>
      </c>
      <c r="K10" s="40">
        <f t="shared" si="0"/>
        <v>12406</v>
      </c>
      <c r="L10" s="40">
        <f t="shared" si="0"/>
        <v>5822900</v>
      </c>
      <c r="M10" s="40">
        <f t="shared" si="0"/>
        <v>118124</v>
      </c>
      <c r="O10" s="40">
        <f>SUM(O12:O25)</f>
        <v>44250209</v>
      </c>
    </row>
    <row r="11" spans="1:15" ht="16.5" customHeight="1">
      <c r="A11" s="385"/>
      <c r="B11" s="137"/>
      <c r="C11" s="138"/>
      <c r="D11" s="138"/>
      <c r="E11" s="138"/>
      <c r="I11" s="138"/>
      <c r="J11" s="138"/>
      <c r="K11" s="138"/>
      <c r="L11" s="138"/>
      <c r="M11" s="138"/>
      <c r="O11" s="138"/>
    </row>
    <row r="12" spans="1:15" ht="16.5" customHeight="1">
      <c r="A12" s="392" t="s">
        <v>462</v>
      </c>
      <c r="B12" s="136">
        <v>66309</v>
      </c>
      <c r="C12" s="83">
        <v>19634650</v>
      </c>
      <c r="D12" s="83">
        <v>64359</v>
      </c>
      <c r="E12" s="83">
        <v>18941402</v>
      </c>
      <c r="F12" s="83">
        <f>SUM(I12,K12,M12,B38,D38,F38,H38,J38,L38,N38)</f>
        <v>118182</v>
      </c>
      <c r="H12" s="83">
        <f>SUM(J12,L12,O12,C38,E38,G38,I38,K38,M38,O38)</f>
        <v>34667279</v>
      </c>
      <c r="I12" s="83">
        <v>5095</v>
      </c>
      <c r="J12" s="83">
        <v>588696</v>
      </c>
      <c r="K12" s="83">
        <v>1055</v>
      </c>
      <c r="L12" s="83">
        <v>498900</v>
      </c>
      <c r="M12" s="83">
        <v>9834</v>
      </c>
      <c r="O12" s="83">
        <v>3988490</v>
      </c>
    </row>
    <row r="13" spans="1:15" ht="16.5" customHeight="1">
      <c r="A13" s="393">
        <v>2</v>
      </c>
      <c r="B13" s="136">
        <v>81478</v>
      </c>
      <c r="C13" s="83">
        <v>21696968</v>
      </c>
      <c r="D13" s="83">
        <v>82123</v>
      </c>
      <c r="E13" s="83">
        <v>21351475</v>
      </c>
      <c r="F13" s="83">
        <f>SUM(I13,K13,M13,B39,D39,F39,H39,J39,L39,N39)</f>
        <v>117537</v>
      </c>
      <c r="H13" s="83">
        <f>SUM(J13,L13,O13,C39,E39,G39,I39,K39,M39,O39)</f>
        <v>35012772</v>
      </c>
      <c r="I13" s="83">
        <v>4667</v>
      </c>
      <c r="J13" s="83">
        <v>537731</v>
      </c>
      <c r="K13" s="83">
        <v>1046</v>
      </c>
      <c r="L13" s="83">
        <v>489000</v>
      </c>
      <c r="M13" s="83">
        <v>9927</v>
      </c>
      <c r="O13" s="83">
        <v>3879423</v>
      </c>
    </row>
    <row r="14" spans="1:15" ht="16.5" customHeight="1">
      <c r="A14" s="393">
        <v>3</v>
      </c>
      <c r="B14" s="136">
        <v>108439</v>
      </c>
      <c r="C14" s="83">
        <v>26475465</v>
      </c>
      <c r="D14" s="83">
        <v>98974</v>
      </c>
      <c r="E14" s="83">
        <v>25535731</v>
      </c>
      <c r="F14" s="83">
        <f>SUM(I14,K14,M14,B40,D40,F40,H40,J40,L40,N40)</f>
        <v>127002</v>
      </c>
      <c r="H14" s="83">
        <f>SUM(J14,L14,O14,C40,E40,G40,I40,K40,M40,O40)</f>
        <v>35952506</v>
      </c>
      <c r="I14" s="83">
        <v>5779</v>
      </c>
      <c r="J14" s="83">
        <v>623356</v>
      </c>
      <c r="K14" s="83">
        <v>1036</v>
      </c>
      <c r="L14" s="83">
        <v>483100</v>
      </c>
      <c r="M14" s="83">
        <v>9525</v>
      </c>
      <c r="O14" s="83">
        <v>3639108</v>
      </c>
    </row>
    <row r="15" spans="1:15" ht="16.5" customHeight="1">
      <c r="A15" s="393">
        <v>4</v>
      </c>
      <c r="B15" s="136">
        <v>89081</v>
      </c>
      <c r="C15" s="83">
        <v>24374517</v>
      </c>
      <c r="D15" s="83">
        <v>100789</v>
      </c>
      <c r="E15" s="83">
        <v>25720088</v>
      </c>
      <c r="F15" s="83">
        <f>SUM(I15,K15,M15,B41,D41,F41,H41,J41,L41,N41)</f>
        <v>115294</v>
      </c>
      <c r="H15" s="83">
        <f>SUM(J15,L15,O15,C41,E41,G41,I41,K41,M41,O41)</f>
        <v>34606935</v>
      </c>
      <c r="I15" s="83">
        <v>5570</v>
      </c>
      <c r="J15" s="83">
        <v>607875</v>
      </c>
      <c r="K15" s="83">
        <v>1039</v>
      </c>
      <c r="L15" s="83">
        <v>487100</v>
      </c>
      <c r="M15" s="83">
        <v>9655</v>
      </c>
      <c r="O15" s="83">
        <v>4009020</v>
      </c>
    </row>
    <row r="16" spans="1:15" ht="16.5" customHeight="1">
      <c r="A16" s="394"/>
      <c r="B16" s="137"/>
      <c r="C16" s="138"/>
      <c r="D16" s="138"/>
      <c r="E16" s="138"/>
      <c r="F16" s="138"/>
      <c r="H16" s="138"/>
      <c r="I16" s="138"/>
      <c r="J16" s="138"/>
      <c r="K16" s="138"/>
      <c r="L16" s="138"/>
      <c r="M16" s="138"/>
      <c r="O16" s="138"/>
    </row>
    <row r="17" spans="1:15" ht="16.5" customHeight="1">
      <c r="A17" s="393">
        <v>5</v>
      </c>
      <c r="B17" s="136">
        <v>87803</v>
      </c>
      <c r="C17" s="83">
        <v>22304744</v>
      </c>
      <c r="D17" s="83">
        <v>81353</v>
      </c>
      <c r="E17" s="83">
        <v>21566798</v>
      </c>
      <c r="F17" s="83">
        <f>SUM(I17,K17,M17,B43,D43,F43,H43,J43,L43,N43)</f>
        <v>121744</v>
      </c>
      <c r="H17" s="83">
        <f>SUM(J17,L17,O17,C43,E43,G43,I43,K43,M43,O43)</f>
        <v>35344881</v>
      </c>
      <c r="I17" s="83">
        <v>9235</v>
      </c>
      <c r="J17" s="83">
        <v>1021826</v>
      </c>
      <c r="K17" s="83">
        <v>1029</v>
      </c>
      <c r="L17" s="83">
        <v>484100</v>
      </c>
      <c r="M17" s="83">
        <v>9786</v>
      </c>
      <c r="O17" s="83">
        <v>3944703</v>
      </c>
    </row>
    <row r="18" spans="1:15" ht="16.5" customHeight="1">
      <c r="A18" s="393">
        <v>6</v>
      </c>
      <c r="B18" s="136">
        <v>96143</v>
      </c>
      <c r="C18" s="83">
        <v>23940573</v>
      </c>
      <c r="D18" s="83">
        <v>90407</v>
      </c>
      <c r="E18" s="83">
        <v>22481248</v>
      </c>
      <c r="F18" s="83">
        <f>SUM(I18,K18,M18,B44,D44,F44,H44,J44,L44,N44)</f>
        <v>127480</v>
      </c>
      <c r="H18" s="83">
        <f>SUM(J18,L18,O18,C44,E44,G44,I44,K44,M44,O44)</f>
        <v>36804206</v>
      </c>
      <c r="I18" s="83">
        <v>12586</v>
      </c>
      <c r="J18" s="83">
        <v>1383294</v>
      </c>
      <c r="K18" s="83">
        <v>1040</v>
      </c>
      <c r="L18" s="83">
        <v>487100</v>
      </c>
      <c r="M18" s="83">
        <v>10707</v>
      </c>
      <c r="O18" s="83">
        <v>3918133</v>
      </c>
    </row>
    <row r="19" spans="1:15" ht="16.5" customHeight="1">
      <c r="A19" s="393">
        <v>7</v>
      </c>
      <c r="B19" s="136">
        <v>95292</v>
      </c>
      <c r="C19" s="83">
        <v>25364494</v>
      </c>
      <c r="D19" s="83">
        <v>96357</v>
      </c>
      <c r="E19" s="83">
        <v>24726893</v>
      </c>
      <c r="F19" s="83">
        <f>SUM(I19,K19,M19,B45,D45,F45,H45,J45,L45,N45)</f>
        <v>125989</v>
      </c>
      <c r="H19" s="83">
        <f>SUM(J19,L19,O19,C45,E45,G45,I45,K45,M45,O45)</f>
        <v>36857881</v>
      </c>
      <c r="I19" s="83">
        <v>13103</v>
      </c>
      <c r="J19" s="83">
        <v>1419930</v>
      </c>
      <c r="K19" s="83">
        <v>1036</v>
      </c>
      <c r="L19" s="83">
        <v>480100</v>
      </c>
      <c r="M19" s="83">
        <v>9962</v>
      </c>
      <c r="O19" s="83">
        <v>4213259</v>
      </c>
    </row>
    <row r="20" spans="1:15" ht="16.5" customHeight="1">
      <c r="A20" s="393">
        <v>8</v>
      </c>
      <c r="B20" s="136">
        <v>87992</v>
      </c>
      <c r="C20" s="83">
        <v>22245154</v>
      </c>
      <c r="D20" s="83">
        <v>84306</v>
      </c>
      <c r="E20" s="83">
        <v>22759250</v>
      </c>
      <c r="F20" s="83">
        <f>SUM(I20,K20,M20,B46,D46,F46,H46,J46,L46,N46)</f>
        <v>129675</v>
      </c>
      <c r="H20" s="83">
        <f>SUM(J20,L20,O20,C46,E46,G46,I46,K46,M46,O46)</f>
        <v>36343785</v>
      </c>
      <c r="I20" s="83">
        <v>13751</v>
      </c>
      <c r="J20" s="83">
        <v>1523655</v>
      </c>
      <c r="K20" s="83">
        <v>1033</v>
      </c>
      <c r="L20" s="83">
        <v>479100</v>
      </c>
      <c r="M20" s="83">
        <v>9685</v>
      </c>
      <c r="O20" s="83">
        <v>3856080</v>
      </c>
    </row>
    <row r="21" spans="1:15" ht="16.5" customHeight="1">
      <c r="A21" s="394"/>
      <c r="B21" s="137"/>
      <c r="C21" s="138"/>
      <c r="D21" s="138"/>
      <c r="E21" s="138"/>
      <c r="F21" s="138"/>
      <c r="H21" s="138"/>
      <c r="I21" s="138"/>
      <c r="J21" s="138"/>
      <c r="K21" s="138"/>
      <c r="L21" s="138"/>
      <c r="M21" s="138"/>
      <c r="O21" s="138"/>
    </row>
    <row r="22" spans="1:15" ht="16.5" customHeight="1">
      <c r="A22" s="393">
        <v>9</v>
      </c>
      <c r="B22" s="136">
        <v>88814</v>
      </c>
      <c r="C22" s="83">
        <v>22195753</v>
      </c>
      <c r="D22" s="83">
        <v>91077</v>
      </c>
      <c r="E22" s="83">
        <v>23340358</v>
      </c>
      <c r="F22" s="83">
        <f>SUM(I22,K22,M22,B48,D48,F48,H48,J48,L48,N48)</f>
        <v>127412</v>
      </c>
      <c r="H22" s="83">
        <f>SUM(J22,L22,O22,C48,E48,G48,I48,K48,M48,O48)</f>
        <v>35199180</v>
      </c>
      <c r="I22" s="83">
        <v>13600</v>
      </c>
      <c r="J22" s="83">
        <v>1524879</v>
      </c>
      <c r="K22" s="83">
        <v>1029</v>
      </c>
      <c r="L22" s="83">
        <v>483100</v>
      </c>
      <c r="M22" s="83">
        <v>10195</v>
      </c>
      <c r="O22" s="83">
        <v>3527141</v>
      </c>
    </row>
    <row r="23" spans="1:15" ht="16.5" customHeight="1">
      <c r="A23" s="393">
        <v>10</v>
      </c>
      <c r="B23" s="136">
        <v>95055</v>
      </c>
      <c r="C23" s="83">
        <v>23899288</v>
      </c>
      <c r="D23" s="83">
        <v>94992</v>
      </c>
      <c r="E23" s="83">
        <v>24287256</v>
      </c>
      <c r="F23" s="83">
        <f>SUM(I23,K23,M23,B49,D49,F49,H49,J49,L49,N49)</f>
        <v>127475</v>
      </c>
      <c r="H23" s="83">
        <f>SUM(J23,L23,O23,C49,E49,G49,I49,K49,M49,O49)</f>
        <v>34811212</v>
      </c>
      <c r="I23" s="83">
        <v>13706</v>
      </c>
      <c r="J23" s="83">
        <v>1551192</v>
      </c>
      <c r="K23" s="83">
        <v>1032</v>
      </c>
      <c r="L23" s="83">
        <v>489100</v>
      </c>
      <c r="M23" s="83">
        <v>10124</v>
      </c>
      <c r="O23" s="83">
        <v>3233062</v>
      </c>
    </row>
    <row r="24" spans="1:15" ht="16.5" customHeight="1">
      <c r="A24" s="393">
        <v>11</v>
      </c>
      <c r="B24" s="136">
        <v>86782</v>
      </c>
      <c r="C24" s="83">
        <v>22010472</v>
      </c>
      <c r="D24" s="83">
        <v>99597</v>
      </c>
      <c r="E24" s="83">
        <v>25624999</v>
      </c>
      <c r="F24" s="83">
        <f>SUM(I24,K24,M24,B50,D50,F50,H50,J50,L50,N50)</f>
        <v>114660</v>
      </c>
      <c r="G24" s="107"/>
      <c r="H24" s="83">
        <f>SUM(J24,L24,O24,C50,E50,G50,I50,K50,M50,O50)</f>
        <v>31196685</v>
      </c>
      <c r="I24" s="83">
        <v>13751</v>
      </c>
      <c r="J24" s="83">
        <v>1557836</v>
      </c>
      <c r="K24" s="83">
        <v>1021</v>
      </c>
      <c r="L24" s="83">
        <v>483100</v>
      </c>
      <c r="M24" s="83">
        <v>9536</v>
      </c>
      <c r="N24" s="107"/>
      <c r="O24" s="83">
        <v>2929905</v>
      </c>
    </row>
    <row r="25" spans="1:15" ht="16.5" customHeight="1">
      <c r="A25" s="395">
        <v>12</v>
      </c>
      <c r="B25" s="139">
        <v>102002</v>
      </c>
      <c r="C25" s="140">
        <v>23136154</v>
      </c>
      <c r="D25" s="140">
        <v>99853</v>
      </c>
      <c r="E25" s="140">
        <v>22486929</v>
      </c>
      <c r="F25" s="83">
        <f>SUM(I25,K25,M25,B51,D51,F51,H51,J51,L51,N51)</f>
        <v>116809</v>
      </c>
      <c r="G25" s="277"/>
      <c r="H25" s="367">
        <f>SUM(J25,L25,O25,C51,E51,G51,I51,K51,M51,O51)</f>
        <v>31845910</v>
      </c>
      <c r="I25" s="367">
        <v>13171</v>
      </c>
      <c r="J25" s="367">
        <v>1484443</v>
      </c>
      <c r="K25" s="367">
        <v>1010</v>
      </c>
      <c r="L25" s="367">
        <v>479100</v>
      </c>
      <c r="M25" s="367">
        <v>9188</v>
      </c>
      <c r="N25" s="277"/>
      <c r="O25" s="140">
        <v>3111885</v>
      </c>
    </row>
    <row r="26" spans="1:13" ht="15" customHeight="1">
      <c r="A26" s="386"/>
      <c r="B26" s="83"/>
      <c r="C26" s="83"/>
      <c r="D26" s="83"/>
      <c r="E26" s="387"/>
      <c r="F26" s="387"/>
      <c r="G26" s="83"/>
      <c r="H26" s="83"/>
      <c r="I26" s="83"/>
      <c r="J26" s="83"/>
      <c r="K26" s="83"/>
      <c r="L26" s="83"/>
      <c r="M26" s="83"/>
    </row>
    <row r="27" spans="1:13" ht="15" customHeight="1">
      <c r="A27" s="386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ht="15" customHeight="1"/>
    <row r="29" spans="1:15" ht="15" customHeight="1" thickBot="1">
      <c r="A29" s="300" t="s">
        <v>190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4"/>
    </row>
    <row r="30" spans="1:15" ht="16.5" customHeight="1">
      <c r="A30" s="687" t="s">
        <v>457</v>
      </c>
      <c r="B30" s="595" t="s">
        <v>191</v>
      </c>
      <c r="C30" s="608"/>
      <c r="D30" s="595" t="s">
        <v>192</v>
      </c>
      <c r="E30" s="608"/>
      <c r="F30" s="595" t="s">
        <v>193</v>
      </c>
      <c r="G30" s="608"/>
      <c r="H30" s="632" t="s">
        <v>463</v>
      </c>
      <c r="I30" s="608"/>
      <c r="J30" s="595" t="s">
        <v>194</v>
      </c>
      <c r="K30" s="608"/>
      <c r="L30" s="595" t="s">
        <v>195</v>
      </c>
      <c r="M30" s="608"/>
      <c r="N30" s="595" t="s">
        <v>196</v>
      </c>
      <c r="O30" s="596"/>
    </row>
    <row r="31" spans="1:15" ht="16.5" customHeight="1">
      <c r="A31" s="688"/>
      <c r="B31" s="341" t="s">
        <v>188</v>
      </c>
      <c r="C31" s="341" t="s">
        <v>189</v>
      </c>
      <c r="D31" s="341" t="s">
        <v>188</v>
      </c>
      <c r="E31" s="341" t="s">
        <v>189</v>
      </c>
      <c r="F31" s="341" t="s">
        <v>188</v>
      </c>
      <c r="G31" s="341" t="s">
        <v>189</v>
      </c>
      <c r="H31" s="341" t="s">
        <v>188</v>
      </c>
      <c r="I31" s="341" t="s">
        <v>189</v>
      </c>
      <c r="J31" s="341" t="s">
        <v>188</v>
      </c>
      <c r="K31" s="341" t="s">
        <v>189</v>
      </c>
      <c r="L31" s="341" t="s">
        <v>188</v>
      </c>
      <c r="M31" s="341" t="s">
        <v>189</v>
      </c>
      <c r="N31" s="341" t="s">
        <v>188</v>
      </c>
      <c r="O31" s="311" t="s">
        <v>189</v>
      </c>
    </row>
    <row r="32" spans="1:15" ht="16.5" customHeight="1">
      <c r="A32" s="381" t="s">
        <v>461</v>
      </c>
      <c r="B32" s="135">
        <v>2598</v>
      </c>
      <c r="C32" s="80">
        <v>165113</v>
      </c>
      <c r="D32" s="80">
        <v>181074</v>
      </c>
      <c r="E32" s="80">
        <v>37287323</v>
      </c>
      <c r="F32" s="80">
        <v>181704</v>
      </c>
      <c r="G32" s="80">
        <v>40423751</v>
      </c>
      <c r="H32" s="80">
        <v>746915</v>
      </c>
      <c r="I32" s="80">
        <v>247666555</v>
      </c>
      <c r="J32" s="80">
        <v>105631</v>
      </c>
      <c r="K32" s="80">
        <v>17222571</v>
      </c>
      <c r="L32" s="80">
        <v>78134</v>
      </c>
      <c r="M32" s="80">
        <v>25221998</v>
      </c>
      <c r="N32" s="80">
        <v>24015</v>
      </c>
      <c r="O32" s="80">
        <v>11915897</v>
      </c>
    </row>
    <row r="33" spans="1:15" ht="16.5" customHeight="1">
      <c r="A33" s="210">
        <v>5</v>
      </c>
      <c r="B33" s="136">
        <v>2824</v>
      </c>
      <c r="C33" s="83">
        <v>400442</v>
      </c>
      <c r="D33" s="83">
        <v>184945</v>
      </c>
      <c r="E33" s="83">
        <v>36553934</v>
      </c>
      <c r="F33" s="83">
        <v>174822</v>
      </c>
      <c r="G33" s="83">
        <v>40178358</v>
      </c>
      <c r="H33" s="83">
        <v>905703</v>
      </c>
      <c r="I33" s="83">
        <v>305198240</v>
      </c>
      <c r="J33" s="83">
        <v>99104</v>
      </c>
      <c r="K33" s="83">
        <v>15271063</v>
      </c>
      <c r="L33" s="83">
        <v>128757</v>
      </c>
      <c r="M33" s="83">
        <v>34301020</v>
      </c>
      <c r="N33" s="83">
        <v>39646</v>
      </c>
      <c r="O33" s="83">
        <v>9994849</v>
      </c>
    </row>
    <row r="34" spans="1:15" ht="16.5" customHeight="1">
      <c r="A34" s="390">
        <v>6</v>
      </c>
      <c r="B34" s="136">
        <v>8124</v>
      </c>
      <c r="C34" s="83">
        <v>1138380</v>
      </c>
      <c r="D34" s="83">
        <v>161340</v>
      </c>
      <c r="E34" s="83">
        <v>26803846</v>
      </c>
      <c r="F34" s="83">
        <v>118242</v>
      </c>
      <c r="G34" s="83">
        <v>24344488</v>
      </c>
      <c r="H34" s="83">
        <v>806340</v>
      </c>
      <c r="I34" s="83">
        <v>264676998</v>
      </c>
      <c r="J34" s="83">
        <v>93724</v>
      </c>
      <c r="K34" s="83">
        <v>15798914</v>
      </c>
      <c r="L34" s="83">
        <v>106259</v>
      </c>
      <c r="M34" s="83">
        <v>27385913</v>
      </c>
      <c r="N34" s="83">
        <v>80060</v>
      </c>
      <c r="O34" s="83">
        <v>9620586</v>
      </c>
    </row>
    <row r="35" spans="1:15" ht="16.5" customHeight="1">
      <c r="A35" s="210">
        <v>7</v>
      </c>
      <c r="B35" s="136">
        <v>9192</v>
      </c>
      <c r="C35" s="83">
        <v>2393494</v>
      </c>
      <c r="D35" s="83">
        <v>172002</v>
      </c>
      <c r="E35" s="83">
        <v>26546314</v>
      </c>
      <c r="F35" s="83">
        <v>77910</v>
      </c>
      <c r="G35" s="83">
        <v>15616690</v>
      </c>
      <c r="H35" s="83">
        <v>816254</v>
      </c>
      <c r="I35" s="83">
        <v>280826175</v>
      </c>
      <c r="J35" s="83">
        <v>80935</v>
      </c>
      <c r="K35" s="83">
        <v>11857837</v>
      </c>
      <c r="L35" s="83">
        <v>90911</v>
      </c>
      <c r="M35" s="83">
        <v>25587524</v>
      </c>
      <c r="N35" s="83">
        <v>52274</v>
      </c>
      <c r="O35" s="83">
        <v>10597279</v>
      </c>
    </row>
    <row r="36" spans="1:15" s="275" customFormat="1" ht="16.5" customHeight="1">
      <c r="A36" s="391">
        <v>8</v>
      </c>
      <c r="B36" s="40">
        <f>SUM(B38:B51)</f>
        <v>10006</v>
      </c>
      <c r="C36" s="40">
        <f>SUM(C38:C51)</f>
        <v>2617388</v>
      </c>
      <c r="D36" s="40">
        <f aca="true" t="shared" si="1" ref="D36:O36">SUM(D38:D51)</f>
        <v>160988</v>
      </c>
      <c r="E36" s="40">
        <f t="shared" si="1"/>
        <v>25629922</v>
      </c>
      <c r="F36" s="40">
        <f t="shared" si="1"/>
        <v>71736</v>
      </c>
      <c r="G36" s="40">
        <f t="shared" si="1"/>
        <v>15598330</v>
      </c>
      <c r="H36" s="40">
        <f t="shared" si="1"/>
        <v>733706</v>
      </c>
      <c r="I36" s="40">
        <f t="shared" si="1"/>
        <v>258283635</v>
      </c>
      <c r="J36" s="40">
        <f t="shared" si="1"/>
        <v>70097</v>
      </c>
      <c r="K36" s="40">
        <f t="shared" si="1"/>
        <v>10442961</v>
      </c>
      <c r="L36" s="40">
        <f t="shared" si="1"/>
        <v>115511</v>
      </c>
      <c r="M36" s="40">
        <f t="shared" si="1"/>
        <v>30170838</v>
      </c>
      <c r="N36" s="40">
        <f t="shared" si="1"/>
        <v>52671</v>
      </c>
      <c r="O36" s="40">
        <f t="shared" si="1"/>
        <v>12002336</v>
      </c>
    </row>
    <row r="37" spans="1:15" ht="16.5" customHeight="1">
      <c r="A37" s="38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6.5" customHeight="1">
      <c r="A38" s="392" t="s">
        <v>462</v>
      </c>
      <c r="B38" s="136">
        <v>721</v>
      </c>
      <c r="C38" s="83">
        <v>257628</v>
      </c>
      <c r="D38" s="83">
        <v>16006</v>
      </c>
      <c r="E38" s="83">
        <v>2217368</v>
      </c>
      <c r="F38" s="83">
        <v>6574</v>
      </c>
      <c r="G38" s="83">
        <v>1384871</v>
      </c>
      <c r="H38" s="83">
        <v>62171</v>
      </c>
      <c r="I38" s="83">
        <v>22120892</v>
      </c>
      <c r="J38" s="83">
        <v>5441</v>
      </c>
      <c r="K38" s="83">
        <v>737958</v>
      </c>
      <c r="L38" s="83">
        <v>6931</v>
      </c>
      <c r="M38" s="83">
        <v>1976066</v>
      </c>
      <c r="N38" s="83">
        <v>4354</v>
      </c>
      <c r="O38" s="83">
        <v>896410</v>
      </c>
    </row>
    <row r="39" spans="1:15" ht="16.5" customHeight="1">
      <c r="A39" s="393">
        <v>2</v>
      </c>
      <c r="B39" s="136">
        <v>780</v>
      </c>
      <c r="C39" s="83">
        <v>254506</v>
      </c>
      <c r="D39" s="83">
        <v>15917</v>
      </c>
      <c r="E39" s="83">
        <v>2449588</v>
      </c>
      <c r="F39" s="83">
        <v>6572</v>
      </c>
      <c r="G39" s="83">
        <v>1359804</v>
      </c>
      <c r="H39" s="83">
        <v>62951</v>
      </c>
      <c r="I39" s="83">
        <v>22387112</v>
      </c>
      <c r="J39" s="83">
        <v>4669</v>
      </c>
      <c r="K39" s="83">
        <v>726894</v>
      </c>
      <c r="L39" s="83">
        <v>7088</v>
      </c>
      <c r="M39" s="83">
        <v>2081920</v>
      </c>
      <c r="N39" s="83">
        <v>3920</v>
      </c>
      <c r="O39" s="83">
        <v>846794</v>
      </c>
    </row>
    <row r="40" spans="1:15" ht="16.5" customHeight="1">
      <c r="A40" s="393">
        <v>3</v>
      </c>
      <c r="B40" s="136">
        <v>818</v>
      </c>
      <c r="C40" s="83">
        <v>252004</v>
      </c>
      <c r="D40" s="83">
        <v>14488</v>
      </c>
      <c r="E40" s="83">
        <v>2359305</v>
      </c>
      <c r="F40" s="83">
        <v>6008</v>
      </c>
      <c r="G40" s="83">
        <v>1307497</v>
      </c>
      <c r="H40" s="83">
        <v>69353</v>
      </c>
      <c r="I40" s="83">
        <v>23642091</v>
      </c>
      <c r="J40" s="83">
        <v>5542</v>
      </c>
      <c r="K40" s="83">
        <v>799434</v>
      </c>
      <c r="L40" s="83">
        <v>6843</v>
      </c>
      <c r="M40" s="83">
        <v>2012864</v>
      </c>
      <c r="N40" s="83">
        <v>7610</v>
      </c>
      <c r="O40" s="83">
        <v>833747</v>
      </c>
    </row>
    <row r="41" spans="1:15" ht="16.5" customHeight="1">
      <c r="A41" s="393">
        <v>4</v>
      </c>
      <c r="B41" s="136">
        <v>702</v>
      </c>
      <c r="C41" s="83">
        <v>208431</v>
      </c>
      <c r="D41" s="83">
        <v>14252</v>
      </c>
      <c r="E41" s="83">
        <v>2351544</v>
      </c>
      <c r="F41" s="83">
        <v>5847</v>
      </c>
      <c r="G41" s="83">
        <v>1271894</v>
      </c>
      <c r="H41" s="83">
        <v>60824</v>
      </c>
      <c r="I41" s="83">
        <v>21725713</v>
      </c>
      <c r="J41" s="83">
        <v>6011</v>
      </c>
      <c r="K41" s="83">
        <v>960996</v>
      </c>
      <c r="L41" s="83">
        <v>7820</v>
      </c>
      <c r="M41" s="83">
        <v>2117781</v>
      </c>
      <c r="N41" s="83">
        <v>3574</v>
      </c>
      <c r="O41" s="83">
        <v>866581</v>
      </c>
    </row>
    <row r="42" spans="1:15" ht="16.5" customHeight="1">
      <c r="A42" s="39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6.5" customHeight="1">
      <c r="A43" s="393">
        <v>5</v>
      </c>
      <c r="B43" s="136">
        <v>755</v>
      </c>
      <c r="C43" s="83">
        <v>201231</v>
      </c>
      <c r="D43" s="83">
        <v>14700</v>
      </c>
      <c r="E43" s="83">
        <v>2347660</v>
      </c>
      <c r="F43" s="83">
        <v>5934</v>
      </c>
      <c r="G43" s="83">
        <v>1317317</v>
      </c>
      <c r="H43" s="83">
        <v>60685</v>
      </c>
      <c r="I43" s="83">
        <v>21834511</v>
      </c>
      <c r="J43" s="83">
        <v>6009</v>
      </c>
      <c r="K43" s="83">
        <v>970934</v>
      </c>
      <c r="L43" s="83">
        <v>8356</v>
      </c>
      <c r="M43" s="83">
        <v>2227708</v>
      </c>
      <c r="N43" s="83">
        <v>5255</v>
      </c>
      <c r="O43" s="83">
        <v>994891</v>
      </c>
    </row>
    <row r="44" spans="1:15" ht="16.5" customHeight="1">
      <c r="A44" s="393">
        <v>6</v>
      </c>
      <c r="B44" s="136">
        <v>803</v>
      </c>
      <c r="C44" s="83">
        <v>201867</v>
      </c>
      <c r="D44" s="83">
        <v>11047</v>
      </c>
      <c r="E44" s="83">
        <v>2221456</v>
      </c>
      <c r="F44" s="83">
        <v>6084</v>
      </c>
      <c r="G44" s="83">
        <v>1361812</v>
      </c>
      <c r="H44" s="83">
        <v>62673</v>
      </c>
      <c r="I44" s="83">
        <v>22062954</v>
      </c>
      <c r="J44" s="83">
        <v>6091</v>
      </c>
      <c r="K44" s="83">
        <v>1059232</v>
      </c>
      <c r="L44" s="83">
        <v>12191</v>
      </c>
      <c r="M44" s="83">
        <v>3142322</v>
      </c>
      <c r="N44" s="83">
        <v>4258</v>
      </c>
      <c r="O44" s="83">
        <v>966036</v>
      </c>
    </row>
    <row r="45" spans="1:15" ht="16.5" customHeight="1">
      <c r="A45" s="393">
        <v>7</v>
      </c>
      <c r="B45" s="136">
        <v>780</v>
      </c>
      <c r="C45" s="83">
        <v>184171</v>
      </c>
      <c r="D45" s="83">
        <v>11362</v>
      </c>
      <c r="E45" s="83">
        <v>2198124</v>
      </c>
      <c r="F45" s="83">
        <v>5935</v>
      </c>
      <c r="G45" s="83">
        <v>1298620</v>
      </c>
      <c r="H45" s="83">
        <v>60473</v>
      </c>
      <c r="I45" s="83">
        <v>21675989</v>
      </c>
      <c r="J45" s="83">
        <v>6586</v>
      </c>
      <c r="K45" s="83">
        <v>1151700</v>
      </c>
      <c r="L45" s="83">
        <v>13088</v>
      </c>
      <c r="M45" s="83">
        <v>3307000</v>
      </c>
      <c r="N45" s="83">
        <v>3664</v>
      </c>
      <c r="O45" s="83">
        <v>928988</v>
      </c>
    </row>
    <row r="46" spans="1:15" ht="16.5" customHeight="1">
      <c r="A46" s="393">
        <v>8</v>
      </c>
      <c r="B46" s="136">
        <v>874</v>
      </c>
      <c r="C46" s="83">
        <v>200587</v>
      </c>
      <c r="D46" s="83">
        <v>12670</v>
      </c>
      <c r="E46" s="83">
        <v>1969573</v>
      </c>
      <c r="F46" s="83">
        <v>6071</v>
      </c>
      <c r="G46" s="83">
        <v>1264317</v>
      </c>
      <c r="H46" s="83">
        <v>62216</v>
      </c>
      <c r="I46" s="83">
        <v>21866290</v>
      </c>
      <c r="J46" s="83">
        <v>5590</v>
      </c>
      <c r="K46" s="83">
        <v>847449</v>
      </c>
      <c r="L46" s="83">
        <v>14720</v>
      </c>
      <c r="M46" s="83">
        <v>3549994</v>
      </c>
      <c r="N46" s="83">
        <v>3065</v>
      </c>
      <c r="O46" s="83">
        <v>786740</v>
      </c>
    </row>
    <row r="47" spans="1:15" ht="16.5" customHeight="1">
      <c r="A47" s="39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</row>
    <row r="48" spans="1:15" ht="16.5" customHeight="1">
      <c r="A48" s="393">
        <v>9</v>
      </c>
      <c r="B48" s="136">
        <v>965</v>
      </c>
      <c r="C48" s="83">
        <v>193686</v>
      </c>
      <c r="D48" s="83">
        <v>12941</v>
      </c>
      <c r="E48" s="83">
        <v>1962697</v>
      </c>
      <c r="F48" s="83">
        <v>5809</v>
      </c>
      <c r="G48" s="83">
        <v>1154422</v>
      </c>
      <c r="H48" s="83">
        <v>58221</v>
      </c>
      <c r="I48" s="83">
        <v>20619735</v>
      </c>
      <c r="J48" s="83">
        <v>5391</v>
      </c>
      <c r="K48" s="83">
        <v>761313</v>
      </c>
      <c r="L48" s="83">
        <v>14148</v>
      </c>
      <c r="M48" s="83">
        <v>3489095</v>
      </c>
      <c r="N48" s="83">
        <v>5113</v>
      </c>
      <c r="O48" s="83">
        <v>1483112</v>
      </c>
    </row>
    <row r="49" spans="1:15" ht="16.5" customHeight="1">
      <c r="A49" s="393">
        <v>10</v>
      </c>
      <c r="B49" s="136">
        <v>974</v>
      </c>
      <c r="C49" s="83">
        <v>196521</v>
      </c>
      <c r="D49" s="83">
        <v>12386</v>
      </c>
      <c r="E49" s="83">
        <v>1861617</v>
      </c>
      <c r="F49" s="83">
        <v>5603</v>
      </c>
      <c r="G49" s="83">
        <v>1231179</v>
      </c>
      <c r="H49" s="83">
        <v>59883</v>
      </c>
      <c r="I49" s="83">
        <v>20803322</v>
      </c>
      <c r="J49" s="83">
        <v>6457</v>
      </c>
      <c r="K49" s="83">
        <v>821756</v>
      </c>
      <c r="L49" s="83">
        <v>11729</v>
      </c>
      <c r="M49" s="83">
        <v>3037701</v>
      </c>
      <c r="N49" s="83">
        <v>5581</v>
      </c>
      <c r="O49" s="83">
        <v>1585762</v>
      </c>
    </row>
    <row r="50" spans="1:15" ht="16.5" customHeight="1">
      <c r="A50" s="393">
        <v>11</v>
      </c>
      <c r="B50" s="136">
        <v>907</v>
      </c>
      <c r="C50" s="83">
        <v>222849</v>
      </c>
      <c r="D50" s="83">
        <v>12154</v>
      </c>
      <c r="E50" s="83">
        <v>1850347</v>
      </c>
      <c r="F50" s="83">
        <v>5724</v>
      </c>
      <c r="G50" s="83">
        <v>1333042</v>
      </c>
      <c r="H50" s="83">
        <v>55048</v>
      </c>
      <c r="I50" s="83">
        <v>19380571</v>
      </c>
      <c r="J50" s="83">
        <v>6405</v>
      </c>
      <c r="K50" s="83">
        <v>808602</v>
      </c>
      <c r="L50" s="83">
        <v>7235</v>
      </c>
      <c r="M50" s="83">
        <v>1845970</v>
      </c>
      <c r="N50" s="83">
        <v>2879</v>
      </c>
      <c r="O50" s="83">
        <v>784463</v>
      </c>
    </row>
    <row r="51" spans="1:15" ht="16.5" customHeight="1">
      <c r="A51" s="395">
        <v>12</v>
      </c>
      <c r="B51" s="139">
        <v>927</v>
      </c>
      <c r="C51" s="140">
        <v>243907</v>
      </c>
      <c r="D51" s="140">
        <v>13065</v>
      </c>
      <c r="E51" s="140">
        <v>1840643</v>
      </c>
      <c r="F51" s="140">
        <v>5575</v>
      </c>
      <c r="G51" s="140">
        <v>1313555</v>
      </c>
      <c r="H51" s="140">
        <v>59208</v>
      </c>
      <c r="I51" s="140">
        <v>20164455</v>
      </c>
      <c r="J51" s="140">
        <v>5905</v>
      </c>
      <c r="K51" s="140">
        <v>796693</v>
      </c>
      <c r="L51" s="140">
        <v>5362</v>
      </c>
      <c r="M51" s="140">
        <v>1382417</v>
      </c>
      <c r="N51" s="140">
        <v>3398</v>
      </c>
      <c r="O51" s="140">
        <v>1028812</v>
      </c>
    </row>
    <row r="52" spans="1:15" ht="15" customHeight="1">
      <c r="A52" s="347" t="s">
        <v>197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</row>
    <row r="54" spans="1:15" ht="14.25">
      <c r="A54" s="347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</row>
    <row r="55" spans="1:15" ht="14.25">
      <c r="A55" s="347"/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</row>
    <row r="56" spans="1:15" ht="14.25">
      <c r="A56" s="347"/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</row>
    <row r="57" spans="1:15" ht="14.25">
      <c r="A57" s="347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</row>
  </sheetData>
  <sheetProtection/>
  <mergeCells count="18">
    <mergeCell ref="B30:C30"/>
    <mergeCell ref="D30:E30"/>
    <mergeCell ref="F30:G30"/>
    <mergeCell ref="A2:M2"/>
    <mergeCell ref="I4:J4"/>
    <mergeCell ref="K4:L4"/>
    <mergeCell ref="H30:I30"/>
    <mergeCell ref="J30:K30"/>
    <mergeCell ref="L30:M30"/>
    <mergeCell ref="M4:O4"/>
    <mergeCell ref="F4:H4"/>
    <mergeCell ref="G5:H5"/>
    <mergeCell ref="N5:O5"/>
    <mergeCell ref="A4:A5"/>
    <mergeCell ref="B4:C4"/>
    <mergeCell ref="D4:E4"/>
    <mergeCell ref="N30:O30"/>
    <mergeCell ref="A30: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16.59765625" style="108" customWidth="1"/>
    <col min="2" max="5" width="11.09765625" style="108" customWidth="1"/>
    <col min="6" max="9" width="10.09765625" style="108" customWidth="1"/>
    <col min="10" max="12" width="11.09765625" style="108" customWidth="1"/>
    <col min="13" max="13" width="12.59765625" style="108" customWidth="1"/>
    <col min="14" max="14" width="16.69921875" style="108" customWidth="1"/>
    <col min="15" max="16" width="12.59765625" style="108" customWidth="1"/>
    <col min="17" max="17" width="15.09765625" style="108" customWidth="1"/>
    <col min="18" max="24" width="12.59765625" style="108" customWidth="1"/>
    <col min="25" max="16384" width="10.59765625" style="108" customWidth="1"/>
  </cols>
  <sheetData>
    <row r="1" spans="1:20" s="218" customFormat="1" ht="19.5" customHeight="1">
      <c r="A1" s="2" t="s">
        <v>198</v>
      </c>
      <c r="T1" s="3" t="s">
        <v>199</v>
      </c>
    </row>
    <row r="2" spans="1:20" ht="19.5" customHeight="1">
      <c r="A2" s="689" t="s">
        <v>464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397"/>
      <c r="M2" s="347"/>
      <c r="N2" s="692" t="s">
        <v>468</v>
      </c>
      <c r="O2" s="692"/>
      <c r="P2" s="692"/>
      <c r="Q2" s="692"/>
      <c r="R2" s="692"/>
      <c r="S2" s="692"/>
      <c r="T2" s="692"/>
    </row>
    <row r="3" spans="1:20" ht="19.5" customHeight="1">
      <c r="A3" s="691" t="s">
        <v>485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138"/>
      <c r="M3" s="347"/>
      <c r="N3" s="691" t="s">
        <v>469</v>
      </c>
      <c r="O3" s="603"/>
      <c r="P3" s="603"/>
      <c r="Q3" s="603"/>
      <c r="R3" s="603"/>
      <c r="S3" s="603"/>
      <c r="T3" s="603"/>
    </row>
    <row r="4" ht="18" customHeight="1" thickBot="1">
      <c r="M4" s="347"/>
    </row>
    <row r="5" spans="1:20" ht="18" customHeight="1">
      <c r="A5" s="699" t="s">
        <v>465</v>
      </c>
      <c r="B5" s="595" t="s">
        <v>200</v>
      </c>
      <c r="C5" s="596"/>
      <c r="D5" s="608"/>
      <c r="E5" s="631" t="s">
        <v>201</v>
      </c>
      <c r="F5" s="679" t="s">
        <v>202</v>
      </c>
      <c r="G5" s="680"/>
      <c r="H5" s="680"/>
      <c r="I5" s="680"/>
      <c r="J5" s="680"/>
      <c r="K5" s="680"/>
      <c r="L5" s="399"/>
      <c r="M5" s="347"/>
      <c r="N5" s="699" t="s">
        <v>274</v>
      </c>
      <c r="O5" s="631" t="s">
        <v>150</v>
      </c>
      <c r="P5" s="400" t="s">
        <v>203</v>
      </c>
      <c r="Q5" s="595" t="s">
        <v>204</v>
      </c>
      <c r="R5" s="608"/>
      <c r="S5" s="607" t="s">
        <v>277</v>
      </c>
      <c r="T5" s="607" t="s">
        <v>205</v>
      </c>
    </row>
    <row r="6" spans="1:20" ht="18" customHeight="1">
      <c r="A6" s="590"/>
      <c r="B6" s="604" t="s">
        <v>17</v>
      </c>
      <c r="C6" s="604" t="s">
        <v>206</v>
      </c>
      <c r="D6" s="604" t="s">
        <v>207</v>
      </c>
      <c r="E6" s="606"/>
      <c r="F6" s="693" t="s">
        <v>17</v>
      </c>
      <c r="G6" s="182"/>
      <c r="H6" s="182"/>
      <c r="I6" s="700"/>
      <c r="J6" s="700"/>
      <c r="K6" s="700"/>
      <c r="L6" s="223"/>
      <c r="M6" s="347"/>
      <c r="N6" s="592"/>
      <c r="O6" s="569"/>
      <c r="P6" s="337" t="s">
        <v>208</v>
      </c>
      <c r="Q6" s="341" t="s">
        <v>208</v>
      </c>
      <c r="R6" s="337" t="s">
        <v>209</v>
      </c>
      <c r="S6" s="602"/>
      <c r="T6" s="602"/>
    </row>
    <row r="7" spans="1:20" ht="18" customHeight="1">
      <c r="A7" s="592"/>
      <c r="B7" s="569"/>
      <c r="C7" s="569"/>
      <c r="D7" s="569"/>
      <c r="E7" s="569"/>
      <c r="F7" s="602"/>
      <c r="G7" s="341" t="s">
        <v>270</v>
      </c>
      <c r="H7" s="341" t="s">
        <v>271</v>
      </c>
      <c r="I7" s="396" t="s">
        <v>272</v>
      </c>
      <c r="J7" s="341" t="s">
        <v>210</v>
      </c>
      <c r="K7" s="311" t="s">
        <v>211</v>
      </c>
      <c r="L7" s="223"/>
      <c r="N7" s="401" t="s">
        <v>323</v>
      </c>
      <c r="O7" s="136">
        <f>SUM(P7:T7)</f>
        <v>343</v>
      </c>
      <c r="P7" s="147">
        <v>12</v>
      </c>
      <c r="Q7" s="147">
        <v>51</v>
      </c>
      <c r="R7" s="147">
        <v>187</v>
      </c>
      <c r="S7" s="147">
        <v>2</v>
      </c>
      <c r="T7" s="147">
        <v>91</v>
      </c>
    </row>
    <row r="8" spans="1:20" ht="18" customHeight="1">
      <c r="A8" s="401" t="s">
        <v>323</v>
      </c>
      <c r="B8" s="136">
        <f>SUM(C8:D8)</f>
        <v>508478</v>
      </c>
      <c r="C8" s="80">
        <v>179726</v>
      </c>
      <c r="D8" s="80">
        <v>328752</v>
      </c>
      <c r="E8" s="80">
        <v>1754</v>
      </c>
      <c r="F8" s="83">
        <f>SUM(G8:K8)</f>
        <v>7388</v>
      </c>
      <c r="G8" s="80">
        <v>590</v>
      </c>
      <c r="H8" s="80">
        <v>126</v>
      </c>
      <c r="I8" s="141">
        <v>216</v>
      </c>
      <c r="J8" s="141">
        <v>6402</v>
      </c>
      <c r="K8" s="141">
        <v>54</v>
      </c>
      <c r="L8" s="52"/>
      <c r="N8" s="175">
        <v>5</v>
      </c>
      <c r="O8" s="136">
        <f>SUM(P8:T8)</f>
        <v>344</v>
      </c>
      <c r="P8" s="148">
        <v>12</v>
      </c>
      <c r="Q8" s="148">
        <v>51</v>
      </c>
      <c r="R8" s="148">
        <v>188</v>
      </c>
      <c r="S8" s="148">
        <v>2</v>
      </c>
      <c r="T8" s="148">
        <v>91</v>
      </c>
    </row>
    <row r="9" spans="1:20" ht="18" customHeight="1">
      <c r="A9" s="175">
        <v>5</v>
      </c>
      <c r="B9" s="136">
        <f>SUM(C9:D9)</f>
        <v>520577</v>
      </c>
      <c r="C9" s="83">
        <v>181063</v>
      </c>
      <c r="D9" s="83">
        <v>339514</v>
      </c>
      <c r="E9" s="83">
        <v>1753</v>
      </c>
      <c r="F9" s="83">
        <f>SUM(G9:K9)</f>
        <v>7402</v>
      </c>
      <c r="G9" s="83">
        <v>300</v>
      </c>
      <c r="H9" s="83">
        <v>10</v>
      </c>
      <c r="I9" s="132">
        <v>33</v>
      </c>
      <c r="J9" s="132">
        <v>6759</v>
      </c>
      <c r="K9" s="132">
        <v>300</v>
      </c>
      <c r="L9" s="52"/>
      <c r="N9" s="175">
        <v>6</v>
      </c>
      <c r="O9" s="136">
        <f>SUM(P9:T9)</f>
        <v>343</v>
      </c>
      <c r="P9" s="148">
        <v>12</v>
      </c>
      <c r="Q9" s="148">
        <v>51</v>
      </c>
      <c r="R9" s="148">
        <v>187</v>
      </c>
      <c r="S9" s="148">
        <v>2</v>
      </c>
      <c r="T9" s="148">
        <v>91</v>
      </c>
    </row>
    <row r="10" spans="1:20" ht="18" customHeight="1">
      <c r="A10" s="175">
        <v>6</v>
      </c>
      <c r="B10" s="136">
        <f>SUM(C10:D10)</f>
        <v>532388</v>
      </c>
      <c r="C10" s="83">
        <v>185044</v>
      </c>
      <c r="D10" s="83">
        <v>347344</v>
      </c>
      <c r="E10" s="83">
        <v>1256</v>
      </c>
      <c r="F10" s="83">
        <f>SUM(G10:K10)</f>
        <v>7284</v>
      </c>
      <c r="G10" s="83">
        <v>1</v>
      </c>
      <c r="H10" s="132" t="s">
        <v>242</v>
      </c>
      <c r="I10" s="132" t="s">
        <v>242</v>
      </c>
      <c r="J10" s="132">
        <v>6859</v>
      </c>
      <c r="K10" s="132">
        <v>424</v>
      </c>
      <c r="L10" s="52"/>
      <c r="M10" s="388"/>
      <c r="N10" s="175">
        <v>7</v>
      </c>
      <c r="O10" s="136">
        <f>SUM(P10:T10)</f>
        <v>344</v>
      </c>
      <c r="P10" s="148">
        <v>11</v>
      </c>
      <c r="Q10" s="148">
        <v>52</v>
      </c>
      <c r="R10" s="148">
        <v>188</v>
      </c>
      <c r="S10" s="148">
        <v>2</v>
      </c>
      <c r="T10" s="148">
        <v>91</v>
      </c>
    </row>
    <row r="11" spans="1:20" ht="18" customHeight="1">
      <c r="A11" s="175">
        <v>7</v>
      </c>
      <c r="B11" s="136">
        <f>SUM(C11:D11)</f>
        <v>542450</v>
      </c>
      <c r="C11" s="83">
        <v>187307</v>
      </c>
      <c r="D11" s="83">
        <v>355143</v>
      </c>
      <c r="E11" s="83">
        <v>1257</v>
      </c>
      <c r="F11" s="83">
        <f>SUM(G11:K11)</f>
        <v>7284</v>
      </c>
      <c r="G11" s="132" t="s">
        <v>242</v>
      </c>
      <c r="H11" s="132" t="s">
        <v>242</v>
      </c>
      <c r="I11" s="132" t="s">
        <v>242</v>
      </c>
      <c r="J11" s="132">
        <v>6686</v>
      </c>
      <c r="K11" s="132">
        <v>598</v>
      </c>
      <c r="L11" s="52"/>
      <c r="M11" s="388"/>
      <c r="N11" s="200">
        <v>8</v>
      </c>
      <c r="O11" s="479">
        <f>SUM(P11:T11)</f>
        <v>345</v>
      </c>
      <c r="P11" s="422">
        <v>11</v>
      </c>
      <c r="Q11" s="422">
        <v>52</v>
      </c>
      <c r="R11" s="422">
        <v>188</v>
      </c>
      <c r="S11" s="422">
        <v>2</v>
      </c>
      <c r="T11" s="422">
        <v>92</v>
      </c>
    </row>
    <row r="12" spans="1:20" ht="18" customHeight="1">
      <c r="A12" s="200">
        <v>8</v>
      </c>
      <c r="B12" s="479">
        <f>SUM(C12:D12)</f>
        <v>542401</v>
      </c>
      <c r="C12" s="418">
        <v>185158</v>
      </c>
      <c r="D12" s="418">
        <v>357243</v>
      </c>
      <c r="E12" s="418">
        <v>1265</v>
      </c>
      <c r="F12" s="480">
        <f>SUM(G12:K12)</f>
        <v>7238</v>
      </c>
      <c r="G12" s="419" t="s">
        <v>467</v>
      </c>
      <c r="H12" s="419" t="s">
        <v>467</v>
      </c>
      <c r="I12" s="419" t="s">
        <v>467</v>
      </c>
      <c r="J12" s="419">
        <v>6422</v>
      </c>
      <c r="K12" s="419">
        <v>816</v>
      </c>
      <c r="L12" s="71"/>
      <c r="M12" s="347"/>
      <c r="N12" s="273" t="s">
        <v>278</v>
      </c>
      <c r="P12" s="107"/>
      <c r="Q12" s="14"/>
      <c r="R12" s="14"/>
      <c r="S12" s="14"/>
      <c r="T12" s="14"/>
    </row>
    <row r="13" spans="1:12" ht="15" customHeight="1">
      <c r="A13" s="402" t="s">
        <v>273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</row>
    <row r="14" ht="15" customHeight="1">
      <c r="M14" s="347"/>
    </row>
    <row r="15" spans="1:13" ht="15" customHeight="1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ht="15" customHeight="1">
      <c r="M16" s="347"/>
    </row>
    <row r="17" spans="1:20" ht="19.5" customHeight="1">
      <c r="A17" s="691" t="s">
        <v>484</v>
      </c>
      <c r="B17" s="603"/>
      <c r="C17" s="603"/>
      <c r="D17" s="603"/>
      <c r="E17" s="603"/>
      <c r="F17" s="603"/>
      <c r="G17" s="603"/>
      <c r="H17" s="138"/>
      <c r="I17" s="398"/>
      <c r="J17" s="398"/>
      <c r="K17" s="398"/>
      <c r="L17" s="397"/>
      <c r="M17" s="347"/>
      <c r="N17" s="398"/>
      <c r="O17" s="398"/>
      <c r="P17" s="398"/>
      <c r="Q17" s="398"/>
      <c r="R17" s="398"/>
      <c r="S17" s="398"/>
      <c r="T17" s="398"/>
    </row>
    <row r="18" spans="1:20" ht="19.5" customHeight="1" thickBot="1">
      <c r="A18" s="403"/>
      <c r="B18" s="403"/>
      <c r="C18" s="403"/>
      <c r="D18" s="403"/>
      <c r="E18" s="403"/>
      <c r="F18" s="403"/>
      <c r="G18" s="403"/>
      <c r="H18" s="138"/>
      <c r="I18" s="138"/>
      <c r="J18" s="138"/>
      <c r="K18" s="138"/>
      <c r="L18" s="138"/>
      <c r="M18" s="347"/>
      <c r="N18" s="691" t="s">
        <v>470</v>
      </c>
      <c r="O18" s="603"/>
      <c r="P18" s="603"/>
      <c r="Q18" s="603"/>
      <c r="R18" s="603"/>
      <c r="S18" s="603"/>
      <c r="T18" s="603"/>
    </row>
    <row r="19" spans="1:20" ht="18" customHeight="1" thickBot="1">
      <c r="A19" s="694" t="s">
        <v>274</v>
      </c>
      <c r="B19" s="695" t="s">
        <v>275</v>
      </c>
      <c r="C19" s="696"/>
      <c r="D19" s="562" t="s">
        <v>250</v>
      </c>
      <c r="E19" s="703"/>
      <c r="F19" s="703"/>
      <c r="G19" s="703"/>
      <c r="H19" s="107"/>
      <c r="I19" s="107"/>
      <c r="J19" s="164"/>
      <c r="K19" s="164"/>
      <c r="M19" s="347"/>
      <c r="O19" s="344"/>
      <c r="P19" s="344"/>
      <c r="Q19" s="344"/>
      <c r="R19" s="344"/>
      <c r="S19" s="344"/>
      <c r="T19" s="404" t="s">
        <v>212</v>
      </c>
    </row>
    <row r="20" spans="1:20" ht="18" customHeight="1">
      <c r="A20" s="603"/>
      <c r="B20" s="697"/>
      <c r="C20" s="532"/>
      <c r="D20" s="704" t="s">
        <v>251</v>
      </c>
      <c r="E20" s="705"/>
      <c r="F20" s="701" t="s">
        <v>248</v>
      </c>
      <c r="G20" s="702"/>
      <c r="H20" s="223"/>
      <c r="I20" s="223"/>
      <c r="J20" s="164"/>
      <c r="K20" s="164"/>
      <c r="L20" s="186"/>
      <c r="M20" s="138"/>
      <c r="N20" s="699" t="s">
        <v>274</v>
      </c>
      <c r="O20" s="631" t="s">
        <v>150</v>
      </c>
      <c r="P20" s="632" t="s">
        <v>471</v>
      </c>
      <c r="Q20" s="608"/>
      <c r="R20" s="707" t="s">
        <v>472</v>
      </c>
      <c r="S20" s="707" t="s">
        <v>473</v>
      </c>
      <c r="T20" s="706" t="s">
        <v>474</v>
      </c>
    </row>
    <row r="21" spans="1:20" ht="18" customHeight="1">
      <c r="A21" s="647"/>
      <c r="B21" s="698"/>
      <c r="C21" s="591"/>
      <c r="D21" s="698"/>
      <c r="E21" s="591"/>
      <c r="F21" s="672" t="s">
        <v>249</v>
      </c>
      <c r="G21" s="525"/>
      <c r="H21" s="603"/>
      <c r="I21" s="502"/>
      <c r="J21" s="164"/>
      <c r="K21" s="164"/>
      <c r="L21" s="186"/>
      <c r="M21" s="347"/>
      <c r="N21" s="592"/>
      <c r="O21" s="569"/>
      <c r="P21" s="338" t="s">
        <v>213</v>
      </c>
      <c r="Q21" s="338" t="s">
        <v>214</v>
      </c>
      <c r="R21" s="569"/>
      <c r="S21" s="569"/>
      <c r="T21" s="602"/>
    </row>
    <row r="22" spans="1:20" ht="18" customHeight="1">
      <c r="A22" s="401" t="s">
        <v>323</v>
      </c>
      <c r="B22" s="405"/>
      <c r="C22" s="13">
        <f>SUM(E22,G22)</f>
        <v>467060</v>
      </c>
      <c r="D22" s="264"/>
      <c r="E22" s="142">
        <v>467060</v>
      </c>
      <c r="F22" s="143"/>
      <c r="G22" s="142" t="s">
        <v>242</v>
      </c>
      <c r="H22" s="138"/>
      <c r="I22" s="54"/>
      <c r="J22" s="164"/>
      <c r="K22" s="164"/>
      <c r="L22" s="406"/>
      <c r="M22" s="347"/>
      <c r="N22" s="401" t="s">
        <v>323</v>
      </c>
      <c r="O22" s="159">
        <f>SUM(P22:T22)</f>
        <v>131437</v>
      </c>
      <c r="P22" s="147">
        <v>77256</v>
      </c>
      <c r="Q22" s="147">
        <v>7692</v>
      </c>
      <c r="R22" s="147">
        <v>43289</v>
      </c>
      <c r="S22" s="147">
        <v>3133</v>
      </c>
      <c r="T22" s="147">
        <v>67</v>
      </c>
    </row>
    <row r="23" spans="1:20" ht="18" customHeight="1">
      <c r="A23" s="175">
        <v>5</v>
      </c>
      <c r="B23" s="407"/>
      <c r="C23" s="13">
        <f>SUM(E23,G23)</f>
        <v>452368</v>
      </c>
      <c r="D23" s="107"/>
      <c r="E23" s="144">
        <v>452368</v>
      </c>
      <c r="F23" s="107"/>
      <c r="G23" s="144" t="s">
        <v>242</v>
      </c>
      <c r="H23" s="182"/>
      <c r="I23" s="54"/>
      <c r="J23" s="164"/>
      <c r="K23" s="164"/>
      <c r="L23" s="406"/>
      <c r="M23" s="347"/>
      <c r="N23" s="175">
        <v>5</v>
      </c>
      <c r="O23" s="159">
        <f>SUM(P23:T23)</f>
        <v>135233</v>
      </c>
      <c r="P23" s="148">
        <v>77737</v>
      </c>
      <c r="Q23" s="148">
        <v>7951</v>
      </c>
      <c r="R23" s="148">
        <v>46321</v>
      </c>
      <c r="S23" s="148">
        <v>3151</v>
      </c>
      <c r="T23" s="148">
        <v>73</v>
      </c>
    </row>
    <row r="24" spans="1:20" ht="18" customHeight="1">
      <c r="A24" s="175">
        <v>6</v>
      </c>
      <c r="B24" s="407"/>
      <c r="C24" s="13">
        <f>SUM(E24,G24)</f>
        <v>403235</v>
      </c>
      <c r="D24" s="107"/>
      <c r="E24" s="144">
        <v>403235</v>
      </c>
      <c r="F24" s="107"/>
      <c r="G24" s="144" t="s">
        <v>242</v>
      </c>
      <c r="H24" s="83"/>
      <c r="I24" s="54"/>
      <c r="J24" s="164"/>
      <c r="K24" s="164"/>
      <c r="L24" s="406"/>
      <c r="M24" s="408"/>
      <c r="N24" s="175">
        <v>6</v>
      </c>
      <c r="O24" s="159">
        <f>SUM(P24:T24)</f>
        <v>133365</v>
      </c>
      <c r="P24" s="148">
        <v>75625</v>
      </c>
      <c r="Q24" s="148">
        <v>7710</v>
      </c>
      <c r="R24" s="148">
        <v>46797</v>
      </c>
      <c r="S24" s="148">
        <v>3156</v>
      </c>
      <c r="T24" s="148">
        <v>77</v>
      </c>
    </row>
    <row r="25" spans="1:20" ht="18" customHeight="1">
      <c r="A25" s="175">
        <v>7</v>
      </c>
      <c r="B25" s="407"/>
      <c r="C25" s="13">
        <f>SUM(E25,G25)</f>
        <v>382000</v>
      </c>
      <c r="D25" s="107"/>
      <c r="E25" s="144">
        <v>382000</v>
      </c>
      <c r="F25" s="107"/>
      <c r="G25" s="144" t="s">
        <v>242</v>
      </c>
      <c r="H25" s="83"/>
      <c r="I25" s="54"/>
      <c r="J25" s="164"/>
      <c r="K25" s="164"/>
      <c r="L25" s="406"/>
      <c r="M25" s="347"/>
      <c r="N25" s="175">
        <v>7</v>
      </c>
      <c r="O25" s="159">
        <f>SUM(P25:T25)</f>
        <v>137747</v>
      </c>
      <c r="P25" s="148">
        <v>77067</v>
      </c>
      <c r="Q25" s="148">
        <v>8052</v>
      </c>
      <c r="R25" s="148">
        <v>49703</v>
      </c>
      <c r="S25" s="148">
        <v>2843</v>
      </c>
      <c r="T25" s="148">
        <v>82</v>
      </c>
    </row>
    <row r="26" spans="1:20" ht="18" customHeight="1">
      <c r="A26" s="200">
        <v>8</v>
      </c>
      <c r="B26" s="53"/>
      <c r="C26" s="204">
        <f>SUM(E26,G26)</f>
        <v>367000</v>
      </c>
      <c r="D26" s="35"/>
      <c r="E26" s="420">
        <v>367000</v>
      </c>
      <c r="F26" s="35"/>
      <c r="G26" s="420" t="s">
        <v>467</v>
      </c>
      <c r="H26" s="149"/>
      <c r="I26" s="55"/>
      <c r="J26" s="164"/>
      <c r="K26" s="164"/>
      <c r="L26" s="409"/>
      <c r="N26" s="200">
        <v>8</v>
      </c>
      <c r="O26" s="484">
        <f>SUM(P26:T26)</f>
        <v>137860</v>
      </c>
      <c r="P26" s="422">
        <v>75818</v>
      </c>
      <c r="Q26" s="422">
        <v>8261</v>
      </c>
      <c r="R26" s="422">
        <v>51165</v>
      </c>
      <c r="S26" s="422">
        <v>2553</v>
      </c>
      <c r="T26" s="422">
        <v>63</v>
      </c>
    </row>
    <row r="27" spans="1:14" ht="15" customHeight="1">
      <c r="A27" s="402" t="s">
        <v>273</v>
      </c>
      <c r="B27" s="402"/>
      <c r="C27" s="402"/>
      <c r="D27" s="402"/>
      <c r="E27" s="402"/>
      <c r="F27" s="402"/>
      <c r="G27" s="402"/>
      <c r="H27" s="182"/>
      <c r="I27" s="182"/>
      <c r="J27" s="164"/>
      <c r="K27" s="164"/>
      <c r="L27" s="182"/>
      <c r="M27" s="347"/>
      <c r="N27" s="273" t="s">
        <v>278</v>
      </c>
    </row>
    <row r="28" spans="1:13" ht="15" customHeight="1">
      <c r="A28" s="107"/>
      <c r="B28" s="182"/>
      <c r="C28" s="182"/>
      <c r="D28" s="182"/>
      <c r="E28" s="182"/>
      <c r="F28" s="182"/>
      <c r="G28" s="182"/>
      <c r="H28" s="182"/>
      <c r="I28" s="182"/>
      <c r="J28" s="347"/>
      <c r="K28" s="347"/>
      <c r="L28" s="347"/>
      <c r="M28" s="347"/>
    </row>
    <row r="29" spans="1:13" ht="1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347"/>
      <c r="K29" s="347"/>
      <c r="L29" s="347"/>
      <c r="M29" s="347"/>
    </row>
    <row r="30" spans="2:13" ht="1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5" customHeight="1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ht="15" customHeight="1">
      <c r="M32" s="347"/>
    </row>
    <row r="33" spans="1:20" ht="19.5" customHeight="1">
      <c r="A33" s="275"/>
      <c r="B33" s="689" t="s">
        <v>478</v>
      </c>
      <c r="C33" s="689"/>
      <c r="D33" s="689"/>
      <c r="E33" s="689"/>
      <c r="F33" s="689"/>
      <c r="G33" s="689"/>
      <c r="H33" s="689"/>
      <c r="I33" s="689"/>
      <c r="J33" s="689"/>
      <c r="K33" s="689"/>
      <c r="L33" s="397"/>
      <c r="M33" s="347"/>
      <c r="N33" s="398"/>
      <c r="O33" s="398"/>
      <c r="P33" s="398"/>
      <c r="Q33" s="398"/>
      <c r="R33" s="398"/>
      <c r="S33" s="398"/>
      <c r="T33" s="398"/>
    </row>
    <row r="34" spans="1:20" ht="19.5" customHeight="1">
      <c r="A34" s="691" t="s">
        <v>483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344"/>
      <c r="M34" s="347"/>
      <c r="N34" s="691" t="s">
        <v>476</v>
      </c>
      <c r="O34" s="691"/>
      <c r="P34" s="691"/>
      <c r="Q34" s="691"/>
      <c r="R34" s="691"/>
      <c r="S34" s="691"/>
      <c r="T34" s="181"/>
    </row>
    <row r="35" spans="13:19" ht="18" customHeight="1" thickBot="1">
      <c r="M35" s="347"/>
      <c r="O35" s="344"/>
      <c r="P35" s="344"/>
      <c r="Q35" s="344"/>
      <c r="R35" s="344"/>
      <c r="S35" s="404" t="s">
        <v>212</v>
      </c>
    </row>
    <row r="36" spans="1:19" ht="18" customHeight="1">
      <c r="A36" s="699" t="s">
        <v>274</v>
      </c>
      <c r="B36" s="595" t="s">
        <v>215</v>
      </c>
      <c r="C36" s="596"/>
      <c r="D36" s="596"/>
      <c r="E36" s="596"/>
      <c r="F36" s="596"/>
      <c r="G36" s="596"/>
      <c r="H36" s="608"/>
      <c r="I36" s="595" t="s">
        <v>216</v>
      </c>
      <c r="J36" s="529"/>
      <c r="K36" s="529"/>
      <c r="L36" s="344"/>
      <c r="M36" s="347"/>
      <c r="N36" s="410"/>
      <c r="O36" s="632" t="s">
        <v>477</v>
      </c>
      <c r="P36" s="596"/>
      <c r="Q36" s="608"/>
      <c r="R36" s="335"/>
      <c r="S36" s="305"/>
    </row>
    <row r="37" spans="1:19" ht="18" customHeight="1">
      <c r="A37" s="590"/>
      <c r="B37" s="600" t="s">
        <v>150</v>
      </c>
      <c r="C37" s="605"/>
      <c r="D37" s="708" t="s">
        <v>479</v>
      </c>
      <c r="E37" s="611"/>
      <c r="F37" s="611"/>
      <c r="G37" s="620"/>
      <c r="H37" s="604" t="s">
        <v>219</v>
      </c>
      <c r="I37" s="604" t="s">
        <v>150</v>
      </c>
      <c r="J37" s="597" t="s">
        <v>220</v>
      </c>
      <c r="K37" s="609" t="s">
        <v>221</v>
      </c>
      <c r="L37" s="399"/>
      <c r="M37" s="347"/>
      <c r="N37" s="138" t="s">
        <v>466</v>
      </c>
      <c r="O37" s="604" t="s">
        <v>222</v>
      </c>
      <c r="P37" s="604" t="s">
        <v>223</v>
      </c>
      <c r="Q37" s="710" t="s">
        <v>487</v>
      </c>
      <c r="R37" s="411" t="s">
        <v>217</v>
      </c>
      <c r="S37" s="412" t="s">
        <v>218</v>
      </c>
    </row>
    <row r="38" spans="1:19" ht="27.75" customHeight="1">
      <c r="A38" s="592"/>
      <c r="B38" s="602"/>
      <c r="C38" s="592"/>
      <c r="D38" s="423" t="s">
        <v>480</v>
      </c>
      <c r="E38" s="423" t="s">
        <v>481</v>
      </c>
      <c r="F38" s="338" t="s">
        <v>224</v>
      </c>
      <c r="G38" s="338" t="s">
        <v>225</v>
      </c>
      <c r="H38" s="569"/>
      <c r="I38" s="569"/>
      <c r="J38" s="599"/>
      <c r="K38" s="616"/>
      <c r="L38" s="413"/>
      <c r="M38" s="347"/>
      <c r="N38" s="414"/>
      <c r="O38" s="668"/>
      <c r="P38" s="668"/>
      <c r="Q38" s="711"/>
      <c r="R38" s="355"/>
      <c r="S38" s="354"/>
    </row>
    <row r="39" spans="1:19" ht="18" customHeight="1">
      <c r="A39" s="401" t="s">
        <v>323</v>
      </c>
      <c r="B39" s="405"/>
      <c r="C39" s="481">
        <f>SUM(D39:H39)</f>
        <v>4</v>
      </c>
      <c r="D39" s="145">
        <v>2</v>
      </c>
      <c r="E39" s="145">
        <v>2</v>
      </c>
      <c r="F39" s="145" t="s">
        <v>488</v>
      </c>
      <c r="G39" s="145" t="s">
        <v>488</v>
      </c>
      <c r="H39" s="145" t="s">
        <v>488</v>
      </c>
      <c r="I39" s="146">
        <f>SUM(J39:K39)</f>
        <v>7650</v>
      </c>
      <c r="J39" s="145">
        <v>7486</v>
      </c>
      <c r="K39" s="145">
        <v>164</v>
      </c>
      <c r="L39" s="404"/>
      <c r="M39" s="347"/>
      <c r="N39" s="401" t="s">
        <v>323</v>
      </c>
      <c r="O39" s="136">
        <f>SUM(P39:Q39)</f>
        <v>4769</v>
      </c>
      <c r="P39" s="147">
        <v>2050</v>
      </c>
      <c r="Q39" s="147">
        <v>2719</v>
      </c>
      <c r="R39" s="147">
        <v>42817</v>
      </c>
      <c r="S39" s="147">
        <v>146</v>
      </c>
    </row>
    <row r="40" spans="1:19" ht="18" customHeight="1">
      <c r="A40" s="175">
        <v>5</v>
      </c>
      <c r="B40" s="407"/>
      <c r="C40" s="481">
        <f>SUM(D40:H40)</f>
        <v>4</v>
      </c>
      <c r="D40" s="146">
        <v>2</v>
      </c>
      <c r="E40" s="146">
        <v>2</v>
      </c>
      <c r="F40" s="146" t="s">
        <v>488</v>
      </c>
      <c r="G40" s="146" t="s">
        <v>488</v>
      </c>
      <c r="H40" s="146" t="s">
        <v>488</v>
      </c>
      <c r="I40" s="146">
        <f>SUM(J40:K40)</f>
        <v>7431</v>
      </c>
      <c r="J40" s="146">
        <v>7431</v>
      </c>
      <c r="K40" s="146" t="s">
        <v>242</v>
      </c>
      <c r="L40" s="404"/>
      <c r="M40" s="347"/>
      <c r="N40" s="175">
        <v>5</v>
      </c>
      <c r="O40" s="136">
        <f>SUM(P40:Q40)</f>
        <v>4747</v>
      </c>
      <c r="P40" s="148">
        <v>1994</v>
      </c>
      <c r="Q40" s="148">
        <v>2753</v>
      </c>
      <c r="R40" s="148">
        <v>42563</v>
      </c>
      <c r="S40" s="148">
        <v>622</v>
      </c>
    </row>
    <row r="41" spans="1:19" ht="18" customHeight="1">
      <c r="A41" s="175">
        <v>6</v>
      </c>
      <c r="B41" s="407"/>
      <c r="C41" s="481">
        <f>SUM(D41:H41)</f>
        <v>3</v>
      </c>
      <c r="D41" s="146">
        <v>2</v>
      </c>
      <c r="E41" s="146">
        <v>1</v>
      </c>
      <c r="F41" s="146" t="s">
        <v>488</v>
      </c>
      <c r="G41" s="146" t="s">
        <v>488</v>
      </c>
      <c r="H41" s="146" t="s">
        <v>488</v>
      </c>
      <c r="I41" s="146">
        <f>SUM(J41:K41)</f>
        <v>4429</v>
      </c>
      <c r="J41" s="146">
        <v>4429</v>
      </c>
      <c r="K41" s="146" t="s">
        <v>242</v>
      </c>
      <c r="L41" s="404"/>
      <c r="M41" s="347"/>
      <c r="N41" s="175">
        <v>6</v>
      </c>
      <c r="O41" s="136">
        <f>SUM(P41:Q41)</f>
        <v>5033</v>
      </c>
      <c r="P41" s="148">
        <v>2061</v>
      </c>
      <c r="Q41" s="148">
        <v>2972</v>
      </c>
      <c r="R41" s="148">
        <v>41667</v>
      </c>
      <c r="S41" s="148">
        <v>49</v>
      </c>
    </row>
    <row r="42" spans="1:19" ht="18" customHeight="1">
      <c r="A42" s="175">
        <v>7</v>
      </c>
      <c r="B42" s="407"/>
      <c r="C42" s="481">
        <f>SUM(D42:H42)</f>
        <v>3</v>
      </c>
      <c r="D42" s="146">
        <v>2</v>
      </c>
      <c r="E42" s="146">
        <v>1</v>
      </c>
      <c r="F42" s="146" t="s">
        <v>488</v>
      </c>
      <c r="G42" s="146" t="s">
        <v>488</v>
      </c>
      <c r="H42" s="146" t="s">
        <v>488</v>
      </c>
      <c r="I42" s="146">
        <f>SUM(J42:K42)</f>
        <v>4434</v>
      </c>
      <c r="J42" s="146">
        <v>4421</v>
      </c>
      <c r="K42" s="146">
        <v>13</v>
      </c>
      <c r="L42" s="404"/>
      <c r="M42" s="138"/>
      <c r="N42" s="175">
        <v>7</v>
      </c>
      <c r="O42" s="136">
        <f>SUM(P42:Q42)</f>
        <v>5051</v>
      </c>
      <c r="P42" s="148">
        <v>1986</v>
      </c>
      <c r="Q42" s="148">
        <v>3065</v>
      </c>
      <c r="R42" s="148">
        <v>41857</v>
      </c>
      <c r="S42" s="148">
        <v>937</v>
      </c>
    </row>
    <row r="43" spans="1:19" ht="18" customHeight="1">
      <c r="A43" s="200">
        <v>8</v>
      </c>
      <c r="B43" s="56"/>
      <c r="C43" s="482">
        <f>SUM(D43:H43)</f>
        <v>3</v>
      </c>
      <c r="D43" s="421">
        <v>2</v>
      </c>
      <c r="E43" s="421">
        <v>1</v>
      </c>
      <c r="F43" s="421" t="s">
        <v>252</v>
      </c>
      <c r="G43" s="421" t="s">
        <v>252</v>
      </c>
      <c r="H43" s="421" t="s">
        <v>252</v>
      </c>
      <c r="I43" s="421">
        <f>SUM(J43:K43)</f>
        <v>4409</v>
      </c>
      <c r="J43" s="421">
        <v>4409</v>
      </c>
      <c r="K43" s="421" t="s">
        <v>252</v>
      </c>
      <c r="L43" s="349"/>
      <c r="M43" s="347"/>
      <c r="N43" s="200">
        <v>8</v>
      </c>
      <c r="O43" s="479">
        <f>SUM(P43:Q43)</f>
        <v>4894</v>
      </c>
      <c r="P43" s="422">
        <v>1970</v>
      </c>
      <c r="Q43" s="422">
        <v>2924</v>
      </c>
      <c r="R43" s="422">
        <v>42400</v>
      </c>
      <c r="S43" s="422">
        <v>515</v>
      </c>
    </row>
    <row r="44" spans="1:14" ht="15" customHeight="1">
      <c r="A44" s="273" t="s">
        <v>276</v>
      </c>
      <c r="B44" s="347"/>
      <c r="C44" s="347"/>
      <c r="D44" s="182"/>
      <c r="E44" s="347"/>
      <c r="F44" s="347"/>
      <c r="G44" s="347"/>
      <c r="H44" s="347"/>
      <c r="I44" s="347"/>
      <c r="J44" s="347"/>
      <c r="K44" s="347"/>
      <c r="L44" s="347"/>
      <c r="M44" s="347"/>
      <c r="N44" s="273" t="s">
        <v>278</v>
      </c>
    </row>
    <row r="45" ht="15" customHeight="1">
      <c r="M45" s="347"/>
    </row>
    <row r="46" spans="2:13" ht="15" customHeight="1"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</row>
    <row r="47" ht="15" customHeight="1">
      <c r="M47" s="347"/>
    </row>
    <row r="48" spans="1:24" ht="19.5" customHeight="1">
      <c r="A48" s="397"/>
      <c r="B48" s="398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47"/>
      <c r="N48" s="398"/>
      <c r="O48" s="398"/>
      <c r="P48" s="398"/>
      <c r="Q48" s="398"/>
      <c r="R48" s="398"/>
      <c r="S48" s="398"/>
      <c r="T48" s="397"/>
      <c r="U48" s="222"/>
      <c r="V48" s="222"/>
      <c r="W48" s="222"/>
      <c r="X48" s="222"/>
    </row>
    <row r="49" spans="1:24" ht="19.5" customHeight="1">
      <c r="A49" s="691" t="s">
        <v>482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138"/>
      <c r="M49" s="347"/>
      <c r="N49" s="691" t="s">
        <v>475</v>
      </c>
      <c r="O49" s="691"/>
      <c r="P49" s="691"/>
      <c r="Q49" s="691"/>
      <c r="R49" s="691"/>
      <c r="S49" s="181"/>
      <c r="T49" s="220"/>
      <c r="U49" s="220"/>
      <c r="V49" s="220"/>
      <c r="W49" s="220"/>
      <c r="X49" s="220"/>
    </row>
    <row r="50" spans="2:18" ht="18" customHeight="1" thickBot="1"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7"/>
      <c r="R50" s="404" t="s">
        <v>226</v>
      </c>
    </row>
    <row r="51" spans="1:24" ht="18" customHeight="1">
      <c r="A51" s="699" t="s">
        <v>274</v>
      </c>
      <c r="B51" s="595" t="s">
        <v>227</v>
      </c>
      <c r="C51" s="596"/>
      <c r="D51" s="596"/>
      <c r="E51" s="596"/>
      <c r="F51" s="596"/>
      <c r="G51" s="608"/>
      <c r="H51" s="595" t="s">
        <v>228</v>
      </c>
      <c r="I51" s="596"/>
      <c r="J51" s="596"/>
      <c r="K51" s="596"/>
      <c r="L51" s="344"/>
      <c r="M51" s="347"/>
      <c r="N51" s="168" t="s">
        <v>296</v>
      </c>
      <c r="O51" s="415" t="s">
        <v>222</v>
      </c>
      <c r="P51" s="400" t="s">
        <v>229</v>
      </c>
      <c r="Q51" s="400" t="s">
        <v>230</v>
      </c>
      <c r="R51" s="306" t="s">
        <v>231</v>
      </c>
      <c r="S51" s="223"/>
      <c r="T51" s="223"/>
      <c r="U51" s="223"/>
      <c r="V51" s="223"/>
      <c r="W51" s="223"/>
      <c r="X51" s="223"/>
    </row>
    <row r="52" spans="1:24" ht="18" customHeight="1">
      <c r="A52" s="590"/>
      <c r="B52" s="708" t="s">
        <v>486</v>
      </c>
      <c r="C52" s="611"/>
      <c r="D52" s="611"/>
      <c r="E52" s="611"/>
      <c r="F52" s="620"/>
      <c r="G52" s="604" t="s">
        <v>233</v>
      </c>
      <c r="H52" s="346" t="s">
        <v>232</v>
      </c>
      <c r="I52" s="346"/>
      <c r="J52" s="346"/>
      <c r="K52" s="407"/>
      <c r="L52" s="182"/>
      <c r="M52" s="347"/>
      <c r="N52" s="401" t="s">
        <v>323</v>
      </c>
      <c r="O52" s="136">
        <f>SUM(P52:R52)</f>
        <v>2468</v>
      </c>
      <c r="P52" s="147">
        <v>2380</v>
      </c>
      <c r="Q52" s="147">
        <v>64</v>
      </c>
      <c r="R52" s="147">
        <v>24</v>
      </c>
      <c r="S52" s="138"/>
      <c r="T52" s="138"/>
      <c r="U52" s="223"/>
      <c r="V52" s="138"/>
      <c r="W52" s="138"/>
      <c r="X52" s="223"/>
    </row>
    <row r="53" spans="1:24" ht="18" customHeight="1">
      <c r="A53" s="590"/>
      <c r="B53" s="604" t="s">
        <v>150</v>
      </c>
      <c r="C53" s="597" t="s">
        <v>234</v>
      </c>
      <c r="D53" s="604" t="s">
        <v>235</v>
      </c>
      <c r="E53" s="604" t="s">
        <v>236</v>
      </c>
      <c r="F53" s="604" t="s">
        <v>237</v>
      </c>
      <c r="G53" s="606"/>
      <c r="H53" s="604" t="s">
        <v>150</v>
      </c>
      <c r="I53" s="416" t="s">
        <v>238</v>
      </c>
      <c r="J53" s="138" t="s">
        <v>239</v>
      </c>
      <c r="K53" s="137" t="s">
        <v>233</v>
      </c>
      <c r="L53" s="138"/>
      <c r="M53" s="347"/>
      <c r="N53" s="175">
        <v>5</v>
      </c>
      <c r="O53" s="136">
        <f>SUM(P53:R53)</f>
        <v>2319</v>
      </c>
      <c r="P53" s="148">
        <v>2231</v>
      </c>
      <c r="Q53" s="148">
        <v>65</v>
      </c>
      <c r="R53" s="148">
        <v>23</v>
      </c>
      <c r="S53" s="107"/>
      <c r="T53" s="107"/>
      <c r="U53" s="107"/>
      <c r="V53" s="107"/>
      <c r="W53" s="107"/>
      <c r="X53" s="107"/>
    </row>
    <row r="54" spans="1:24" ht="18" customHeight="1">
      <c r="A54" s="592"/>
      <c r="B54" s="709"/>
      <c r="C54" s="599"/>
      <c r="D54" s="569"/>
      <c r="E54" s="569"/>
      <c r="F54" s="569"/>
      <c r="G54" s="569"/>
      <c r="H54" s="569"/>
      <c r="I54" s="396" t="s">
        <v>240</v>
      </c>
      <c r="J54" s="337" t="s">
        <v>295</v>
      </c>
      <c r="K54" s="417"/>
      <c r="L54" s="182"/>
      <c r="N54" s="175">
        <v>6</v>
      </c>
      <c r="O54" s="136">
        <f>SUM(P54:R54)</f>
        <v>2500</v>
      </c>
      <c r="P54" s="148">
        <v>2415</v>
      </c>
      <c r="Q54" s="148">
        <v>61</v>
      </c>
      <c r="R54" s="148">
        <v>24</v>
      </c>
      <c r="S54" s="107"/>
      <c r="T54" s="107"/>
      <c r="U54" s="107"/>
      <c r="V54" s="107"/>
      <c r="W54" s="107"/>
      <c r="X54" s="107"/>
    </row>
    <row r="55" spans="1:24" ht="18" customHeight="1">
      <c r="A55" s="401" t="s">
        <v>323</v>
      </c>
      <c r="B55" s="163">
        <f>SUM(C55:F55)</f>
        <v>516</v>
      </c>
      <c r="C55" s="145">
        <v>218</v>
      </c>
      <c r="D55" s="145">
        <v>286</v>
      </c>
      <c r="E55" s="145">
        <v>9</v>
      </c>
      <c r="F55" s="145">
        <v>3</v>
      </c>
      <c r="G55" s="145">
        <v>75674</v>
      </c>
      <c r="H55" s="146">
        <f>SUM(I55:J55)</f>
        <v>729</v>
      </c>
      <c r="I55" s="145">
        <v>146</v>
      </c>
      <c r="J55" s="145">
        <v>583</v>
      </c>
      <c r="K55" s="145">
        <v>60947</v>
      </c>
      <c r="L55" s="83"/>
      <c r="N55" s="175">
        <v>7</v>
      </c>
      <c r="O55" s="136">
        <f>SUM(P55:R55)</f>
        <v>2327</v>
      </c>
      <c r="P55" s="148">
        <v>2254</v>
      </c>
      <c r="Q55" s="148">
        <v>49</v>
      </c>
      <c r="R55" s="148">
        <v>24</v>
      </c>
      <c r="S55" s="107"/>
      <c r="T55" s="107"/>
      <c r="U55" s="107"/>
      <c r="V55" s="107"/>
      <c r="W55" s="107"/>
      <c r="X55" s="107"/>
    </row>
    <row r="56" spans="1:24" ht="18" customHeight="1">
      <c r="A56" s="175">
        <v>5</v>
      </c>
      <c r="B56" s="163">
        <f>SUM(C56:F56)</f>
        <v>519</v>
      </c>
      <c r="C56" s="146">
        <v>219</v>
      </c>
      <c r="D56" s="146">
        <v>288</v>
      </c>
      <c r="E56" s="146">
        <v>9</v>
      </c>
      <c r="F56" s="146">
        <v>3</v>
      </c>
      <c r="G56" s="146">
        <v>76557</v>
      </c>
      <c r="H56" s="146">
        <f>SUM(I56:J56)</f>
        <v>744</v>
      </c>
      <c r="I56" s="146">
        <v>146</v>
      </c>
      <c r="J56" s="146">
        <v>598</v>
      </c>
      <c r="K56" s="146">
        <v>61905</v>
      </c>
      <c r="L56" s="83"/>
      <c r="N56" s="200">
        <v>8</v>
      </c>
      <c r="O56" s="479">
        <f>SUM(P56:R56)</f>
        <v>2403</v>
      </c>
      <c r="P56" s="422">
        <v>2348</v>
      </c>
      <c r="Q56" s="422">
        <v>36</v>
      </c>
      <c r="R56" s="422">
        <v>19</v>
      </c>
      <c r="S56" s="107"/>
      <c r="T56" s="107"/>
      <c r="U56" s="107"/>
      <c r="V56" s="107"/>
      <c r="W56" s="107"/>
      <c r="X56" s="107"/>
    </row>
    <row r="57" spans="1:24" ht="18" customHeight="1">
      <c r="A57" s="175">
        <v>6</v>
      </c>
      <c r="B57" s="163">
        <v>525</v>
      </c>
      <c r="C57" s="146">
        <v>218</v>
      </c>
      <c r="D57" s="146">
        <v>275</v>
      </c>
      <c r="E57" s="146">
        <v>11</v>
      </c>
      <c r="F57" s="146">
        <v>3</v>
      </c>
      <c r="G57" s="146">
        <v>76844</v>
      </c>
      <c r="H57" s="146">
        <f>SUM(I57:J57)</f>
        <v>749</v>
      </c>
      <c r="I57" s="146">
        <v>146</v>
      </c>
      <c r="J57" s="146">
        <v>603</v>
      </c>
      <c r="K57" s="146">
        <v>61848</v>
      </c>
      <c r="L57" s="83"/>
      <c r="N57" s="273" t="s">
        <v>278</v>
      </c>
      <c r="S57" s="107"/>
      <c r="T57" s="107"/>
      <c r="U57" s="107"/>
      <c r="V57" s="107"/>
      <c r="W57" s="107"/>
      <c r="X57" s="107"/>
    </row>
    <row r="58" spans="1:12" ht="18" customHeight="1">
      <c r="A58" s="175">
        <v>7</v>
      </c>
      <c r="B58" s="163">
        <f>SUM(C58:F58)</f>
        <v>526</v>
      </c>
      <c r="C58" s="146">
        <v>212</v>
      </c>
      <c r="D58" s="146">
        <v>299</v>
      </c>
      <c r="E58" s="146">
        <v>11</v>
      </c>
      <c r="F58" s="146">
        <v>4</v>
      </c>
      <c r="G58" s="146">
        <v>75848</v>
      </c>
      <c r="H58" s="146">
        <f>SUM(I58:J58)</f>
        <v>798</v>
      </c>
      <c r="I58" s="146">
        <v>146</v>
      </c>
      <c r="J58" s="146">
        <v>652</v>
      </c>
      <c r="K58" s="146">
        <v>78433</v>
      </c>
      <c r="L58" s="83"/>
    </row>
    <row r="59" spans="1:12" ht="18" customHeight="1">
      <c r="A59" s="200">
        <v>8</v>
      </c>
      <c r="B59" s="483">
        <f>SUM(C59:F59)</f>
        <v>643</v>
      </c>
      <c r="C59" s="421">
        <v>208</v>
      </c>
      <c r="D59" s="421">
        <v>376</v>
      </c>
      <c r="E59" s="421">
        <v>46</v>
      </c>
      <c r="F59" s="421">
        <v>13</v>
      </c>
      <c r="G59" s="421">
        <v>76690</v>
      </c>
      <c r="H59" s="421">
        <f>SUM(I59:J59)</f>
        <v>812</v>
      </c>
      <c r="I59" s="421">
        <v>146</v>
      </c>
      <c r="J59" s="421">
        <v>666</v>
      </c>
      <c r="K59" s="421">
        <v>81677</v>
      </c>
      <c r="L59" s="149"/>
    </row>
    <row r="60" ht="15" customHeight="1">
      <c r="A60" s="273" t="s">
        <v>276</v>
      </c>
    </row>
    <row r="61" ht="15" customHeight="1"/>
    <row r="62" ht="15" customHeight="1"/>
    <row r="63" ht="15" customHeight="1"/>
  </sheetData>
  <sheetProtection/>
  <mergeCells count="62">
    <mergeCell ref="B36:H36"/>
    <mergeCell ref="I36:K36"/>
    <mergeCell ref="O37:O38"/>
    <mergeCell ref="K37:K38"/>
    <mergeCell ref="P37:P38"/>
    <mergeCell ref="Q37:Q38"/>
    <mergeCell ref="A51:A54"/>
    <mergeCell ref="B51:G51"/>
    <mergeCell ref="B52:F52"/>
    <mergeCell ref="G52:G54"/>
    <mergeCell ref="B53:B54"/>
    <mergeCell ref="J37:J38"/>
    <mergeCell ref="D37:G37"/>
    <mergeCell ref="H37:H38"/>
    <mergeCell ref="I37:I38"/>
    <mergeCell ref="H51:K51"/>
    <mergeCell ref="S20:S21"/>
    <mergeCell ref="C53:C54"/>
    <mergeCell ref="D53:D54"/>
    <mergeCell ref="E53:E54"/>
    <mergeCell ref="F53:F54"/>
    <mergeCell ref="H53:H54"/>
    <mergeCell ref="B37:C38"/>
    <mergeCell ref="B33:K33"/>
    <mergeCell ref="A49:K49"/>
    <mergeCell ref="A36:A38"/>
    <mergeCell ref="D20:E21"/>
    <mergeCell ref="A3:K3"/>
    <mergeCell ref="A5:A7"/>
    <mergeCell ref="T20:T21"/>
    <mergeCell ref="F21:G21"/>
    <mergeCell ref="H21:I21"/>
    <mergeCell ref="O20:O21"/>
    <mergeCell ref="P20:Q20"/>
    <mergeCell ref="R20:R21"/>
    <mergeCell ref="N20:N21"/>
    <mergeCell ref="T5:T6"/>
    <mergeCell ref="A19:A21"/>
    <mergeCell ref="B19:C21"/>
    <mergeCell ref="N5:N6"/>
    <mergeCell ref="I6:K6"/>
    <mergeCell ref="O5:O6"/>
    <mergeCell ref="Q5:R5"/>
    <mergeCell ref="S5:S6"/>
    <mergeCell ref="F20:G20"/>
    <mergeCell ref="D19:G19"/>
    <mergeCell ref="C6:C7"/>
    <mergeCell ref="D6:D7"/>
    <mergeCell ref="B5:D5"/>
    <mergeCell ref="E5:E7"/>
    <mergeCell ref="F5:K5"/>
    <mergeCell ref="F6:F7"/>
    <mergeCell ref="N49:R49"/>
    <mergeCell ref="A2:K2"/>
    <mergeCell ref="A17:G17"/>
    <mergeCell ref="N2:T2"/>
    <mergeCell ref="N3:T3"/>
    <mergeCell ref="O36:Q36"/>
    <mergeCell ref="A34:K34"/>
    <mergeCell ref="N34:S34"/>
    <mergeCell ref="N18:T18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2013-06-06T02:28:56Z</cp:lastPrinted>
  <dcterms:created xsi:type="dcterms:W3CDTF">1998-03-25T07:46:08Z</dcterms:created>
  <dcterms:modified xsi:type="dcterms:W3CDTF">2013-06-06T02:36:29Z</dcterms:modified>
  <cp:category/>
  <cp:version/>
  <cp:contentType/>
  <cp:contentStatus/>
</cp:coreProperties>
</file>