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55" windowHeight="6465" activeTab="6"/>
  </bookViews>
  <sheets>
    <sheet name="036" sheetId="1" r:id="rId1"/>
    <sheet name="038" sheetId="2" r:id="rId2"/>
    <sheet name="040" sheetId="3" r:id="rId3"/>
    <sheet name="042" sheetId="4" r:id="rId4"/>
    <sheet name="044" sheetId="5" r:id="rId5"/>
    <sheet name="046" sheetId="6" r:id="rId6"/>
    <sheet name="048" sheetId="7" r:id="rId7"/>
  </sheets>
  <externalReferences>
    <externalReference r:id="rId10"/>
  </externalReferences>
  <definedNames>
    <definedName name="_xlnm.Print_Area" localSheetId="0">'036'!$A$1:$Z$70</definedName>
    <definedName name="_xlnm.Print_Area" localSheetId="1">'038'!$A$1:$AE$71</definedName>
    <definedName name="_xlnm.Print_Area" localSheetId="2">'040'!$A$1:$X$67</definedName>
    <definedName name="_xlnm.Print_Area" localSheetId="3">'042'!$A$1:$U$73</definedName>
    <definedName name="_xlnm.Print_Area" localSheetId="4">'044'!$A$1:$U$57</definedName>
    <definedName name="_xlnm.Print_Area" localSheetId="5">'046'!$A$1:$M$43</definedName>
    <definedName name="_xlnm.Print_Area" localSheetId="6">'048'!$A$1:$S$46</definedName>
  </definedNames>
  <calcPr fullCalcOnLoad="1"/>
</workbook>
</file>

<file path=xl/sharedStrings.xml><?xml version="1.0" encoding="utf-8"?>
<sst xmlns="http://schemas.openxmlformats.org/spreadsheetml/2006/main" count="1550" uniqueCount="446">
  <si>
    <t>（単位：戸）</t>
  </si>
  <si>
    <t>総　　　農　　　家　　　数</t>
  </si>
  <si>
    <t>販　　　売　　　農　　　家</t>
  </si>
  <si>
    <t>自　　給　　的　　農　　家</t>
  </si>
  <si>
    <t>資料　北陸農政局統計情報部</t>
  </si>
  <si>
    <t>平成5年</t>
  </si>
  <si>
    <t>年       次</t>
  </si>
  <si>
    <t>(1)　　総　　  農　  　家</t>
  </si>
  <si>
    <t>36　農　　　業</t>
  </si>
  <si>
    <t>資料　石川県統計課「1995年農業センサス」</t>
  </si>
  <si>
    <t xml:space="preserve">     温室栽培や、養畜を営む農家などは良い例である。</t>
  </si>
  <si>
    <t xml:space="preserve"> </t>
  </si>
  <si>
    <t xml:space="preserve">      3) の例外規定農家とは、経営耕地面積が10アール未満か全くなくても、過去１年間の農産物販売金額が15万円以上あった農家をいう。たとえば、</t>
  </si>
  <si>
    <t xml:space="preserve">        いう。</t>
  </si>
  <si>
    <t>　　　2) は経営耕地面積のうち、借入地が10%未満を自作、借入地が10～50%を自小作、借入地が50～90%を小自作、借入地が90%以上を小作と</t>
  </si>
  <si>
    <t xml:space="preserve"> 　　　農業を主とし兼業を従とする農家をいい、第2種兼業農家とは、兼業を主とし農業を従とする農家をいう。</t>
  </si>
  <si>
    <t xml:space="preserve"> 　　　のある自営兼業に従事した者をいう。）がいる農家をいい、専業農家とは、それらの者がいない農家をいう。兼業農家のうち第1種兼業農家とは、 </t>
  </si>
  <si>
    <t>　 2 1) の兼業農家とは、世帯員の中に自家の農業以外の仕事に従事した者（年間30日以上雇用兼業に従事するか、又は年間15万円以上の売上げ</t>
  </si>
  <si>
    <t>注 1　「1995年農業センサス」では、経営耕地面積が10アール以上あるか又は、農産物販売金額が15万円以上のものを農家として調査した。</t>
  </si>
  <si>
    <t>内浦町</t>
  </si>
  <si>
    <t>珠洲郡</t>
  </si>
  <si>
    <t>―</t>
  </si>
  <si>
    <t>柳田村</t>
  </si>
  <si>
    <t>能都町</t>
  </si>
  <si>
    <t>門前町</t>
  </si>
  <si>
    <t>穴水町</t>
  </si>
  <si>
    <t>鳳至郡</t>
  </si>
  <si>
    <t>鹿西町</t>
  </si>
  <si>
    <t>能登島町</t>
  </si>
  <si>
    <t>鹿島町</t>
  </si>
  <si>
    <t>中島町</t>
  </si>
  <si>
    <t>鳥屋町</t>
  </si>
  <si>
    <t>田鶴浜町</t>
  </si>
  <si>
    <t>鹿島郡</t>
  </si>
  <si>
    <t>押水町</t>
  </si>
  <si>
    <t>志賀町</t>
  </si>
  <si>
    <t>志雄町</t>
  </si>
  <si>
    <t>富来町</t>
  </si>
  <si>
    <t>羽咋郡</t>
  </si>
  <si>
    <t>内灘町</t>
  </si>
  <si>
    <t>宇ノ気町</t>
  </si>
  <si>
    <t>七塚町</t>
  </si>
  <si>
    <t>高松町</t>
  </si>
  <si>
    <t>津幡町</t>
  </si>
  <si>
    <t>河北郡</t>
  </si>
  <si>
    <t>白峰村</t>
  </si>
  <si>
    <t>尾口村</t>
  </si>
  <si>
    <t>鳥越村</t>
  </si>
  <si>
    <t>吉野谷村</t>
  </si>
  <si>
    <t>河内村</t>
  </si>
  <si>
    <t>野々市町</t>
  </si>
  <si>
    <t>鶴来町</t>
  </si>
  <si>
    <t>美川町</t>
  </si>
  <si>
    <t>石川郡</t>
  </si>
  <si>
    <t>川北町</t>
  </si>
  <si>
    <t>辰口町</t>
  </si>
  <si>
    <t>寺井町</t>
  </si>
  <si>
    <t>根上町</t>
  </si>
  <si>
    <t>能美郡</t>
  </si>
  <si>
    <t>山中町</t>
  </si>
  <si>
    <t>江沼郡</t>
  </si>
  <si>
    <t>松任市</t>
  </si>
  <si>
    <t>羽咋市</t>
  </si>
  <si>
    <t>加賀市</t>
  </si>
  <si>
    <t>珠洲市</t>
  </si>
  <si>
    <t>輪島市</t>
  </si>
  <si>
    <t>小松市</t>
  </si>
  <si>
    <t>七尾市</t>
  </si>
  <si>
    <t>金沢市</t>
  </si>
  <si>
    <t>県計</t>
  </si>
  <si>
    <t>第2種</t>
  </si>
  <si>
    <t>第1種</t>
  </si>
  <si>
    <t>計</t>
  </si>
  <si>
    <t>小　作</t>
  </si>
  <si>
    <t>小自作</t>
  </si>
  <si>
    <t>自小作</t>
  </si>
  <si>
    <t>自　作</t>
  </si>
  <si>
    <t>例外規定　　　農家 3)</t>
  </si>
  <si>
    <t>兼　　　　　　　業</t>
  </si>
  <si>
    <t>専　業</t>
  </si>
  <si>
    <t>自　　小　　作　　別　　2)</t>
  </si>
  <si>
    <t xml:space="preserve">     専　業 ・ 兼　業　別 　1)</t>
  </si>
  <si>
    <t>総　数</t>
  </si>
  <si>
    <t>市 町 村 別</t>
  </si>
  <si>
    <t>(1)　専 業 ・兼 業 別 、自 小 作 別 農 家 数</t>
  </si>
  <si>
    <t>24　　市 町 村 別 農 家 数（平成7年2月1日現在）</t>
  </si>
  <si>
    <t>農　　　業　37</t>
  </si>
  <si>
    <t>女</t>
  </si>
  <si>
    <t>男</t>
  </si>
  <si>
    <t>基 幹 的 農 業 従 事 者</t>
  </si>
  <si>
    <t>農　業　就　業　人　口</t>
  </si>
  <si>
    <t>農　　家　　人　　口</t>
  </si>
  <si>
    <t>年　　次</t>
  </si>
  <si>
    <t>（単位：戸）</t>
  </si>
  <si>
    <t xml:space="preserve"> (4)　農家人口及び農業労働力（販売農家）</t>
  </si>
  <si>
    <t>第 2 種兼業農家</t>
  </si>
  <si>
    <t>第 1 種兼業農家</t>
  </si>
  <si>
    <t>兼　　　　業　　　　農　　　　家</t>
  </si>
  <si>
    <t>専　 業　 農　 家</t>
  </si>
  <si>
    <t>販　 売 　農　 家</t>
  </si>
  <si>
    <t>5.0ha以上</t>
  </si>
  <si>
    <t>3.0～5.0</t>
  </si>
  <si>
    <t>2.5～3.0</t>
  </si>
  <si>
    <t>2.0～2.5</t>
  </si>
  <si>
    <t>1.5～2.0</t>
  </si>
  <si>
    <t>1.0～1.5</t>
  </si>
  <si>
    <t>0.5～1.0</t>
  </si>
  <si>
    <t>0.5ha未満</t>
  </si>
  <si>
    <t>(3)　　経営耕地規模別農家数（販売農家）</t>
  </si>
  <si>
    <t>５　　　農　　　　　　　　　　　　　　　業</t>
  </si>
  <si>
    <t>23　　農 家 数 及 び 農 家 人 口</t>
  </si>
  <si>
    <t>23　農 家 数 及 び 農 家 人 口（つづき）</t>
  </si>
  <si>
    <t>(2)　専 兼 業 別 農 家 数（販売農家）</t>
  </si>
  <si>
    <t>23　　農 家 数 及 び 農 家 人 口（つづき）</t>
  </si>
  <si>
    <t>23　　農 家 数 及 び 農 家 人 口（つづき）</t>
  </si>
  <si>
    <t>―</t>
  </si>
  <si>
    <t>県　計</t>
  </si>
  <si>
    <t>以上</t>
  </si>
  <si>
    <t>10.0</t>
  </si>
  <si>
    <t>5.0</t>
  </si>
  <si>
    <t>4.0</t>
  </si>
  <si>
    <t>3.0</t>
  </si>
  <si>
    <t>2.5</t>
  </si>
  <si>
    <t>2.0</t>
  </si>
  <si>
    <t>1.0</t>
  </si>
  <si>
    <t>未満</t>
  </si>
  <si>
    <t>0.3ha</t>
  </si>
  <si>
    <t>0.1～</t>
  </si>
  <si>
    <t>0.1ha</t>
  </si>
  <si>
    <t>10.0ha</t>
  </si>
  <si>
    <t>5.0～</t>
  </si>
  <si>
    <t>4.0～</t>
  </si>
  <si>
    <t>3.0～</t>
  </si>
  <si>
    <t>2.5～</t>
  </si>
  <si>
    <t>2.0～</t>
  </si>
  <si>
    <t>1.5～</t>
  </si>
  <si>
    <t>1.0～</t>
  </si>
  <si>
    <t>0.5～</t>
  </si>
  <si>
    <t>0.3～</t>
  </si>
  <si>
    <t>例外規定販売農家</t>
  </si>
  <si>
    <t>例　外　　　規　定</t>
  </si>
  <si>
    <t>販　　　　　　売　　　　　　農　　　　　　家</t>
  </si>
  <si>
    <t>自給的農家</t>
  </si>
  <si>
    <t>総　数</t>
  </si>
  <si>
    <t>市町村別</t>
  </si>
  <si>
    <t>(2)　　経営耕地面積規模別農家数（平成7年2月1日現在）</t>
  </si>
  <si>
    <t>24　 市 町 村 別 農 家 数（平成7年2月1日現在）（つづき）</t>
  </si>
  <si>
    <t>38　農　　　業</t>
  </si>
  <si>
    <t>　　   自営農業従事日数が多かった世帯員のことである。</t>
  </si>
  <si>
    <t xml:space="preserve">    2) の農業就業人口とは、満15歳以上の農家世帯員のうち、自営農業だけに従事した世帯員及び自営農業とその他の仕事の双方に従事したが、</t>
  </si>
  <si>
    <t xml:space="preserve">    よそに独立して住んでいる者は除く。</t>
  </si>
  <si>
    <t>注  1) の農家人口は、原則として住居と生計を共にしている農家の「世帯員数」であり、出かせぎに出ている人は含めるが、勉学、就職のため、</t>
  </si>
  <si>
    <t>　　農　業　就　業　人　口 　2)</t>
  </si>
  <si>
    <t>　　農　　家　　人　　口　　1)</t>
  </si>
  <si>
    <t>市 町 村 別</t>
  </si>
  <si>
    <t>（単位：人）</t>
  </si>
  <si>
    <t>(3)　　農家人口及び農業就業人口（平成7年2月1日現在）</t>
  </si>
  <si>
    <t>農　　　業　39</t>
  </si>
  <si>
    <t>基 幹 的 農 業 従 事 者 数</t>
  </si>
  <si>
    <t>保有山林</t>
  </si>
  <si>
    <t>その他</t>
  </si>
  <si>
    <t>桑　園</t>
  </si>
  <si>
    <t>茶　園</t>
  </si>
  <si>
    <t>果樹園</t>
  </si>
  <si>
    <t>樹　　　　　　園　　　　　　地</t>
  </si>
  <si>
    <t>畑</t>
  </si>
  <si>
    <t>田</t>
  </si>
  <si>
    <t>総　　数</t>
  </si>
  <si>
    <t>採草地　　　　　　・　　　　　　放牧地</t>
  </si>
  <si>
    <t>経　　　　　　営　　　　　　耕　　　　　　地</t>
  </si>
  <si>
    <t>（単位：ａ）</t>
  </si>
  <si>
    <t>25　市 町 村 別 経 営 耕 地 面 積（平成7年2月1日現在）</t>
  </si>
  <si>
    <t>40　農　　　業</t>
  </si>
  <si>
    <t>農 家 の</t>
  </si>
  <si>
    <t>資料　石川県統計課「1995年農業センサス」</t>
  </si>
  <si>
    <t>輪島市</t>
  </si>
  <si>
    <t>学　　校</t>
  </si>
  <si>
    <t>協業経営体</t>
  </si>
  <si>
    <t>そ の 他</t>
  </si>
  <si>
    <t>国・地方
公共団体</t>
  </si>
  <si>
    <t>農協・その他
の農業団体</t>
  </si>
  <si>
    <t>有限会社</t>
  </si>
  <si>
    <t>株式会社</t>
  </si>
  <si>
    <t>農業事業体　　　総　　　数</t>
  </si>
  <si>
    <t>26　市町村別農家以外の農業事業体数（平成7年2月1日現在）</t>
  </si>
  <si>
    <t>農　　　業　41</t>
  </si>
  <si>
    <t>…</t>
  </si>
  <si>
    <t>茶（未乾燥）</t>
  </si>
  <si>
    <t>葉たばこ</t>
  </si>
  <si>
    <t>工 芸 農 作 物</t>
  </si>
  <si>
    <t>キウイフルーツ</t>
  </si>
  <si>
    <t>くり</t>
  </si>
  <si>
    <t>かき</t>
  </si>
  <si>
    <t>うめ</t>
  </si>
  <si>
    <t>もも</t>
  </si>
  <si>
    <t>日本なし</t>
  </si>
  <si>
    <t>ぶどう</t>
  </si>
  <si>
    <t>り ん ご</t>
  </si>
  <si>
    <t>果　　　樹</t>
  </si>
  <si>
    <t>たけのこ</t>
  </si>
  <si>
    <t>ブロッコリー</t>
  </si>
  <si>
    <t>レタス</t>
  </si>
  <si>
    <t>メロン</t>
  </si>
  <si>
    <t>すいか</t>
  </si>
  <si>
    <t>いちご</t>
  </si>
  <si>
    <t>未成熟とうもろこし</t>
  </si>
  <si>
    <t>さやいんげん</t>
  </si>
  <si>
    <t>えだまめ</t>
  </si>
  <si>
    <t>さやえんどう</t>
  </si>
  <si>
    <t>ピーマン</t>
  </si>
  <si>
    <t>かぼちゃ</t>
  </si>
  <si>
    <t>きゅうり</t>
  </si>
  <si>
    <t>トマト</t>
  </si>
  <si>
    <t>なす</t>
  </si>
  <si>
    <t>たまねぎ</t>
  </si>
  <si>
    <t>ねぎ</t>
  </si>
  <si>
    <t>ほうれんそう</t>
  </si>
  <si>
    <t>キャベツ</t>
  </si>
  <si>
    <t>はくさい</t>
  </si>
  <si>
    <t>やまのいも</t>
  </si>
  <si>
    <t>さといも</t>
  </si>
  <si>
    <t>れんこん</t>
  </si>
  <si>
    <t>ごぼう</t>
  </si>
  <si>
    <t>にんじん</t>
  </si>
  <si>
    <t>かぶ</t>
  </si>
  <si>
    <t>だいこん</t>
  </si>
  <si>
    <t>野　　　菜</t>
  </si>
  <si>
    <t>小　　豆</t>
  </si>
  <si>
    <t>大　　豆</t>
  </si>
  <si>
    <t>豆　　　類</t>
  </si>
  <si>
    <t>ばれいしょ</t>
  </si>
  <si>
    <t>かんしょ</t>
  </si>
  <si>
    <t>い　も　類</t>
  </si>
  <si>
    <t>六条大麦</t>
  </si>
  <si>
    <t>小　　麦</t>
  </si>
  <si>
    <t>麦　　　類</t>
  </si>
  <si>
    <t>米</t>
  </si>
  <si>
    <t>（単位：ｔ）</t>
  </si>
  <si>
    <t>42　農　　　業</t>
  </si>
  <si>
    <t>27　　農　 作 　物 　収　 穫　 量</t>
  </si>
  <si>
    <t>農　  作    物</t>
  </si>
  <si>
    <t>注　郡計（平均）は、該当町村分を単純に積み上げ又は平均したものである。</t>
  </si>
  <si>
    <t>kg</t>
  </si>
  <si>
    <t>10ａ当たり　　　　収　　　量</t>
  </si>
  <si>
    <t>作付面積</t>
  </si>
  <si>
    <t>収 穫 量</t>
  </si>
  <si>
    <t>10ａ当たり
収 　　量</t>
  </si>
  <si>
    <t>六　条　大　麦</t>
  </si>
  <si>
    <t>小　　　　　麦</t>
  </si>
  <si>
    <t>米</t>
  </si>
  <si>
    <t>年 次 及 び　　市 町 村 別</t>
  </si>
  <si>
    <t>（単位:ha、ｔ）</t>
  </si>
  <si>
    <t>28　市 町 村 別 米、小 麦 及 び 大 麦 収 穫 量</t>
  </si>
  <si>
    <t>農　　　業　43</t>
  </si>
  <si>
    <t xml:space="preserve">        6</t>
  </si>
  <si>
    <t xml:space="preserve">        7</t>
  </si>
  <si>
    <t xml:space="preserve">        8</t>
  </si>
  <si>
    <t xml:space="preserve">       9</t>
  </si>
  <si>
    <t>収 穫 量</t>
  </si>
  <si>
    <t>資料　石川県農産課「園芸要覧」</t>
  </si>
  <si>
    <t>中 玉 繭</t>
  </si>
  <si>
    <t>上　　繭</t>
  </si>
  <si>
    <t>（箱）</t>
  </si>
  <si>
    <t>（戸）</t>
  </si>
  <si>
    <t>（10a）</t>
  </si>
  <si>
    <t>収　　　　繭　　　　量    (kg)</t>
  </si>
  <si>
    <t>掃 立 箱 数</t>
  </si>
  <si>
    <t>養 蚕 戸 数</t>
  </si>
  <si>
    <t>桑 園 面 積</t>
  </si>
  <si>
    <t>年　　  次</t>
  </si>
  <si>
    <t>29　　桑 園 面 積、養 蚕 戸 数 及 び 収 繭 量</t>
  </si>
  <si>
    <t>44　農　　　業</t>
  </si>
  <si>
    <t>30馬力以上</t>
  </si>
  <si>
    <t>15　～　30</t>
  </si>
  <si>
    <t>15馬力未満</t>
  </si>
  <si>
    <t>歩　行　型</t>
  </si>
  <si>
    <t>米麦用　　乾燥機</t>
  </si>
  <si>
    <t>自脱型
コンバイン</t>
  </si>
  <si>
    <t>バインダー</t>
  </si>
  <si>
    <t>動力　　　田植機</t>
  </si>
  <si>
    <t>動力　　　防除機</t>
  </si>
  <si>
    <t>動力耕うん機・農用トラクター</t>
  </si>
  <si>
    <t>（単位：台）</t>
  </si>
  <si>
    <t>33　　市町村別農用機械個人保有台数（平成7年2月1日現在）</t>
  </si>
  <si>
    <t>農　　　業　45</t>
  </si>
  <si>
    <t>資料　北陸農政局統計情報部「牛乳乳製品統計」</t>
  </si>
  <si>
    <t>そ　の　他</t>
  </si>
  <si>
    <t>乳製品等</t>
  </si>
  <si>
    <t>飲用牛乳等</t>
  </si>
  <si>
    <t>処　　　　    理　    　　　量</t>
  </si>
  <si>
    <t>移 出 量</t>
  </si>
  <si>
    <t>移 入 量</t>
  </si>
  <si>
    <t>生 産 量</t>
  </si>
  <si>
    <t>32　　生乳生産量及び用途別処理量</t>
  </si>
  <si>
    <t>資料　北陸農政局統計情報部「畜産統計」及び「鶏卵流通統計」</t>
  </si>
  <si>
    <t>31　　成 鶏 め す 羽 数 及 び 産 卵 量</t>
  </si>
  <si>
    <t>資料　北陸農政局統計情報部「畜産統計」（ただし、平成7年は「家畜の飼養動向」による。）</t>
  </si>
  <si>
    <t>X</t>
  </si>
  <si>
    <t>30　　家 畜 飼 養 頭 羽 数 (各年2月1日現在）</t>
  </si>
  <si>
    <t>成 鶏 め す 羽 数
　　　　　　　（千羽）</t>
  </si>
  <si>
    <t>一羽当たり産卵量
　　　　　　　　（kg）</t>
  </si>
  <si>
    <t>産　　卵　  量
                （ t ）</t>
  </si>
  <si>
    <t>乳　　　牛
　　（頭）</t>
  </si>
  <si>
    <t>肉　用　牛
　　（頭）</t>
  </si>
  <si>
    <t>豚
　　（頭）</t>
  </si>
  <si>
    <t>採　卵　鶏
　（千羽）</t>
  </si>
  <si>
    <t>ブロイラー
　（千羽）</t>
  </si>
  <si>
    <t>資料　北陸農政局統計情報部「農業経営動向統計」</t>
  </si>
  <si>
    <t xml:space="preserve">   4　経営耕地規模別の結果は、調査農家数が少ないので、おおよその傾向をみる程度に利用されたい。</t>
  </si>
  <si>
    <t xml:space="preserve">   2　農機具資本額には農用自動車を含めている。</t>
  </si>
  <si>
    <t>注 1　平成7年から調査体系変更により、暦年調査となった。</t>
  </si>
  <si>
    <t>平均消費性向（％）</t>
  </si>
  <si>
    <t>エンゲル係数（％）</t>
  </si>
  <si>
    <t>世帯員1人当たり家計費</t>
  </si>
  <si>
    <t>生
活
水
準</t>
  </si>
  <si>
    <t>年末手持ち現金</t>
  </si>
  <si>
    <t>財産的支出</t>
  </si>
  <si>
    <t>経常的支出</t>
  </si>
  <si>
    <t>年内支出</t>
  </si>
  <si>
    <t>財産的収入</t>
  </si>
  <si>
    <t>経常的収入</t>
  </si>
  <si>
    <t>年内収入</t>
  </si>
  <si>
    <t>現
金
収
支
の
総
括</t>
  </si>
  <si>
    <t>年始め手持ち現金</t>
  </si>
  <si>
    <t>農家経済余剰</t>
  </si>
  <si>
    <t>家   計   費</t>
  </si>
  <si>
    <t>可 処 分 所 得</t>
  </si>
  <si>
    <t>年金・被贈等の収入</t>
  </si>
  <si>
    <t>租税公課諸負担</t>
  </si>
  <si>
    <t>農  外  支  出</t>
  </si>
  <si>
    <t>農  外  収  入</t>
  </si>
  <si>
    <t>農  外  所  得</t>
  </si>
  <si>
    <t>農 業 経 営 費</t>
  </si>
  <si>
    <t>農 業 粗 収 益</t>
  </si>
  <si>
    <t>農　業　所　得</t>
  </si>
  <si>
    <t>農　家　所　得</t>
  </si>
  <si>
    <t>農家経済の総括</t>
  </si>
  <si>
    <t>うち 農機具資本額</t>
  </si>
  <si>
    <t>農業固定資本額（千円）</t>
  </si>
  <si>
    <t>農業労働時間（時間）</t>
  </si>
  <si>
    <t>経営耕地面積（ａ）</t>
  </si>
  <si>
    <t>年始め世帯員（人）</t>
  </si>
  <si>
    <t>2.0 ha 以上</t>
  </si>
  <si>
    <t>1.5 ～ 2.0</t>
  </si>
  <si>
    <t>1.0 ～ 1.5</t>
  </si>
  <si>
    <t>0.5 ～ 1.0</t>
  </si>
  <si>
    <t>経　　　営　　　耕　　　地　　　規　　　模　　　別</t>
  </si>
  <si>
    <t>９　　年</t>
  </si>
  <si>
    <t>８　　年</t>
  </si>
  <si>
    <t>７　　年</t>
  </si>
  <si>
    <t>６　年　度</t>
  </si>
  <si>
    <t>平成５年度</t>
  </si>
  <si>
    <t>（単位：千円）</t>
  </si>
  <si>
    <t>（販売農家1戸当たり平均）</t>
  </si>
  <si>
    <t>(1)　　農　　家　　経　　済　　の　　総　　括</t>
  </si>
  <si>
    <t>農　　　業　47</t>
  </si>
  <si>
    <t>46　農　　　業</t>
  </si>
  <si>
    <t>34　　　農　　　　　家　　　　　経　　　　　済</t>
  </si>
  <si>
    <t>概</t>
  </si>
  <si>
    <t>況</t>
  </si>
  <si>
    <t>資産分割による増減・不突合等</t>
  </si>
  <si>
    <t>項　　　　　　　　目</t>
  </si>
  <si>
    <t xml:space="preserve">   3　エンゲル係数の規模別数値については、平成7年から農業経営統計調査に移行したことに伴い、家計費の内訳把握が簡素化されたため、規模別の飲食費が適切に</t>
  </si>
  <si>
    <t>　　　反映されないことから、掲載しないこととした。</t>
  </si>
  <si>
    <t xml:space="preserve">   4　 雑こく・豆類の平成６年度以降については、豆類のみの数値。雑こくはその他作物に含まれる。</t>
  </si>
  <si>
    <t xml:space="preserve">       また、このことから過年次についても従来の「農機具」「農用自動車」「農業用被服費」を合算してここに掲載した。</t>
  </si>
  <si>
    <t>　 3　「農機具・農用自動車等」の平成6年度以降の数値には、農用自動車の修繕、任意保険料などの維持費及び減価償却費、農業被服費を含む。</t>
  </si>
  <si>
    <t xml:space="preserve">   2　「光熱動力」の平成6年度以降の数値は、農用自動車に使用したガソリン・オイル等の燃料代を含む。</t>
  </si>
  <si>
    <t>注 1　平成7年から調査体系変更により、暦年調査となった。</t>
  </si>
  <si>
    <t>そ　　の　　他</t>
  </si>
  <si>
    <t>土地改良水利費</t>
  </si>
  <si>
    <t>賃借料及び料金</t>
  </si>
  <si>
    <t>農用建物維持修繕</t>
  </si>
  <si>
    <t>農機具・農用自動車</t>
  </si>
  <si>
    <t>光　熱　動　力</t>
  </si>
  <si>
    <t>諸材料</t>
  </si>
  <si>
    <t>農　業　薬　剤</t>
  </si>
  <si>
    <t>飼　　　　　料</t>
  </si>
  <si>
    <t>肥　　　　　料</t>
  </si>
  <si>
    <t>動　　　　　物</t>
  </si>
  <si>
    <t>種苗、苗木、蚕種</t>
  </si>
  <si>
    <t>農業雇用労賃</t>
  </si>
  <si>
    <t>うち減価償却費</t>
  </si>
  <si>
    <t>う　ち　現　金</t>
  </si>
  <si>
    <t>農業経営費</t>
  </si>
  <si>
    <t>合　　　　計</t>
  </si>
  <si>
    <t>農 業 雑 収 入</t>
  </si>
  <si>
    <t>畜　産　収　入</t>
  </si>
  <si>
    <t>養　蚕　収　入</t>
  </si>
  <si>
    <t>その他の作物</t>
  </si>
  <si>
    <t>工芸農作物</t>
  </si>
  <si>
    <t>果　　　　樹</t>
  </si>
  <si>
    <t>野　　　　菜</t>
  </si>
  <si>
    <t>い　も　　類</t>
  </si>
  <si>
    <t>雑こく・豆類</t>
  </si>
  <si>
    <t>麦　　　　作</t>
  </si>
  <si>
    <t>稲　　　　作</t>
  </si>
  <si>
    <t>作　物　収　入</t>
  </si>
  <si>
    <t>農業粗収益</t>
  </si>
  <si>
    <t>合　　　　　計</t>
  </si>
  <si>
    <t>9   年</t>
  </si>
  <si>
    <t>8   年</t>
  </si>
  <si>
    <t>7   年</t>
  </si>
  <si>
    <t>6   年</t>
  </si>
  <si>
    <t>平成5年度</t>
  </si>
  <si>
    <t>（販売農家1戸当たり平均）</t>
  </si>
  <si>
    <t>48　農　　　業</t>
  </si>
  <si>
    <t>　　　科目があるので留意されたい。</t>
  </si>
  <si>
    <t xml:space="preserve">   2　平成7年から家計費の内訳把握の簡素化により、その動向が正しく反映されない</t>
  </si>
  <si>
    <t>臨　　時　　費</t>
  </si>
  <si>
    <t>雑　　　　　費</t>
  </si>
  <si>
    <t xml:space="preserve">教 養 娯 楽 費 </t>
  </si>
  <si>
    <t>教　　育　　費</t>
  </si>
  <si>
    <t>交 通 通 信 費</t>
  </si>
  <si>
    <t>保 健 医 療 費</t>
  </si>
  <si>
    <t>被服及び履物費</t>
  </si>
  <si>
    <t>家具・家事用品費</t>
  </si>
  <si>
    <t>家計光熱・水道料</t>
  </si>
  <si>
    <t>住　　居　　費</t>
  </si>
  <si>
    <t>飲　　食　　費</t>
  </si>
  <si>
    <t>家計費</t>
  </si>
  <si>
    <t>公 課 諸 負 担</t>
  </si>
  <si>
    <t>市  町  村  税</t>
  </si>
  <si>
    <t>県　　　　　税</t>
  </si>
  <si>
    <t>国　　　　　税</t>
  </si>
  <si>
    <t>租税公課諸負担</t>
  </si>
  <si>
    <t>給料・俸給</t>
  </si>
  <si>
    <t>被用労賃</t>
  </si>
  <si>
    <t>事業以外収入</t>
  </si>
  <si>
    <t>農外雑収入</t>
  </si>
  <si>
    <t>商工鉱業収入</t>
  </si>
  <si>
    <t>水産業収入</t>
  </si>
  <si>
    <t>林 業 収 入</t>
  </si>
  <si>
    <t>農外事業収入</t>
  </si>
  <si>
    <t>農外収入</t>
  </si>
  <si>
    <t>9   年</t>
  </si>
  <si>
    <t>8   年</t>
  </si>
  <si>
    <t>7   年</t>
  </si>
  <si>
    <t>6   年</t>
  </si>
  <si>
    <t>平成5年度</t>
  </si>
  <si>
    <t>(単位：千円)</t>
  </si>
  <si>
    <t>農　　　業　49</t>
  </si>
  <si>
    <t>(2)　農 業 粗 収 益 及 び 農 業 経 営 費</t>
  </si>
  <si>
    <t>34　農　　家　　経　　済（つづき）</t>
  </si>
  <si>
    <t>(3)　農 外 収 入、租 税 公 課 諸 負 担 及 び 家 計 費</t>
  </si>
  <si>
    <t>項　　　　　　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</si>
</sst>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 numFmtId="178" formatCode="0.0_ "/>
    <numFmt numFmtId="179" formatCode="#,##0.0;\-#,##0.0"/>
    <numFmt numFmtId="180" formatCode="#,##0.0;[Red]\-#,##0.0"/>
    <numFmt numFmtId="181" formatCode="#,##0.0"/>
    <numFmt numFmtId="182" formatCode="0.0"/>
  </numFmts>
  <fonts count="50">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6"/>
      <name val="ＭＳ 明朝"/>
      <family val="1"/>
    </font>
    <font>
      <b/>
      <sz val="14"/>
      <name val="ＭＳ ゴシック"/>
      <family val="3"/>
    </font>
    <font>
      <sz val="11"/>
      <name val="ＭＳ 明朝"/>
      <family val="1"/>
    </font>
    <font>
      <sz val="6"/>
      <name val="ＭＳ 明朝"/>
      <family val="1"/>
    </font>
    <font>
      <sz val="10"/>
      <name val="ＭＳ 明朝"/>
      <family val="1"/>
    </font>
    <font>
      <sz val="12"/>
      <color indexed="8"/>
      <name val="ＭＳ 明朝"/>
      <family val="1"/>
    </font>
    <font>
      <b/>
      <sz val="14"/>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medium">
        <color indexed="8"/>
      </top>
      <bottom style="thin">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color indexed="63"/>
      </left>
      <right>
        <color indexed="63"/>
      </right>
      <top>
        <color indexed="63"/>
      </top>
      <bottom style="thin">
        <color theme="1"/>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4" applyNumberFormat="0" applyAlignment="0" applyProtection="0"/>
    <xf numFmtId="0" fontId="5" fillId="0" borderId="0">
      <alignment/>
      <protection/>
    </xf>
    <xf numFmtId="0" fontId="49" fillId="32" borderId="0" applyNumberFormat="0" applyBorder="0" applyAlignment="0" applyProtection="0"/>
  </cellStyleXfs>
  <cellXfs count="387">
    <xf numFmtId="0" fontId="0" fillId="0" borderId="0" xfId="0" applyAlignment="1">
      <alignment/>
    </xf>
    <xf numFmtId="0" fontId="0" fillId="0" borderId="0" xfId="0" applyFont="1" applyFill="1" applyBorder="1" applyAlignment="1" applyProtection="1">
      <alignment horizontal="center"/>
      <protection/>
    </xf>
    <xf numFmtId="0" fontId="0" fillId="0" borderId="0" xfId="0" applyFont="1" applyFill="1" applyAlignment="1">
      <alignment/>
    </xf>
    <xf numFmtId="0" fontId="0" fillId="0" borderId="0" xfId="0" applyFont="1" applyFill="1" applyBorder="1" applyAlignment="1" applyProtection="1">
      <alignment horizontal="centerContinuous"/>
      <protection/>
    </xf>
    <xf numFmtId="0" fontId="0" fillId="0" borderId="0" xfId="0" applyFont="1" applyFill="1" applyBorder="1" applyAlignment="1" applyProtection="1">
      <alignment horizontal="right"/>
      <protection/>
    </xf>
    <xf numFmtId="0" fontId="0" fillId="0" borderId="10" xfId="0" applyFont="1" applyFill="1" applyBorder="1" applyAlignment="1" applyProtection="1">
      <alignment horizontal="center" vertical="center"/>
      <protection/>
    </xf>
    <xf numFmtId="37" fontId="0" fillId="0" borderId="0" xfId="0" applyNumberFormat="1" applyFont="1" applyFill="1" applyAlignment="1" applyProtection="1">
      <alignment/>
      <protection/>
    </xf>
    <xf numFmtId="37" fontId="0" fillId="0" borderId="0" xfId="0" applyNumberFormat="1" applyFont="1" applyFill="1" applyBorder="1" applyAlignment="1" applyProtection="1">
      <alignment/>
      <protection/>
    </xf>
    <xf numFmtId="0" fontId="0" fillId="0" borderId="0" xfId="0" applyFont="1" applyFill="1" applyAlignment="1" applyProtection="1">
      <alignment/>
      <protection/>
    </xf>
    <xf numFmtId="0" fontId="7" fillId="0" borderId="0" xfId="0" applyFont="1" applyFill="1" applyAlignment="1">
      <alignment/>
    </xf>
    <xf numFmtId="37" fontId="7" fillId="0" borderId="11" xfId="0" applyNumberFormat="1" applyFont="1" applyFill="1" applyBorder="1" applyAlignment="1" applyProtection="1">
      <alignment/>
      <protection/>
    </xf>
    <xf numFmtId="0" fontId="0" fillId="0" borderId="12" xfId="0" applyFill="1" applyBorder="1" applyAlignment="1" applyProtection="1">
      <alignment horizontal="distributed"/>
      <protection/>
    </xf>
    <xf numFmtId="0" fontId="0" fillId="0" borderId="12" xfId="0" applyFont="1" applyFill="1" applyBorder="1" applyAlignment="1" applyProtection="1" quotePrefix="1">
      <alignment horizontal="left" indent="3"/>
      <protection/>
    </xf>
    <xf numFmtId="0" fontId="7" fillId="0" borderId="13" xfId="0" applyFont="1" applyFill="1" applyBorder="1" applyAlignment="1" applyProtection="1" quotePrefix="1">
      <alignment horizontal="left" indent="3"/>
      <protection/>
    </xf>
    <xf numFmtId="0" fontId="0" fillId="0" borderId="14" xfId="0" applyFill="1" applyBorder="1" applyAlignment="1" applyProtection="1">
      <alignment horizontal="center" vertical="center"/>
      <protection/>
    </xf>
    <xf numFmtId="0" fontId="0" fillId="0" borderId="0" xfId="0" applyFill="1" applyAlignment="1">
      <alignment/>
    </xf>
    <xf numFmtId="0" fontId="7" fillId="0" borderId="0" xfId="0" applyFont="1" applyFill="1" applyBorder="1" applyAlignment="1" applyProtection="1">
      <alignment horizontal="center"/>
      <protection/>
    </xf>
    <xf numFmtId="37" fontId="0" fillId="0" borderId="15" xfId="0" applyNumberFormat="1" applyFont="1" applyFill="1" applyBorder="1" applyAlignment="1" applyProtection="1">
      <alignment/>
      <protection/>
    </xf>
    <xf numFmtId="37" fontId="0" fillId="0" borderId="16" xfId="0" applyNumberFormat="1" applyFont="1" applyFill="1" applyBorder="1" applyAlignment="1" applyProtection="1">
      <alignment/>
      <protection/>
    </xf>
    <xf numFmtId="37" fontId="7" fillId="0" borderId="17" xfId="0" applyNumberFormat="1" applyFont="1" applyFill="1" applyBorder="1" applyAlignment="1" applyProtection="1">
      <alignment/>
      <protection/>
    </xf>
    <xf numFmtId="0" fontId="25" fillId="0" borderId="0" xfId="0" applyFont="1" applyFill="1" applyAlignment="1">
      <alignment/>
    </xf>
    <xf numFmtId="0" fontId="24" fillId="0" borderId="0" xfId="0" applyFont="1" applyFill="1" applyAlignment="1">
      <alignment horizontal="center"/>
    </xf>
    <xf numFmtId="0" fontId="0" fillId="0" borderId="0" xfId="0" applyFill="1" applyAlignment="1">
      <alignment vertical="top"/>
    </xf>
    <xf numFmtId="0" fontId="24" fillId="0" borderId="0" xfId="0" applyFont="1" applyFill="1" applyAlignment="1">
      <alignment horizontal="center" vertical="center"/>
    </xf>
    <xf numFmtId="0" fontId="26"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27" fillId="0" borderId="0" xfId="0" applyFont="1" applyFill="1" applyAlignment="1">
      <alignment vertical="center"/>
    </xf>
    <xf numFmtId="0" fontId="0" fillId="0" borderId="18" xfId="0" applyFont="1" applyFill="1" applyBorder="1" applyAlignment="1" applyProtection="1">
      <alignment horizontal="center" vertical="center"/>
      <protection/>
    </xf>
    <xf numFmtId="37" fontId="0" fillId="0" borderId="11"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0" fontId="0" fillId="0" borderId="13" xfId="0" applyFont="1" applyFill="1" applyBorder="1" applyAlignment="1" applyProtection="1">
      <alignment horizontal="distributed" vertical="center"/>
      <protection/>
    </xf>
    <xf numFmtId="0" fontId="0" fillId="0" borderId="11" xfId="0" applyFont="1" applyFill="1" applyBorder="1" applyAlignment="1" applyProtection="1">
      <alignment vertical="center"/>
      <protection/>
    </xf>
    <xf numFmtId="0" fontId="7" fillId="0" borderId="0" xfId="0" applyFont="1" applyFill="1" applyAlignment="1">
      <alignment vertical="center"/>
    </xf>
    <xf numFmtId="176" fontId="7" fillId="0" borderId="0" xfId="0" applyNumberFormat="1" applyFont="1" applyFill="1" applyBorder="1" applyAlignment="1" applyProtection="1">
      <alignment vertical="center"/>
      <protection/>
    </xf>
    <xf numFmtId="0" fontId="7" fillId="0" borderId="12" xfId="0" applyFont="1" applyFill="1" applyBorder="1" applyAlignment="1">
      <alignment horizontal="distributed" vertical="center"/>
    </xf>
    <xf numFmtId="0" fontId="7"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37" fontId="7" fillId="0" borderId="0" xfId="0" applyNumberFormat="1" applyFont="1" applyFill="1" applyAlignment="1" applyProtection="1">
      <alignment horizontal="right" vertical="center"/>
      <protection/>
    </xf>
    <xf numFmtId="0" fontId="7" fillId="0" borderId="0"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7" fontId="7" fillId="0" borderId="16" xfId="0" applyNumberFormat="1" applyFont="1" applyFill="1" applyBorder="1" applyAlignment="1" applyProtection="1">
      <alignment vertical="center"/>
      <protection/>
    </xf>
    <xf numFmtId="0" fontId="7" fillId="0" borderId="12" xfId="0" applyFont="1" applyFill="1" applyBorder="1" applyAlignment="1" applyProtection="1">
      <alignment horizontal="distributed" vertical="center"/>
      <protection/>
    </xf>
    <xf numFmtId="0" fontId="7" fillId="0" borderId="0" xfId="0" applyFont="1" applyFill="1" applyAlignment="1" applyProtection="1">
      <alignment vertical="center"/>
      <protection/>
    </xf>
    <xf numFmtId="0" fontId="7" fillId="0" borderId="19" xfId="0" applyFont="1" applyFill="1" applyBorder="1" applyAlignment="1">
      <alignment horizontal="distributed" vertical="center"/>
    </xf>
    <xf numFmtId="0" fontId="7" fillId="0" borderId="18" xfId="0" applyFont="1" applyFill="1" applyBorder="1" applyAlignment="1" applyProtection="1">
      <alignment horizontal="distributed" vertical="center"/>
      <protection/>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3" xfId="0"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1" xfId="0"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4"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0" fillId="0" borderId="10" xfId="0" applyFill="1" applyBorder="1" applyAlignment="1" applyProtection="1">
      <alignment horizontal="right" vertical="center"/>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0" xfId="0" applyFont="1" applyFill="1" applyBorder="1" applyAlignment="1" applyProtection="1">
      <alignment horizontal="centerContinuous" vertical="center"/>
      <protection/>
    </xf>
    <xf numFmtId="0" fontId="0" fillId="0" borderId="0" xfId="0" applyFill="1" applyAlignment="1">
      <alignment horizontal="right" vertical="top"/>
    </xf>
    <xf numFmtId="0" fontId="0" fillId="0" borderId="0" xfId="0" applyFont="1" applyFill="1" applyAlignment="1">
      <alignment horizontal="right" vertical="top"/>
    </xf>
    <xf numFmtId="0" fontId="0" fillId="0" borderId="0" xfId="0" applyFont="1" applyFill="1" applyAlignment="1">
      <alignment horizontal="right"/>
    </xf>
    <xf numFmtId="0" fontId="0" fillId="0" borderId="0" xfId="0" applyAlignment="1">
      <alignment vertical="top"/>
    </xf>
    <xf numFmtId="0" fontId="0" fillId="0" borderId="0" xfId="0" applyFill="1" applyAlignment="1">
      <alignment horizontal="right" vertical="top"/>
    </xf>
    <xf numFmtId="37" fontId="7" fillId="0" borderId="11" xfId="0" applyNumberFormat="1" applyFont="1" applyFill="1" applyBorder="1" applyAlignment="1" applyProtection="1">
      <alignment vertical="center"/>
      <protection/>
    </xf>
    <xf numFmtId="0" fontId="7" fillId="0" borderId="13" xfId="0" applyFont="1" applyFill="1" applyBorder="1" applyAlignment="1" applyProtection="1" quotePrefix="1">
      <alignment horizontal="left" vertical="center" indent="2"/>
      <protection/>
    </xf>
    <xf numFmtId="0" fontId="0" fillId="0" borderId="12" xfId="0" applyFont="1" applyFill="1" applyBorder="1" applyAlignment="1" applyProtection="1" quotePrefix="1">
      <alignment horizontal="left" vertical="center" indent="2"/>
      <protection/>
    </xf>
    <xf numFmtId="37" fontId="0" fillId="0" borderId="18" xfId="0" applyNumberFormat="1" applyFont="1" applyFill="1" applyBorder="1" applyAlignment="1" applyProtection="1">
      <alignment vertical="center"/>
      <protection/>
    </xf>
    <xf numFmtId="0" fontId="0" fillId="0" borderId="12" xfId="0"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37" fontId="0" fillId="0" borderId="13"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37" fontId="0" fillId="0" borderId="14" xfId="0" applyNumberFormat="1" applyFont="1" applyFill="1" applyBorder="1" applyAlignment="1" applyProtection="1">
      <alignment horizontal="center" vertical="center"/>
      <protection/>
    </xf>
    <xf numFmtId="37" fontId="0" fillId="0" borderId="26" xfId="0" applyNumberFormat="1" applyFont="1" applyFill="1" applyBorder="1" applyAlignment="1" applyProtection="1">
      <alignment horizontal="center" vertical="center"/>
      <protection/>
    </xf>
    <xf numFmtId="37" fontId="0" fillId="0" borderId="10" xfId="0" applyNumberFormat="1" applyFont="1" applyFill="1" applyBorder="1" applyAlignment="1" applyProtection="1">
      <alignment horizontal="center" vertical="center"/>
      <protection/>
    </xf>
    <xf numFmtId="0" fontId="0" fillId="0" borderId="0" xfId="0" applyFill="1" applyBorder="1" applyAlignment="1" applyProtection="1">
      <alignment horizontal="right"/>
      <protection/>
    </xf>
    <xf numFmtId="37" fontId="0" fillId="0" borderId="0" xfId="0" applyNumberFormat="1" applyFont="1" applyFill="1" applyAlignment="1" applyProtection="1">
      <alignment horizontal="centerContinuous"/>
      <protection/>
    </xf>
    <xf numFmtId="0" fontId="7" fillId="0" borderId="13" xfId="0" applyFont="1" applyFill="1" applyBorder="1" applyAlignment="1" applyProtection="1" quotePrefix="1">
      <alignment horizontal="center"/>
      <protection/>
    </xf>
    <xf numFmtId="0" fontId="0" fillId="0" borderId="12" xfId="0" applyFill="1" applyBorder="1" applyAlignment="1" applyProtection="1" quotePrefix="1">
      <alignment horizontal="center"/>
      <protection/>
    </xf>
    <xf numFmtId="37" fontId="0" fillId="0" borderId="18" xfId="0" applyNumberFormat="1" applyFont="1" applyFill="1" applyBorder="1" applyAlignment="1" applyProtection="1">
      <alignment/>
      <protection/>
    </xf>
    <xf numFmtId="37" fontId="7" fillId="0" borderId="11" xfId="0" applyNumberFormat="1" applyFont="1" applyFill="1" applyBorder="1" applyAlignment="1" applyProtection="1">
      <alignment horizontal="right" vertical="center"/>
      <protection/>
    </xf>
    <xf numFmtId="37" fontId="7" fillId="0" borderId="17" xfId="0" applyNumberFormat="1" applyFont="1" applyFill="1" applyBorder="1" applyAlignment="1" applyProtection="1">
      <alignment vertical="center"/>
      <protection/>
    </xf>
    <xf numFmtId="0" fontId="7" fillId="0" borderId="13" xfId="0" applyFont="1" applyFill="1" applyBorder="1" applyAlignment="1" applyProtection="1" quotePrefix="1">
      <alignment horizontal="left" vertical="center" indent="3"/>
      <protection/>
    </xf>
    <xf numFmtId="37" fontId="0" fillId="0" borderId="0" xfId="0" applyNumberFormat="1" applyFont="1" applyFill="1" applyBorder="1" applyAlignment="1" applyProtection="1">
      <alignment horizontal="right" vertical="center"/>
      <protection/>
    </xf>
    <xf numFmtId="0" fontId="0" fillId="0" borderId="12" xfId="0" applyFont="1" applyFill="1" applyBorder="1" applyAlignment="1" applyProtection="1" quotePrefix="1">
      <alignment horizontal="left" vertical="center" indent="3"/>
      <protection/>
    </xf>
    <xf numFmtId="37" fontId="0" fillId="0" borderId="15" xfId="0" applyNumberFormat="1"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37" fontId="0" fillId="0" borderId="18" xfId="0" applyNumberFormat="1" applyFont="1" applyFill="1" applyBorder="1" applyAlignment="1" applyProtection="1">
      <alignment horizontal="right"/>
      <protection/>
    </xf>
    <xf numFmtId="37" fontId="0" fillId="0" borderId="0" xfId="0" applyNumberFormat="1" applyFont="1" applyFill="1" applyAlignment="1" applyProtection="1">
      <alignment horizontal="right"/>
      <protection/>
    </xf>
    <xf numFmtId="37" fontId="0" fillId="0" borderId="0" xfId="0" applyNumberFormat="1" applyFont="1" applyFill="1" applyBorder="1" applyAlignment="1" applyProtection="1">
      <alignment horizontal="right"/>
      <protection/>
    </xf>
    <xf numFmtId="37" fontId="7" fillId="0" borderId="31" xfId="0" applyNumberFormat="1" applyFont="1" applyFill="1" applyBorder="1" applyAlignment="1" applyProtection="1">
      <alignment horizontal="right"/>
      <protection/>
    </xf>
    <xf numFmtId="0" fontId="0" fillId="0" borderId="17" xfId="0" applyFont="1"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37" fontId="0" fillId="0" borderId="11" xfId="0" applyNumberFormat="1" applyFont="1" applyFill="1" applyBorder="1" applyAlignment="1" applyProtection="1">
      <alignment horizontal="right" vertical="center"/>
      <protection/>
    </xf>
    <xf numFmtId="37" fontId="7" fillId="0" borderId="0" xfId="0" applyNumberFormat="1" applyFont="1" applyFill="1" applyBorder="1" applyAlignment="1" applyProtection="1">
      <alignment horizontal="right" vertical="center"/>
      <protection/>
    </xf>
    <xf numFmtId="0" fontId="0" fillId="0" borderId="12" xfId="0" applyFont="1" applyFill="1" applyBorder="1" applyAlignment="1" applyProtection="1">
      <alignment vertical="center"/>
      <protection/>
    </xf>
    <xf numFmtId="0" fontId="7" fillId="0" borderId="19" xfId="0" applyFont="1" applyFill="1" applyBorder="1" applyAlignment="1" applyProtection="1">
      <alignment horizontal="distributed" vertical="center"/>
      <protection/>
    </xf>
    <xf numFmtId="0" fontId="0" fillId="0" borderId="13" xfId="0"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0" fontId="0" fillId="0" borderId="20" xfId="0" applyFont="1" applyFill="1" applyBorder="1" applyAlignment="1">
      <alignment horizontal="right" vertical="center"/>
    </xf>
    <xf numFmtId="0" fontId="0" fillId="0" borderId="25" xfId="0" applyFont="1" applyFill="1" applyBorder="1" applyAlignment="1">
      <alignment vertical="center"/>
    </xf>
    <xf numFmtId="0" fontId="0" fillId="0" borderId="25" xfId="0" applyFont="1" applyFill="1" applyBorder="1" applyAlignment="1">
      <alignment horizontal="center" vertical="center" wrapText="1"/>
    </xf>
    <xf numFmtId="0" fontId="0" fillId="0" borderId="21" xfId="0" applyFont="1" applyFill="1" applyBorder="1" applyAlignment="1" applyProtection="1">
      <alignment vertical="center"/>
      <protection/>
    </xf>
    <xf numFmtId="0" fontId="27" fillId="0" borderId="22" xfId="0" applyFont="1" applyFill="1" applyBorder="1" applyAlignment="1" applyProtection="1">
      <alignment horizontal="center" vertical="center"/>
      <protection/>
    </xf>
    <xf numFmtId="0" fontId="27" fillId="0" borderId="24"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ill="1" applyBorder="1" applyAlignment="1" applyProtection="1">
      <alignment vertical="top"/>
      <protection/>
    </xf>
    <xf numFmtId="0" fontId="29" fillId="0" borderId="0" xfId="0" applyFont="1" applyFill="1" applyBorder="1" applyAlignment="1" applyProtection="1">
      <alignment/>
      <protection/>
    </xf>
    <xf numFmtId="37" fontId="29" fillId="0" borderId="0" xfId="0" applyNumberFormat="1" applyFont="1" applyFill="1" applyBorder="1" applyAlignment="1" applyProtection="1">
      <alignment/>
      <protection/>
    </xf>
    <xf numFmtId="0" fontId="29" fillId="0" borderId="0" xfId="0" applyFont="1" applyFill="1" applyAlignment="1">
      <alignment/>
    </xf>
    <xf numFmtId="176" fontId="7"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top"/>
      <protection/>
    </xf>
    <xf numFmtId="0" fontId="0" fillId="0" borderId="0" xfId="0" applyFont="1" applyFill="1" applyBorder="1" applyAlignment="1" applyProtection="1">
      <alignment horizontal="right" vertical="top"/>
      <protection/>
    </xf>
    <xf numFmtId="0" fontId="0" fillId="0" borderId="0" xfId="0"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11" xfId="0" applyNumberFormat="1" applyFont="1" applyFill="1" applyBorder="1" applyAlignment="1" applyProtection="1">
      <alignment horizontal="right"/>
      <protection/>
    </xf>
    <xf numFmtId="0" fontId="0" fillId="0" borderId="13" xfId="0" applyFont="1" applyFill="1" applyBorder="1" applyAlignment="1" applyProtection="1">
      <alignment horizontal="distributed"/>
      <protection/>
    </xf>
    <xf numFmtId="0" fontId="0" fillId="0" borderId="11" xfId="0" applyFont="1" applyFill="1" applyBorder="1" applyAlignment="1" applyProtection="1">
      <alignment/>
      <protection/>
    </xf>
    <xf numFmtId="176" fontId="7" fillId="0" borderId="0" xfId="0" applyNumberFormat="1" applyFont="1" applyFill="1" applyBorder="1" applyAlignment="1" applyProtection="1">
      <alignment/>
      <protection/>
    </xf>
    <xf numFmtId="37" fontId="7" fillId="0" borderId="0" xfId="0" applyNumberFormat="1" applyFont="1" applyFill="1" applyBorder="1" applyAlignment="1" applyProtection="1">
      <alignment horizontal="right"/>
      <protection/>
    </xf>
    <xf numFmtId="0" fontId="7" fillId="0" borderId="12" xfId="0" applyFont="1" applyFill="1" applyBorder="1" applyAlignment="1" applyProtection="1">
      <alignment horizontal="distributed"/>
      <protection/>
    </xf>
    <xf numFmtId="0" fontId="7" fillId="0" borderId="0" xfId="0" applyFont="1" applyFill="1" applyBorder="1" applyAlignment="1" applyProtection="1">
      <alignment horizontal="distributed"/>
      <protection/>
    </xf>
    <xf numFmtId="0" fontId="0" fillId="0" borderId="12" xfId="0" applyFont="1" applyFill="1" applyBorder="1" applyAlignment="1" applyProtection="1">
      <alignment horizontal="distributed"/>
      <protection/>
    </xf>
    <xf numFmtId="37" fontId="0" fillId="0" borderId="0" xfId="0" applyNumberFormat="1" applyFont="1" applyFill="1" applyBorder="1" applyAlignment="1" applyProtection="1">
      <alignment horizontal="right"/>
      <protection/>
    </xf>
    <xf numFmtId="0" fontId="7" fillId="0" borderId="12" xfId="0" applyFont="1" applyFill="1" applyBorder="1" applyAlignment="1" applyProtection="1">
      <alignment/>
      <protection/>
    </xf>
    <xf numFmtId="0" fontId="7" fillId="0" borderId="0" xfId="0" applyFont="1" applyFill="1" applyBorder="1" applyAlignment="1" applyProtection="1">
      <alignment/>
      <protection/>
    </xf>
    <xf numFmtId="37" fontId="7" fillId="0" borderId="0" xfId="0" applyNumberFormat="1" applyFont="1" applyFill="1" applyBorder="1" applyAlignment="1" applyProtection="1">
      <alignment/>
      <protection/>
    </xf>
    <xf numFmtId="0" fontId="7" fillId="0" borderId="19" xfId="0" applyFont="1" applyFill="1" applyBorder="1" applyAlignment="1" applyProtection="1">
      <alignment horizontal="distributed"/>
      <protection/>
    </xf>
    <xf numFmtId="0" fontId="7" fillId="0" borderId="18" xfId="0" applyFont="1" applyFill="1" applyBorder="1" applyAlignment="1" applyProtection="1">
      <alignment horizontal="distributed"/>
      <protection/>
    </xf>
    <xf numFmtId="0" fontId="0" fillId="0" borderId="17" xfId="0" applyFont="1" applyFill="1" applyBorder="1" applyAlignment="1">
      <alignment horizontal="center" vertical="center"/>
    </xf>
    <xf numFmtId="0" fontId="0" fillId="0" borderId="13" xfId="0" applyFont="1" applyFill="1" applyBorder="1" applyAlignment="1" applyProtection="1">
      <alignment/>
      <protection/>
    </xf>
    <xf numFmtId="0" fontId="0" fillId="0" borderId="11" xfId="0" applyFont="1" applyFill="1" applyBorder="1" applyAlignment="1" applyProtection="1">
      <alignment/>
      <protection/>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wrapText="1"/>
      <protection/>
    </xf>
    <xf numFmtId="0" fontId="0" fillId="0" borderId="28" xfId="0" applyFont="1" applyFill="1" applyBorder="1" applyAlignment="1" applyProtection="1">
      <alignment/>
      <protection/>
    </xf>
    <xf numFmtId="0" fontId="0" fillId="0" borderId="29" xfId="0" applyFont="1" applyFill="1" applyBorder="1" applyAlignment="1" applyProtection="1">
      <alignment/>
      <protection/>
    </xf>
    <xf numFmtId="0" fontId="0" fillId="0" borderId="32" xfId="0" applyFill="1" applyBorder="1" applyAlignment="1" applyProtection="1">
      <alignment horizontal="center" vertical="center"/>
      <protection/>
    </xf>
    <xf numFmtId="177" fontId="7" fillId="0" borderId="0" xfId="0" applyNumberFormat="1" applyFont="1" applyFill="1" applyBorder="1" applyAlignment="1" applyProtection="1">
      <alignment/>
      <protection/>
    </xf>
    <xf numFmtId="177" fontId="7" fillId="0" borderId="0" xfId="0" applyNumberFormat="1" applyFont="1" applyFill="1" applyBorder="1" applyAlignment="1" applyProtection="1">
      <alignment horizontal="center"/>
      <protection/>
    </xf>
    <xf numFmtId="177" fontId="7" fillId="0" borderId="16" xfId="0" applyNumberFormat="1" applyFont="1" applyFill="1" applyBorder="1" applyAlignment="1" applyProtection="1">
      <alignment/>
      <protection/>
    </xf>
    <xf numFmtId="177" fontId="7" fillId="0" borderId="0" xfId="0" applyNumberFormat="1" applyFont="1" applyFill="1" applyBorder="1" applyAlignment="1" applyProtection="1">
      <alignment horizontal="right"/>
      <protection/>
    </xf>
    <xf numFmtId="177" fontId="0" fillId="0" borderId="16" xfId="0" applyNumberFormat="1" applyFont="1" applyFill="1" applyBorder="1" applyAlignment="1" applyProtection="1">
      <alignment/>
      <protection/>
    </xf>
    <xf numFmtId="177" fontId="0" fillId="0" borderId="0" xfId="0" applyNumberFormat="1" applyFont="1" applyFill="1" applyAlignment="1" applyProtection="1">
      <alignment/>
      <protection/>
    </xf>
    <xf numFmtId="177" fontId="0"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center"/>
      <protection/>
    </xf>
    <xf numFmtId="177" fontId="0" fillId="0" borderId="17" xfId="0" applyNumberFormat="1" applyFont="1" applyFill="1" applyBorder="1" applyAlignment="1" applyProtection="1">
      <alignment/>
      <protection/>
    </xf>
    <xf numFmtId="177" fontId="0" fillId="0" borderId="11" xfId="0" applyNumberFormat="1" applyFont="1" applyFill="1" applyBorder="1" applyAlignment="1" applyProtection="1">
      <alignment/>
      <protection/>
    </xf>
    <xf numFmtId="177" fontId="0" fillId="0" borderId="11" xfId="0" applyNumberFormat="1" applyFont="1" applyFill="1" applyBorder="1" applyAlignment="1" applyProtection="1">
      <alignment horizontal="right"/>
      <protection/>
    </xf>
    <xf numFmtId="0" fontId="0" fillId="0" borderId="0" xfId="0" applyFont="1" applyFill="1" applyAlignment="1" applyProtection="1">
      <alignment/>
      <protection/>
    </xf>
    <xf numFmtId="0" fontId="0" fillId="0" borderId="11" xfId="0" applyFont="1" applyFill="1" applyBorder="1" applyAlignment="1" applyProtection="1">
      <alignment horizontal="right"/>
      <protection/>
    </xf>
    <xf numFmtId="0" fontId="0" fillId="0" borderId="17" xfId="0" applyFont="1" applyFill="1" applyBorder="1" applyAlignment="1" applyProtection="1">
      <alignment/>
      <protection/>
    </xf>
    <xf numFmtId="0" fontId="7" fillId="0" borderId="0" xfId="0" applyFont="1" applyFill="1" applyBorder="1" applyAlignment="1" applyProtection="1">
      <alignment horizontal="right"/>
      <protection/>
    </xf>
    <xf numFmtId="37" fontId="7" fillId="0" borderId="12" xfId="0" applyNumberFormat="1" applyFont="1" applyFill="1" applyBorder="1" applyAlignment="1" applyProtection="1">
      <alignment horizontal="distributed"/>
      <protection/>
    </xf>
    <xf numFmtId="37" fontId="7" fillId="0" borderId="0" xfId="0" applyNumberFormat="1" applyFont="1" applyFill="1" applyBorder="1" applyAlignment="1" applyProtection="1">
      <alignment horizontal="distributed"/>
      <protection/>
    </xf>
    <xf numFmtId="0" fontId="7" fillId="0" borderId="12" xfId="0" applyFont="1" applyFill="1" applyBorder="1" applyAlignment="1" applyProtection="1">
      <alignment horizontal="distributed"/>
      <protection/>
    </xf>
    <xf numFmtId="0" fontId="7" fillId="0" borderId="0" xfId="0" applyFont="1" applyFill="1" applyBorder="1" applyAlignment="1" applyProtection="1">
      <alignment horizontal="distributed"/>
      <protection/>
    </xf>
    <xf numFmtId="0" fontId="7" fillId="0" borderId="0" xfId="0" applyFont="1" applyFill="1" applyBorder="1" applyAlignment="1" applyProtection="1">
      <alignment/>
      <protection/>
    </xf>
    <xf numFmtId="0" fontId="7" fillId="0" borderId="12" xfId="0" applyFont="1" applyFill="1" applyBorder="1" applyAlignment="1">
      <alignment horizontal="distributed"/>
    </xf>
    <xf numFmtId="0" fontId="7" fillId="0" borderId="0" xfId="0" applyFont="1" applyFill="1" applyAlignment="1">
      <alignment horizontal="distributed"/>
    </xf>
    <xf numFmtId="0" fontId="0" fillId="0" borderId="24"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0" borderId="17" xfId="0" applyFont="1" applyFill="1" applyBorder="1" applyAlignment="1">
      <alignment horizontal="center" vertical="center" wrapText="1"/>
    </xf>
    <xf numFmtId="0" fontId="0" fillId="0" borderId="26" xfId="0" applyFont="1" applyFill="1" applyBorder="1" applyAlignment="1" applyProtection="1">
      <alignment/>
      <protection/>
    </xf>
    <xf numFmtId="0" fontId="0" fillId="0" borderId="32" xfId="0" applyFont="1" applyFill="1" applyBorder="1" applyAlignment="1" applyProtection="1">
      <alignment horizontal="center" vertical="center"/>
      <protection/>
    </xf>
    <xf numFmtId="0" fontId="0" fillId="0" borderId="14" xfId="0" applyFont="1" applyFill="1" applyBorder="1" applyAlignment="1" applyProtection="1">
      <alignment/>
      <protection/>
    </xf>
    <xf numFmtId="0" fontId="0" fillId="0" borderId="32" xfId="0"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7" xfId="0" applyFill="1" applyBorder="1" applyAlignment="1" applyProtection="1">
      <alignment horizontal="center" vertical="center" wrapText="1"/>
      <protection/>
    </xf>
    <xf numFmtId="0" fontId="0" fillId="0" borderId="27" xfId="0" applyFill="1" applyBorder="1" applyAlignment="1" applyProtection="1">
      <alignment horizontal="distributed" vertical="center"/>
      <protection/>
    </xf>
    <xf numFmtId="0" fontId="0" fillId="0" borderId="20" xfId="0" applyFont="1" applyFill="1" applyBorder="1" applyAlignment="1">
      <alignment horizontal="distributed" vertical="center"/>
    </xf>
    <xf numFmtId="0" fontId="0" fillId="0" borderId="27" xfId="0" applyFill="1" applyBorder="1" applyAlignment="1" applyProtection="1">
      <alignment horizontal="distributed" vertical="center" wrapText="1"/>
      <protection/>
    </xf>
    <xf numFmtId="0" fontId="0" fillId="0" borderId="20" xfId="0" applyFont="1" applyFill="1" applyBorder="1" applyAlignment="1">
      <alignment horizontal="distributed" vertical="center" wrapText="1"/>
    </xf>
    <xf numFmtId="0" fontId="0" fillId="0" borderId="13" xfId="0" applyFont="1" applyFill="1" applyBorder="1" applyAlignment="1">
      <alignment horizontal="distributed"/>
    </xf>
    <xf numFmtId="0" fontId="0" fillId="0" borderId="11" xfId="0" applyFont="1" applyFill="1" applyBorder="1" applyAlignment="1">
      <alignment/>
    </xf>
    <xf numFmtId="0" fontId="0" fillId="0" borderId="12" xfId="0" applyFont="1" applyFill="1" applyBorder="1" applyAlignment="1">
      <alignment horizontal="distributed"/>
    </xf>
    <xf numFmtId="0" fontId="0" fillId="0" borderId="0" xfId="0" applyFont="1" applyFill="1" applyAlignment="1">
      <alignment/>
    </xf>
    <xf numFmtId="0" fontId="0" fillId="0" borderId="0" xfId="0" applyFont="1" applyFill="1" applyBorder="1" applyAlignment="1">
      <alignment horizontal="center"/>
    </xf>
    <xf numFmtId="0" fontId="7" fillId="0" borderId="12" xfId="0" applyFont="1" applyFill="1" applyBorder="1" applyAlignment="1">
      <alignment/>
    </xf>
    <xf numFmtId="0" fontId="7" fillId="0" borderId="0" xfId="0" applyFont="1" applyFill="1" applyBorder="1" applyAlignment="1">
      <alignment/>
    </xf>
    <xf numFmtId="38" fontId="0" fillId="0" borderId="0" xfId="48" applyFont="1" applyFill="1" applyAlignment="1">
      <alignment/>
    </xf>
    <xf numFmtId="38" fontId="0" fillId="0" borderId="0" xfId="48" applyFont="1" applyFill="1" applyBorder="1" applyAlignment="1" applyProtection="1">
      <alignment/>
      <protection/>
    </xf>
    <xf numFmtId="38" fontId="0" fillId="0" borderId="0" xfId="48" applyFont="1" applyFill="1" applyAlignment="1" applyProtection="1">
      <alignment/>
      <protection/>
    </xf>
    <xf numFmtId="0" fontId="0" fillId="0" borderId="12" xfId="0" applyFont="1" applyFill="1" applyBorder="1" applyAlignment="1">
      <alignment horizontal="left"/>
    </xf>
    <xf numFmtId="0" fontId="7" fillId="0" borderId="12" xfId="0" applyFont="1" applyFill="1" applyBorder="1" applyAlignment="1">
      <alignment wrapText="1"/>
    </xf>
    <xf numFmtId="0" fontId="7" fillId="0" borderId="0" xfId="0" applyFont="1" applyFill="1" applyBorder="1" applyAlignment="1">
      <alignment wrapText="1"/>
    </xf>
    <xf numFmtId="0" fontId="0" fillId="0" borderId="12" xfId="0" applyFont="1" applyFill="1" applyBorder="1" applyAlignment="1">
      <alignment/>
    </xf>
    <xf numFmtId="37" fontId="0" fillId="0" borderId="0" xfId="0" applyNumberFormat="1" applyFont="1" applyFill="1" applyAlignment="1" applyProtection="1">
      <alignment horizontal="right"/>
      <protection/>
    </xf>
    <xf numFmtId="38" fontId="0" fillId="0" borderId="0" xfId="48" applyFont="1" applyFill="1" applyBorder="1" applyAlignment="1">
      <alignment/>
    </xf>
    <xf numFmtId="0" fontId="7" fillId="0" borderId="19" xfId="0" applyFont="1" applyFill="1" applyBorder="1" applyAlignment="1">
      <alignment horizontal="center"/>
    </xf>
    <xf numFmtId="0" fontId="7" fillId="0" borderId="18"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centerContinuous"/>
    </xf>
    <xf numFmtId="0" fontId="26" fillId="0" borderId="0" xfId="0" applyFont="1" applyFill="1" applyBorder="1" applyAlignment="1">
      <alignment horizontal="center" vertical="center"/>
    </xf>
    <xf numFmtId="0" fontId="7" fillId="0" borderId="0" xfId="0" applyFont="1" applyFill="1" applyBorder="1" applyAlignment="1">
      <alignment horizontal="distributed"/>
    </xf>
    <xf numFmtId="0" fontId="0" fillId="0" borderId="0" xfId="0" applyFont="1" applyFill="1" applyBorder="1" applyAlignment="1">
      <alignment/>
    </xf>
    <xf numFmtId="0" fontId="7" fillId="0" borderId="0" xfId="0" applyFont="1" applyFill="1" applyBorder="1" applyAlignment="1">
      <alignment horizontal="center"/>
    </xf>
    <xf numFmtId="0" fontId="7" fillId="0" borderId="12"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0" fillId="0" borderId="12" xfId="0" applyFont="1" applyFill="1" applyBorder="1" applyAlignment="1">
      <alignment horizontal="distributed"/>
    </xf>
    <xf numFmtId="0" fontId="0" fillId="0" borderId="0" xfId="0" applyFill="1" applyBorder="1" applyAlignment="1">
      <alignment horizontal="distributed"/>
    </xf>
    <xf numFmtId="0" fontId="0" fillId="0" borderId="17" xfId="0" applyFont="1" applyFill="1" applyBorder="1" applyAlignment="1">
      <alignment horizontal="distributed"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distributed" vertical="center" wrapText="1"/>
    </xf>
    <xf numFmtId="0" fontId="0" fillId="0" borderId="21" xfId="0" applyFont="1" applyFill="1" applyBorder="1" applyAlignment="1">
      <alignment horizontal="center" vertical="center"/>
    </xf>
    <xf numFmtId="0" fontId="0" fillId="0" borderId="21" xfId="0" applyFont="1"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ill="1" applyAlignment="1" quotePrefix="1">
      <alignment horizontal="left" wrapText="1"/>
    </xf>
    <xf numFmtId="0" fontId="0" fillId="0" borderId="12" xfId="0" applyFont="1" applyFill="1" applyBorder="1" applyAlignment="1" quotePrefix="1">
      <alignment horizontal="left" wrapText="1"/>
    </xf>
    <xf numFmtId="0" fontId="7" fillId="0" borderId="0" xfId="0" applyFont="1" applyFill="1" applyAlignment="1" quotePrefix="1">
      <alignment horizontal="left" wrapText="1"/>
    </xf>
    <xf numFmtId="0" fontId="7" fillId="0" borderId="12" xfId="0" applyFont="1" applyFill="1" applyBorder="1" applyAlignment="1" quotePrefix="1">
      <alignment horizontal="left" wrapText="1"/>
    </xf>
    <xf numFmtId="0" fontId="0" fillId="0" borderId="26" xfId="0"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2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32" xfId="0" applyFont="1" applyFill="1" applyBorder="1" applyAlignment="1" applyProtection="1">
      <alignment horizontal="distributed" vertical="center" wrapText="1"/>
      <protection/>
    </xf>
    <xf numFmtId="0" fontId="0" fillId="0" borderId="27" xfId="0" applyFont="1" applyFill="1" applyBorder="1" applyAlignment="1" applyProtection="1">
      <alignment horizontal="distributed" vertical="center"/>
      <protection/>
    </xf>
    <xf numFmtId="0" fontId="27" fillId="0" borderId="13" xfId="0" applyFont="1" applyFill="1" applyBorder="1" applyAlignment="1" applyProtection="1">
      <alignment horizontal="center" vertical="center"/>
      <protection/>
    </xf>
    <xf numFmtId="177" fontId="0" fillId="0" borderId="0" xfId="0" applyNumberFormat="1" applyFont="1" applyFill="1" applyAlignment="1" applyProtection="1">
      <alignment horizontal="right"/>
      <protection/>
    </xf>
    <xf numFmtId="0" fontId="0" fillId="0" borderId="0" xfId="0" applyFont="1" applyAlignment="1" applyProtection="1">
      <alignment/>
      <protection/>
    </xf>
    <xf numFmtId="37" fontId="7" fillId="0" borderId="11" xfId="0" applyNumberFormat="1" applyFont="1" applyBorder="1" applyAlignment="1" applyProtection="1">
      <alignment vertical="center"/>
      <protection/>
    </xf>
    <xf numFmtId="37" fontId="0" fillId="0" borderId="0" xfId="0" applyNumberFormat="1" applyFont="1" applyBorder="1" applyAlignment="1" applyProtection="1">
      <alignment vertical="center"/>
      <protection/>
    </xf>
    <xf numFmtId="37" fontId="0" fillId="0" borderId="0" xfId="0" applyNumberFormat="1" applyFont="1" applyAlignment="1" applyProtection="1">
      <alignment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0" xfId="0" applyFont="1" applyBorder="1" applyAlignment="1" applyProtection="1">
      <alignment horizontal="right"/>
      <protection/>
    </xf>
    <xf numFmtId="0" fontId="0" fillId="0" borderId="0" xfId="0" applyFont="1" applyBorder="1" applyAlignment="1" applyProtection="1">
      <alignment horizontal="centerContinuous"/>
      <protection/>
    </xf>
    <xf numFmtId="0" fontId="0" fillId="0" borderId="0" xfId="0" applyFont="1" applyAlignment="1">
      <alignment/>
    </xf>
    <xf numFmtId="0" fontId="26" fillId="0" borderId="0" xfId="0" applyFont="1" applyBorder="1" applyAlignment="1" applyProtection="1">
      <alignment horizontal="center" vertical="center"/>
      <protection/>
    </xf>
    <xf numFmtId="178" fontId="7" fillId="0" borderId="11"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18" xfId="0" applyNumberFormat="1"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ill="1" applyAlignment="1" applyProtection="1">
      <alignment/>
      <protection/>
    </xf>
    <xf numFmtId="0" fontId="0" fillId="0" borderId="20" xfId="0" applyFont="1" applyFill="1" applyBorder="1" applyAlignment="1" applyProtection="1">
      <alignment horizontal="center" vertical="center"/>
      <protection/>
    </xf>
    <xf numFmtId="0" fontId="0" fillId="0" borderId="13" xfId="0" applyFont="1" applyFill="1" applyBorder="1" applyAlignment="1">
      <alignment vertical="center"/>
    </xf>
    <xf numFmtId="0" fontId="0" fillId="0" borderId="0" xfId="0" applyFont="1" applyFill="1" applyBorder="1" applyAlignment="1">
      <alignment/>
    </xf>
    <xf numFmtId="179" fontId="0" fillId="0" borderId="0" xfId="0" applyNumberFormat="1" applyFont="1" applyFill="1" applyAlignment="1" applyProtection="1">
      <alignment/>
      <protection/>
    </xf>
    <xf numFmtId="0" fontId="0" fillId="0" borderId="0" xfId="0" applyFont="1" applyFill="1" applyBorder="1" applyAlignment="1">
      <alignment vertical="center"/>
    </xf>
    <xf numFmtId="179"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0" fontId="0" fillId="0" borderId="13" xfId="0" applyFont="1" applyFill="1" applyBorder="1" applyAlignment="1" applyProtection="1">
      <alignment horizontal="center" vertical="center" wrapText="1"/>
      <protection/>
    </xf>
    <xf numFmtId="180" fontId="0" fillId="0" borderId="0" xfId="0" applyNumberFormat="1" applyFont="1" applyFill="1" applyBorder="1" applyAlignment="1" applyProtection="1">
      <alignment vertical="center"/>
      <protection/>
    </xf>
    <xf numFmtId="180" fontId="0" fillId="0" borderId="16" xfId="0" applyNumberFormat="1"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wrapText="1"/>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Alignment="1" applyProtection="1">
      <alignment vertical="center"/>
      <protection/>
    </xf>
    <xf numFmtId="180" fontId="0" fillId="0" borderId="18" xfId="0" applyNumberFormat="1" applyFont="1" applyFill="1" applyBorder="1" applyAlignment="1" applyProtection="1">
      <alignment vertical="center"/>
      <protection/>
    </xf>
    <xf numFmtId="180" fontId="0" fillId="0" borderId="15" xfId="0" applyNumberFormat="1" applyFont="1" applyFill="1" applyBorder="1" applyAlignment="1" applyProtection="1">
      <alignment vertical="center"/>
      <protection/>
    </xf>
    <xf numFmtId="0" fontId="0" fillId="0" borderId="12" xfId="0" applyFont="1" applyFill="1" applyBorder="1" applyAlignment="1">
      <alignment horizontal="distributed" vertical="center"/>
    </xf>
    <xf numFmtId="0" fontId="0" fillId="0" borderId="19" xfId="0" applyFont="1" applyFill="1" applyBorder="1" applyAlignment="1" applyProtection="1">
      <alignment horizontal="center" vertical="center" wrapText="1"/>
      <protection/>
    </xf>
    <xf numFmtId="180" fontId="0" fillId="0" borderId="11" xfId="0" applyNumberFormat="1" applyFont="1" applyFill="1" applyBorder="1" applyAlignment="1" applyProtection="1">
      <alignment vertical="center"/>
      <protection/>
    </xf>
    <xf numFmtId="180" fontId="0" fillId="0" borderId="17" xfId="0" applyNumberFormat="1" applyFont="1" applyFill="1" applyBorder="1" applyAlignment="1" applyProtection="1">
      <alignment vertical="center"/>
      <protection/>
    </xf>
    <xf numFmtId="0" fontId="0" fillId="0" borderId="13"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179" fontId="0" fillId="0" borderId="0" xfId="0" applyNumberFormat="1" applyFont="1" applyFill="1" applyBorder="1" applyAlignment="1" applyProtection="1">
      <alignment vertical="center"/>
      <protection/>
    </xf>
    <xf numFmtId="0" fontId="0" fillId="0" borderId="12" xfId="0" applyFont="1" applyFill="1" applyBorder="1" applyAlignment="1" applyProtection="1">
      <alignment horizontal="center" vertical="distributed" wrapText="1"/>
      <protection/>
    </xf>
    <xf numFmtId="0" fontId="0" fillId="0" borderId="16" xfId="0" applyFont="1" applyFill="1" applyBorder="1" applyAlignment="1">
      <alignment vertical="center"/>
    </xf>
    <xf numFmtId="179" fontId="0" fillId="0" borderId="18" xfId="0" applyNumberFormat="1" applyFont="1" applyFill="1" applyBorder="1" applyAlignment="1" applyProtection="1">
      <alignment vertical="center"/>
      <protection/>
    </xf>
    <xf numFmtId="0" fontId="0" fillId="0" borderId="19"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3" xfId="0" applyFont="1" applyFill="1" applyBorder="1" applyAlignment="1">
      <alignment vertical="distributed" textRotation="255"/>
    </xf>
    <xf numFmtId="0" fontId="0" fillId="0" borderId="12" xfId="0" applyFont="1" applyFill="1" applyBorder="1" applyAlignment="1">
      <alignment vertical="distributed" textRotation="255"/>
    </xf>
    <xf numFmtId="180" fontId="0" fillId="0" borderId="0" xfId="48" applyNumberFormat="1" applyFont="1" applyFill="1" applyBorder="1" applyAlignment="1" applyProtection="1">
      <alignment vertical="center"/>
      <protection/>
    </xf>
    <xf numFmtId="180" fontId="0" fillId="0" borderId="0" xfId="0" applyNumberFormat="1" applyFont="1" applyFill="1" applyBorder="1" applyAlignment="1" applyProtection="1">
      <alignment horizontal="right" vertical="center"/>
      <protection/>
    </xf>
    <xf numFmtId="181" fontId="0" fillId="0" borderId="0" xfId="0" applyNumberFormat="1" applyFont="1" applyFill="1" applyBorder="1" applyAlignment="1" applyProtection="1">
      <alignment vertical="center"/>
      <protection/>
    </xf>
    <xf numFmtId="0" fontId="0" fillId="0" borderId="19" xfId="0" applyFont="1" applyFill="1" applyBorder="1" applyAlignment="1" applyProtection="1">
      <alignment vertical="distributed" textRotation="255"/>
      <protection/>
    </xf>
    <xf numFmtId="179" fontId="0" fillId="0" borderId="17" xfId="0" applyNumberFormat="1"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0" fontId="0" fillId="0" borderId="17" xfId="0" applyFont="1" applyFill="1" applyBorder="1" applyAlignment="1" applyProtection="1">
      <alignment horizontal="left" vertical="center"/>
      <protection/>
    </xf>
    <xf numFmtId="0" fontId="0" fillId="0" borderId="0" xfId="0" applyFont="1" applyFill="1" applyBorder="1" applyAlignment="1">
      <alignment horizontal="distributed" vertical="center"/>
    </xf>
    <xf numFmtId="181" fontId="0" fillId="0" borderId="0" xfId="0" applyNumberFormat="1" applyFont="1" applyFill="1" applyAlignment="1">
      <alignment vertical="center"/>
    </xf>
    <xf numFmtId="179" fontId="0" fillId="0" borderId="16" xfId="0" applyNumberFormat="1" applyFont="1" applyFill="1" applyBorder="1" applyAlignment="1" applyProtection="1">
      <alignment vertical="center"/>
      <protection/>
    </xf>
    <xf numFmtId="6" fontId="0" fillId="0" borderId="12" xfId="57"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3" fontId="0" fillId="0" borderId="0" xfId="0" applyNumberFormat="1" applyFont="1" applyFill="1" applyAlignment="1">
      <alignment vertical="center"/>
    </xf>
    <xf numFmtId="182" fontId="0" fillId="0" borderId="0" xfId="0" applyNumberFormat="1" applyFont="1" applyFill="1" applyBorder="1" applyAlignment="1" applyProtection="1">
      <alignment vertical="center"/>
      <protection/>
    </xf>
    <xf numFmtId="182" fontId="0" fillId="0" borderId="16"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2" fontId="0" fillId="0" borderId="18" xfId="0" applyNumberFormat="1" applyFont="1" applyFill="1" applyBorder="1" applyAlignment="1" applyProtection="1">
      <alignment vertical="center"/>
      <protection/>
    </xf>
    <xf numFmtId="2" fontId="0" fillId="0" borderId="15"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wrapText="1"/>
      <protection/>
    </xf>
    <xf numFmtId="0" fontId="0" fillId="0" borderId="23"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0" fillId="0" borderId="20" xfId="0" applyFont="1" applyFill="1" applyBorder="1" applyAlignment="1">
      <alignment horizontal="center" vertical="distributed"/>
    </xf>
    <xf numFmtId="0" fontId="0" fillId="0" borderId="26" xfId="0" applyFont="1" applyFill="1" applyBorder="1" applyAlignment="1">
      <alignment vertical="center"/>
    </xf>
    <xf numFmtId="0" fontId="0" fillId="0" borderId="27" xfId="0" applyFill="1" applyBorder="1" applyAlignment="1" applyProtection="1">
      <alignment horizontal="center" vertical="center"/>
      <protection/>
    </xf>
    <xf numFmtId="0" fontId="0" fillId="0" borderId="27" xfId="0" applyFont="1" applyFill="1" applyBorder="1" applyAlignment="1" applyProtection="1">
      <alignment horizontal="center" vertical="distributed"/>
      <protection/>
    </xf>
    <xf numFmtId="0" fontId="0" fillId="0" borderId="0" xfId="0" applyFont="1" applyFill="1" applyAlignment="1">
      <alignment horizontal="right" vertical="center"/>
    </xf>
    <xf numFmtId="0" fontId="30" fillId="0" borderId="0" xfId="0" applyFont="1" applyFill="1" applyAlignment="1">
      <alignment/>
    </xf>
    <xf numFmtId="0" fontId="31" fillId="0" borderId="0" xfId="0" applyFont="1" applyFill="1" applyBorder="1" applyAlignment="1" applyProtection="1">
      <alignment horizontal="center" vertical="center"/>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6" fontId="0" fillId="0" borderId="19" xfId="57" applyFont="1" applyFill="1" applyBorder="1" applyAlignment="1" applyProtection="1">
      <alignment horizontal="center" vertical="center"/>
      <protection/>
    </xf>
    <xf numFmtId="6" fontId="0" fillId="0" borderId="13" xfId="57" applyFont="1" applyFill="1" applyBorder="1" applyAlignment="1">
      <alignment horizontal="center" vertical="center"/>
    </xf>
    <xf numFmtId="0" fontId="0" fillId="0" borderId="16" xfId="0" applyFill="1" applyBorder="1" applyAlignment="1">
      <alignment horizontal="distributed" vertical="center" wrapText="1"/>
    </xf>
    <xf numFmtId="0" fontId="0" fillId="0" borderId="28" xfId="0" applyFill="1" applyBorder="1" applyAlignment="1">
      <alignment horizontal="center" vertical="center"/>
    </xf>
    <xf numFmtId="37" fontId="0" fillId="0" borderId="16" xfId="0" applyNumberFormat="1" applyFont="1" applyFill="1" applyBorder="1" applyAlignment="1" applyProtection="1">
      <alignment horizontal="distributed" vertical="center"/>
      <protection/>
    </xf>
    <xf numFmtId="37" fontId="0" fillId="0" borderId="12" xfId="0" applyNumberFormat="1" applyFont="1" applyFill="1" applyBorder="1" applyAlignment="1" applyProtection="1">
      <alignment horizontal="distributed" vertical="center"/>
      <protection/>
    </xf>
    <xf numFmtId="179" fontId="0" fillId="0" borderId="16" xfId="0" applyNumberFormat="1" applyFont="1" applyFill="1" applyBorder="1" applyAlignment="1" applyProtection="1">
      <alignment horizontal="distributed" vertical="center"/>
      <protection/>
    </xf>
    <xf numFmtId="179" fontId="0" fillId="0" borderId="12" xfId="0" applyNumberFormat="1" applyFont="1" applyFill="1" applyBorder="1" applyAlignment="1" applyProtection="1">
      <alignment horizontal="distributed" vertical="center"/>
      <protection/>
    </xf>
    <xf numFmtId="0" fontId="0" fillId="0" borderId="0" xfId="0" applyFill="1" applyBorder="1" applyAlignment="1">
      <alignment/>
    </xf>
    <xf numFmtId="0" fontId="32" fillId="0" borderId="0" xfId="0" applyFont="1" applyFill="1" applyAlignment="1">
      <alignment/>
    </xf>
    <xf numFmtId="0" fontId="32" fillId="0" borderId="0" xfId="0" applyFont="1" applyFill="1" applyAlignment="1" applyProtection="1">
      <alignment/>
      <protection/>
    </xf>
    <xf numFmtId="179" fontId="0" fillId="0" borderId="11" xfId="0" applyNumberFormat="1" applyFont="1" applyFill="1" applyBorder="1" applyAlignment="1" applyProtection="1">
      <alignment/>
      <protection/>
    </xf>
    <xf numFmtId="0" fontId="0" fillId="0" borderId="13" xfId="0" applyFont="1" applyFill="1" applyBorder="1" applyAlignment="1" applyProtection="1">
      <alignment horizontal="distributed"/>
      <protection/>
    </xf>
    <xf numFmtId="0" fontId="0" fillId="0" borderId="17" xfId="0" applyFont="1" applyFill="1" applyBorder="1" applyAlignment="1" applyProtection="1">
      <alignment horizontal="distributed"/>
      <protection/>
    </xf>
    <xf numFmtId="0" fontId="0" fillId="0" borderId="12" xfId="0" applyFont="1" applyFill="1" applyBorder="1" applyAlignment="1" applyProtection="1">
      <alignment horizontal="distributed"/>
      <protection/>
    </xf>
    <xf numFmtId="0" fontId="0" fillId="0" borderId="16" xfId="0" applyFont="1" applyFill="1" applyBorder="1" applyAlignment="1" applyProtection="1">
      <alignment horizontal="distributed"/>
      <protection/>
    </xf>
    <xf numFmtId="0" fontId="0" fillId="0" borderId="12" xfId="0" applyFont="1" applyFill="1" applyBorder="1" applyAlignment="1">
      <alignment vertical="distributed"/>
    </xf>
    <xf numFmtId="0" fontId="0" fillId="0" borderId="12" xfId="0" applyFont="1" applyFill="1" applyBorder="1" applyAlignment="1">
      <alignment vertical="distributed" wrapText="1"/>
    </xf>
    <xf numFmtId="182" fontId="0" fillId="0" borderId="0" xfId="0" applyNumberFormat="1" applyFont="1" applyFill="1" applyAlignment="1" applyProtection="1">
      <alignment/>
      <protection/>
    </xf>
    <xf numFmtId="0" fontId="0" fillId="0" borderId="16" xfId="0" applyFont="1" applyFill="1" applyBorder="1" applyAlignment="1" applyProtection="1">
      <alignment horizontal="distributed"/>
      <protection/>
    </xf>
    <xf numFmtId="0" fontId="0" fillId="0" borderId="12" xfId="0" applyFont="1" applyFill="1" applyBorder="1" applyAlignment="1" applyProtection="1">
      <alignment vertical="distributed" wrapText="1"/>
      <protection/>
    </xf>
    <xf numFmtId="0" fontId="0" fillId="0" borderId="12" xfId="0" applyFont="1" applyFill="1" applyBorder="1" applyAlignment="1" applyProtection="1">
      <alignment/>
      <protection/>
    </xf>
    <xf numFmtId="0" fontId="0" fillId="0" borderId="12" xfId="0" applyFont="1" applyFill="1" applyBorder="1" applyAlignment="1" applyProtection="1">
      <alignment vertical="distributed"/>
      <protection/>
    </xf>
    <xf numFmtId="0" fontId="7" fillId="0" borderId="16" xfId="0" applyFont="1" applyFill="1" applyBorder="1" applyAlignment="1" applyProtection="1">
      <alignment horizontal="distributed"/>
      <protection/>
    </xf>
    <xf numFmtId="0" fontId="7" fillId="0" borderId="12" xfId="0" applyFont="1" applyFill="1" applyBorder="1" applyAlignment="1" applyProtection="1">
      <alignment/>
      <protection/>
    </xf>
    <xf numFmtId="0" fontId="0" fillId="0" borderId="12" xfId="0" applyFont="1" applyFill="1" applyBorder="1" applyAlignment="1" applyProtection="1">
      <alignment vertical="distributed"/>
      <protection/>
    </xf>
    <xf numFmtId="179" fontId="0" fillId="0" borderId="0" xfId="0" applyNumberFormat="1" applyFont="1" applyFill="1" applyAlignment="1" applyProtection="1">
      <alignment horizontal="right"/>
      <protection/>
    </xf>
    <xf numFmtId="0" fontId="0" fillId="0" borderId="12" xfId="0" applyFont="1" applyFill="1" applyBorder="1" applyAlignment="1" applyProtection="1">
      <alignment/>
      <protection/>
    </xf>
    <xf numFmtId="0" fontId="7" fillId="0" borderId="15" xfId="0" applyFont="1" applyFill="1" applyBorder="1" applyAlignment="1" applyProtection="1">
      <alignment horizontal="distributed"/>
      <protection/>
    </xf>
    <xf numFmtId="0" fontId="0" fillId="0" borderId="26" xfId="0" applyFill="1" applyBorder="1" applyAlignment="1" applyProtection="1">
      <alignment horizontal="center" vertical="center"/>
      <protection/>
    </xf>
    <xf numFmtId="0" fontId="0" fillId="0" borderId="0" xfId="0" applyFont="1" applyFill="1" applyAlignment="1" quotePrefix="1">
      <alignment horizontal="right"/>
    </xf>
    <xf numFmtId="0" fontId="0" fillId="0" borderId="0" xfId="0" applyFill="1" applyAlignment="1">
      <alignment horizontal="left"/>
    </xf>
    <xf numFmtId="0" fontId="26" fillId="0" borderId="0" xfId="0" applyFont="1" applyFill="1" applyAlignment="1">
      <alignment horizontal="center" vertical="center"/>
    </xf>
    <xf numFmtId="179" fontId="7" fillId="0" borderId="15" xfId="0" applyNumberFormat="1" applyFont="1" applyFill="1" applyBorder="1" applyAlignment="1" applyProtection="1">
      <alignment vertical="center"/>
      <protection/>
    </xf>
    <xf numFmtId="179" fontId="7" fillId="0" borderId="18" xfId="0" applyNumberFormat="1" applyFont="1" applyFill="1" applyBorder="1" applyAlignment="1" applyProtection="1">
      <alignment vertical="center"/>
      <protection/>
    </xf>
    <xf numFmtId="0" fontId="0" fillId="0" borderId="11" xfId="0" applyFont="1" applyFill="1" applyBorder="1" applyAlignment="1" applyProtection="1">
      <alignment horizontal="center"/>
      <protection/>
    </xf>
    <xf numFmtId="0" fontId="0" fillId="0" borderId="13" xfId="0" applyFont="1" applyFill="1" applyBorder="1" applyAlignment="1" applyProtection="1">
      <alignment/>
      <protection/>
    </xf>
    <xf numFmtId="0" fontId="0" fillId="0" borderId="13" xfId="0" applyFont="1" applyFill="1" applyBorder="1" applyAlignment="1">
      <alignment vertical="distributed" wrapText="1"/>
    </xf>
    <xf numFmtId="0" fontId="0" fillId="0" borderId="19" xfId="0" applyFont="1" applyFill="1" applyBorder="1" applyAlignment="1" applyProtection="1">
      <alignment vertical="distributed" wrapText="1"/>
      <protection/>
    </xf>
    <xf numFmtId="0" fontId="0" fillId="0" borderId="26" xfId="0"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nougyo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５０"/>
      <sheetName val="５１"/>
      <sheetName val="５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Z70"/>
  <sheetViews>
    <sheetView showGridLines="0" defaultGridColor="0" zoomScale="87" zoomScaleNormal="87" zoomScalePageLayoutView="0" colorId="22" workbookViewId="0" topLeftCell="A1">
      <selection activeCell="B2" sqref="B2"/>
    </sheetView>
  </sheetViews>
  <sheetFormatPr defaultColWidth="10.59765625" defaultRowHeight="19.5" customHeight="1"/>
  <cols>
    <col min="1" max="1" width="14.69921875" style="2" customWidth="1"/>
    <col min="2" max="4" width="27.59765625" style="2" customWidth="1"/>
    <col min="5" max="12" width="10.59765625" style="2" customWidth="1"/>
    <col min="13" max="13" width="3.09765625" style="2" customWidth="1"/>
    <col min="14" max="16384" width="10.59765625" style="2" customWidth="1"/>
  </cols>
  <sheetData>
    <row r="1" spans="1:25" ht="19.5" customHeight="1">
      <c r="A1" s="22" t="s">
        <v>8</v>
      </c>
      <c r="X1" s="86" t="s">
        <v>86</v>
      </c>
      <c r="Y1" s="85"/>
    </row>
    <row r="2" ht="19.5" customHeight="1">
      <c r="A2" s="15"/>
    </row>
    <row r="3" spans="1:26" s="20" customFormat="1" ht="19.5" customHeight="1">
      <c r="A3" s="23" t="s">
        <v>109</v>
      </c>
      <c r="B3" s="23"/>
      <c r="C3" s="23"/>
      <c r="D3" s="23"/>
      <c r="E3" s="23"/>
      <c r="F3" s="23"/>
      <c r="G3" s="23"/>
      <c r="H3" s="23"/>
      <c r="I3" s="23"/>
      <c r="J3" s="23"/>
      <c r="K3" s="23"/>
      <c r="L3" s="23"/>
      <c r="M3" s="23"/>
      <c r="N3" s="23"/>
      <c r="O3" s="23"/>
      <c r="P3" s="23"/>
      <c r="Q3" s="23"/>
      <c r="R3" s="23"/>
      <c r="S3" s="23"/>
      <c r="T3" s="23"/>
      <c r="U3" s="23"/>
      <c r="V3" s="23"/>
      <c r="W3" s="23"/>
      <c r="X3" s="23"/>
      <c r="Y3" s="2"/>
      <c r="Z3" s="2"/>
    </row>
    <row r="4" spans="1:26" s="20" customFormat="1" ht="19.5" customHeight="1">
      <c r="A4" s="21"/>
      <c r="B4" s="21"/>
      <c r="C4" s="21"/>
      <c r="D4" s="21"/>
      <c r="M4" s="2"/>
      <c r="N4" s="2"/>
      <c r="O4" s="2"/>
      <c r="P4" s="2"/>
      <c r="Q4" s="2"/>
      <c r="R4" s="2"/>
      <c r="S4" s="2"/>
      <c r="T4" s="2"/>
      <c r="U4" s="2"/>
      <c r="V4" s="2"/>
      <c r="W4" s="2"/>
      <c r="X4" s="2"/>
      <c r="Y4" s="2"/>
      <c r="Z4" s="2"/>
    </row>
    <row r="5" spans="1:24" s="9" customFormat="1" ht="19.5" customHeight="1">
      <c r="A5" s="24" t="s">
        <v>110</v>
      </c>
      <c r="B5" s="24"/>
      <c r="C5" s="24"/>
      <c r="D5" s="24"/>
      <c r="M5" s="24" t="s">
        <v>85</v>
      </c>
      <c r="N5" s="24"/>
      <c r="O5" s="24"/>
      <c r="P5" s="24"/>
      <c r="Q5" s="24"/>
      <c r="R5" s="24"/>
      <c r="S5" s="24"/>
      <c r="T5" s="24"/>
      <c r="U5" s="24"/>
      <c r="V5" s="24"/>
      <c r="W5" s="24"/>
      <c r="X5" s="24"/>
    </row>
    <row r="6" spans="1:24" ht="19.5" customHeight="1">
      <c r="A6" s="25" t="s">
        <v>7</v>
      </c>
      <c r="B6" s="26"/>
      <c r="C6" s="26"/>
      <c r="D6" s="26"/>
      <c r="M6" s="25" t="s">
        <v>84</v>
      </c>
      <c r="N6" s="26"/>
      <c r="O6" s="26"/>
      <c r="P6" s="26"/>
      <c r="Q6" s="26"/>
      <c r="R6" s="26"/>
      <c r="S6" s="26"/>
      <c r="T6" s="26"/>
      <c r="U6" s="26"/>
      <c r="V6" s="26"/>
      <c r="W6" s="26"/>
      <c r="X6" s="26"/>
    </row>
    <row r="7" spans="2:26" ht="19.5" customHeight="1" thickBot="1">
      <c r="B7" s="3"/>
      <c r="C7" s="3"/>
      <c r="D7" s="4" t="s">
        <v>0</v>
      </c>
      <c r="M7" s="81"/>
      <c r="N7" s="81"/>
      <c r="O7" s="81"/>
      <c r="P7" s="81"/>
      <c r="Q7" s="81"/>
      <c r="R7" s="81"/>
      <c r="S7" s="81"/>
      <c r="T7" s="81"/>
      <c r="U7" s="81"/>
      <c r="V7" s="81"/>
      <c r="W7" s="81"/>
      <c r="X7" s="80" t="s">
        <v>0</v>
      </c>
      <c r="Y7" s="27"/>
      <c r="Z7" s="27"/>
    </row>
    <row r="8" spans="1:26" ht="19.5" customHeight="1">
      <c r="A8" s="14" t="s">
        <v>6</v>
      </c>
      <c r="B8" s="5" t="s">
        <v>1</v>
      </c>
      <c r="C8" s="5" t="s">
        <v>2</v>
      </c>
      <c r="D8" s="5" t="s">
        <v>3</v>
      </c>
      <c r="M8" s="79" t="s">
        <v>83</v>
      </c>
      <c r="N8" s="78"/>
      <c r="O8" s="77" t="s">
        <v>82</v>
      </c>
      <c r="P8" s="76" t="s">
        <v>81</v>
      </c>
      <c r="Q8" s="75"/>
      <c r="R8" s="75"/>
      <c r="S8" s="74"/>
      <c r="T8" s="73" t="s">
        <v>80</v>
      </c>
      <c r="U8" s="72"/>
      <c r="V8" s="72"/>
      <c r="W8" s="72"/>
      <c r="X8" s="72"/>
      <c r="Y8" s="27"/>
      <c r="Z8" s="27"/>
    </row>
    <row r="9" spans="1:26" ht="19.5" customHeight="1">
      <c r="A9" s="11" t="s">
        <v>5</v>
      </c>
      <c r="B9" s="17">
        <f>SUM(C9:D9)</f>
        <v>45950</v>
      </c>
      <c r="C9" s="6">
        <v>36800</v>
      </c>
      <c r="D9" s="6">
        <v>9150</v>
      </c>
      <c r="M9" s="71"/>
      <c r="N9" s="70"/>
      <c r="O9" s="69"/>
      <c r="P9" s="64" t="s">
        <v>79</v>
      </c>
      <c r="Q9" s="68" t="s">
        <v>78</v>
      </c>
      <c r="R9" s="67"/>
      <c r="S9" s="66"/>
      <c r="T9" s="65" t="s">
        <v>77</v>
      </c>
      <c r="U9" s="64" t="s">
        <v>76</v>
      </c>
      <c r="V9" s="64" t="s">
        <v>75</v>
      </c>
      <c r="W9" s="64" t="s">
        <v>74</v>
      </c>
      <c r="X9" s="63" t="s">
        <v>73</v>
      </c>
      <c r="Y9" s="27"/>
      <c r="Z9" s="27"/>
    </row>
    <row r="10" spans="1:26" ht="19.5" customHeight="1">
      <c r="A10" s="12">
        <v>6</v>
      </c>
      <c r="B10" s="18">
        <f>SUM(C10:D10)</f>
        <v>45440</v>
      </c>
      <c r="C10" s="6">
        <v>36200</v>
      </c>
      <c r="D10" s="6">
        <v>9240</v>
      </c>
      <c r="M10" s="62"/>
      <c r="N10" s="61"/>
      <c r="O10" s="57"/>
      <c r="P10" s="57"/>
      <c r="Q10" s="60" t="s">
        <v>72</v>
      </c>
      <c r="R10" s="59" t="s">
        <v>71</v>
      </c>
      <c r="S10" s="59" t="s">
        <v>70</v>
      </c>
      <c r="T10" s="58"/>
      <c r="U10" s="57"/>
      <c r="V10" s="57"/>
      <c r="W10" s="57"/>
      <c r="X10" s="56"/>
      <c r="Y10" s="27"/>
      <c r="Z10" s="27"/>
    </row>
    <row r="11" spans="1:26" ht="19.5" customHeight="1">
      <c r="A11" s="12">
        <v>7</v>
      </c>
      <c r="B11" s="18">
        <f>SUM(C11:D11)</f>
        <v>41894</v>
      </c>
      <c r="C11" s="6">
        <v>33564</v>
      </c>
      <c r="D11" s="6">
        <v>8330</v>
      </c>
      <c r="M11" s="55" t="s">
        <v>69</v>
      </c>
      <c r="N11" s="54"/>
      <c r="O11" s="35">
        <f>SUM(O13:O21,O23,O28,O37,O43,O48,O55,O60)</f>
        <v>41894</v>
      </c>
      <c r="P11" s="35">
        <f>SUM(P13:P21,P23,P28,P37,P43,P48,P55,P60)</f>
        <v>3783</v>
      </c>
      <c r="Q11" s="35">
        <f>SUM(Q13:Q21,Q23,Q28,Q37,Q43,Q48,Q55,Q60)</f>
        <v>38111</v>
      </c>
      <c r="R11" s="35">
        <f>SUM(R13:R21,R23,R28,R37,R43,R48,R55,R60)</f>
        <v>3741</v>
      </c>
      <c r="S11" s="35">
        <f>SUM(S13:S21,S23,S28,S37,S43,S48,S55,S60)</f>
        <v>34370</v>
      </c>
      <c r="T11" s="35">
        <f>SUM(T13:T21,T23,T28,T37,T43,T48,T55,T60)</f>
        <v>84</v>
      </c>
      <c r="U11" s="35">
        <f>SUM(U13:U21,U23,U28,U37,U43,U48,U55,U60)</f>
        <v>29961</v>
      </c>
      <c r="V11" s="35">
        <f>SUM(V13:V21,V23,V28,V37,V43,V48,V55,V60)</f>
        <v>8120</v>
      </c>
      <c r="W11" s="35">
        <f>SUM(W13:W21,W23,W28,W37,W43,W48,W55,W60)</f>
        <v>3197</v>
      </c>
      <c r="X11" s="35">
        <f>SUM(X13:X21,X23,X28,X37,X43,X48,X55,X60)</f>
        <v>532</v>
      </c>
      <c r="Y11" s="34"/>
      <c r="Z11" s="34"/>
    </row>
    <row r="12" spans="1:26" ht="19.5" customHeight="1">
      <c r="A12" s="12">
        <v>8</v>
      </c>
      <c r="B12" s="18">
        <f>SUM(C12:D12)</f>
        <v>41590</v>
      </c>
      <c r="C12" s="7">
        <v>33350</v>
      </c>
      <c r="D12" s="7">
        <v>8240</v>
      </c>
      <c r="M12" s="53"/>
      <c r="N12" s="48"/>
      <c r="O12" s="47"/>
      <c r="P12" s="47"/>
      <c r="Q12" s="47"/>
      <c r="R12" s="47"/>
      <c r="S12" s="47"/>
      <c r="T12" s="47"/>
      <c r="U12" s="47"/>
      <c r="V12" s="47"/>
      <c r="W12" s="47"/>
      <c r="X12" s="47"/>
      <c r="Y12" s="34"/>
      <c r="Z12" s="34"/>
    </row>
    <row r="13" spans="1:26" s="9" customFormat="1" ht="19.5" customHeight="1">
      <c r="A13" s="13">
        <v>9</v>
      </c>
      <c r="B13" s="19">
        <f>SUM(C13:D13)</f>
        <v>41240</v>
      </c>
      <c r="C13" s="10">
        <v>32790</v>
      </c>
      <c r="D13" s="10">
        <v>8450</v>
      </c>
      <c r="M13" s="37" t="s">
        <v>68</v>
      </c>
      <c r="N13" s="36"/>
      <c r="O13" s="51">
        <f>SUM(P13:Q13)</f>
        <v>4784</v>
      </c>
      <c r="P13" s="50">
        <v>442</v>
      </c>
      <c r="Q13" s="50">
        <f>SUM(R13:S13)</f>
        <v>4342</v>
      </c>
      <c r="R13" s="50">
        <v>507</v>
      </c>
      <c r="S13" s="50">
        <v>3835</v>
      </c>
      <c r="T13" s="50">
        <v>22</v>
      </c>
      <c r="U13" s="50">
        <v>3743</v>
      </c>
      <c r="V13" s="50">
        <v>775</v>
      </c>
      <c r="W13" s="50">
        <v>216</v>
      </c>
      <c r="X13" s="50">
        <v>28</v>
      </c>
      <c r="Y13" s="34"/>
      <c r="Z13" s="34"/>
    </row>
    <row r="14" spans="1:26" ht="19.5" customHeight="1">
      <c r="A14" s="8" t="s">
        <v>4</v>
      </c>
      <c r="B14" s="1"/>
      <c r="C14" s="8"/>
      <c r="D14" s="8"/>
      <c r="M14" s="37" t="s">
        <v>67</v>
      </c>
      <c r="N14" s="52"/>
      <c r="O14" s="51">
        <f>SUM(P14:Q14)</f>
        <v>2475</v>
      </c>
      <c r="P14" s="50">
        <v>203</v>
      </c>
      <c r="Q14" s="50">
        <f>SUM(R14:S14)</f>
        <v>2272</v>
      </c>
      <c r="R14" s="50">
        <v>96</v>
      </c>
      <c r="S14" s="50">
        <v>2176</v>
      </c>
      <c r="T14" s="50">
        <v>2</v>
      </c>
      <c r="U14" s="50">
        <v>2012</v>
      </c>
      <c r="V14" s="50">
        <v>344</v>
      </c>
      <c r="W14" s="50">
        <v>96</v>
      </c>
      <c r="X14" s="50">
        <v>21</v>
      </c>
      <c r="Y14" s="34"/>
      <c r="Z14" s="34"/>
    </row>
    <row r="15" spans="13:26" ht="19.5" customHeight="1">
      <c r="M15" s="37" t="s">
        <v>66</v>
      </c>
      <c r="N15" s="52"/>
      <c r="O15" s="51">
        <f>SUM(P15:Q15)</f>
        <v>2617</v>
      </c>
      <c r="P15" s="50">
        <v>159</v>
      </c>
      <c r="Q15" s="50">
        <f>SUM(R15:S15)</f>
        <v>2458</v>
      </c>
      <c r="R15" s="50">
        <v>340</v>
      </c>
      <c r="S15" s="50">
        <v>2118</v>
      </c>
      <c r="T15" s="50">
        <v>5</v>
      </c>
      <c r="U15" s="50">
        <v>1628</v>
      </c>
      <c r="V15" s="50">
        <v>658</v>
      </c>
      <c r="W15" s="50">
        <v>300</v>
      </c>
      <c r="X15" s="50">
        <v>26</v>
      </c>
      <c r="Y15" s="34"/>
      <c r="Z15" s="34"/>
    </row>
    <row r="16" spans="13:26" ht="19.5" customHeight="1">
      <c r="M16" s="37" t="s">
        <v>65</v>
      </c>
      <c r="N16" s="52"/>
      <c r="O16" s="51">
        <f>SUM(P16:Q16)</f>
        <v>2413</v>
      </c>
      <c r="P16" s="50">
        <v>260</v>
      </c>
      <c r="Q16" s="50">
        <f>SUM(R16:S16)</f>
        <v>2153</v>
      </c>
      <c r="R16" s="50">
        <v>199</v>
      </c>
      <c r="S16" s="50">
        <v>1954</v>
      </c>
      <c r="T16" s="46" t="s">
        <v>21</v>
      </c>
      <c r="U16" s="50">
        <v>1904</v>
      </c>
      <c r="V16" s="50">
        <v>329</v>
      </c>
      <c r="W16" s="50">
        <v>144</v>
      </c>
      <c r="X16" s="50">
        <v>36</v>
      </c>
      <c r="Y16" s="34"/>
      <c r="Z16" s="34"/>
    </row>
    <row r="17" spans="13:26" ht="19.5" customHeight="1">
      <c r="M17" s="37" t="s">
        <v>64</v>
      </c>
      <c r="N17" s="52"/>
      <c r="O17" s="51">
        <f>SUM(P17:Q17)</f>
        <v>3072</v>
      </c>
      <c r="P17" s="50">
        <v>426</v>
      </c>
      <c r="Q17" s="50">
        <f>SUM(R17:S17)</f>
        <v>2646</v>
      </c>
      <c r="R17" s="50">
        <v>237</v>
      </c>
      <c r="S17" s="50">
        <v>2409</v>
      </c>
      <c r="T17" s="50">
        <v>3</v>
      </c>
      <c r="U17" s="50">
        <v>2196</v>
      </c>
      <c r="V17" s="50">
        <v>544</v>
      </c>
      <c r="W17" s="50">
        <v>259</v>
      </c>
      <c r="X17" s="50">
        <v>70</v>
      </c>
      <c r="Y17" s="34"/>
      <c r="Z17" s="34"/>
    </row>
    <row r="18" spans="13:26" ht="19.5" customHeight="1">
      <c r="M18" s="37" t="s">
        <v>63</v>
      </c>
      <c r="N18" s="52"/>
      <c r="O18" s="51">
        <f>SUM(P18:Q18)</f>
        <v>1773</v>
      </c>
      <c r="P18" s="50">
        <v>97</v>
      </c>
      <c r="Q18" s="50">
        <f>SUM(R18:S18)</f>
        <v>1676</v>
      </c>
      <c r="R18" s="50">
        <v>260</v>
      </c>
      <c r="S18" s="50">
        <v>1416</v>
      </c>
      <c r="T18" s="50">
        <v>9</v>
      </c>
      <c r="U18" s="50">
        <v>1085</v>
      </c>
      <c r="V18" s="50">
        <v>455</v>
      </c>
      <c r="W18" s="50">
        <v>210</v>
      </c>
      <c r="X18" s="50">
        <v>14</v>
      </c>
      <c r="Y18" s="34"/>
      <c r="Z18" s="34"/>
    </row>
    <row r="19" spans="13:26" ht="19.5" customHeight="1">
      <c r="M19" s="37" t="s">
        <v>62</v>
      </c>
      <c r="N19" s="52"/>
      <c r="O19" s="51">
        <f>SUM(P19:Q19)</f>
        <v>1597</v>
      </c>
      <c r="P19" s="50">
        <v>144</v>
      </c>
      <c r="Q19" s="50">
        <f>SUM(R19:S19)</f>
        <v>1453</v>
      </c>
      <c r="R19" s="50">
        <v>130</v>
      </c>
      <c r="S19" s="50">
        <v>1323</v>
      </c>
      <c r="T19" s="50">
        <v>2</v>
      </c>
      <c r="U19" s="50">
        <v>983</v>
      </c>
      <c r="V19" s="50">
        <v>395</v>
      </c>
      <c r="W19" s="50">
        <v>180</v>
      </c>
      <c r="X19" s="50">
        <v>37</v>
      </c>
      <c r="Y19" s="34"/>
      <c r="Z19" s="34"/>
    </row>
    <row r="20" spans="13:26" ht="19.5" customHeight="1">
      <c r="M20" s="37" t="s">
        <v>61</v>
      </c>
      <c r="N20" s="52"/>
      <c r="O20" s="51">
        <f>SUM(P20:Q20)</f>
        <v>1735</v>
      </c>
      <c r="P20" s="50">
        <v>103</v>
      </c>
      <c r="Q20" s="50">
        <f>SUM(R20:S20)</f>
        <v>1632</v>
      </c>
      <c r="R20" s="50">
        <v>283</v>
      </c>
      <c r="S20" s="50">
        <v>1349</v>
      </c>
      <c r="T20" s="50">
        <v>5</v>
      </c>
      <c r="U20" s="50">
        <v>1220</v>
      </c>
      <c r="V20" s="50">
        <v>375</v>
      </c>
      <c r="W20" s="50">
        <v>123</v>
      </c>
      <c r="X20" s="50">
        <v>12</v>
      </c>
      <c r="Y20" s="34"/>
      <c r="Z20" s="34"/>
    </row>
    <row r="21" spans="13:26" ht="19.5" customHeight="1">
      <c r="M21" s="37" t="s">
        <v>60</v>
      </c>
      <c r="N21" s="36"/>
      <c r="O21" s="35">
        <f>SUM(O22)</f>
        <v>116</v>
      </c>
      <c r="P21" s="35">
        <f>SUM(P22)</f>
        <v>6</v>
      </c>
      <c r="Q21" s="35">
        <f>SUM(Q22)</f>
        <v>110</v>
      </c>
      <c r="R21" s="35">
        <f>SUM(R22)</f>
        <v>7</v>
      </c>
      <c r="S21" s="35">
        <f>SUM(S22)</f>
        <v>103</v>
      </c>
      <c r="T21" s="46" t="s">
        <v>21</v>
      </c>
      <c r="U21" s="35">
        <f>SUM(U22)</f>
        <v>88</v>
      </c>
      <c r="V21" s="35">
        <f>SUM(V22)</f>
        <v>19</v>
      </c>
      <c r="W21" s="35">
        <f>SUM(W22)</f>
        <v>8</v>
      </c>
      <c r="X21" s="35">
        <f>SUM(X22)</f>
        <v>1</v>
      </c>
      <c r="Y21" s="34"/>
      <c r="Z21" s="34"/>
    </row>
    <row r="22" spans="13:26" ht="19.5" customHeight="1">
      <c r="M22" s="40"/>
      <c r="N22" s="39" t="s">
        <v>59</v>
      </c>
      <c r="O22" s="44">
        <f>SUM(P22:Q22)</f>
        <v>116</v>
      </c>
      <c r="P22" s="41">
        <v>6</v>
      </c>
      <c r="Q22" s="43">
        <f>SUM(R22:S22)</f>
        <v>110</v>
      </c>
      <c r="R22" s="41">
        <v>7</v>
      </c>
      <c r="S22" s="41">
        <v>103</v>
      </c>
      <c r="T22" s="42" t="s">
        <v>21</v>
      </c>
      <c r="U22" s="41">
        <v>88</v>
      </c>
      <c r="V22" s="41">
        <v>19</v>
      </c>
      <c r="W22" s="41">
        <v>8</v>
      </c>
      <c r="X22" s="41">
        <v>1</v>
      </c>
      <c r="Y22" s="27"/>
      <c r="Z22" s="27"/>
    </row>
    <row r="23" spans="1:26" ht="19.5" customHeight="1">
      <c r="A23" s="24" t="s">
        <v>111</v>
      </c>
      <c r="B23" s="24"/>
      <c r="C23" s="24"/>
      <c r="D23" s="24"/>
      <c r="E23" s="24"/>
      <c r="F23" s="24"/>
      <c r="G23" s="24"/>
      <c r="H23" s="24"/>
      <c r="M23" s="37" t="s">
        <v>58</v>
      </c>
      <c r="N23" s="36"/>
      <c r="O23" s="35">
        <f>SUM(O24:O27)</f>
        <v>1928</v>
      </c>
      <c r="P23" s="35">
        <f>SUM(P24:P27)</f>
        <v>111</v>
      </c>
      <c r="Q23" s="35">
        <f>SUM(Q24:Q27)</f>
        <v>1817</v>
      </c>
      <c r="R23" s="35">
        <f>SUM(R24:R27)</f>
        <v>180</v>
      </c>
      <c r="S23" s="35">
        <f>SUM(S24:S27)</f>
        <v>1637</v>
      </c>
      <c r="T23" s="35">
        <f>SUM(T24:T27)</f>
        <v>5</v>
      </c>
      <c r="U23" s="35">
        <f>SUM(U24:U27)</f>
        <v>1319</v>
      </c>
      <c r="V23" s="35">
        <f>SUM(V24:V27)</f>
        <v>446</v>
      </c>
      <c r="W23" s="35">
        <f>SUM(W24:W27)</f>
        <v>142</v>
      </c>
      <c r="X23" s="35">
        <f>SUM(X24:X27)</f>
        <v>16</v>
      </c>
      <c r="Y23" s="34"/>
      <c r="Z23" s="34"/>
    </row>
    <row r="24" spans="1:26" ht="19.5" customHeight="1">
      <c r="A24" s="25" t="s">
        <v>112</v>
      </c>
      <c r="B24" s="25"/>
      <c r="C24" s="25"/>
      <c r="D24" s="25"/>
      <c r="E24" s="25"/>
      <c r="F24" s="25"/>
      <c r="G24" s="25"/>
      <c r="H24" s="25"/>
      <c r="M24" s="40"/>
      <c r="N24" s="39" t="s">
        <v>57</v>
      </c>
      <c r="O24" s="44">
        <f>SUM(P24:Q24)</f>
        <v>489</v>
      </c>
      <c r="P24" s="41">
        <v>21</v>
      </c>
      <c r="Q24" s="43">
        <f>SUM(R24:S24)</f>
        <v>468</v>
      </c>
      <c r="R24" s="41">
        <v>47</v>
      </c>
      <c r="S24" s="41">
        <v>421</v>
      </c>
      <c r="T24" s="41">
        <v>2</v>
      </c>
      <c r="U24" s="41">
        <v>325</v>
      </c>
      <c r="V24" s="41">
        <v>126</v>
      </c>
      <c r="W24" s="41">
        <v>33</v>
      </c>
      <c r="X24" s="41">
        <v>3</v>
      </c>
      <c r="Y24" s="27"/>
      <c r="Z24" s="27"/>
    </row>
    <row r="25" spans="2:26" ht="19.5" customHeight="1" thickBot="1">
      <c r="B25" s="3"/>
      <c r="C25" s="3"/>
      <c r="D25" s="3"/>
      <c r="E25" s="3"/>
      <c r="H25" s="4" t="s">
        <v>0</v>
      </c>
      <c r="M25" s="40"/>
      <c r="N25" s="39" t="s">
        <v>56</v>
      </c>
      <c r="O25" s="44">
        <f>SUM(P25:Q25)</f>
        <v>345</v>
      </c>
      <c r="P25" s="41">
        <v>24</v>
      </c>
      <c r="Q25" s="43">
        <f>SUM(R25:S25)</f>
        <v>321</v>
      </c>
      <c r="R25" s="41">
        <v>56</v>
      </c>
      <c r="S25" s="41">
        <v>265</v>
      </c>
      <c r="T25" s="41">
        <v>2</v>
      </c>
      <c r="U25" s="41">
        <v>245</v>
      </c>
      <c r="V25" s="41">
        <v>64</v>
      </c>
      <c r="W25" s="41">
        <v>29</v>
      </c>
      <c r="X25" s="41">
        <v>5</v>
      </c>
      <c r="Y25" s="27"/>
      <c r="Z25" s="27"/>
    </row>
    <row r="26" spans="1:26" ht="19.5" customHeight="1">
      <c r="A26" s="78" t="s">
        <v>92</v>
      </c>
      <c r="B26" s="77" t="s">
        <v>99</v>
      </c>
      <c r="C26" s="77" t="s">
        <v>98</v>
      </c>
      <c r="D26" s="94" t="s">
        <v>97</v>
      </c>
      <c r="E26" s="72"/>
      <c r="F26" s="72"/>
      <c r="G26" s="72"/>
      <c r="H26" s="72"/>
      <c r="M26" s="40"/>
      <c r="N26" s="39" t="s">
        <v>55</v>
      </c>
      <c r="O26" s="44">
        <f>SUM(P26:Q26)</f>
        <v>600</v>
      </c>
      <c r="P26" s="41">
        <v>36</v>
      </c>
      <c r="Q26" s="43">
        <f>SUM(R26:S26)</f>
        <v>564</v>
      </c>
      <c r="R26" s="41">
        <v>22</v>
      </c>
      <c r="S26" s="41">
        <v>542</v>
      </c>
      <c r="T26" s="42" t="s">
        <v>21</v>
      </c>
      <c r="U26" s="41">
        <v>420</v>
      </c>
      <c r="V26" s="41">
        <v>125</v>
      </c>
      <c r="W26" s="41">
        <v>47</v>
      </c>
      <c r="X26" s="41">
        <v>8</v>
      </c>
      <c r="Y26" s="27"/>
      <c r="Z26" s="27"/>
    </row>
    <row r="27" spans="1:26" ht="19.5" customHeight="1">
      <c r="A27" s="61"/>
      <c r="B27" s="57"/>
      <c r="C27" s="57"/>
      <c r="D27" s="118" t="s">
        <v>72</v>
      </c>
      <c r="E27" s="119" t="s">
        <v>96</v>
      </c>
      <c r="F27" s="119"/>
      <c r="G27" s="119" t="s">
        <v>95</v>
      </c>
      <c r="H27" s="120"/>
      <c r="M27" s="40"/>
      <c r="N27" s="39" t="s">
        <v>54</v>
      </c>
      <c r="O27" s="44">
        <f>SUM(P27:Q27)</f>
        <v>494</v>
      </c>
      <c r="P27" s="41">
        <v>30</v>
      </c>
      <c r="Q27" s="43">
        <f>SUM(R27:S27)</f>
        <v>464</v>
      </c>
      <c r="R27" s="41">
        <v>55</v>
      </c>
      <c r="S27" s="41">
        <v>409</v>
      </c>
      <c r="T27" s="41">
        <v>1</v>
      </c>
      <c r="U27" s="41">
        <v>329</v>
      </c>
      <c r="V27" s="41">
        <v>131</v>
      </c>
      <c r="W27" s="41">
        <v>33</v>
      </c>
      <c r="X27" s="42" t="s">
        <v>21</v>
      </c>
      <c r="Y27" s="27"/>
      <c r="Z27" s="27"/>
    </row>
    <row r="28" spans="1:26" ht="19.5" customHeight="1">
      <c r="A28" s="11" t="s">
        <v>5</v>
      </c>
      <c r="B28" s="103">
        <f>SUM(C28:D28)</f>
        <v>36800</v>
      </c>
      <c r="C28" s="6">
        <v>2860</v>
      </c>
      <c r="D28" s="103">
        <f>SUM(E28:G28)</f>
        <v>33940</v>
      </c>
      <c r="E28" s="114">
        <v>2390</v>
      </c>
      <c r="F28" s="114"/>
      <c r="G28" s="114">
        <v>31550</v>
      </c>
      <c r="H28" s="114"/>
      <c r="M28" s="37" t="s">
        <v>53</v>
      </c>
      <c r="N28" s="36"/>
      <c r="O28" s="35">
        <f>SUM(O29:O36)</f>
        <v>2042</v>
      </c>
      <c r="P28" s="35">
        <f>SUM(P29:P36)</f>
        <v>130</v>
      </c>
      <c r="Q28" s="35">
        <f>SUM(Q29:Q36)</f>
        <v>1912</v>
      </c>
      <c r="R28" s="35">
        <f>SUM(R29:R36)</f>
        <v>160</v>
      </c>
      <c r="S28" s="35">
        <f>SUM(S29:S36)</f>
        <v>1752</v>
      </c>
      <c r="T28" s="35">
        <f>SUM(T29:T36)</f>
        <v>4</v>
      </c>
      <c r="U28" s="35">
        <f>SUM(U29:U36)</f>
        <v>1495</v>
      </c>
      <c r="V28" s="35">
        <f>SUM(V29:V36)</f>
        <v>394</v>
      </c>
      <c r="W28" s="35">
        <f>SUM(W29:W36)</f>
        <v>130</v>
      </c>
      <c r="X28" s="35">
        <f>SUM(X29:X36)</f>
        <v>19</v>
      </c>
      <c r="Y28" s="34"/>
      <c r="Z28" s="34"/>
    </row>
    <row r="29" spans="1:26" ht="19.5" customHeight="1">
      <c r="A29" s="102">
        <v>6</v>
      </c>
      <c r="B29" s="7">
        <f>SUM(C29:D29)</f>
        <v>36200</v>
      </c>
      <c r="C29" s="6">
        <v>2420</v>
      </c>
      <c r="D29" s="7">
        <f>SUM(E29:G29)</f>
        <v>33780</v>
      </c>
      <c r="E29" s="115">
        <v>2240</v>
      </c>
      <c r="F29" s="115"/>
      <c r="G29" s="115">
        <v>31540</v>
      </c>
      <c r="H29" s="115"/>
      <c r="M29" s="40"/>
      <c r="N29" s="39" t="s">
        <v>52</v>
      </c>
      <c r="O29" s="44">
        <f>SUM(P29:Q29)</f>
        <v>191</v>
      </c>
      <c r="P29" s="41">
        <v>9</v>
      </c>
      <c r="Q29" s="43">
        <f>SUM(R29:S29)</f>
        <v>182</v>
      </c>
      <c r="R29" s="41">
        <v>18</v>
      </c>
      <c r="S29" s="41">
        <v>164</v>
      </c>
      <c r="T29" s="42" t="s">
        <v>21</v>
      </c>
      <c r="U29" s="41">
        <v>122</v>
      </c>
      <c r="V29" s="41">
        <v>50</v>
      </c>
      <c r="W29" s="41">
        <v>19</v>
      </c>
      <c r="X29" s="42" t="s">
        <v>21</v>
      </c>
      <c r="Y29" s="27"/>
      <c r="Z29" s="27"/>
    </row>
    <row r="30" spans="1:26" ht="19.5" customHeight="1">
      <c r="A30" s="102">
        <v>7</v>
      </c>
      <c r="B30" s="7">
        <f>SUM(C30:D30)</f>
        <v>33564</v>
      </c>
      <c r="C30" s="6">
        <v>2734</v>
      </c>
      <c r="D30" s="7">
        <f>SUM(E30:G30)</f>
        <v>30830</v>
      </c>
      <c r="E30" s="115">
        <v>3593</v>
      </c>
      <c r="F30" s="115"/>
      <c r="G30" s="115">
        <v>27237</v>
      </c>
      <c r="H30" s="115"/>
      <c r="M30" s="40"/>
      <c r="N30" s="39" t="s">
        <v>51</v>
      </c>
      <c r="O30" s="44">
        <f>SUM(P30:Q30)</f>
        <v>550</v>
      </c>
      <c r="P30" s="41">
        <v>21</v>
      </c>
      <c r="Q30" s="43">
        <f>SUM(R30:S30)</f>
        <v>529</v>
      </c>
      <c r="R30" s="41">
        <v>47</v>
      </c>
      <c r="S30" s="41">
        <v>482</v>
      </c>
      <c r="T30" s="42" t="s">
        <v>21</v>
      </c>
      <c r="U30" s="41">
        <v>419</v>
      </c>
      <c r="V30" s="41">
        <v>91</v>
      </c>
      <c r="W30" s="41">
        <v>35</v>
      </c>
      <c r="X30" s="41">
        <v>5</v>
      </c>
      <c r="Y30" s="27"/>
      <c r="Z30" s="27"/>
    </row>
    <row r="31" spans="1:26" ht="19.5" customHeight="1">
      <c r="A31" s="102">
        <v>8</v>
      </c>
      <c r="B31" s="7">
        <f>SUM(C31:D31)</f>
        <v>33350</v>
      </c>
      <c r="C31" s="7">
        <v>2800</v>
      </c>
      <c r="D31" s="7">
        <f>SUM(E31:G31)</f>
        <v>30550</v>
      </c>
      <c r="E31" s="116">
        <v>2750</v>
      </c>
      <c r="F31" s="116"/>
      <c r="G31" s="116">
        <v>27800</v>
      </c>
      <c r="H31" s="116"/>
      <c r="M31" s="40"/>
      <c r="N31" s="39" t="s">
        <v>50</v>
      </c>
      <c r="O31" s="44">
        <f>SUM(P31:Q31)</f>
        <v>448</v>
      </c>
      <c r="P31" s="41">
        <v>20</v>
      </c>
      <c r="Q31" s="43">
        <f>SUM(R31:S31)</f>
        <v>428</v>
      </c>
      <c r="R31" s="41">
        <v>49</v>
      </c>
      <c r="S31" s="41">
        <v>379</v>
      </c>
      <c r="T31" s="41">
        <v>1</v>
      </c>
      <c r="U31" s="41">
        <v>383</v>
      </c>
      <c r="V31" s="41">
        <v>51</v>
      </c>
      <c r="W31" s="41">
        <v>8</v>
      </c>
      <c r="X31" s="41">
        <v>5</v>
      </c>
      <c r="Y31" s="27"/>
      <c r="Z31" s="27"/>
    </row>
    <row r="32" spans="1:26" ht="19.5" customHeight="1">
      <c r="A32" s="101">
        <v>9</v>
      </c>
      <c r="B32" s="10">
        <f>SUM(C32:D32)</f>
        <v>32790</v>
      </c>
      <c r="C32" s="10">
        <v>2710</v>
      </c>
      <c r="D32" s="10">
        <f>SUM(E32:G32)</f>
        <v>30080</v>
      </c>
      <c r="E32" s="117">
        <v>2750</v>
      </c>
      <c r="F32" s="117"/>
      <c r="G32" s="117">
        <v>27330</v>
      </c>
      <c r="H32" s="117"/>
      <c r="M32" s="40"/>
      <c r="N32" s="39" t="s">
        <v>49</v>
      </c>
      <c r="O32" s="44">
        <f>SUM(P32:Q32)</f>
        <v>111</v>
      </c>
      <c r="P32" s="41">
        <v>11</v>
      </c>
      <c r="Q32" s="43">
        <f>SUM(R32:S32)</f>
        <v>100</v>
      </c>
      <c r="R32" s="41">
        <v>3</v>
      </c>
      <c r="S32" s="41">
        <v>97</v>
      </c>
      <c r="T32" s="41">
        <v>1</v>
      </c>
      <c r="U32" s="41">
        <v>83</v>
      </c>
      <c r="V32" s="41">
        <v>18</v>
      </c>
      <c r="W32" s="41">
        <v>8</v>
      </c>
      <c r="X32" s="41">
        <v>1</v>
      </c>
      <c r="Y32" s="27"/>
      <c r="Z32" s="27"/>
    </row>
    <row r="33" spans="1:26" ht="19.5" customHeight="1">
      <c r="A33" s="8" t="s">
        <v>4</v>
      </c>
      <c r="B33" s="8"/>
      <c r="C33" s="8"/>
      <c r="D33" s="8"/>
      <c r="E33" s="8"/>
      <c r="F33" s="8"/>
      <c r="M33" s="40"/>
      <c r="N33" s="39" t="s">
        <v>48</v>
      </c>
      <c r="O33" s="44">
        <f>SUM(P33:Q33)</f>
        <v>166</v>
      </c>
      <c r="P33" s="41">
        <v>9</v>
      </c>
      <c r="Q33" s="43">
        <f>SUM(R33:S33)</f>
        <v>157</v>
      </c>
      <c r="R33" s="41">
        <v>4</v>
      </c>
      <c r="S33" s="41">
        <v>153</v>
      </c>
      <c r="T33" s="42" t="s">
        <v>21</v>
      </c>
      <c r="U33" s="41">
        <v>130</v>
      </c>
      <c r="V33" s="41">
        <v>28</v>
      </c>
      <c r="W33" s="41">
        <v>8</v>
      </c>
      <c r="X33" s="42" t="s">
        <v>21</v>
      </c>
      <c r="Y33" s="27"/>
      <c r="Z33" s="27"/>
    </row>
    <row r="34" spans="13:26" ht="19.5" customHeight="1">
      <c r="M34" s="40"/>
      <c r="N34" s="39" t="s">
        <v>47</v>
      </c>
      <c r="O34" s="44">
        <f>SUM(P34:Q34)</f>
        <v>489</v>
      </c>
      <c r="P34" s="41">
        <v>53</v>
      </c>
      <c r="Q34" s="43">
        <f>SUM(R34:S34)</f>
        <v>436</v>
      </c>
      <c r="R34" s="41">
        <v>35</v>
      </c>
      <c r="S34" s="41">
        <v>401</v>
      </c>
      <c r="T34" s="42" t="s">
        <v>21</v>
      </c>
      <c r="U34" s="41">
        <v>298</v>
      </c>
      <c r="V34" s="41">
        <v>142</v>
      </c>
      <c r="W34" s="41">
        <v>45</v>
      </c>
      <c r="X34" s="41">
        <v>4</v>
      </c>
      <c r="Y34" s="27"/>
      <c r="Z34" s="27"/>
    </row>
    <row r="35" spans="13:26" ht="19.5" customHeight="1">
      <c r="M35" s="40"/>
      <c r="N35" s="39" t="s">
        <v>46</v>
      </c>
      <c r="O35" s="44">
        <f>SUM(P35:Q35)</f>
        <v>66</v>
      </c>
      <c r="P35" s="41">
        <v>7</v>
      </c>
      <c r="Q35" s="43">
        <f>SUM(R35:S35)</f>
        <v>59</v>
      </c>
      <c r="R35" s="42" t="s">
        <v>21</v>
      </c>
      <c r="S35" s="41">
        <v>59</v>
      </c>
      <c r="T35" s="42" t="s">
        <v>21</v>
      </c>
      <c r="U35" s="41">
        <v>50</v>
      </c>
      <c r="V35" s="41">
        <v>12</v>
      </c>
      <c r="W35" s="41">
        <v>4</v>
      </c>
      <c r="X35" s="42" t="s">
        <v>21</v>
      </c>
      <c r="Y35" s="27"/>
      <c r="Z35" s="27"/>
    </row>
    <row r="36" spans="13:26" ht="19.5" customHeight="1">
      <c r="M36" s="40"/>
      <c r="N36" s="39" t="s">
        <v>45</v>
      </c>
      <c r="O36" s="44">
        <f>SUM(P36:Q36)</f>
        <v>21</v>
      </c>
      <c r="P36" s="42" t="s">
        <v>21</v>
      </c>
      <c r="Q36" s="43">
        <f>SUM(R36:S36)</f>
        <v>21</v>
      </c>
      <c r="R36" s="41">
        <v>4</v>
      </c>
      <c r="S36" s="41">
        <v>17</v>
      </c>
      <c r="T36" s="41">
        <v>2</v>
      </c>
      <c r="U36" s="41">
        <v>10</v>
      </c>
      <c r="V36" s="41">
        <v>2</v>
      </c>
      <c r="W36" s="41">
        <v>3</v>
      </c>
      <c r="X36" s="41">
        <v>4</v>
      </c>
      <c r="Y36" s="27"/>
      <c r="Z36" s="27"/>
    </row>
    <row r="37" spans="13:26" ht="19.5" customHeight="1">
      <c r="M37" s="37" t="s">
        <v>44</v>
      </c>
      <c r="N37" s="36"/>
      <c r="O37" s="35">
        <f>SUM(O38:O42)</f>
        <v>3017</v>
      </c>
      <c r="P37" s="35">
        <f>SUM(P38:P42)</f>
        <v>206</v>
      </c>
      <c r="Q37" s="35">
        <f>SUM(Q38:Q42)</f>
        <v>2811</v>
      </c>
      <c r="R37" s="35">
        <f>SUM(R38:R42)</f>
        <v>188</v>
      </c>
      <c r="S37" s="35">
        <f>SUM(S38:S42)</f>
        <v>2623</v>
      </c>
      <c r="T37" s="35">
        <f>SUM(T38:T42)</f>
        <v>5</v>
      </c>
      <c r="U37" s="35">
        <f>SUM(U38:U42)</f>
        <v>2110</v>
      </c>
      <c r="V37" s="35">
        <f>SUM(V38:V42)</f>
        <v>650</v>
      </c>
      <c r="W37" s="35">
        <f>SUM(W38:W42)</f>
        <v>215</v>
      </c>
      <c r="X37" s="35">
        <f>SUM(X38:X42)</f>
        <v>37</v>
      </c>
      <c r="Y37" s="34"/>
      <c r="Z37" s="34"/>
    </row>
    <row r="38" spans="13:26" ht="19.5" customHeight="1">
      <c r="M38" s="40"/>
      <c r="N38" s="39" t="s">
        <v>43</v>
      </c>
      <c r="O38" s="44">
        <f>SUM(P38:Q38)</f>
        <v>1682</v>
      </c>
      <c r="P38" s="41">
        <v>106</v>
      </c>
      <c r="Q38" s="43">
        <f>SUM(R38:S38)</f>
        <v>1576</v>
      </c>
      <c r="R38" s="41">
        <v>76</v>
      </c>
      <c r="S38" s="41">
        <v>1500</v>
      </c>
      <c r="T38" s="41">
        <v>2</v>
      </c>
      <c r="U38" s="41">
        <v>1169</v>
      </c>
      <c r="V38" s="41">
        <v>401</v>
      </c>
      <c r="W38" s="41">
        <v>104</v>
      </c>
      <c r="X38" s="41">
        <v>6</v>
      </c>
      <c r="Y38" s="27"/>
      <c r="Z38" s="27"/>
    </row>
    <row r="39" spans="13:26" ht="19.5" customHeight="1">
      <c r="M39" s="40"/>
      <c r="N39" s="39" t="s">
        <v>42</v>
      </c>
      <c r="O39" s="44">
        <f>SUM(P39:Q39)</f>
        <v>450</v>
      </c>
      <c r="P39" s="41">
        <v>37</v>
      </c>
      <c r="Q39" s="43">
        <f>SUM(R39:S39)</f>
        <v>413</v>
      </c>
      <c r="R39" s="41">
        <v>42</v>
      </c>
      <c r="S39" s="41">
        <v>371</v>
      </c>
      <c r="T39" s="42" t="s">
        <v>21</v>
      </c>
      <c r="U39" s="41">
        <v>299</v>
      </c>
      <c r="V39" s="41">
        <v>106</v>
      </c>
      <c r="W39" s="41">
        <v>31</v>
      </c>
      <c r="X39" s="41">
        <v>14</v>
      </c>
      <c r="Y39" s="27"/>
      <c r="Z39" s="27"/>
    </row>
    <row r="40" spans="13:26" ht="19.5" customHeight="1">
      <c r="M40" s="40"/>
      <c r="N40" s="39" t="s">
        <v>41</v>
      </c>
      <c r="O40" s="44">
        <f>SUM(P40:Q40)</f>
        <v>83</v>
      </c>
      <c r="P40" s="41">
        <v>12</v>
      </c>
      <c r="Q40" s="43">
        <f>SUM(R40:S40)</f>
        <v>71</v>
      </c>
      <c r="R40" s="41">
        <v>3</v>
      </c>
      <c r="S40" s="41">
        <v>68</v>
      </c>
      <c r="T40" s="41">
        <v>1</v>
      </c>
      <c r="U40" s="41">
        <v>73</v>
      </c>
      <c r="V40" s="41">
        <v>4</v>
      </c>
      <c r="W40" s="41">
        <v>4</v>
      </c>
      <c r="X40" s="41">
        <v>1</v>
      </c>
      <c r="Y40" s="27"/>
      <c r="Z40" s="27"/>
    </row>
    <row r="41" spans="13:26" ht="19.5" customHeight="1">
      <c r="M41" s="40"/>
      <c r="N41" s="39" t="s">
        <v>40</v>
      </c>
      <c r="O41" s="44">
        <f>SUM(P41:Q41)</f>
        <v>464</v>
      </c>
      <c r="P41" s="41">
        <v>28</v>
      </c>
      <c r="Q41" s="43">
        <f>SUM(R41:S41)</f>
        <v>436</v>
      </c>
      <c r="R41" s="41">
        <v>51</v>
      </c>
      <c r="S41" s="41">
        <v>385</v>
      </c>
      <c r="T41" s="41">
        <v>2</v>
      </c>
      <c r="U41" s="41">
        <v>281</v>
      </c>
      <c r="V41" s="41">
        <v>118</v>
      </c>
      <c r="W41" s="41">
        <v>52</v>
      </c>
      <c r="X41" s="41">
        <v>11</v>
      </c>
      <c r="Y41" s="27"/>
      <c r="Z41" s="27"/>
    </row>
    <row r="42" spans="1:26" ht="19.5" customHeight="1">
      <c r="A42" s="24" t="s">
        <v>113</v>
      </c>
      <c r="B42" s="24"/>
      <c r="C42" s="24"/>
      <c r="D42" s="24"/>
      <c r="E42" s="24"/>
      <c r="F42" s="24"/>
      <c r="G42" s="24"/>
      <c r="H42" s="24"/>
      <c r="I42" s="24"/>
      <c r="J42" s="24"/>
      <c r="M42" s="40"/>
      <c r="N42" s="39" t="s">
        <v>39</v>
      </c>
      <c r="O42" s="44">
        <f>SUM(P42:Q42)</f>
        <v>338</v>
      </c>
      <c r="P42" s="41">
        <v>23</v>
      </c>
      <c r="Q42" s="43">
        <f>SUM(R42:S42)</f>
        <v>315</v>
      </c>
      <c r="R42" s="41">
        <v>16</v>
      </c>
      <c r="S42" s="41">
        <v>299</v>
      </c>
      <c r="T42" s="42" t="s">
        <v>21</v>
      </c>
      <c r="U42" s="41">
        <v>288</v>
      </c>
      <c r="V42" s="41">
        <v>21</v>
      </c>
      <c r="W42" s="41">
        <v>24</v>
      </c>
      <c r="X42" s="41">
        <v>5</v>
      </c>
      <c r="Y42" s="27"/>
      <c r="Z42" s="27"/>
    </row>
    <row r="43" spans="1:26" ht="19.5" customHeight="1">
      <c r="A43" s="25" t="s">
        <v>108</v>
      </c>
      <c r="B43" s="25"/>
      <c r="C43" s="25"/>
      <c r="D43" s="25"/>
      <c r="E43" s="25"/>
      <c r="F43" s="25"/>
      <c r="G43" s="25"/>
      <c r="H43" s="25"/>
      <c r="I43" s="25"/>
      <c r="J43" s="25"/>
      <c r="M43" s="37" t="s">
        <v>38</v>
      </c>
      <c r="N43" s="36"/>
      <c r="O43" s="35">
        <f>SUM(O44:O47)</f>
        <v>4581</v>
      </c>
      <c r="P43" s="35">
        <f>SUM(P44:P47)</f>
        <v>441</v>
      </c>
      <c r="Q43" s="35">
        <f>SUM(Q44:Q47)</f>
        <v>4140</v>
      </c>
      <c r="R43" s="35">
        <f>SUM(R44:R47)</f>
        <v>372</v>
      </c>
      <c r="S43" s="35">
        <f>SUM(S44:S47)</f>
        <v>3768</v>
      </c>
      <c r="T43" s="35">
        <f>SUM(T44:T47)</f>
        <v>5</v>
      </c>
      <c r="U43" s="35">
        <f>SUM(U44:U47)</f>
        <v>3229</v>
      </c>
      <c r="V43" s="35">
        <f>SUM(V44:V47)</f>
        <v>923</v>
      </c>
      <c r="W43" s="35">
        <f>SUM(W44:W47)</f>
        <v>362</v>
      </c>
      <c r="X43" s="35">
        <f>SUM(X44:X47)</f>
        <v>62</v>
      </c>
      <c r="Y43" s="34"/>
      <c r="Z43" s="34"/>
    </row>
    <row r="44" spans="2:26" ht="19.5" customHeight="1" thickBot="1">
      <c r="B44" s="3"/>
      <c r="C44" s="3"/>
      <c r="D44" s="3"/>
      <c r="E44" s="3"/>
      <c r="F44" s="3"/>
      <c r="G44" s="3"/>
      <c r="H44" s="3"/>
      <c r="I44" s="3"/>
      <c r="J44" s="4" t="s">
        <v>0</v>
      </c>
      <c r="M44" s="45"/>
      <c r="N44" s="39" t="s">
        <v>37</v>
      </c>
      <c r="O44" s="44">
        <f>SUM(P44:Q44)</f>
        <v>1306</v>
      </c>
      <c r="P44" s="41">
        <v>166</v>
      </c>
      <c r="Q44" s="43">
        <f>SUM(R44:S44)</f>
        <v>1140</v>
      </c>
      <c r="R44" s="41">
        <v>118</v>
      </c>
      <c r="S44" s="41">
        <v>1022</v>
      </c>
      <c r="T44" s="41">
        <v>3</v>
      </c>
      <c r="U44" s="41">
        <v>878</v>
      </c>
      <c r="V44" s="41">
        <v>275</v>
      </c>
      <c r="W44" s="41">
        <v>127</v>
      </c>
      <c r="X44" s="41">
        <v>23</v>
      </c>
      <c r="Y44" s="27"/>
      <c r="Z44" s="27"/>
    </row>
    <row r="45" spans="1:26" ht="19.5" customHeight="1">
      <c r="A45" s="111" t="s">
        <v>92</v>
      </c>
      <c r="B45" s="111" t="s">
        <v>72</v>
      </c>
      <c r="C45" s="111" t="s">
        <v>107</v>
      </c>
      <c r="D45" s="111" t="s">
        <v>106</v>
      </c>
      <c r="E45" s="111" t="s">
        <v>105</v>
      </c>
      <c r="F45" s="111" t="s">
        <v>104</v>
      </c>
      <c r="G45" s="111" t="s">
        <v>103</v>
      </c>
      <c r="H45" s="111" t="s">
        <v>102</v>
      </c>
      <c r="I45" s="111" t="s">
        <v>101</v>
      </c>
      <c r="J45" s="110" t="s">
        <v>100</v>
      </c>
      <c r="M45" s="45"/>
      <c r="N45" s="39" t="s">
        <v>36</v>
      </c>
      <c r="O45" s="44">
        <f>SUM(P45:Q45)</f>
        <v>702</v>
      </c>
      <c r="P45" s="41">
        <v>71</v>
      </c>
      <c r="Q45" s="43">
        <f>SUM(R45:S45)</f>
        <v>631</v>
      </c>
      <c r="R45" s="41">
        <v>40</v>
      </c>
      <c r="S45" s="41">
        <v>591</v>
      </c>
      <c r="T45" s="42" t="s">
        <v>21</v>
      </c>
      <c r="U45" s="41">
        <v>489</v>
      </c>
      <c r="V45" s="41">
        <v>138</v>
      </c>
      <c r="W45" s="41">
        <v>63</v>
      </c>
      <c r="X45" s="41">
        <v>12</v>
      </c>
      <c r="Y45" s="27"/>
      <c r="Z45" s="27"/>
    </row>
    <row r="46" spans="1:26" ht="19.5" customHeight="1">
      <c r="A46" s="91" t="s">
        <v>5</v>
      </c>
      <c r="B46" s="109">
        <f>SUM(C46:J46)</f>
        <v>36800</v>
      </c>
      <c r="C46" s="41">
        <v>8020</v>
      </c>
      <c r="D46" s="41">
        <v>15180</v>
      </c>
      <c r="E46" s="41">
        <v>6060</v>
      </c>
      <c r="F46" s="41">
        <v>3090</v>
      </c>
      <c r="G46" s="41">
        <v>1620</v>
      </c>
      <c r="H46" s="41">
        <v>870</v>
      </c>
      <c r="I46" s="41">
        <v>1410</v>
      </c>
      <c r="J46" s="41">
        <v>550</v>
      </c>
      <c r="M46" s="45"/>
      <c r="N46" s="39" t="s">
        <v>35</v>
      </c>
      <c r="O46" s="44">
        <f>SUM(P46:Q46)</f>
        <v>1920</v>
      </c>
      <c r="P46" s="41">
        <v>151</v>
      </c>
      <c r="Q46" s="43">
        <f>SUM(R46:S46)</f>
        <v>1769</v>
      </c>
      <c r="R46" s="41">
        <v>163</v>
      </c>
      <c r="S46" s="41">
        <v>1606</v>
      </c>
      <c r="T46" s="41">
        <v>1</v>
      </c>
      <c r="U46" s="41">
        <v>1484</v>
      </c>
      <c r="V46" s="41">
        <v>340</v>
      </c>
      <c r="W46" s="41">
        <v>82</v>
      </c>
      <c r="X46" s="41">
        <v>13</v>
      </c>
      <c r="Y46" s="27"/>
      <c r="Z46" s="27"/>
    </row>
    <row r="47" spans="1:26" ht="19.5" customHeight="1">
      <c r="A47" s="108">
        <v>6</v>
      </c>
      <c r="B47" s="44">
        <f>SUM(C47:J47)</f>
        <v>36200</v>
      </c>
      <c r="C47" s="41">
        <v>8580</v>
      </c>
      <c r="D47" s="41">
        <v>14200</v>
      </c>
      <c r="E47" s="41">
        <v>6060</v>
      </c>
      <c r="F47" s="41">
        <v>3010</v>
      </c>
      <c r="G47" s="41">
        <v>1520</v>
      </c>
      <c r="H47" s="41">
        <v>820</v>
      </c>
      <c r="I47" s="41">
        <v>1420</v>
      </c>
      <c r="J47" s="41">
        <v>590</v>
      </c>
      <c r="M47" s="45"/>
      <c r="N47" s="39" t="s">
        <v>34</v>
      </c>
      <c r="O47" s="44">
        <f>SUM(P47:Q47)</f>
        <v>653</v>
      </c>
      <c r="P47" s="41">
        <v>53</v>
      </c>
      <c r="Q47" s="43">
        <f>SUM(R47:S47)</f>
        <v>600</v>
      </c>
      <c r="R47" s="41">
        <v>51</v>
      </c>
      <c r="S47" s="41">
        <v>549</v>
      </c>
      <c r="T47" s="41">
        <v>1</v>
      </c>
      <c r="U47" s="41">
        <v>378</v>
      </c>
      <c r="V47" s="41">
        <v>170</v>
      </c>
      <c r="W47" s="41">
        <v>90</v>
      </c>
      <c r="X47" s="41">
        <v>14</v>
      </c>
      <c r="Y47" s="27"/>
      <c r="Z47" s="27"/>
    </row>
    <row r="48" spans="1:26" ht="19.5" customHeight="1">
      <c r="A48" s="108">
        <v>7</v>
      </c>
      <c r="B48" s="44">
        <f>SUM(C48:J48)</f>
        <v>33564</v>
      </c>
      <c r="C48" s="41">
        <v>8302</v>
      </c>
      <c r="D48" s="41">
        <v>12579</v>
      </c>
      <c r="E48" s="41">
        <v>5797</v>
      </c>
      <c r="F48" s="41">
        <v>2836</v>
      </c>
      <c r="G48" s="41">
        <v>1448</v>
      </c>
      <c r="H48" s="41">
        <v>813</v>
      </c>
      <c r="I48" s="41">
        <v>1149</v>
      </c>
      <c r="J48" s="41">
        <v>640</v>
      </c>
      <c r="M48" s="37" t="s">
        <v>33</v>
      </c>
      <c r="N48" s="36"/>
      <c r="O48" s="35">
        <f>SUM(O49:O54)</f>
        <v>4102</v>
      </c>
      <c r="P48" s="35">
        <f>SUM(P49:P54)</f>
        <v>324</v>
      </c>
      <c r="Q48" s="35">
        <f>SUM(Q49:Q54)</f>
        <v>3778</v>
      </c>
      <c r="R48" s="35">
        <f>SUM(R49:R54)</f>
        <v>274</v>
      </c>
      <c r="S48" s="35">
        <f>SUM(S49:S54)</f>
        <v>3504</v>
      </c>
      <c r="T48" s="35">
        <f>SUM(T49:T54)</f>
        <v>4</v>
      </c>
      <c r="U48" s="35">
        <f>SUM(U49:U54)</f>
        <v>2771</v>
      </c>
      <c r="V48" s="35">
        <f>SUM(V49:V54)</f>
        <v>812</v>
      </c>
      <c r="W48" s="35">
        <f>SUM(W49:W54)</f>
        <v>427</v>
      </c>
      <c r="X48" s="35">
        <f>SUM(X49:X54)</f>
        <v>88</v>
      </c>
      <c r="Y48" s="34"/>
      <c r="Z48" s="34"/>
    </row>
    <row r="49" spans="1:26" ht="19.5" customHeight="1">
      <c r="A49" s="108">
        <v>8</v>
      </c>
      <c r="B49" s="44">
        <f>SUM(C49:J49)</f>
        <v>33350</v>
      </c>
      <c r="C49" s="43">
        <v>6990</v>
      </c>
      <c r="D49" s="43">
        <v>12360</v>
      </c>
      <c r="E49" s="43">
        <v>6550</v>
      </c>
      <c r="F49" s="43">
        <v>3050</v>
      </c>
      <c r="G49" s="43">
        <v>1620</v>
      </c>
      <c r="H49" s="43">
        <v>810</v>
      </c>
      <c r="I49" s="43">
        <v>1260</v>
      </c>
      <c r="J49" s="107">
        <v>710</v>
      </c>
      <c r="M49" s="40"/>
      <c r="N49" s="39" t="s">
        <v>32</v>
      </c>
      <c r="O49" s="44">
        <f>SUM(P49:Q49)</f>
        <v>590</v>
      </c>
      <c r="P49" s="41">
        <v>43</v>
      </c>
      <c r="Q49" s="43">
        <f>SUM(R49:S49)</f>
        <v>547</v>
      </c>
      <c r="R49" s="41">
        <v>26</v>
      </c>
      <c r="S49" s="41">
        <v>521</v>
      </c>
      <c r="T49" s="42" t="s">
        <v>21</v>
      </c>
      <c r="U49" s="41">
        <v>438</v>
      </c>
      <c r="V49" s="41">
        <v>98</v>
      </c>
      <c r="W49" s="41">
        <v>41</v>
      </c>
      <c r="X49" s="41">
        <v>13</v>
      </c>
      <c r="Y49" s="27"/>
      <c r="Z49" s="27"/>
    </row>
    <row r="50" spans="1:26" ht="19.5" customHeight="1">
      <c r="A50" s="106">
        <v>9</v>
      </c>
      <c r="B50" s="105">
        <f>SUM(C50:J50)</f>
        <v>32790</v>
      </c>
      <c r="C50" s="87">
        <v>6990</v>
      </c>
      <c r="D50" s="87">
        <v>12220</v>
      </c>
      <c r="E50" s="87">
        <v>6310</v>
      </c>
      <c r="F50" s="87">
        <v>2920</v>
      </c>
      <c r="G50" s="87">
        <v>1600</v>
      </c>
      <c r="H50" s="87">
        <v>780</v>
      </c>
      <c r="I50" s="87">
        <v>1260</v>
      </c>
      <c r="J50" s="104">
        <v>710</v>
      </c>
      <c r="M50" s="40"/>
      <c r="N50" s="39" t="s">
        <v>31</v>
      </c>
      <c r="O50" s="44">
        <f>SUM(P50:Q50)</f>
        <v>547</v>
      </c>
      <c r="P50" s="41">
        <v>63</v>
      </c>
      <c r="Q50" s="43">
        <f>SUM(R50:S50)</f>
        <v>484</v>
      </c>
      <c r="R50" s="41">
        <v>29</v>
      </c>
      <c r="S50" s="41">
        <v>455</v>
      </c>
      <c r="T50" s="41">
        <v>3</v>
      </c>
      <c r="U50" s="41">
        <v>334</v>
      </c>
      <c r="V50" s="41">
        <v>127</v>
      </c>
      <c r="W50" s="41">
        <v>71</v>
      </c>
      <c r="X50" s="41">
        <v>12</v>
      </c>
      <c r="Y50" s="27"/>
      <c r="Z50" s="27"/>
    </row>
    <row r="51" spans="1:26" ht="19.5" customHeight="1">
      <c r="A51" s="45" t="s">
        <v>4</v>
      </c>
      <c r="B51" s="41"/>
      <c r="C51" s="45"/>
      <c r="D51" s="45"/>
      <c r="E51" s="45"/>
      <c r="F51" s="45"/>
      <c r="G51" s="45"/>
      <c r="H51" s="45"/>
      <c r="I51" s="45"/>
      <c r="J51" s="45"/>
      <c r="M51" s="40"/>
      <c r="N51" s="39" t="s">
        <v>30</v>
      </c>
      <c r="O51" s="44">
        <f>SUM(P51:Q51)</f>
        <v>1269</v>
      </c>
      <c r="P51" s="41">
        <v>88</v>
      </c>
      <c r="Q51" s="43">
        <f>SUM(R51:S51)</f>
        <v>1181</v>
      </c>
      <c r="R51" s="41">
        <v>94</v>
      </c>
      <c r="S51" s="41">
        <v>1087</v>
      </c>
      <c r="T51" s="41">
        <v>1</v>
      </c>
      <c r="U51" s="41">
        <v>946</v>
      </c>
      <c r="V51" s="41">
        <v>241</v>
      </c>
      <c r="W51" s="41">
        <v>70</v>
      </c>
      <c r="X51" s="41">
        <v>11</v>
      </c>
      <c r="Y51" s="27"/>
      <c r="Z51" s="27"/>
    </row>
    <row r="52" spans="13:26" ht="19.5" customHeight="1">
      <c r="M52" s="40"/>
      <c r="N52" s="39" t="s">
        <v>29</v>
      </c>
      <c r="O52" s="44">
        <f>SUM(P52:Q52)</f>
        <v>791</v>
      </c>
      <c r="P52" s="41">
        <v>83</v>
      </c>
      <c r="Q52" s="43">
        <f>SUM(R52:S52)</f>
        <v>708</v>
      </c>
      <c r="R52" s="41">
        <v>64</v>
      </c>
      <c r="S52" s="41">
        <v>644</v>
      </c>
      <c r="T52" s="42" t="s">
        <v>21</v>
      </c>
      <c r="U52" s="41">
        <v>483</v>
      </c>
      <c r="V52" s="41">
        <v>155</v>
      </c>
      <c r="W52" s="41">
        <v>123</v>
      </c>
      <c r="X52" s="41">
        <v>30</v>
      </c>
      <c r="Y52" s="27"/>
      <c r="Z52" s="27"/>
    </row>
    <row r="53" spans="13:26" ht="19.5" customHeight="1">
      <c r="M53" s="40"/>
      <c r="N53" s="39" t="s">
        <v>28</v>
      </c>
      <c r="O53" s="44">
        <f>SUM(P53:Q53)</f>
        <v>595</v>
      </c>
      <c r="P53" s="41">
        <v>18</v>
      </c>
      <c r="Q53" s="43">
        <f>SUM(R53:S53)</f>
        <v>577</v>
      </c>
      <c r="R53" s="41">
        <v>35</v>
      </c>
      <c r="S53" s="41">
        <v>542</v>
      </c>
      <c r="T53" s="42" t="s">
        <v>21</v>
      </c>
      <c r="U53" s="41">
        <v>416</v>
      </c>
      <c r="V53" s="41">
        <v>126</v>
      </c>
      <c r="W53" s="41">
        <v>50</v>
      </c>
      <c r="X53" s="41">
        <v>3</v>
      </c>
      <c r="Y53" s="27"/>
      <c r="Z53" s="27"/>
    </row>
    <row r="54" spans="13:26" ht="19.5" customHeight="1">
      <c r="M54" s="40"/>
      <c r="N54" s="39" t="s">
        <v>27</v>
      </c>
      <c r="O54" s="44">
        <f>SUM(P54:Q54)</f>
        <v>310</v>
      </c>
      <c r="P54" s="41">
        <v>29</v>
      </c>
      <c r="Q54" s="43">
        <f>SUM(R54:S54)</f>
        <v>281</v>
      </c>
      <c r="R54" s="41">
        <v>26</v>
      </c>
      <c r="S54" s="41">
        <v>255</v>
      </c>
      <c r="T54" s="42" t="s">
        <v>21</v>
      </c>
      <c r="U54" s="41">
        <v>154</v>
      </c>
      <c r="V54" s="41">
        <v>65</v>
      </c>
      <c r="W54" s="41">
        <v>72</v>
      </c>
      <c r="X54" s="41">
        <v>19</v>
      </c>
      <c r="Y54" s="27"/>
      <c r="Z54" s="27"/>
    </row>
    <row r="55" spans="13:26" ht="19.5" customHeight="1">
      <c r="M55" s="37" t="s">
        <v>26</v>
      </c>
      <c r="N55" s="36"/>
      <c r="O55" s="35">
        <f>SUM(O56:O59)</f>
        <v>4910</v>
      </c>
      <c r="P55" s="35">
        <f>SUM(P56:P59)</f>
        <v>633</v>
      </c>
      <c r="Q55" s="35">
        <f>SUM(Q56:Q59)</f>
        <v>4277</v>
      </c>
      <c r="R55" s="35">
        <f>SUM(R56:R59)</f>
        <v>405</v>
      </c>
      <c r="S55" s="35">
        <f>SUM(S56:S59)</f>
        <v>3872</v>
      </c>
      <c r="T55" s="35">
        <f>SUM(T56:T59)</f>
        <v>10</v>
      </c>
      <c r="U55" s="35">
        <f>SUM(U56:U59)</f>
        <v>3711</v>
      </c>
      <c r="V55" s="35">
        <f>SUM(V56:V59)</f>
        <v>845</v>
      </c>
      <c r="W55" s="35">
        <f>SUM(W56:W59)</f>
        <v>296</v>
      </c>
      <c r="X55" s="35">
        <f>SUM(X56:X59)</f>
        <v>48</v>
      </c>
      <c r="Y55" s="34"/>
      <c r="Z55" s="34"/>
    </row>
    <row r="56" spans="13:26" ht="19.5" customHeight="1">
      <c r="M56" s="40"/>
      <c r="N56" s="39" t="s">
        <v>25</v>
      </c>
      <c r="O56" s="44">
        <f>SUM(P56:Q56)</f>
        <v>1603</v>
      </c>
      <c r="P56" s="41">
        <v>190</v>
      </c>
      <c r="Q56" s="43">
        <f>SUM(R56:S56)</f>
        <v>1413</v>
      </c>
      <c r="R56" s="41">
        <v>159</v>
      </c>
      <c r="S56" s="41">
        <v>1254</v>
      </c>
      <c r="T56" s="41">
        <v>8</v>
      </c>
      <c r="U56" s="41">
        <v>1298</v>
      </c>
      <c r="V56" s="41">
        <v>209</v>
      </c>
      <c r="W56" s="41">
        <v>76</v>
      </c>
      <c r="X56" s="41">
        <v>12</v>
      </c>
      <c r="Y56" s="27"/>
      <c r="Z56" s="27"/>
    </row>
    <row r="57" spans="13:26" ht="19.5" customHeight="1">
      <c r="M57" s="40"/>
      <c r="N57" s="39" t="s">
        <v>24</v>
      </c>
      <c r="O57" s="44">
        <f>SUM(P57:Q57)</f>
        <v>1472</v>
      </c>
      <c r="P57" s="41">
        <v>275</v>
      </c>
      <c r="Q57" s="43">
        <f>SUM(R57:S57)</f>
        <v>1197</v>
      </c>
      <c r="R57" s="41">
        <v>124</v>
      </c>
      <c r="S57" s="41">
        <v>1073</v>
      </c>
      <c r="T57" s="41">
        <v>1</v>
      </c>
      <c r="U57" s="41">
        <v>1059</v>
      </c>
      <c r="V57" s="41">
        <v>277</v>
      </c>
      <c r="W57" s="41">
        <v>118</v>
      </c>
      <c r="X57" s="41">
        <v>17</v>
      </c>
      <c r="Y57" s="27"/>
      <c r="Z57" s="27"/>
    </row>
    <row r="58" spans="13:26" ht="19.5" customHeight="1">
      <c r="M58" s="40"/>
      <c r="N58" s="39" t="s">
        <v>23</v>
      </c>
      <c r="O58" s="44">
        <f>SUM(P58:Q58)</f>
        <v>898</v>
      </c>
      <c r="P58" s="41">
        <v>83</v>
      </c>
      <c r="Q58" s="43">
        <f>SUM(R58:S58)</f>
        <v>815</v>
      </c>
      <c r="R58" s="41">
        <v>74</v>
      </c>
      <c r="S58" s="41">
        <v>741</v>
      </c>
      <c r="T58" s="41">
        <v>1</v>
      </c>
      <c r="U58" s="41">
        <v>692</v>
      </c>
      <c r="V58" s="41">
        <v>144</v>
      </c>
      <c r="W58" s="41">
        <v>51</v>
      </c>
      <c r="X58" s="41">
        <v>10</v>
      </c>
      <c r="Y58" s="27"/>
      <c r="Z58" s="27"/>
    </row>
    <row r="59" spans="13:26" ht="19.5" customHeight="1">
      <c r="M59" s="40"/>
      <c r="N59" s="39" t="s">
        <v>22</v>
      </c>
      <c r="O59" s="44">
        <f>SUM(P59:Q59)</f>
        <v>937</v>
      </c>
      <c r="P59" s="41">
        <v>85</v>
      </c>
      <c r="Q59" s="43">
        <f>SUM(R59:S59)</f>
        <v>852</v>
      </c>
      <c r="R59" s="41">
        <v>48</v>
      </c>
      <c r="S59" s="41">
        <v>804</v>
      </c>
      <c r="T59" s="42" t="s">
        <v>21</v>
      </c>
      <c r="U59" s="41">
        <v>662</v>
      </c>
      <c r="V59" s="41">
        <v>215</v>
      </c>
      <c r="W59" s="41">
        <v>51</v>
      </c>
      <c r="X59" s="41">
        <v>9</v>
      </c>
      <c r="Y59" s="27"/>
      <c r="Z59" s="27"/>
    </row>
    <row r="60" spans="1:26" ht="19.5" customHeight="1">
      <c r="A60" s="24" t="s">
        <v>114</v>
      </c>
      <c r="B60" s="24"/>
      <c r="C60" s="24"/>
      <c r="D60" s="24"/>
      <c r="E60" s="24"/>
      <c r="F60" s="24"/>
      <c r="G60" s="24"/>
      <c r="H60" s="24"/>
      <c r="I60" s="24"/>
      <c r="J60" s="24"/>
      <c r="M60" s="37" t="s">
        <v>20</v>
      </c>
      <c r="N60" s="36"/>
      <c r="O60" s="35">
        <f>SUM(O61)</f>
        <v>732</v>
      </c>
      <c r="P60" s="35">
        <f>SUM(P61)</f>
        <v>98</v>
      </c>
      <c r="Q60" s="35">
        <f>SUM(Q61)</f>
        <v>634</v>
      </c>
      <c r="R60" s="35">
        <f>SUM(R61)</f>
        <v>103</v>
      </c>
      <c r="S60" s="35">
        <f>SUM(S61)</f>
        <v>531</v>
      </c>
      <c r="T60" s="35">
        <f>SUM(T61)</f>
        <v>3</v>
      </c>
      <c r="U60" s="35">
        <f>SUM(U61)</f>
        <v>467</v>
      </c>
      <c r="V60" s="35">
        <f>SUM(V61)</f>
        <v>156</v>
      </c>
      <c r="W60" s="35">
        <f>SUM(W61)</f>
        <v>89</v>
      </c>
      <c r="X60" s="35">
        <f>SUM(X61)</f>
        <v>17</v>
      </c>
      <c r="Y60" s="34"/>
      <c r="Z60" s="34"/>
    </row>
    <row r="61" spans="1:26" ht="19.5" customHeight="1">
      <c r="A61" s="25" t="s">
        <v>94</v>
      </c>
      <c r="B61" s="26"/>
      <c r="C61" s="26"/>
      <c r="D61" s="26"/>
      <c r="E61" s="26"/>
      <c r="F61" s="26"/>
      <c r="G61" s="26"/>
      <c r="H61" s="26"/>
      <c r="I61" s="26"/>
      <c r="J61" s="26"/>
      <c r="M61" s="33"/>
      <c r="N61" s="32" t="s">
        <v>19</v>
      </c>
      <c r="O61" s="31">
        <f>SUM(P61:Q61)</f>
        <v>732</v>
      </c>
      <c r="P61" s="30">
        <v>98</v>
      </c>
      <c r="Q61" s="30">
        <f>SUM(R61:S61)</f>
        <v>634</v>
      </c>
      <c r="R61" s="30">
        <v>103</v>
      </c>
      <c r="S61" s="30">
        <v>531</v>
      </c>
      <c r="T61" s="30">
        <v>3</v>
      </c>
      <c r="U61" s="30">
        <v>467</v>
      </c>
      <c r="V61" s="30">
        <v>156</v>
      </c>
      <c r="W61" s="30">
        <v>89</v>
      </c>
      <c r="X61" s="30">
        <v>17</v>
      </c>
      <c r="Y61" s="27"/>
      <c r="Z61" s="27"/>
    </row>
    <row r="62" spans="2:26" ht="19.5" customHeight="1" thickBot="1">
      <c r="B62" s="100"/>
      <c r="C62" s="3"/>
      <c r="D62" s="3"/>
      <c r="E62" s="3"/>
      <c r="F62" s="3"/>
      <c r="G62" s="3"/>
      <c r="H62" s="3"/>
      <c r="I62" s="3"/>
      <c r="J62" s="99" t="s">
        <v>93</v>
      </c>
      <c r="M62" s="28" t="s">
        <v>18</v>
      </c>
      <c r="N62" s="28"/>
      <c r="O62" s="27"/>
      <c r="P62" s="27"/>
      <c r="Q62" s="27"/>
      <c r="R62" s="27"/>
      <c r="S62" s="27"/>
      <c r="T62" s="27"/>
      <c r="U62" s="27"/>
      <c r="V62" s="27"/>
      <c r="W62" s="27"/>
      <c r="X62" s="29"/>
      <c r="Y62" s="27"/>
      <c r="Z62" s="27"/>
    </row>
    <row r="63" spans="1:26" ht="19.5" customHeight="1">
      <c r="A63" s="78" t="s">
        <v>92</v>
      </c>
      <c r="B63" s="98" t="s">
        <v>91</v>
      </c>
      <c r="C63" s="97"/>
      <c r="D63" s="96"/>
      <c r="E63" s="94" t="s">
        <v>90</v>
      </c>
      <c r="F63" s="72"/>
      <c r="G63" s="95"/>
      <c r="H63" s="94" t="s">
        <v>89</v>
      </c>
      <c r="I63" s="72"/>
      <c r="J63" s="72"/>
      <c r="M63" s="28" t="s">
        <v>17</v>
      </c>
      <c r="N63" s="28"/>
      <c r="O63" s="27"/>
      <c r="P63" s="27"/>
      <c r="Q63" s="27"/>
      <c r="R63" s="27"/>
      <c r="S63" s="27"/>
      <c r="T63" s="27"/>
      <c r="U63" s="27"/>
      <c r="V63" s="27"/>
      <c r="W63" s="27"/>
      <c r="X63" s="27"/>
      <c r="Y63" s="27"/>
      <c r="Z63" s="27"/>
    </row>
    <row r="64" spans="1:26" ht="19.5" customHeight="1">
      <c r="A64" s="61"/>
      <c r="B64" s="93" t="s">
        <v>72</v>
      </c>
      <c r="C64" s="60" t="s">
        <v>88</v>
      </c>
      <c r="D64" s="60" t="s">
        <v>87</v>
      </c>
      <c r="E64" s="60" t="s">
        <v>72</v>
      </c>
      <c r="F64" s="60" t="s">
        <v>88</v>
      </c>
      <c r="G64" s="60" t="s">
        <v>87</v>
      </c>
      <c r="H64" s="60" t="s">
        <v>72</v>
      </c>
      <c r="I64" s="60" t="s">
        <v>88</v>
      </c>
      <c r="J64" s="92" t="s">
        <v>87</v>
      </c>
      <c r="M64" s="28" t="s">
        <v>16</v>
      </c>
      <c r="N64" s="28"/>
      <c r="O64" s="27"/>
      <c r="P64" s="27"/>
      <c r="Q64" s="27"/>
      <c r="R64" s="27"/>
      <c r="S64" s="27"/>
      <c r="T64" s="27"/>
      <c r="U64" s="27"/>
      <c r="V64" s="27"/>
      <c r="W64" s="27"/>
      <c r="X64" s="27"/>
      <c r="Y64" s="27"/>
      <c r="Z64" s="27"/>
    </row>
    <row r="65" spans="1:26" ht="19.5" customHeight="1">
      <c r="A65" s="91" t="s">
        <v>5</v>
      </c>
      <c r="B65" s="90">
        <f>SUM(C65:D65)</f>
        <v>166760</v>
      </c>
      <c r="C65" s="41">
        <v>78740</v>
      </c>
      <c r="D65" s="41">
        <v>88020</v>
      </c>
      <c r="E65" s="90">
        <f>SUM(F65:G65)</f>
        <v>37430</v>
      </c>
      <c r="F65" s="41">
        <v>14190</v>
      </c>
      <c r="G65" s="41">
        <v>23240</v>
      </c>
      <c r="H65" s="90">
        <f>SUM(I65:J65)</f>
        <v>13360</v>
      </c>
      <c r="I65" s="41">
        <v>7500</v>
      </c>
      <c r="J65" s="41">
        <v>5860</v>
      </c>
      <c r="M65" s="28" t="s">
        <v>15</v>
      </c>
      <c r="N65" s="28"/>
      <c r="O65" s="27"/>
      <c r="P65" s="27"/>
      <c r="Q65" s="27"/>
      <c r="R65" s="27"/>
      <c r="S65" s="27"/>
      <c r="T65" s="27"/>
      <c r="U65" s="27"/>
      <c r="V65" s="27"/>
      <c r="W65" s="27"/>
      <c r="X65" s="27"/>
      <c r="Y65" s="27"/>
      <c r="Z65" s="27"/>
    </row>
    <row r="66" spans="1:26" ht="19.5" customHeight="1">
      <c r="A66" s="89">
        <v>6</v>
      </c>
      <c r="B66" s="43">
        <f>SUM(C66:D66)</f>
        <v>163820</v>
      </c>
      <c r="C66" s="41">
        <v>77950</v>
      </c>
      <c r="D66" s="41">
        <v>85870</v>
      </c>
      <c r="E66" s="43">
        <f>SUM(F66:G66)</f>
        <v>36720</v>
      </c>
      <c r="F66" s="41">
        <v>14340</v>
      </c>
      <c r="G66" s="41">
        <v>22380</v>
      </c>
      <c r="H66" s="43">
        <f>SUM(I66:J66)</f>
        <v>13530</v>
      </c>
      <c r="I66" s="41">
        <v>7400</v>
      </c>
      <c r="J66" s="41">
        <v>6130</v>
      </c>
      <c r="M66" s="28" t="s">
        <v>14</v>
      </c>
      <c r="N66" s="28"/>
      <c r="O66" s="27"/>
      <c r="P66" s="27"/>
      <c r="Q66" s="27"/>
      <c r="R66" s="27"/>
      <c r="S66" s="27"/>
      <c r="T66" s="27"/>
      <c r="U66" s="27"/>
      <c r="V66" s="27"/>
      <c r="W66" s="27"/>
      <c r="X66" s="27"/>
      <c r="Y66" s="27"/>
      <c r="Z66" s="27"/>
    </row>
    <row r="67" spans="1:26" ht="19.5" customHeight="1">
      <c r="A67" s="89">
        <v>7</v>
      </c>
      <c r="B67" s="43">
        <f>SUM(C67:D67)</f>
        <v>152088</v>
      </c>
      <c r="C67" s="41">
        <v>73747</v>
      </c>
      <c r="D67" s="41">
        <v>78341</v>
      </c>
      <c r="E67" s="43">
        <f>SUM(F67:G67)</f>
        <v>40026</v>
      </c>
      <c r="F67" s="41">
        <v>16412</v>
      </c>
      <c r="G67" s="41">
        <v>23614</v>
      </c>
      <c r="H67" s="43">
        <f>SUM(I67:J67)</f>
        <v>17424</v>
      </c>
      <c r="I67" s="41">
        <v>9660</v>
      </c>
      <c r="J67" s="41">
        <v>7764</v>
      </c>
      <c r="M67" s="28" t="s">
        <v>13</v>
      </c>
      <c r="N67" s="28"/>
      <c r="O67" s="27"/>
      <c r="P67" s="27"/>
      <c r="Q67" s="27"/>
      <c r="R67" s="27"/>
      <c r="S67" s="27"/>
      <c r="T67" s="27"/>
      <c r="U67" s="27"/>
      <c r="V67" s="27"/>
      <c r="W67" s="27"/>
      <c r="X67" s="27"/>
      <c r="Y67" s="27"/>
      <c r="Z67" s="27"/>
    </row>
    <row r="68" spans="1:26" ht="19.5" customHeight="1">
      <c r="A68" s="89">
        <v>8</v>
      </c>
      <c r="B68" s="43">
        <f>SUM(C68:D68)</f>
        <v>149970</v>
      </c>
      <c r="C68" s="43">
        <v>72310</v>
      </c>
      <c r="D68" s="43">
        <v>77660</v>
      </c>
      <c r="E68" s="43">
        <f>SUM(F68:G68)</f>
        <v>39420</v>
      </c>
      <c r="F68" s="43">
        <v>16150</v>
      </c>
      <c r="G68" s="43">
        <v>23270</v>
      </c>
      <c r="H68" s="43">
        <f>SUM(I68:J68)</f>
        <v>16930</v>
      </c>
      <c r="I68" s="43">
        <v>9080</v>
      </c>
      <c r="J68" s="43">
        <v>7850</v>
      </c>
      <c r="M68" s="28" t="s">
        <v>12</v>
      </c>
      <c r="N68" s="28"/>
      <c r="O68" s="27"/>
      <c r="P68" s="27"/>
      <c r="Q68" s="27"/>
      <c r="R68" s="27"/>
      <c r="S68" s="27"/>
      <c r="T68" s="27"/>
      <c r="U68" s="27"/>
      <c r="V68" s="27"/>
      <c r="W68" s="27"/>
      <c r="X68" s="27"/>
      <c r="Y68" s="27"/>
      <c r="Z68" s="27"/>
    </row>
    <row r="69" spans="1:26" ht="19.5" customHeight="1">
      <c r="A69" s="88">
        <v>9</v>
      </c>
      <c r="B69" s="87">
        <f>SUM(C69:D69)</f>
        <v>148470</v>
      </c>
      <c r="C69" s="87">
        <v>71560</v>
      </c>
      <c r="D69" s="87">
        <v>76910</v>
      </c>
      <c r="E69" s="87">
        <f>SUM(F69:G69)</f>
        <v>38670</v>
      </c>
      <c r="F69" s="87">
        <v>15720</v>
      </c>
      <c r="G69" s="87">
        <v>22950</v>
      </c>
      <c r="H69" s="87">
        <f>SUM(I69:J69)</f>
        <v>16990</v>
      </c>
      <c r="I69" s="87">
        <v>9510</v>
      </c>
      <c r="J69" s="87">
        <v>7480</v>
      </c>
      <c r="M69" s="28" t="s">
        <v>11</v>
      </c>
      <c r="N69" s="28" t="s">
        <v>10</v>
      </c>
      <c r="O69" s="27"/>
      <c r="P69" s="27"/>
      <c r="Q69" s="27"/>
      <c r="R69" s="27"/>
      <c r="S69" s="27"/>
      <c r="T69" s="27"/>
      <c r="U69" s="27"/>
      <c r="V69" s="27"/>
      <c r="W69" s="27"/>
      <c r="X69" s="27"/>
      <c r="Y69" s="27"/>
      <c r="Z69" s="27"/>
    </row>
    <row r="70" spans="1:26" ht="19.5" customHeight="1">
      <c r="A70" s="45" t="s">
        <v>4</v>
      </c>
      <c r="B70" s="45"/>
      <c r="C70" s="45"/>
      <c r="D70" s="45"/>
      <c r="E70" s="45"/>
      <c r="F70" s="45"/>
      <c r="G70" s="45"/>
      <c r="H70" s="45"/>
      <c r="I70" s="45"/>
      <c r="J70" s="45"/>
      <c r="M70" s="27" t="s">
        <v>9</v>
      </c>
      <c r="N70" s="27"/>
      <c r="O70" s="27"/>
      <c r="P70" s="27"/>
      <c r="Q70" s="27"/>
      <c r="R70" s="27"/>
      <c r="S70" s="27"/>
      <c r="T70" s="27"/>
      <c r="U70" s="27"/>
      <c r="V70" s="27"/>
      <c r="W70" s="27"/>
      <c r="X70" s="27"/>
      <c r="Y70" s="27"/>
      <c r="Z70" s="27"/>
    </row>
  </sheetData>
  <sheetProtection/>
  <mergeCells count="59">
    <mergeCell ref="A23:H23"/>
    <mergeCell ref="A24:H24"/>
    <mergeCell ref="A3:X3"/>
    <mergeCell ref="E31:F31"/>
    <mergeCell ref="E32:F32"/>
    <mergeCell ref="G28:H28"/>
    <mergeCell ref="G29:H29"/>
    <mergeCell ref="G30:H30"/>
    <mergeCell ref="G31:H31"/>
    <mergeCell ref="G32:H32"/>
    <mergeCell ref="B26:B27"/>
    <mergeCell ref="C26:C27"/>
    <mergeCell ref="A42:J42"/>
    <mergeCell ref="A43:J43"/>
    <mergeCell ref="D26:H26"/>
    <mergeCell ref="E27:F27"/>
    <mergeCell ref="G27:H27"/>
    <mergeCell ref="E28:F28"/>
    <mergeCell ref="A26:A27"/>
    <mergeCell ref="E29:F29"/>
    <mergeCell ref="E30:F30"/>
    <mergeCell ref="A60:J60"/>
    <mergeCell ref="A61:J61"/>
    <mergeCell ref="B63:D63"/>
    <mergeCell ref="E63:G63"/>
    <mergeCell ref="H63:J63"/>
    <mergeCell ref="A63:A64"/>
    <mergeCell ref="M60:N60"/>
    <mergeCell ref="V9:V10"/>
    <mergeCell ref="W9:W10"/>
    <mergeCell ref="M19:N19"/>
    <mergeCell ref="M55:N55"/>
    <mergeCell ref="M48:N48"/>
    <mergeCell ref="M37:N37"/>
    <mergeCell ref="P9:P10"/>
    <mergeCell ref="U9:U10"/>
    <mergeCell ref="M23:N23"/>
    <mergeCell ref="M43:N43"/>
    <mergeCell ref="M8:N10"/>
    <mergeCell ref="M6:X6"/>
    <mergeCell ref="M5:X5"/>
    <mergeCell ref="O8:O10"/>
    <mergeCell ref="P8:S8"/>
    <mergeCell ref="Q9:S9"/>
    <mergeCell ref="T8:X8"/>
    <mergeCell ref="X9:X10"/>
    <mergeCell ref="M20:N20"/>
    <mergeCell ref="M11:N11"/>
    <mergeCell ref="T9:T10"/>
    <mergeCell ref="M28:N28"/>
    <mergeCell ref="M21:N21"/>
    <mergeCell ref="M18:N18"/>
    <mergeCell ref="M17:N17"/>
    <mergeCell ref="M15:N15"/>
    <mergeCell ref="M14:N14"/>
    <mergeCell ref="A5:D5"/>
    <mergeCell ref="A6:D6"/>
    <mergeCell ref="M13:N13"/>
    <mergeCell ref="M16:N16"/>
  </mergeCells>
  <printOptions horizontalCentered="1"/>
  <pageMargins left="0.5118110236220472" right="0.31496062992125984" top="0.5118110236220472" bottom="0.31496062992125984" header="0" footer="0"/>
  <pageSetup fitToHeight="1" fitToWidth="1" horizontalDpi="300" verticalDpi="300" orientation="landscape" paperSize="8" scale="58" r:id="rId1"/>
</worksheet>
</file>

<file path=xl/worksheets/sheet2.xml><?xml version="1.0" encoding="utf-8"?>
<worksheet xmlns="http://schemas.openxmlformats.org/spreadsheetml/2006/main" xmlns:r="http://schemas.openxmlformats.org/officeDocument/2006/relationships">
  <sheetPr>
    <pageSetUpPr fitToPage="1"/>
  </sheetPr>
  <dimension ref="A1:AD71"/>
  <sheetViews>
    <sheetView zoomScalePageLayoutView="0" workbookViewId="0" topLeftCell="A1">
      <selection activeCell="A3" sqref="A3:Q3"/>
    </sheetView>
  </sheetViews>
  <sheetFormatPr defaultColWidth="8.796875" defaultRowHeight="19.5" customHeight="1"/>
  <cols>
    <col min="1" max="1" width="3.09765625" style="0" customWidth="1"/>
    <col min="2" max="19" width="10.59765625" style="0" customWidth="1"/>
    <col min="20" max="20" width="3.09765625" style="0" customWidth="1"/>
    <col min="21" max="16384" width="10.59765625" style="0" customWidth="1"/>
  </cols>
  <sheetData>
    <row r="1" spans="1:30" ht="19.5" customHeight="1">
      <c r="A1" s="136" t="s">
        <v>147</v>
      </c>
      <c r="B1" s="135"/>
      <c r="C1" s="135"/>
      <c r="D1" s="135"/>
      <c r="E1" s="135"/>
      <c r="F1" s="135"/>
      <c r="G1" s="135"/>
      <c r="H1" s="135"/>
      <c r="I1" s="135"/>
      <c r="J1" s="135"/>
      <c r="K1" s="135"/>
      <c r="L1" s="135"/>
      <c r="M1" s="135"/>
      <c r="N1" s="135"/>
      <c r="O1" s="135"/>
      <c r="P1" s="135"/>
      <c r="Q1" s="135"/>
      <c r="T1" s="135"/>
      <c r="U1" s="135"/>
      <c r="V1" s="135"/>
      <c r="W1" s="135"/>
      <c r="X1" s="135"/>
      <c r="Y1" s="135"/>
      <c r="Z1" s="135"/>
      <c r="AA1" s="135"/>
      <c r="AB1" s="135"/>
      <c r="AC1" s="141" t="s">
        <v>157</v>
      </c>
      <c r="AD1" s="142"/>
    </row>
    <row r="2" spans="1:30" ht="19.5" customHeight="1">
      <c r="A2" s="135"/>
      <c r="B2" s="135"/>
      <c r="C2" s="135"/>
      <c r="D2" s="135"/>
      <c r="E2" s="135"/>
      <c r="F2" s="135"/>
      <c r="G2" s="135"/>
      <c r="H2" s="135"/>
      <c r="I2" s="135"/>
      <c r="J2" s="135"/>
      <c r="K2" s="135"/>
      <c r="L2" s="135"/>
      <c r="M2" s="135"/>
      <c r="N2" s="135"/>
      <c r="O2" s="135"/>
      <c r="P2" s="135"/>
      <c r="Q2" s="135"/>
      <c r="T2" s="135"/>
      <c r="U2" s="135"/>
      <c r="V2" s="135"/>
      <c r="W2" s="135"/>
      <c r="X2" s="135"/>
      <c r="Y2" s="135"/>
      <c r="Z2" s="135"/>
      <c r="AA2" s="135"/>
      <c r="AB2" s="135"/>
      <c r="AC2" s="135"/>
      <c r="AD2" s="135"/>
    </row>
    <row r="3" spans="1:30" ht="19.5" customHeight="1">
      <c r="A3" s="24" t="s">
        <v>146</v>
      </c>
      <c r="B3" s="24"/>
      <c r="C3" s="24"/>
      <c r="D3" s="24"/>
      <c r="E3" s="24"/>
      <c r="F3" s="24"/>
      <c r="G3" s="24"/>
      <c r="H3" s="24"/>
      <c r="I3" s="24"/>
      <c r="J3" s="24"/>
      <c r="K3" s="24"/>
      <c r="L3" s="24"/>
      <c r="M3" s="24"/>
      <c r="N3" s="24"/>
      <c r="O3" s="24"/>
      <c r="P3" s="24"/>
      <c r="Q3" s="24"/>
      <c r="T3" s="24" t="s">
        <v>146</v>
      </c>
      <c r="U3" s="24"/>
      <c r="V3" s="24"/>
      <c r="W3" s="24"/>
      <c r="X3" s="24"/>
      <c r="Y3" s="24"/>
      <c r="Z3" s="24"/>
      <c r="AA3" s="24"/>
      <c r="AB3" s="24"/>
      <c r="AC3" s="24"/>
      <c r="AD3" s="24"/>
    </row>
    <row r="4" spans="1:30" ht="19.5" customHeight="1">
      <c r="A4" s="25" t="s">
        <v>145</v>
      </c>
      <c r="B4" s="26"/>
      <c r="C4" s="26"/>
      <c r="D4" s="26"/>
      <c r="E4" s="26"/>
      <c r="F4" s="26"/>
      <c r="G4" s="26"/>
      <c r="H4" s="26"/>
      <c r="I4" s="26"/>
      <c r="J4" s="26"/>
      <c r="K4" s="26"/>
      <c r="L4" s="26"/>
      <c r="M4" s="26"/>
      <c r="N4" s="26"/>
      <c r="O4" s="26"/>
      <c r="P4" s="26"/>
      <c r="Q4" s="26"/>
      <c r="T4" s="25" t="s">
        <v>156</v>
      </c>
      <c r="U4" s="26"/>
      <c r="V4" s="26"/>
      <c r="W4" s="26"/>
      <c r="X4" s="26"/>
      <c r="Y4" s="26"/>
      <c r="Z4" s="26"/>
      <c r="AA4" s="26"/>
      <c r="AB4" s="26"/>
      <c r="AC4" s="26"/>
      <c r="AD4" s="26"/>
    </row>
    <row r="5" spans="1:30" ht="19.5" customHeight="1" thickBot="1">
      <c r="A5" s="2"/>
      <c r="B5" s="3"/>
      <c r="C5" s="3"/>
      <c r="D5" s="3"/>
      <c r="E5" s="3"/>
      <c r="F5" s="3"/>
      <c r="G5" s="3"/>
      <c r="H5" s="3"/>
      <c r="I5" s="3"/>
      <c r="J5" s="3"/>
      <c r="K5" s="3"/>
      <c r="L5" s="3"/>
      <c r="M5" s="3"/>
      <c r="N5" s="3"/>
      <c r="O5" s="3"/>
      <c r="P5" s="3"/>
      <c r="Q5" s="4" t="s">
        <v>0</v>
      </c>
      <c r="T5" s="2"/>
      <c r="U5" s="3"/>
      <c r="V5" s="3"/>
      <c r="W5" s="3"/>
      <c r="X5" s="3"/>
      <c r="Y5" s="3"/>
      <c r="Z5" s="3"/>
      <c r="AA5" s="3"/>
      <c r="AB5" s="3"/>
      <c r="AC5" s="3"/>
      <c r="AD5" s="4" t="s">
        <v>155</v>
      </c>
    </row>
    <row r="6" spans="1:30" ht="19.5" customHeight="1">
      <c r="A6" s="134" t="s">
        <v>144</v>
      </c>
      <c r="B6" s="78"/>
      <c r="C6" s="77" t="s">
        <v>143</v>
      </c>
      <c r="D6" s="73" t="s">
        <v>142</v>
      </c>
      <c r="E6" s="95"/>
      <c r="F6" s="94" t="s">
        <v>141</v>
      </c>
      <c r="G6" s="72"/>
      <c r="H6" s="72"/>
      <c r="I6" s="72"/>
      <c r="J6" s="72"/>
      <c r="K6" s="72"/>
      <c r="L6" s="72"/>
      <c r="M6" s="72"/>
      <c r="N6" s="72"/>
      <c r="O6" s="72"/>
      <c r="P6" s="72"/>
      <c r="Q6" s="72"/>
      <c r="T6" s="79" t="s">
        <v>154</v>
      </c>
      <c r="U6" s="78"/>
      <c r="V6" s="73" t="s">
        <v>153</v>
      </c>
      <c r="W6" s="72"/>
      <c r="X6" s="95"/>
      <c r="Y6" s="73" t="s">
        <v>152</v>
      </c>
      <c r="Z6" s="72"/>
      <c r="AA6" s="95"/>
      <c r="AB6" s="73" t="s">
        <v>158</v>
      </c>
      <c r="AC6" s="72"/>
      <c r="AD6" s="72"/>
    </row>
    <row r="7" spans="1:30" ht="19.5" customHeight="1">
      <c r="A7" s="71"/>
      <c r="B7" s="70"/>
      <c r="C7" s="69"/>
      <c r="D7" s="133" t="s">
        <v>140</v>
      </c>
      <c r="E7" s="123" t="s">
        <v>127</v>
      </c>
      <c r="F7" s="132" t="s">
        <v>139</v>
      </c>
      <c r="G7" s="131"/>
      <c r="H7" s="130" t="s">
        <v>138</v>
      </c>
      <c r="I7" s="123" t="s">
        <v>137</v>
      </c>
      <c r="J7" s="123" t="s">
        <v>136</v>
      </c>
      <c r="K7" s="123" t="s">
        <v>135</v>
      </c>
      <c r="L7" s="123" t="s">
        <v>134</v>
      </c>
      <c r="M7" s="123" t="s">
        <v>133</v>
      </c>
      <c r="N7" s="123" t="s">
        <v>132</v>
      </c>
      <c r="O7" s="123" t="s">
        <v>131</v>
      </c>
      <c r="P7" s="123" t="s">
        <v>130</v>
      </c>
      <c r="Q7" s="38" t="s">
        <v>129</v>
      </c>
      <c r="T7" s="62"/>
      <c r="U7" s="61"/>
      <c r="V7" s="60" t="s">
        <v>72</v>
      </c>
      <c r="W7" s="60" t="s">
        <v>88</v>
      </c>
      <c r="X7" s="60" t="s">
        <v>87</v>
      </c>
      <c r="Y7" s="60" t="s">
        <v>72</v>
      </c>
      <c r="Z7" s="60" t="s">
        <v>88</v>
      </c>
      <c r="AA7" s="60" t="s">
        <v>87</v>
      </c>
      <c r="AB7" s="60" t="s">
        <v>72</v>
      </c>
      <c r="AC7" s="60" t="s">
        <v>88</v>
      </c>
      <c r="AD7" s="92" t="s">
        <v>87</v>
      </c>
    </row>
    <row r="8" spans="1:30" ht="19.5" customHeight="1">
      <c r="A8" s="71"/>
      <c r="B8" s="70"/>
      <c r="C8" s="69"/>
      <c r="D8" s="129"/>
      <c r="E8" s="123"/>
      <c r="F8" s="123" t="s">
        <v>128</v>
      </c>
      <c r="G8" s="123" t="s">
        <v>127</v>
      </c>
      <c r="H8" s="128"/>
      <c r="I8" s="123"/>
      <c r="J8" s="123"/>
      <c r="K8" s="123"/>
      <c r="L8" s="123"/>
      <c r="M8" s="123"/>
      <c r="N8" s="123"/>
      <c r="O8" s="123"/>
      <c r="P8" s="123"/>
      <c r="Q8" s="40"/>
      <c r="T8" s="55" t="s">
        <v>116</v>
      </c>
      <c r="U8" s="124"/>
      <c r="V8" s="35">
        <f>SUM(V10:V19,V22,V28,V38,V45,V51,V59,V65)</f>
        <v>183877</v>
      </c>
      <c r="W8" s="35">
        <f>SUM(W10:W19,W22,W28,W38,W45,W51,W59,W65)</f>
        <v>88865</v>
      </c>
      <c r="X8" s="35">
        <f>SUM(X10:X19,X22,X28,X38,X45,X51,X59,X65)</f>
        <v>95012</v>
      </c>
      <c r="Y8" s="35">
        <f>SUM(Y10:Y19,Y22,Y28,Y38,Y45,Y51,Y59,Y65)</f>
        <v>47093</v>
      </c>
      <c r="Z8" s="35">
        <f>SUM(Z10:Z19,Z22,Z28,Z38,Z45,Z51,Z59,Z65)</f>
        <v>18938</v>
      </c>
      <c r="AA8" s="35">
        <f>SUM(AA10:AA19,AA22,AA28,AA38,AA45,AA51,AA59,AA65)</f>
        <v>28155</v>
      </c>
      <c r="AB8" s="35">
        <f>SUM(AB10:AB19,AB22,AB28,AB38,AB45,AB51,AB59,AB65)</f>
        <v>18980</v>
      </c>
      <c r="AC8" s="35">
        <f>SUM(AC10:AC19,AC22,AC28,AC38,AC45,AC51,AC59,AC65)</f>
        <v>10390</v>
      </c>
      <c r="AD8" s="35">
        <f>SUM(AD10:AD19,AD22,AD28,AD38,AD45,AD51,AD59,AD65)</f>
        <v>8590</v>
      </c>
    </row>
    <row r="9" spans="1:30" ht="19.5" customHeight="1">
      <c r="A9" s="62"/>
      <c r="B9" s="61"/>
      <c r="C9" s="57"/>
      <c r="D9" s="58"/>
      <c r="E9" s="125" t="s">
        <v>126</v>
      </c>
      <c r="F9" s="125" t="s">
        <v>125</v>
      </c>
      <c r="G9" s="126">
        <v>0.3</v>
      </c>
      <c r="H9" s="127">
        <v>0.5</v>
      </c>
      <c r="I9" s="125" t="s">
        <v>124</v>
      </c>
      <c r="J9" s="126">
        <v>1.5</v>
      </c>
      <c r="K9" s="125" t="s">
        <v>123</v>
      </c>
      <c r="L9" s="125" t="s">
        <v>122</v>
      </c>
      <c r="M9" s="125" t="s">
        <v>121</v>
      </c>
      <c r="N9" s="125" t="s">
        <v>120</v>
      </c>
      <c r="O9" s="125" t="s">
        <v>119</v>
      </c>
      <c r="P9" s="125" t="s">
        <v>118</v>
      </c>
      <c r="Q9" s="92" t="s">
        <v>117</v>
      </c>
      <c r="T9" s="49"/>
      <c r="U9" s="48"/>
      <c r="V9" s="47"/>
      <c r="W9" s="47"/>
      <c r="X9" s="47"/>
      <c r="Y9" s="47"/>
      <c r="Z9" s="47"/>
      <c r="AA9" s="47"/>
      <c r="AB9" s="47"/>
      <c r="AC9" s="47"/>
      <c r="AD9" s="47"/>
    </row>
    <row r="10" spans="1:30" ht="19.5" customHeight="1">
      <c r="A10" s="55" t="s">
        <v>116</v>
      </c>
      <c r="B10" s="124"/>
      <c r="C10" s="35">
        <f>SUM(C12:C21,C24,C30,C40,C47,C53,C61,C67)</f>
        <v>41894</v>
      </c>
      <c r="D10" s="35">
        <f>SUM(D12:D21,D24,D30,D40,D47,D53,D61,D67)</f>
        <v>19</v>
      </c>
      <c r="E10" s="35">
        <f>SUM(E12:E21,E24,E30,E40,E47,E53,E61,E67)</f>
        <v>8311</v>
      </c>
      <c r="F10" s="35">
        <f>SUM(F12:F21,F24,F30,F40,F47,F53,F61,F67)</f>
        <v>65</v>
      </c>
      <c r="G10" s="35">
        <f>SUM(G12:G21,G24,G30,G40,G47,G53,G61,G67)</f>
        <v>186</v>
      </c>
      <c r="H10" s="35">
        <f>SUM(H12:H21,H24,H30,H40,H47,H53,H61,H67)</f>
        <v>8051</v>
      </c>
      <c r="I10" s="35">
        <f>SUM(I12:I21,I24,I30,I40,I47,I53,I61,I67)</f>
        <v>12579</v>
      </c>
      <c r="J10" s="35">
        <f>SUM(J12:J21,J24,J30,J40,J47,J53,J61,J67)</f>
        <v>5797</v>
      </c>
      <c r="K10" s="35">
        <f>SUM(K12:K21,K24,K30,K40,K47,K53,K61,K67)</f>
        <v>2836</v>
      </c>
      <c r="L10" s="35">
        <f>SUM(L12:L21,L24,L30,L40,L47,L53,L61,L67)</f>
        <v>1448</v>
      </c>
      <c r="M10" s="35">
        <f>SUM(M12:M21,M24,M30,M40,M47,M53,M61,M67)</f>
        <v>813</v>
      </c>
      <c r="N10" s="35">
        <f>SUM(N12:N21,N24,N30,N40,N47,N53,N61,N67)</f>
        <v>805</v>
      </c>
      <c r="O10" s="35">
        <f>SUM(O12:O21,O24,O30,O40,O47,O53,O61,O67)</f>
        <v>344</v>
      </c>
      <c r="P10" s="35">
        <f>SUM(P12:P21,P24,P30,P40,P47,P53,P61,P67)</f>
        <v>514</v>
      </c>
      <c r="Q10" s="35">
        <f>SUM(Q12:Q21,Q24,Q30,Q40,Q47,Q53,Q61,Q67)</f>
        <v>126</v>
      </c>
      <c r="T10" s="37" t="s">
        <v>68</v>
      </c>
      <c r="U10" s="52"/>
      <c r="V10" s="51">
        <f>SUM(W10:X10)</f>
        <v>23119</v>
      </c>
      <c r="W10" s="50">
        <v>11167</v>
      </c>
      <c r="X10" s="50">
        <v>11952</v>
      </c>
      <c r="Y10" s="50">
        <f>SUM(Z10:AA10)</f>
        <v>6354</v>
      </c>
      <c r="Z10" s="50">
        <v>2550</v>
      </c>
      <c r="AA10" s="50">
        <v>3804</v>
      </c>
      <c r="AB10" s="50">
        <f>SUM(AC10:AD10)</f>
        <v>2902</v>
      </c>
      <c r="AC10" s="50">
        <v>1595</v>
      </c>
      <c r="AD10" s="50">
        <v>1307</v>
      </c>
    </row>
    <row r="11" spans="1:30" ht="19.5" customHeight="1">
      <c r="A11" s="49"/>
      <c r="B11" s="48"/>
      <c r="C11" s="47"/>
      <c r="D11" s="47"/>
      <c r="E11" s="47"/>
      <c r="F11" s="47"/>
      <c r="G11" s="47"/>
      <c r="H11" s="47"/>
      <c r="I11" s="47"/>
      <c r="J11" s="47"/>
      <c r="K11" s="47"/>
      <c r="L11" s="47"/>
      <c r="M11" s="47"/>
      <c r="N11" s="47"/>
      <c r="O11" s="47"/>
      <c r="P11" s="47"/>
      <c r="Q11" s="47"/>
      <c r="T11" s="37" t="s">
        <v>67</v>
      </c>
      <c r="U11" s="52"/>
      <c r="V11" s="51">
        <f>SUM(W11:X11)</f>
        <v>10726</v>
      </c>
      <c r="W11" s="50">
        <v>5196</v>
      </c>
      <c r="X11" s="50">
        <v>5530</v>
      </c>
      <c r="Y11" s="50">
        <f>SUM(Z11:AA11)</f>
        <v>2467</v>
      </c>
      <c r="Z11" s="50">
        <v>930</v>
      </c>
      <c r="AA11" s="50">
        <v>1537</v>
      </c>
      <c r="AB11" s="50">
        <f>SUM(AC11:AD11)</f>
        <v>910</v>
      </c>
      <c r="AC11" s="50">
        <v>478</v>
      </c>
      <c r="AD11" s="50">
        <v>432</v>
      </c>
    </row>
    <row r="12" spans="1:30" ht="19.5" customHeight="1">
      <c r="A12" s="37" t="s">
        <v>68</v>
      </c>
      <c r="B12" s="52"/>
      <c r="C12" s="51">
        <f>SUM(D12:Q12)</f>
        <v>4784</v>
      </c>
      <c r="D12" s="50">
        <v>10</v>
      </c>
      <c r="E12" s="50">
        <v>802</v>
      </c>
      <c r="F12" s="50">
        <v>12</v>
      </c>
      <c r="G12" s="50">
        <v>88</v>
      </c>
      <c r="H12" s="50">
        <v>884</v>
      </c>
      <c r="I12" s="50">
        <v>1560</v>
      </c>
      <c r="J12" s="50">
        <v>782</v>
      </c>
      <c r="K12" s="50">
        <v>318</v>
      </c>
      <c r="L12" s="50">
        <v>129</v>
      </c>
      <c r="M12" s="50">
        <v>60</v>
      </c>
      <c r="N12" s="50">
        <v>60</v>
      </c>
      <c r="O12" s="50">
        <v>26</v>
      </c>
      <c r="P12" s="50">
        <v>40</v>
      </c>
      <c r="Q12" s="50">
        <v>13</v>
      </c>
      <c r="T12" s="37" t="s">
        <v>66</v>
      </c>
      <c r="U12" s="52"/>
      <c r="V12" s="51">
        <f>SUM(W12:X12)</f>
        <v>12910</v>
      </c>
      <c r="W12" s="50">
        <v>6290</v>
      </c>
      <c r="X12" s="50">
        <v>6620</v>
      </c>
      <c r="Y12" s="50">
        <f>SUM(Z12:AA12)</f>
        <v>2930</v>
      </c>
      <c r="Z12" s="50">
        <v>1338</v>
      </c>
      <c r="AA12" s="50">
        <v>1592</v>
      </c>
      <c r="AB12" s="50">
        <f>SUM(AC12:AD12)</f>
        <v>1179</v>
      </c>
      <c r="AC12" s="50">
        <v>731</v>
      </c>
      <c r="AD12" s="50">
        <v>448</v>
      </c>
    </row>
    <row r="13" spans="1:30" ht="19.5" customHeight="1">
      <c r="A13" s="37" t="s">
        <v>67</v>
      </c>
      <c r="B13" s="52"/>
      <c r="C13" s="51">
        <f>SUM(D13:Q13)</f>
        <v>2475</v>
      </c>
      <c r="D13" s="122" t="s">
        <v>21</v>
      </c>
      <c r="E13" s="50">
        <v>664</v>
      </c>
      <c r="F13" s="50">
        <v>2</v>
      </c>
      <c r="G13" s="50">
        <v>2</v>
      </c>
      <c r="H13" s="50">
        <v>664</v>
      </c>
      <c r="I13" s="50">
        <v>848</v>
      </c>
      <c r="J13" s="50">
        <v>205</v>
      </c>
      <c r="K13" s="50">
        <v>54</v>
      </c>
      <c r="L13" s="50">
        <v>17</v>
      </c>
      <c r="M13" s="50">
        <v>4</v>
      </c>
      <c r="N13" s="50">
        <v>5</v>
      </c>
      <c r="O13" s="50">
        <v>4</v>
      </c>
      <c r="P13" s="50">
        <v>5</v>
      </c>
      <c r="Q13" s="50">
        <v>1</v>
      </c>
      <c r="T13" s="37" t="s">
        <v>65</v>
      </c>
      <c r="U13" s="52"/>
      <c r="V13" s="51">
        <f>SUM(W13:X13)</f>
        <v>9087</v>
      </c>
      <c r="W13" s="50">
        <v>4395</v>
      </c>
      <c r="X13" s="50">
        <v>4692</v>
      </c>
      <c r="Y13" s="50">
        <f>SUM(Z13:AA13)</f>
        <v>2374</v>
      </c>
      <c r="Z13" s="50">
        <v>935</v>
      </c>
      <c r="AA13" s="50">
        <v>1439</v>
      </c>
      <c r="AB13" s="50">
        <f>SUM(AC13:AD13)</f>
        <v>1045</v>
      </c>
      <c r="AC13" s="50">
        <v>487</v>
      </c>
      <c r="AD13" s="50">
        <v>558</v>
      </c>
    </row>
    <row r="14" spans="1:30" ht="19.5" customHeight="1">
      <c r="A14" s="37" t="s">
        <v>66</v>
      </c>
      <c r="B14" s="52"/>
      <c r="C14" s="51">
        <f>SUM(D14:Q14)</f>
        <v>2617</v>
      </c>
      <c r="D14" s="50">
        <v>1</v>
      </c>
      <c r="E14" s="50">
        <v>292</v>
      </c>
      <c r="F14" s="50">
        <v>4</v>
      </c>
      <c r="G14" s="50">
        <v>6</v>
      </c>
      <c r="H14" s="50">
        <v>400</v>
      </c>
      <c r="I14" s="50">
        <v>685</v>
      </c>
      <c r="J14" s="50">
        <v>442</v>
      </c>
      <c r="K14" s="50">
        <v>256</v>
      </c>
      <c r="L14" s="50">
        <v>141</v>
      </c>
      <c r="M14" s="50">
        <v>94</v>
      </c>
      <c r="N14" s="50">
        <v>132</v>
      </c>
      <c r="O14" s="50">
        <v>61</v>
      </c>
      <c r="P14" s="50">
        <v>89</v>
      </c>
      <c r="Q14" s="50">
        <v>14</v>
      </c>
      <c r="T14" s="37" t="s">
        <v>64</v>
      </c>
      <c r="U14" s="52"/>
      <c r="V14" s="51">
        <f>SUM(W14:X14)</f>
        <v>11256</v>
      </c>
      <c r="W14" s="50">
        <v>5373</v>
      </c>
      <c r="X14" s="50">
        <v>5883</v>
      </c>
      <c r="Y14" s="50">
        <f>SUM(Z14:AA14)</f>
        <v>3123</v>
      </c>
      <c r="Z14" s="50">
        <v>1180</v>
      </c>
      <c r="AA14" s="50">
        <v>1943</v>
      </c>
      <c r="AB14" s="50">
        <f>SUM(AC14:AD14)</f>
        <v>1003</v>
      </c>
      <c r="AC14" s="50">
        <v>483</v>
      </c>
      <c r="AD14" s="50">
        <v>520</v>
      </c>
    </row>
    <row r="15" spans="1:30" ht="19.5" customHeight="1">
      <c r="A15" s="37" t="s">
        <v>65</v>
      </c>
      <c r="B15" s="52"/>
      <c r="C15" s="51">
        <f>SUM(D15:Q15)</f>
        <v>2413</v>
      </c>
      <c r="D15" s="122" t="s">
        <v>21</v>
      </c>
      <c r="E15" s="50">
        <v>662</v>
      </c>
      <c r="F15" s="122" t="s">
        <v>21</v>
      </c>
      <c r="G15" s="50">
        <v>8</v>
      </c>
      <c r="H15" s="50">
        <v>706</v>
      </c>
      <c r="I15" s="50">
        <v>795</v>
      </c>
      <c r="J15" s="50">
        <v>142</v>
      </c>
      <c r="K15" s="50">
        <v>60</v>
      </c>
      <c r="L15" s="50">
        <v>20</v>
      </c>
      <c r="M15" s="50">
        <v>12</v>
      </c>
      <c r="N15" s="50">
        <v>2</v>
      </c>
      <c r="O15" s="50">
        <v>3</v>
      </c>
      <c r="P15" s="50">
        <v>3</v>
      </c>
      <c r="Q15" s="122" t="s">
        <v>115</v>
      </c>
      <c r="T15" s="37" t="s">
        <v>63</v>
      </c>
      <c r="U15" s="52"/>
      <c r="V15" s="51">
        <f>SUM(W15:X15)</f>
        <v>8980</v>
      </c>
      <c r="W15" s="50">
        <v>4333</v>
      </c>
      <c r="X15" s="50">
        <v>4647</v>
      </c>
      <c r="Y15" s="50">
        <f>SUM(Z15:AA15)</f>
        <v>2130</v>
      </c>
      <c r="Z15" s="50">
        <v>982</v>
      </c>
      <c r="AA15" s="50">
        <v>1148</v>
      </c>
      <c r="AB15" s="50">
        <f>SUM(AC15:AD15)</f>
        <v>1041</v>
      </c>
      <c r="AC15" s="50">
        <v>621</v>
      </c>
      <c r="AD15" s="50">
        <v>420</v>
      </c>
    </row>
    <row r="16" spans="1:30" ht="19.5" customHeight="1">
      <c r="A16" s="37" t="s">
        <v>64</v>
      </c>
      <c r="B16" s="52"/>
      <c r="C16" s="51">
        <f>SUM(D16:Q16)</f>
        <v>3072</v>
      </c>
      <c r="D16" s="122" t="s">
        <v>21</v>
      </c>
      <c r="E16" s="50">
        <v>1041</v>
      </c>
      <c r="F16" s="50">
        <v>3</v>
      </c>
      <c r="G16" s="50">
        <v>8</v>
      </c>
      <c r="H16" s="50">
        <v>856</v>
      </c>
      <c r="I16" s="50">
        <v>797</v>
      </c>
      <c r="J16" s="50">
        <v>189</v>
      </c>
      <c r="K16" s="50">
        <v>62</v>
      </c>
      <c r="L16" s="50">
        <v>30</v>
      </c>
      <c r="M16" s="50">
        <v>25</v>
      </c>
      <c r="N16" s="50">
        <v>17</v>
      </c>
      <c r="O16" s="50">
        <v>10</v>
      </c>
      <c r="P16" s="50">
        <v>23</v>
      </c>
      <c r="Q16" s="50">
        <v>11</v>
      </c>
      <c r="T16" s="37" t="s">
        <v>62</v>
      </c>
      <c r="U16" s="52"/>
      <c r="V16" s="51">
        <f>SUM(W16:X16)</f>
        <v>7127</v>
      </c>
      <c r="W16" s="50">
        <v>3472</v>
      </c>
      <c r="X16" s="50">
        <v>3655</v>
      </c>
      <c r="Y16" s="50">
        <f>SUM(Z16:AA16)</f>
        <v>1732</v>
      </c>
      <c r="Z16" s="50">
        <v>773</v>
      </c>
      <c r="AA16" s="50">
        <v>959</v>
      </c>
      <c r="AB16" s="50">
        <f>SUM(AC16:AD16)</f>
        <v>620</v>
      </c>
      <c r="AC16" s="50">
        <v>416</v>
      </c>
      <c r="AD16" s="50">
        <v>204</v>
      </c>
    </row>
    <row r="17" spans="1:30" ht="19.5" customHeight="1">
      <c r="A17" s="37" t="s">
        <v>63</v>
      </c>
      <c r="B17" s="52"/>
      <c r="C17" s="51">
        <f>SUM(D17:Q17)</f>
        <v>1773</v>
      </c>
      <c r="D17" s="50">
        <v>1</v>
      </c>
      <c r="E17" s="50">
        <v>129</v>
      </c>
      <c r="F17" s="50">
        <v>8</v>
      </c>
      <c r="G17" s="50">
        <v>7</v>
      </c>
      <c r="H17" s="50">
        <v>156</v>
      </c>
      <c r="I17" s="50">
        <v>342</v>
      </c>
      <c r="J17" s="50">
        <v>295</v>
      </c>
      <c r="K17" s="49">
        <v>234</v>
      </c>
      <c r="L17" s="50">
        <v>173</v>
      </c>
      <c r="M17" s="50">
        <v>138</v>
      </c>
      <c r="N17" s="50">
        <v>151</v>
      </c>
      <c r="O17" s="50">
        <v>48</v>
      </c>
      <c r="P17" s="50">
        <v>82</v>
      </c>
      <c r="Q17" s="50">
        <v>9</v>
      </c>
      <c r="T17" s="37" t="s">
        <v>61</v>
      </c>
      <c r="U17" s="52"/>
      <c r="V17" s="51">
        <f>SUM(W17:X17)</f>
        <v>8995</v>
      </c>
      <c r="W17" s="50">
        <v>4326</v>
      </c>
      <c r="X17" s="50">
        <v>4669</v>
      </c>
      <c r="Y17" s="50">
        <f>SUM(Z17:AA17)</f>
        <v>2501</v>
      </c>
      <c r="Z17" s="50">
        <v>965</v>
      </c>
      <c r="AA17" s="50">
        <v>1536</v>
      </c>
      <c r="AB17" s="50">
        <f>SUM(AC17:AD17)</f>
        <v>1174</v>
      </c>
      <c r="AC17" s="50">
        <v>629</v>
      </c>
      <c r="AD17" s="50">
        <v>545</v>
      </c>
    </row>
    <row r="18" spans="1:30" ht="19.5" customHeight="1">
      <c r="A18" s="37" t="s">
        <v>62</v>
      </c>
      <c r="B18" s="52"/>
      <c r="C18" s="51">
        <f>SUM(D18:Q18)</f>
        <v>1597</v>
      </c>
      <c r="D18" s="50">
        <v>1</v>
      </c>
      <c r="E18" s="50">
        <v>209</v>
      </c>
      <c r="F18" s="50">
        <v>1</v>
      </c>
      <c r="G18" s="122" t="s">
        <v>21</v>
      </c>
      <c r="H18" s="50">
        <v>193</v>
      </c>
      <c r="I18" s="50">
        <v>419</v>
      </c>
      <c r="J18" s="50">
        <v>286</v>
      </c>
      <c r="K18" s="50">
        <v>183</v>
      </c>
      <c r="L18" s="50">
        <v>99</v>
      </c>
      <c r="M18" s="50">
        <v>60</v>
      </c>
      <c r="N18" s="50">
        <v>68</v>
      </c>
      <c r="O18" s="50">
        <v>29</v>
      </c>
      <c r="P18" s="50">
        <v>42</v>
      </c>
      <c r="Q18" s="50">
        <v>7</v>
      </c>
      <c r="T18" s="49"/>
      <c r="U18" s="48"/>
      <c r="V18" s="47"/>
      <c r="W18" s="47"/>
      <c r="X18" s="47"/>
      <c r="Y18" s="47"/>
      <c r="Z18" s="47"/>
      <c r="AA18" s="47"/>
      <c r="AB18" s="47"/>
      <c r="AC18" s="47"/>
      <c r="AD18" s="47"/>
    </row>
    <row r="19" spans="1:30" ht="19.5" customHeight="1">
      <c r="A19" s="37" t="s">
        <v>61</v>
      </c>
      <c r="B19" s="52"/>
      <c r="C19" s="51">
        <f>SUM(D19:Q19)</f>
        <v>1735</v>
      </c>
      <c r="D19" s="50">
        <v>1</v>
      </c>
      <c r="E19" s="50">
        <v>102</v>
      </c>
      <c r="F19" s="50">
        <v>4</v>
      </c>
      <c r="G19" s="50">
        <v>13</v>
      </c>
      <c r="H19" s="50">
        <v>94</v>
      </c>
      <c r="I19" s="50">
        <v>326</v>
      </c>
      <c r="J19" s="50">
        <v>388</v>
      </c>
      <c r="K19" s="50">
        <v>329</v>
      </c>
      <c r="L19" s="50">
        <v>220</v>
      </c>
      <c r="M19" s="50">
        <v>109</v>
      </c>
      <c r="N19" s="50">
        <v>69</v>
      </c>
      <c r="O19" s="50">
        <v>22</v>
      </c>
      <c r="P19" s="50">
        <v>40</v>
      </c>
      <c r="Q19" s="50">
        <v>18</v>
      </c>
      <c r="T19" s="37" t="s">
        <v>60</v>
      </c>
      <c r="U19" s="52"/>
      <c r="V19" s="35">
        <f>SUM(V20)</f>
        <v>524</v>
      </c>
      <c r="W19" s="35">
        <f>SUM(W20)</f>
        <v>261</v>
      </c>
      <c r="X19" s="35">
        <f>SUM(X20)</f>
        <v>263</v>
      </c>
      <c r="Y19" s="35">
        <f>SUM(Y20)</f>
        <v>93</v>
      </c>
      <c r="Z19" s="35">
        <f>SUM(Z20)</f>
        <v>29</v>
      </c>
      <c r="AA19" s="35">
        <f>SUM(AA20)</f>
        <v>64</v>
      </c>
      <c r="AB19" s="35">
        <f>SUM(AB20)</f>
        <v>23</v>
      </c>
      <c r="AC19" s="35">
        <f>SUM(AC20)</f>
        <v>16</v>
      </c>
      <c r="AD19" s="35">
        <f>SUM(AD20)</f>
        <v>7</v>
      </c>
    </row>
    <row r="20" spans="1:30" ht="19.5" customHeight="1">
      <c r="A20" s="49"/>
      <c r="B20" s="48"/>
      <c r="C20" s="47"/>
      <c r="D20" s="47"/>
      <c r="E20" s="47"/>
      <c r="F20" s="47"/>
      <c r="G20" s="47"/>
      <c r="H20" s="47"/>
      <c r="I20" s="47"/>
      <c r="J20" s="47"/>
      <c r="K20" s="47"/>
      <c r="L20" s="47"/>
      <c r="M20" s="47"/>
      <c r="N20" s="47"/>
      <c r="O20" s="47"/>
      <c r="P20" s="47"/>
      <c r="Q20" s="47"/>
      <c r="T20" s="40"/>
      <c r="U20" s="39" t="s">
        <v>59</v>
      </c>
      <c r="V20" s="44">
        <f>SUM(W20:X20)</f>
        <v>524</v>
      </c>
      <c r="W20" s="43">
        <v>261</v>
      </c>
      <c r="X20" s="43">
        <v>263</v>
      </c>
      <c r="Y20" s="43">
        <f>SUM(Z20:AA20)</f>
        <v>93</v>
      </c>
      <c r="Z20" s="43">
        <v>29</v>
      </c>
      <c r="AA20" s="43">
        <v>64</v>
      </c>
      <c r="AB20" s="43">
        <f>SUM(AC20:AD20)</f>
        <v>23</v>
      </c>
      <c r="AC20" s="43">
        <v>16</v>
      </c>
      <c r="AD20" s="43">
        <v>7</v>
      </c>
    </row>
    <row r="21" spans="1:30" ht="19.5" customHeight="1">
      <c r="A21" s="37" t="s">
        <v>60</v>
      </c>
      <c r="B21" s="52"/>
      <c r="C21" s="35">
        <f>SUM(C22)</f>
        <v>116</v>
      </c>
      <c r="D21" s="122" t="s">
        <v>21</v>
      </c>
      <c r="E21" s="35">
        <f>SUM(E22)</f>
        <v>48</v>
      </c>
      <c r="F21" s="122" t="s">
        <v>21</v>
      </c>
      <c r="G21" s="35">
        <f>SUM(G22)</f>
        <v>1</v>
      </c>
      <c r="H21" s="35">
        <f>SUM(H22)</f>
        <v>23</v>
      </c>
      <c r="I21" s="35">
        <f>SUM(I22)</f>
        <v>24</v>
      </c>
      <c r="J21" s="35">
        <f>SUM(J22)</f>
        <v>16</v>
      </c>
      <c r="K21" s="122" t="s">
        <v>21</v>
      </c>
      <c r="L21" s="35">
        <f>SUM(L22)</f>
        <v>2</v>
      </c>
      <c r="M21" s="122" t="s">
        <v>21</v>
      </c>
      <c r="N21" s="35">
        <f>SUM(N22)</f>
        <v>1</v>
      </c>
      <c r="O21" s="122" t="s">
        <v>21</v>
      </c>
      <c r="P21" s="35">
        <f>SUM(P22)</f>
        <v>1</v>
      </c>
      <c r="Q21" s="122" t="s">
        <v>115</v>
      </c>
      <c r="T21" s="40"/>
      <c r="U21" s="123"/>
      <c r="V21" s="38"/>
      <c r="W21" s="38"/>
      <c r="X21" s="38"/>
      <c r="Y21" s="38"/>
      <c r="Z21" s="38"/>
      <c r="AA21" s="38"/>
      <c r="AB21" s="38"/>
      <c r="AC21" s="38"/>
      <c r="AD21" s="38"/>
    </row>
    <row r="22" spans="1:30" ht="19.5" customHeight="1">
      <c r="A22" s="40"/>
      <c r="B22" s="39" t="s">
        <v>59</v>
      </c>
      <c r="C22" s="44">
        <f>SUM(D22:Q22)</f>
        <v>116</v>
      </c>
      <c r="D22" s="107" t="s">
        <v>21</v>
      </c>
      <c r="E22" s="43">
        <v>48</v>
      </c>
      <c r="F22" s="107" t="s">
        <v>21</v>
      </c>
      <c r="G22" s="43">
        <v>1</v>
      </c>
      <c r="H22" s="43">
        <v>23</v>
      </c>
      <c r="I22" s="43">
        <v>24</v>
      </c>
      <c r="J22" s="43">
        <v>16</v>
      </c>
      <c r="K22" s="107" t="s">
        <v>21</v>
      </c>
      <c r="L22" s="43">
        <v>2</v>
      </c>
      <c r="M22" s="107" t="s">
        <v>21</v>
      </c>
      <c r="N22" s="43">
        <v>1</v>
      </c>
      <c r="O22" s="107" t="s">
        <v>21</v>
      </c>
      <c r="P22" s="43">
        <v>1</v>
      </c>
      <c r="Q22" s="107" t="s">
        <v>115</v>
      </c>
      <c r="T22" s="37" t="s">
        <v>58</v>
      </c>
      <c r="U22" s="52"/>
      <c r="V22" s="140">
        <f>SUM(V23:V26)</f>
        <v>9430</v>
      </c>
      <c r="W22" s="140">
        <f>SUM(W23:W26)</f>
        <v>4635</v>
      </c>
      <c r="X22" s="140">
        <f>SUM(X23:X26)</f>
        <v>4795</v>
      </c>
      <c r="Y22" s="140">
        <f>SUM(Y23:Y26)</f>
        <v>2071</v>
      </c>
      <c r="Z22" s="140">
        <f>SUM(Z23:Z26)</f>
        <v>839</v>
      </c>
      <c r="AA22" s="140">
        <f>SUM(AA23:AA26)</f>
        <v>1232</v>
      </c>
      <c r="AB22" s="140">
        <f>SUM(AB23:AB26)</f>
        <v>678</v>
      </c>
      <c r="AC22" s="140">
        <f>SUM(AC23:AC26)</f>
        <v>413</v>
      </c>
      <c r="AD22" s="140">
        <f>SUM(AD23:AD26)</f>
        <v>265</v>
      </c>
    </row>
    <row r="23" spans="1:30" ht="19.5" customHeight="1">
      <c r="A23" s="40"/>
      <c r="B23" s="123"/>
      <c r="C23" s="38"/>
      <c r="D23" s="38"/>
      <c r="E23" s="38"/>
      <c r="F23" s="38"/>
      <c r="G23" s="38"/>
      <c r="H23" s="38"/>
      <c r="I23" s="38"/>
      <c r="J23" s="38"/>
      <c r="K23" s="38"/>
      <c r="L23" s="38"/>
      <c r="M23" s="38"/>
      <c r="N23" s="38"/>
      <c r="O23" s="38"/>
      <c r="P23" s="38"/>
      <c r="Q23" s="38"/>
      <c r="T23" s="40"/>
      <c r="U23" s="39" t="s">
        <v>57</v>
      </c>
      <c r="V23" s="44">
        <f>SUM(W23:X23)</f>
        <v>2444</v>
      </c>
      <c r="W23" s="43">
        <v>1195</v>
      </c>
      <c r="X23" s="43">
        <v>1249</v>
      </c>
      <c r="Y23" s="43">
        <f>SUM(Z23:AA23)</f>
        <v>511</v>
      </c>
      <c r="Z23" s="43">
        <v>231</v>
      </c>
      <c r="AA23" s="43">
        <v>280</v>
      </c>
      <c r="AB23" s="43">
        <f>SUM(AC23:AD23)</f>
        <v>169</v>
      </c>
      <c r="AC23" s="43">
        <v>116</v>
      </c>
      <c r="AD23" s="43">
        <v>53</v>
      </c>
    </row>
    <row r="24" spans="1:30" ht="19.5" customHeight="1">
      <c r="A24" s="37" t="s">
        <v>58</v>
      </c>
      <c r="B24" s="52"/>
      <c r="C24" s="35">
        <f>SUM(C25:C28)</f>
        <v>1928</v>
      </c>
      <c r="D24" s="35">
        <f>SUM(D25:D28)</f>
        <v>1</v>
      </c>
      <c r="E24" s="35">
        <f>SUM(E25:E28)</f>
        <v>249</v>
      </c>
      <c r="F24" s="35">
        <f>SUM(F25:F28)</f>
        <v>4</v>
      </c>
      <c r="G24" s="35">
        <f>SUM(G25:G28)</f>
        <v>5</v>
      </c>
      <c r="H24" s="35">
        <f>SUM(H25:H28)</f>
        <v>232</v>
      </c>
      <c r="I24" s="35">
        <f>SUM(I25:I28)</f>
        <v>509</v>
      </c>
      <c r="J24" s="35">
        <f>SUM(J25:J28)</f>
        <v>329</v>
      </c>
      <c r="K24" s="35">
        <f>SUM(K25:K28)</f>
        <v>228</v>
      </c>
      <c r="L24" s="35">
        <f>SUM(L25:L28)</f>
        <v>144</v>
      </c>
      <c r="M24" s="35">
        <f>SUM(M25:M28)</f>
        <v>78</v>
      </c>
      <c r="N24" s="35">
        <f>SUM(N25:N28)</f>
        <v>57</v>
      </c>
      <c r="O24" s="35">
        <f>SUM(O25:O28)</f>
        <v>39</v>
      </c>
      <c r="P24" s="35">
        <f>SUM(P25:P28)</f>
        <v>41</v>
      </c>
      <c r="Q24" s="35">
        <f>SUM(Q25:Q28)</f>
        <v>12</v>
      </c>
      <c r="T24" s="40"/>
      <c r="U24" s="39" t="s">
        <v>56</v>
      </c>
      <c r="V24" s="44">
        <f>SUM(W24:X24)</f>
        <v>1660</v>
      </c>
      <c r="W24" s="43">
        <v>829</v>
      </c>
      <c r="X24" s="43">
        <v>831</v>
      </c>
      <c r="Y24" s="43">
        <f>SUM(Z24:AA24)</f>
        <v>380</v>
      </c>
      <c r="Z24" s="43">
        <v>174</v>
      </c>
      <c r="AA24" s="43">
        <v>206</v>
      </c>
      <c r="AB24" s="43">
        <f>SUM(AC24:AD24)</f>
        <v>146</v>
      </c>
      <c r="AC24" s="43">
        <v>99</v>
      </c>
      <c r="AD24" s="43">
        <v>47</v>
      </c>
    </row>
    <row r="25" spans="1:30" ht="19.5" customHeight="1">
      <c r="A25" s="40"/>
      <c r="B25" s="39" t="s">
        <v>57</v>
      </c>
      <c r="C25" s="44">
        <f>SUM(D25:Q25)</f>
        <v>489</v>
      </c>
      <c r="D25" s="43">
        <v>1</v>
      </c>
      <c r="E25" s="43">
        <v>82</v>
      </c>
      <c r="F25" s="43">
        <v>1</v>
      </c>
      <c r="G25" s="43">
        <v>4</v>
      </c>
      <c r="H25" s="43">
        <v>54</v>
      </c>
      <c r="I25" s="43">
        <v>124</v>
      </c>
      <c r="J25" s="43">
        <v>76</v>
      </c>
      <c r="K25" s="43">
        <v>62</v>
      </c>
      <c r="L25" s="43">
        <v>33</v>
      </c>
      <c r="M25" s="43">
        <v>24</v>
      </c>
      <c r="N25" s="43">
        <v>9</v>
      </c>
      <c r="O25" s="43">
        <v>7</v>
      </c>
      <c r="P25" s="43">
        <v>11</v>
      </c>
      <c r="Q25" s="43">
        <v>1</v>
      </c>
      <c r="T25" s="40"/>
      <c r="U25" s="39" t="s">
        <v>55</v>
      </c>
      <c r="V25" s="44">
        <f>SUM(W25:X25)</f>
        <v>2856</v>
      </c>
      <c r="W25" s="43">
        <v>1428</v>
      </c>
      <c r="X25" s="43">
        <v>1428</v>
      </c>
      <c r="Y25" s="43">
        <f>SUM(Z25:AA25)</f>
        <v>592</v>
      </c>
      <c r="Z25" s="43">
        <v>217</v>
      </c>
      <c r="AA25" s="43">
        <v>375</v>
      </c>
      <c r="AB25" s="43">
        <f>SUM(AC25:AD25)</f>
        <v>136</v>
      </c>
      <c r="AC25" s="43">
        <v>81</v>
      </c>
      <c r="AD25" s="43">
        <v>55</v>
      </c>
    </row>
    <row r="26" spans="1:30" ht="19.5" customHeight="1">
      <c r="A26" s="40"/>
      <c r="B26" s="39" t="s">
        <v>56</v>
      </c>
      <c r="C26" s="44">
        <f>SUM(D26:Q26)</f>
        <v>345</v>
      </c>
      <c r="D26" s="107" t="s">
        <v>21</v>
      </c>
      <c r="E26" s="43">
        <v>49</v>
      </c>
      <c r="F26" s="43">
        <v>2</v>
      </c>
      <c r="G26" s="107" t="s">
        <v>21</v>
      </c>
      <c r="H26" s="43">
        <v>38</v>
      </c>
      <c r="I26" s="43">
        <v>94</v>
      </c>
      <c r="J26" s="43">
        <v>61</v>
      </c>
      <c r="K26" s="43">
        <v>28</v>
      </c>
      <c r="L26" s="43">
        <v>21</v>
      </c>
      <c r="M26" s="43">
        <v>11</v>
      </c>
      <c r="N26" s="43">
        <v>17</v>
      </c>
      <c r="O26" s="43">
        <v>6</v>
      </c>
      <c r="P26" s="43">
        <v>13</v>
      </c>
      <c r="Q26" s="43">
        <v>5</v>
      </c>
      <c r="T26" s="40"/>
      <c r="U26" s="39" t="s">
        <v>54</v>
      </c>
      <c r="V26" s="44">
        <f>SUM(W26:X26)</f>
        <v>2470</v>
      </c>
      <c r="W26" s="43">
        <v>1183</v>
      </c>
      <c r="X26" s="43">
        <v>1287</v>
      </c>
      <c r="Y26" s="43">
        <f>SUM(Z26:AA26)</f>
        <v>588</v>
      </c>
      <c r="Z26" s="43">
        <v>217</v>
      </c>
      <c r="AA26" s="43">
        <v>371</v>
      </c>
      <c r="AB26" s="43">
        <f>SUM(AC26:AD26)</f>
        <v>227</v>
      </c>
      <c r="AC26" s="43">
        <v>117</v>
      </c>
      <c r="AD26" s="43">
        <v>110</v>
      </c>
    </row>
    <row r="27" spans="1:30" ht="19.5" customHeight="1">
      <c r="A27" s="40"/>
      <c r="B27" s="39" t="s">
        <v>55</v>
      </c>
      <c r="C27" s="44">
        <f>SUM(D27:Q27)</f>
        <v>600</v>
      </c>
      <c r="D27" s="107" t="s">
        <v>21</v>
      </c>
      <c r="E27" s="43">
        <v>99</v>
      </c>
      <c r="F27" s="107" t="s">
        <v>21</v>
      </c>
      <c r="G27" s="107" t="s">
        <v>21</v>
      </c>
      <c r="H27" s="43">
        <v>107</v>
      </c>
      <c r="I27" s="43">
        <v>186</v>
      </c>
      <c r="J27" s="43">
        <v>90</v>
      </c>
      <c r="K27" s="43">
        <v>40</v>
      </c>
      <c r="L27" s="43">
        <v>35</v>
      </c>
      <c r="M27" s="43">
        <v>15</v>
      </c>
      <c r="N27" s="43">
        <v>10</v>
      </c>
      <c r="O27" s="43">
        <v>7</v>
      </c>
      <c r="P27" s="43">
        <v>8</v>
      </c>
      <c r="Q27" s="43">
        <v>3</v>
      </c>
      <c r="T27" s="40"/>
      <c r="U27" s="123"/>
      <c r="V27" s="38"/>
      <c r="W27" s="38"/>
      <c r="X27" s="38"/>
      <c r="Y27" s="38"/>
      <c r="Z27" s="38"/>
      <c r="AA27" s="38"/>
      <c r="AB27" s="38"/>
      <c r="AC27" s="38"/>
      <c r="AD27" s="38"/>
    </row>
    <row r="28" spans="1:30" ht="19.5" customHeight="1">
      <c r="A28" s="40"/>
      <c r="B28" s="39" t="s">
        <v>54</v>
      </c>
      <c r="C28" s="44">
        <f>SUM(D28:Q28)</f>
        <v>494</v>
      </c>
      <c r="D28" s="107" t="s">
        <v>21</v>
      </c>
      <c r="E28" s="43">
        <v>19</v>
      </c>
      <c r="F28" s="43">
        <v>1</v>
      </c>
      <c r="G28" s="43">
        <v>1</v>
      </c>
      <c r="H28" s="43">
        <v>33</v>
      </c>
      <c r="I28" s="43">
        <v>105</v>
      </c>
      <c r="J28" s="43">
        <v>102</v>
      </c>
      <c r="K28" s="43">
        <v>98</v>
      </c>
      <c r="L28" s="43">
        <v>55</v>
      </c>
      <c r="M28" s="43">
        <v>28</v>
      </c>
      <c r="N28" s="43">
        <v>21</v>
      </c>
      <c r="O28" s="43">
        <v>19</v>
      </c>
      <c r="P28" s="43">
        <v>9</v>
      </c>
      <c r="Q28" s="43">
        <v>3</v>
      </c>
      <c r="T28" s="37" t="s">
        <v>53</v>
      </c>
      <c r="U28" s="52"/>
      <c r="V28" s="35">
        <f>SUM(V29:V36)</f>
        <v>10112</v>
      </c>
      <c r="W28" s="35">
        <f>SUM(W29:W36)</f>
        <v>4863</v>
      </c>
      <c r="X28" s="35">
        <f>SUM(X29:X36)</f>
        <v>5249</v>
      </c>
      <c r="Y28" s="35">
        <f>SUM(Y29:Y36)</f>
        <v>2712</v>
      </c>
      <c r="Z28" s="35">
        <f>SUM(Z29:Z36)</f>
        <v>992</v>
      </c>
      <c r="AA28" s="35">
        <f>SUM(AA29:AA36)</f>
        <v>1720</v>
      </c>
      <c r="AB28" s="35">
        <f>SUM(AB29:AB36)</f>
        <v>1124</v>
      </c>
      <c r="AC28" s="35">
        <f>SUM(AC29:AC36)</f>
        <v>567</v>
      </c>
      <c r="AD28" s="35">
        <f>SUM(AD29:AD36)</f>
        <v>557</v>
      </c>
    </row>
    <row r="29" spans="1:30" ht="19.5" customHeight="1">
      <c r="A29" s="40"/>
      <c r="B29" s="123"/>
      <c r="C29" s="38"/>
      <c r="D29" s="38"/>
      <c r="E29" s="38"/>
      <c r="F29" s="38"/>
      <c r="G29" s="38"/>
      <c r="H29" s="38"/>
      <c r="I29" s="38"/>
      <c r="J29" s="38"/>
      <c r="K29" s="38"/>
      <c r="L29" s="38"/>
      <c r="M29" s="38"/>
      <c r="N29" s="38"/>
      <c r="O29" s="38"/>
      <c r="P29" s="38"/>
      <c r="Q29" s="38"/>
      <c r="T29" s="40"/>
      <c r="U29" s="39" t="s">
        <v>52</v>
      </c>
      <c r="V29" s="44">
        <f>SUM(W29:X29)</f>
        <v>961</v>
      </c>
      <c r="W29" s="43">
        <v>469</v>
      </c>
      <c r="X29" s="43">
        <v>492</v>
      </c>
      <c r="Y29" s="43">
        <f>SUM(Z29:AA29)</f>
        <v>259</v>
      </c>
      <c r="Z29" s="43">
        <v>101</v>
      </c>
      <c r="AA29" s="43">
        <v>158</v>
      </c>
      <c r="AB29" s="43">
        <f>SUM(AC29:AD29)</f>
        <v>104</v>
      </c>
      <c r="AC29" s="43">
        <v>59</v>
      </c>
      <c r="AD29" s="43">
        <v>45</v>
      </c>
    </row>
    <row r="30" spans="1:30" ht="19.5" customHeight="1">
      <c r="A30" s="37" t="s">
        <v>53</v>
      </c>
      <c r="B30" s="52"/>
      <c r="C30" s="35">
        <f>SUM(C31:C38)</f>
        <v>2042</v>
      </c>
      <c r="D30" s="35">
        <f>SUM(D31:D38)</f>
        <v>1</v>
      </c>
      <c r="E30" s="35">
        <f>SUM(E31:E38)</f>
        <v>391</v>
      </c>
      <c r="F30" s="35">
        <f>SUM(F31:F38)</f>
        <v>3</v>
      </c>
      <c r="G30" s="35">
        <f>SUM(G31:G38)</f>
        <v>9</v>
      </c>
      <c r="H30" s="35">
        <f>SUM(H31:H38)</f>
        <v>319</v>
      </c>
      <c r="I30" s="35">
        <f>SUM(I31:I38)</f>
        <v>559</v>
      </c>
      <c r="J30" s="35">
        <f>SUM(J31:J38)</f>
        <v>357</v>
      </c>
      <c r="K30" s="35">
        <f>SUM(K31:K38)</f>
        <v>201</v>
      </c>
      <c r="L30" s="35">
        <f>SUM(L31:L38)</f>
        <v>85</v>
      </c>
      <c r="M30" s="35">
        <f>SUM(M31:M38)</f>
        <v>44</v>
      </c>
      <c r="N30" s="35">
        <f>SUM(N31:N38)</f>
        <v>39</v>
      </c>
      <c r="O30" s="35">
        <f>SUM(O31:O38)</f>
        <v>11</v>
      </c>
      <c r="P30" s="35">
        <f>SUM(P31:P38)</f>
        <v>13</v>
      </c>
      <c r="Q30" s="35">
        <f>SUM(Q31:Q38)</f>
        <v>10</v>
      </c>
      <c r="T30" s="40"/>
      <c r="U30" s="39" t="s">
        <v>51</v>
      </c>
      <c r="V30" s="44">
        <f>SUM(W30:X30)</f>
        <v>2839</v>
      </c>
      <c r="W30" s="43">
        <v>1376</v>
      </c>
      <c r="X30" s="43">
        <v>1463</v>
      </c>
      <c r="Y30" s="43">
        <f>SUM(Z30:AA30)</f>
        <v>733</v>
      </c>
      <c r="Z30" s="43">
        <v>268</v>
      </c>
      <c r="AA30" s="43">
        <v>465</v>
      </c>
      <c r="AB30" s="43">
        <f>SUM(AC30:AD30)</f>
        <v>287</v>
      </c>
      <c r="AC30" s="43">
        <v>162</v>
      </c>
      <c r="AD30" s="43">
        <v>125</v>
      </c>
    </row>
    <row r="31" spans="1:30" ht="19.5" customHeight="1">
      <c r="A31" s="40"/>
      <c r="B31" s="39" t="s">
        <v>52</v>
      </c>
      <c r="C31" s="44">
        <f>SUM(D31:Q31)</f>
        <v>191</v>
      </c>
      <c r="D31" s="107" t="s">
        <v>21</v>
      </c>
      <c r="E31" s="43">
        <v>16</v>
      </c>
      <c r="F31" s="107" t="s">
        <v>21</v>
      </c>
      <c r="G31" s="107" t="s">
        <v>21</v>
      </c>
      <c r="H31" s="43">
        <v>17</v>
      </c>
      <c r="I31" s="43">
        <v>41</v>
      </c>
      <c r="J31" s="43">
        <v>39</v>
      </c>
      <c r="K31" s="43">
        <v>29</v>
      </c>
      <c r="L31" s="43">
        <v>16</v>
      </c>
      <c r="M31" s="43">
        <v>15</v>
      </c>
      <c r="N31" s="43">
        <v>11</v>
      </c>
      <c r="O31" s="43">
        <v>4</v>
      </c>
      <c r="P31" s="43">
        <v>3</v>
      </c>
      <c r="Q31" s="107" t="s">
        <v>21</v>
      </c>
      <c r="T31" s="40"/>
      <c r="U31" s="39" t="s">
        <v>50</v>
      </c>
      <c r="V31" s="44">
        <f>SUM(W31:X31)</f>
        <v>2370</v>
      </c>
      <c r="W31" s="43">
        <v>1140</v>
      </c>
      <c r="X31" s="43">
        <v>1230</v>
      </c>
      <c r="Y31" s="43">
        <f>SUM(Z31:AA31)</f>
        <v>679</v>
      </c>
      <c r="Z31" s="43">
        <v>258</v>
      </c>
      <c r="AA31" s="43">
        <v>421</v>
      </c>
      <c r="AB31" s="43">
        <f>SUM(AC31:AD31)</f>
        <v>329</v>
      </c>
      <c r="AC31" s="43">
        <v>165</v>
      </c>
      <c r="AD31" s="43">
        <v>164</v>
      </c>
    </row>
    <row r="32" spans="1:30" ht="19.5" customHeight="1">
      <c r="A32" s="40"/>
      <c r="B32" s="39" t="s">
        <v>51</v>
      </c>
      <c r="C32" s="44">
        <f>SUM(D32:Q32)</f>
        <v>550</v>
      </c>
      <c r="D32" s="107" t="s">
        <v>21</v>
      </c>
      <c r="E32" s="43">
        <v>62</v>
      </c>
      <c r="F32" s="107" t="s">
        <v>21</v>
      </c>
      <c r="G32" s="107" t="s">
        <v>21</v>
      </c>
      <c r="H32" s="43">
        <v>73</v>
      </c>
      <c r="I32" s="43">
        <v>150</v>
      </c>
      <c r="J32" s="43">
        <v>119</v>
      </c>
      <c r="K32" s="43">
        <v>78</v>
      </c>
      <c r="L32" s="43">
        <v>30</v>
      </c>
      <c r="M32" s="43">
        <v>11</v>
      </c>
      <c r="N32" s="43">
        <v>13</v>
      </c>
      <c r="O32" s="43">
        <v>2</v>
      </c>
      <c r="P32" s="43">
        <v>6</v>
      </c>
      <c r="Q32" s="43">
        <v>6</v>
      </c>
      <c r="T32" s="40"/>
      <c r="U32" s="39" t="s">
        <v>49</v>
      </c>
      <c r="V32" s="44">
        <f>SUM(W32:X32)</f>
        <v>530</v>
      </c>
      <c r="W32" s="43">
        <v>251</v>
      </c>
      <c r="X32" s="43">
        <v>279</v>
      </c>
      <c r="Y32" s="43">
        <f>SUM(Z32:AA32)</f>
        <v>151</v>
      </c>
      <c r="Z32" s="43">
        <v>52</v>
      </c>
      <c r="AA32" s="43">
        <v>99</v>
      </c>
      <c r="AB32" s="43">
        <f>SUM(AC32:AD32)</f>
        <v>54</v>
      </c>
      <c r="AC32" s="43">
        <v>22</v>
      </c>
      <c r="AD32" s="43">
        <v>32</v>
      </c>
    </row>
    <row r="33" spans="1:30" ht="19.5" customHeight="1">
      <c r="A33" s="40"/>
      <c r="B33" s="39" t="s">
        <v>50</v>
      </c>
      <c r="C33" s="44">
        <f>SUM(D33:Q33)</f>
        <v>448</v>
      </c>
      <c r="D33" s="43">
        <v>1</v>
      </c>
      <c r="E33" s="43">
        <v>74</v>
      </c>
      <c r="F33" s="107" t="s">
        <v>21</v>
      </c>
      <c r="G33" s="107" t="s">
        <v>21</v>
      </c>
      <c r="H33" s="43">
        <v>73</v>
      </c>
      <c r="I33" s="43">
        <v>136</v>
      </c>
      <c r="J33" s="43">
        <v>80</v>
      </c>
      <c r="K33" s="43">
        <v>49</v>
      </c>
      <c r="L33" s="43">
        <v>21</v>
      </c>
      <c r="M33" s="43">
        <v>5</v>
      </c>
      <c r="N33" s="43">
        <v>4</v>
      </c>
      <c r="O33" s="43">
        <v>3</v>
      </c>
      <c r="P33" s="107" t="s">
        <v>21</v>
      </c>
      <c r="Q33" s="43">
        <v>2</v>
      </c>
      <c r="T33" s="40"/>
      <c r="U33" s="39" t="s">
        <v>48</v>
      </c>
      <c r="V33" s="44">
        <f>SUM(W33:X33)</f>
        <v>777</v>
      </c>
      <c r="W33" s="43">
        <v>371</v>
      </c>
      <c r="X33" s="43">
        <v>406</v>
      </c>
      <c r="Y33" s="43">
        <f>SUM(Z33:AA33)</f>
        <v>194</v>
      </c>
      <c r="Z33" s="43">
        <v>55</v>
      </c>
      <c r="AA33" s="43">
        <v>139</v>
      </c>
      <c r="AB33" s="43">
        <f>SUM(AC33:AD33)</f>
        <v>34</v>
      </c>
      <c r="AC33" s="43">
        <v>15</v>
      </c>
      <c r="AD33" s="43">
        <v>19</v>
      </c>
    </row>
    <row r="34" spans="1:30" ht="19.5" customHeight="1">
      <c r="A34" s="40"/>
      <c r="B34" s="39" t="s">
        <v>49</v>
      </c>
      <c r="C34" s="44">
        <f>SUM(D34:Q34)</f>
        <v>111</v>
      </c>
      <c r="D34" s="107" t="s">
        <v>21</v>
      </c>
      <c r="E34" s="43">
        <v>40</v>
      </c>
      <c r="F34" s="43">
        <v>1</v>
      </c>
      <c r="G34" s="43">
        <v>3</v>
      </c>
      <c r="H34" s="43">
        <v>12</v>
      </c>
      <c r="I34" s="43">
        <v>27</v>
      </c>
      <c r="J34" s="43">
        <v>19</v>
      </c>
      <c r="K34" s="43">
        <v>4</v>
      </c>
      <c r="L34" s="43">
        <v>4</v>
      </c>
      <c r="M34" s="107" t="s">
        <v>21</v>
      </c>
      <c r="N34" s="43">
        <v>1</v>
      </c>
      <c r="O34" s="107" t="s">
        <v>21</v>
      </c>
      <c r="P34" s="107" t="s">
        <v>21</v>
      </c>
      <c r="Q34" s="107" t="s">
        <v>21</v>
      </c>
      <c r="T34" s="40"/>
      <c r="U34" s="39" t="s">
        <v>47</v>
      </c>
      <c r="V34" s="44">
        <f>SUM(W34:X34)</f>
        <v>2243</v>
      </c>
      <c r="W34" s="43">
        <v>1083</v>
      </c>
      <c r="X34" s="43">
        <v>1160</v>
      </c>
      <c r="Y34" s="43">
        <f>SUM(Z34:AA34)</f>
        <v>611</v>
      </c>
      <c r="Z34" s="43">
        <v>232</v>
      </c>
      <c r="AA34" s="43">
        <v>379</v>
      </c>
      <c r="AB34" s="43">
        <f>SUM(AC34:AD34)</f>
        <v>294</v>
      </c>
      <c r="AC34" s="43">
        <v>135</v>
      </c>
      <c r="AD34" s="43">
        <v>159</v>
      </c>
    </row>
    <row r="35" spans="1:30" ht="19.5" customHeight="1">
      <c r="A35" s="40"/>
      <c r="B35" s="39" t="s">
        <v>48</v>
      </c>
      <c r="C35" s="44">
        <f>SUM(D35:Q35)</f>
        <v>166</v>
      </c>
      <c r="D35" s="107" t="s">
        <v>21</v>
      </c>
      <c r="E35" s="43">
        <v>71</v>
      </c>
      <c r="F35" s="107" t="s">
        <v>21</v>
      </c>
      <c r="G35" s="107" t="s">
        <v>21</v>
      </c>
      <c r="H35" s="43">
        <v>48</v>
      </c>
      <c r="I35" s="43">
        <v>32</v>
      </c>
      <c r="J35" s="43">
        <v>10</v>
      </c>
      <c r="K35" s="43">
        <v>1</v>
      </c>
      <c r="L35" s="43">
        <v>1</v>
      </c>
      <c r="M35" s="43">
        <v>1</v>
      </c>
      <c r="N35" s="107" t="s">
        <v>21</v>
      </c>
      <c r="O35" s="43">
        <v>2</v>
      </c>
      <c r="P35" s="107" t="s">
        <v>21</v>
      </c>
      <c r="Q35" s="107" t="s">
        <v>21</v>
      </c>
      <c r="T35" s="40"/>
      <c r="U35" s="39" t="s">
        <v>46</v>
      </c>
      <c r="V35" s="44">
        <f>SUM(W35:X35)</f>
        <v>286</v>
      </c>
      <c r="W35" s="43">
        <v>128</v>
      </c>
      <c r="X35" s="43">
        <v>158</v>
      </c>
      <c r="Y35" s="43">
        <f>SUM(Z35:AA35)</f>
        <v>65</v>
      </c>
      <c r="Z35" s="43">
        <v>19</v>
      </c>
      <c r="AA35" s="43">
        <v>46</v>
      </c>
      <c r="AB35" s="43">
        <f>SUM(AC35:AD35)</f>
        <v>10</v>
      </c>
      <c r="AC35" s="43">
        <v>2</v>
      </c>
      <c r="AD35" s="43">
        <v>8</v>
      </c>
    </row>
    <row r="36" spans="1:30" ht="19.5" customHeight="1">
      <c r="A36" s="40"/>
      <c r="B36" s="39" t="s">
        <v>47</v>
      </c>
      <c r="C36" s="44">
        <f>SUM(D36:Q36)</f>
        <v>489</v>
      </c>
      <c r="D36" s="107" t="s">
        <v>21</v>
      </c>
      <c r="E36" s="43">
        <v>73</v>
      </c>
      <c r="F36" s="107" t="s">
        <v>21</v>
      </c>
      <c r="G36" s="43">
        <v>2</v>
      </c>
      <c r="H36" s="43">
        <v>73</v>
      </c>
      <c r="I36" s="43">
        <v>171</v>
      </c>
      <c r="J36" s="43">
        <v>89</v>
      </c>
      <c r="K36" s="43">
        <v>40</v>
      </c>
      <c r="L36" s="43">
        <v>13</v>
      </c>
      <c r="M36" s="43">
        <v>12</v>
      </c>
      <c r="N36" s="43">
        <v>10</v>
      </c>
      <c r="O36" s="107" t="s">
        <v>21</v>
      </c>
      <c r="P36" s="43">
        <v>4</v>
      </c>
      <c r="Q36" s="43">
        <v>2</v>
      </c>
      <c r="T36" s="40"/>
      <c r="U36" s="39" t="s">
        <v>45</v>
      </c>
      <c r="V36" s="44">
        <f>SUM(W36:X36)</f>
        <v>106</v>
      </c>
      <c r="W36" s="43">
        <v>45</v>
      </c>
      <c r="X36" s="43">
        <v>61</v>
      </c>
      <c r="Y36" s="43">
        <f>SUM(Z36:AA36)</f>
        <v>20</v>
      </c>
      <c r="Z36" s="43">
        <v>7</v>
      </c>
      <c r="AA36" s="43">
        <v>13</v>
      </c>
      <c r="AB36" s="43">
        <f>SUM(AC36:AD36)</f>
        <v>12</v>
      </c>
      <c r="AC36" s="43">
        <v>7</v>
      </c>
      <c r="AD36" s="43">
        <v>5</v>
      </c>
    </row>
    <row r="37" spans="1:30" ht="19.5" customHeight="1">
      <c r="A37" s="40"/>
      <c r="B37" s="39" t="s">
        <v>46</v>
      </c>
      <c r="C37" s="44">
        <f>SUM(D37:Q37)</f>
        <v>66</v>
      </c>
      <c r="D37" s="107" t="s">
        <v>21</v>
      </c>
      <c r="E37" s="43">
        <v>43</v>
      </c>
      <c r="F37" s="107" t="s">
        <v>21</v>
      </c>
      <c r="G37" s="107" t="s">
        <v>21</v>
      </c>
      <c r="H37" s="43">
        <v>21</v>
      </c>
      <c r="I37" s="43">
        <v>1</v>
      </c>
      <c r="J37" s="43">
        <v>1</v>
      </c>
      <c r="K37" s="107" t="s">
        <v>21</v>
      </c>
      <c r="L37" s="107" t="s">
        <v>21</v>
      </c>
      <c r="M37" s="107" t="s">
        <v>21</v>
      </c>
      <c r="N37" s="107" t="s">
        <v>21</v>
      </c>
      <c r="O37" s="107" t="s">
        <v>21</v>
      </c>
      <c r="P37" s="107" t="s">
        <v>21</v>
      </c>
      <c r="Q37" s="107" t="s">
        <v>21</v>
      </c>
      <c r="T37" s="40"/>
      <c r="U37" s="123"/>
      <c r="V37" s="38"/>
      <c r="W37" s="38"/>
      <c r="X37" s="38"/>
      <c r="Y37" s="38"/>
      <c r="Z37" s="38"/>
      <c r="AA37" s="38"/>
      <c r="AB37" s="38"/>
      <c r="AC37" s="38"/>
      <c r="AD37" s="38"/>
    </row>
    <row r="38" spans="1:30" ht="19.5" customHeight="1">
      <c r="A38" s="40"/>
      <c r="B38" s="39" t="s">
        <v>45</v>
      </c>
      <c r="C38" s="44">
        <f>SUM(D38:Q38)</f>
        <v>21</v>
      </c>
      <c r="D38" s="107" t="s">
        <v>21</v>
      </c>
      <c r="E38" s="43">
        <v>12</v>
      </c>
      <c r="F38" s="43">
        <v>2</v>
      </c>
      <c r="G38" s="43">
        <v>4</v>
      </c>
      <c r="H38" s="43">
        <v>2</v>
      </c>
      <c r="I38" s="43">
        <v>1</v>
      </c>
      <c r="J38" s="107" t="s">
        <v>21</v>
      </c>
      <c r="K38" s="107" t="s">
        <v>21</v>
      </c>
      <c r="L38" s="107" t="s">
        <v>21</v>
      </c>
      <c r="M38" s="107" t="s">
        <v>21</v>
      </c>
      <c r="N38" s="107" t="s">
        <v>21</v>
      </c>
      <c r="O38" s="107" t="s">
        <v>21</v>
      </c>
      <c r="P38" s="107" t="s">
        <v>21</v>
      </c>
      <c r="Q38" s="107" t="s">
        <v>21</v>
      </c>
      <c r="T38" s="37" t="s">
        <v>44</v>
      </c>
      <c r="U38" s="52"/>
      <c r="V38" s="35">
        <f>SUM(V39:V43)</f>
        <v>14104</v>
      </c>
      <c r="W38" s="35">
        <f>SUM(W39:W43)</f>
        <v>6789</v>
      </c>
      <c r="X38" s="35">
        <f>SUM(X39:X43)</f>
        <v>7315</v>
      </c>
      <c r="Y38" s="35">
        <f>SUM(Y39:Y43)</f>
        <v>3494</v>
      </c>
      <c r="Z38" s="35">
        <f>SUM(Z39:Z43)</f>
        <v>1414</v>
      </c>
      <c r="AA38" s="35">
        <f>SUM(AA39:AA43)</f>
        <v>2080</v>
      </c>
      <c r="AB38" s="35">
        <f>SUM(AB39:AB43)</f>
        <v>1343</v>
      </c>
      <c r="AC38" s="35">
        <f>SUM(AC39:AC43)</f>
        <v>766</v>
      </c>
      <c r="AD38" s="35">
        <f>SUM(AD39:AD43)</f>
        <v>577</v>
      </c>
    </row>
    <row r="39" spans="1:30" ht="19.5" customHeight="1">
      <c r="A39" s="40"/>
      <c r="B39" s="123"/>
      <c r="C39" s="38"/>
      <c r="D39" s="38"/>
      <c r="E39" s="38"/>
      <c r="F39" s="38"/>
      <c r="G39" s="38"/>
      <c r="H39" s="38"/>
      <c r="I39" s="38"/>
      <c r="J39" s="38"/>
      <c r="K39" s="38"/>
      <c r="L39" s="38"/>
      <c r="M39" s="38"/>
      <c r="N39" s="38"/>
      <c r="O39" s="38"/>
      <c r="P39" s="38"/>
      <c r="Q39" s="38"/>
      <c r="T39" s="40"/>
      <c r="U39" s="39" t="s">
        <v>43</v>
      </c>
      <c r="V39" s="44">
        <f>SUM(W39:X39)</f>
        <v>7713</v>
      </c>
      <c r="W39" s="43">
        <v>3727</v>
      </c>
      <c r="X39" s="43">
        <v>3986</v>
      </c>
      <c r="Y39" s="43">
        <f>SUM(Z39:AA39)</f>
        <v>1946</v>
      </c>
      <c r="Z39" s="43">
        <v>778</v>
      </c>
      <c r="AA39" s="43">
        <v>1168</v>
      </c>
      <c r="AB39" s="43">
        <f>SUM(AC39:AD39)</f>
        <v>687</v>
      </c>
      <c r="AC39" s="43">
        <v>378</v>
      </c>
      <c r="AD39" s="43">
        <v>309</v>
      </c>
    </row>
    <row r="40" spans="1:30" ht="19.5" customHeight="1">
      <c r="A40" s="37" t="s">
        <v>44</v>
      </c>
      <c r="B40" s="52"/>
      <c r="C40" s="35">
        <f>SUM(C41:C45)</f>
        <v>3017</v>
      </c>
      <c r="D40" s="35">
        <f>SUM(D41:D45)</f>
        <v>2</v>
      </c>
      <c r="E40" s="35">
        <f>SUM(E41:E45)</f>
        <v>660</v>
      </c>
      <c r="F40" s="35">
        <f>SUM(F41:F45)</f>
        <v>3</v>
      </c>
      <c r="G40" s="35">
        <f>SUM(G41:G45)</f>
        <v>16</v>
      </c>
      <c r="H40" s="35">
        <f>SUM(H41:H45)</f>
        <v>434</v>
      </c>
      <c r="I40" s="35">
        <f>SUM(I41:I45)</f>
        <v>933</v>
      </c>
      <c r="J40" s="35">
        <f>SUM(J41:J45)</f>
        <v>512</v>
      </c>
      <c r="K40" s="35">
        <f>SUM(K41:K45)</f>
        <v>218</v>
      </c>
      <c r="L40" s="35">
        <f>SUM(L41:L45)</f>
        <v>80</v>
      </c>
      <c r="M40" s="35">
        <f>SUM(M41:M45)</f>
        <v>45</v>
      </c>
      <c r="N40" s="35">
        <f>SUM(N41:N45)</f>
        <v>37</v>
      </c>
      <c r="O40" s="35">
        <f>SUM(O41:O45)</f>
        <v>20</v>
      </c>
      <c r="P40" s="35">
        <f>SUM(P41:P45)</f>
        <v>44</v>
      </c>
      <c r="Q40" s="35">
        <f>SUM(Q41:Q45)</f>
        <v>13</v>
      </c>
      <c r="T40" s="40"/>
      <c r="U40" s="39" t="s">
        <v>42</v>
      </c>
      <c r="V40" s="44">
        <f>SUM(W40:X40)</f>
        <v>2204</v>
      </c>
      <c r="W40" s="43">
        <v>1025</v>
      </c>
      <c r="X40" s="43">
        <v>1179</v>
      </c>
      <c r="Y40" s="43">
        <f>SUM(Z40:AA40)</f>
        <v>549</v>
      </c>
      <c r="Z40" s="43">
        <v>221</v>
      </c>
      <c r="AA40" s="43">
        <v>328</v>
      </c>
      <c r="AB40" s="43">
        <f>SUM(AC40:AD40)</f>
        <v>252</v>
      </c>
      <c r="AC40" s="43">
        <v>154</v>
      </c>
      <c r="AD40" s="43">
        <v>98</v>
      </c>
    </row>
    <row r="41" spans="1:30" ht="19.5" customHeight="1">
      <c r="A41" s="40"/>
      <c r="B41" s="39" t="s">
        <v>43</v>
      </c>
      <c r="C41" s="44">
        <f>SUM(D41:Q41)</f>
        <v>1681</v>
      </c>
      <c r="D41" s="43">
        <v>1</v>
      </c>
      <c r="E41" s="43">
        <v>217</v>
      </c>
      <c r="F41" s="107" t="s">
        <v>21</v>
      </c>
      <c r="G41" s="43">
        <v>1</v>
      </c>
      <c r="H41" s="43">
        <v>232</v>
      </c>
      <c r="I41" s="43">
        <v>670</v>
      </c>
      <c r="J41" s="43">
        <v>331</v>
      </c>
      <c r="K41" s="43">
        <v>129</v>
      </c>
      <c r="L41" s="43">
        <v>41</v>
      </c>
      <c r="M41" s="43">
        <v>21</v>
      </c>
      <c r="N41" s="43">
        <v>15</v>
      </c>
      <c r="O41" s="43">
        <v>7</v>
      </c>
      <c r="P41" s="43">
        <v>13</v>
      </c>
      <c r="Q41" s="43">
        <v>3</v>
      </c>
      <c r="T41" s="40"/>
      <c r="U41" s="39" t="s">
        <v>41</v>
      </c>
      <c r="V41" s="44">
        <f>SUM(W41:X41)</f>
        <v>384</v>
      </c>
      <c r="W41" s="43">
        <v>193</v>
      </c>
      <c r="X41" s="43">
        <v>191</v>
      </c>
      <c r="Y41" s="43">
        <f>SUM(Z41:AA41)</f>
        <v>104</v>
      </c>
      <c r="Z41" s="43">
        <v>47</v>
      </c>
      <c r="AA41" s="43">
        <v>57</v>
      </c>
      <c r="AB41" s="43">
        <f>SUM(AC41:AD41)</f>
        <v>53</v>
      </c>
      <c r="AC41" s="43">
        <v>32</v>
      </c>
      <c r="AD41" s="43">
        <v>21</v>
      </c>
    </row>
    <row r="42" spans="1:30" ht="19.5" customHeight="1">
      <c r="A42" s="40"/>
      <c r="B42" s="39" t="s">
        <v>42</v>
      </c>
      <c r="C42" s="44">
        <f>SUM(D42:Q42)</f>
        <v>451</v>
      </c>
      <c r="D42" s="107" t="s">
        <v>21</v>
      </c>
      <c r="E42" s="43">
        <v>116</v>
      </c>
      <c r="F42" s="43">
        <v>1</v>
      </c>
      <c r="G42" s="43">
        <v>10</v>
      </c>
      <c r="H42" s="43">
        <v>81</v>
      </c>
      <c r="I42" s="43">
        <v>131</v>
      </c>
      <c r="J42" s="43">
        <v>70</v>
      </c>
      <c r="K42" s="43">
        <v>25</v>
      </c>
      <c r="L42" s="43">
        <v>9</v>
      </c>
      <c r="M42" s="43">
        <v>3</v>
      </c>
      <c r="N42" s="43">
        <v>2</v>
      </c>
      <c r="O42" s="43">
        <v>1</v>
      </c>
      <c r="P42" s="43">
        <v>2</v>
      </c>
      <c r="Q42" s="107" t="s">
        <v>21</v>
      </c>
      <c r="T42" s="40"/>
      <c r="U42" s="39" t="s">
        <v>40</v>
      </c>
      <c r="V42" s="44">
        <f>SUM(W42:X42)</f>
        <v>2268</v>
      </c>
      <c r="W42" s="43">
        <v>1104</v>
      </c>
      <c r="X42" s="43">
        <v>1164</v>
      </c>
      <c r="Y42" s="43">
        <f>SUM(Z42:AA42)</f>
        <v>613</v>
      </c>
      <c r="Z42" s="43">
        <v>258</v>
      </c>
      <c r="AA42" s="43">
        <v>355</v>
      </c>
      <c r="AB42" s="43">
        <f>SUM(AC42:AD42)</f>
        <v>265</v>
      </c>
      <c r="AC42" s="43">
        <v>152</v>
      </c>
      <c r="AD42" s="43">
        <v>113</v>
      </c>
    </row>
    <row r="43" spans="1:30" ht="19.5" customHeight="1">
      <c r="A43" s="40"/>
      <c r="B43" s="39" t="s">
        <v>41</v>
      </c>
      <c r="C43" s="44">
        <f>SUM(D43:Q43)</f>
        <v>82</v>
      </c>
      <c r="D43" s="107" t="s">
        <v>21</v>
      </c>
      <c r="E43" s="43">
        <v>60</v>
      </c>
      <c r="F43" s="107" t="s">
        <v>21</v>
      </c>
      <c r="G43" s="43">
        <v>2</v>
      </c>
      <c r="H43" s="43">
        <v>7</v>
      </c>
      <c r="I43" s="43">
        <v>6</v>
      </c>
      <c r="J43" s="43">
        <v>3</v>
      </c>
      <c r="K43" s="43">
        <v>1</v>
      </c>
      <c r="L43" s="43">
        <v>2</v>
      </c>
      <c r="M43" s="107" t="s">
        <v>21</v>
      </c>
      <c r="N43" s="43">
        <v>1</v>
      </c>
      <c r="O43" s="107" t="s">
        <v>21</v>
      </c>
      <c r="P43" s="107" t="s">
        <v>21</v>
      </c>
      <c r="Q43" s="107" t="s">
        <v>21</v>
      </c>
      <c r="T43" s="40"/>
      <c r="U43" s="39" t="s">
        <v>39</v>
      </c>
      <c r="V43" s="44">
        <f>SUM(W43:X43)</f>
        <v>1535</v>
      </c>
      <c r="W43" s="43">
        <v>740</v>
      </c>
      <c r="X43" s="43">
        <v>795</v>
      </c>
      <c r="Y43" s="43">
        <f>SUM(Z43:AA43)</f>
        <v>282</v>
      </c>
      <c r="Z43" s="43">
        <v>110</v>
      </c>
      <c r="AA43" s="43">
        <v>172</v>
      </c>
      <c r="AB43" s="43">
        <f>SUM(AC43:AD43)</f>
        <v>86</v>
      </c>
      <c r="AC43" s="43">
        <v>50</v>
      </c>
      <c r="AD43" s="43">
        <v>36</v>
      </c>
    </row>
    <row r="44" spans="1:30" ht="19.5" customHeight="1">
      <c r="A44" s="40"/>
      <c r="B44" s="39" t="s">
        <v>40</v>
      </c>
      <c r="C44" s="44">
        <f>SUM(D44:Q44)</f>
        <v>464</v>
      </c>
      <c r="D44" s="43">
        <v>1</v>
      </c>
      <c r="E44" s="43">
        <v>66</v>
      </c>
      <c r="F44" s="43">
        <v>1</v>
      </c>
      <c r="G44" s="43">
        <v>3</v>
      </c>
      <c r="H44" s="43">
        <v>45</v>
      </c>
      <c r="I44" s="43">
        <v>99</v>
      </c>
      <c r="J44" s="43">
        <v>96</v>
      </c>
      <c r="K44" s="43">
        <v>61</v>
      </c>
      <c r="L44" s="43">
        <v>26</v>
      </c>
      <c r="M44" s="43">
        <v>19</v>
      </c>
      <c r="N44" s="43">
        <v>19</v>
      </c>
      <c r="O44" s="43">
        <v>10</v>
      </c>
      <c r="P44" s="43">
        <v>12</v>
      </c>
      <c r="Q44" s="43">
        <v>6</v>
      </c>
      <c r="T44" s="40"/>
      <c r="U44" s="123"/>
      <c r="V44" s="38"/>
      <c r="W44" s="38"/>
      <c r="X44" s="38"/>
      <c r="Y44" s="38"/>
      <c r="Z44" s="38"/>
      <c r="AA44" s="38"/>
      <c r="AB44" s="38"/>
      <c r="AC44" s="38"/>
      <c r="AD44" s="38"/>
    </row>
    <row r="45" spans="1:30" ht="19.5" customHeight="1">
      <c r="A45" s="40"/>
      <c r="B45" s="39" t="s">
        <v>39</v>
      </c>
      <c r="C45" s="44">
        <f>SUM(D45:Q45)</f>
        <v>339</v>
      </c>
      <c r="D45" s="107" t="s">
        <v>21</v>
      </c>
      <c r="E45" s="43">
        <v>201</v>
      </c>
      <c r="F45" s="43">
        <v>1</v>
      </c>
      <c r="G45" s="107" t="s">
        <v>21</v>
      </c>
      <c r="H45" s="43">
        <v>69</v>
      </c>
      <c r="I45" s="43">
        <v>27</v>
      </c>
      <c r="J45" s="43">
        <v>12</v>
      </c>
      <c r="K45" s="43">
        <v>2</v>
      </c>
      <c r="L45" s="43">
        <v>2</v>
      </c>
      <c r="M45" s="43">
        <v>2</v>
      </c>
      <c r="N45" s="107" t="s">
        <v>21</v>
      </c>
      <c r="O45" s="43">
        <v>2</v>
      </c>
      <c r="P45" s="43">
        <v>17</v>
      </c>
      <c r="Q45" s="43">
        <v>4</v>
      </c>
      <c r="T45" s="37" t="s">
        <v>38</v>
      </c>
      <c r="U45" s="52"/>
      <c r="V45" s="35">
        <f>SUM(V46:V49)</f>
        <v>19630</v>
      </c>
      <c r="W45" s="35">
        <f>SUM(W46:W49)</f>
        <v>9505</v>
      </c>
      <c r="X45" s="35">
        <f>SUM(X46:X49)</f>
        <v>10125</v>
      </c>
      <c r="Y45" s="35">
        <f>SUM(Y46:Y49)</f>
        <v>5033</v>
      </c>
      <c r="Z45" s="35">
        <f>SUM(Z46:Z49)</f>
        <v>2005</v>
      </c>
      <c r="AA45" s="35">
        <f>SUM(AA46:AA49)</f>
        <v>3028</v>
      </c>
      <c r="AB45" s="35">
        <f>SUM(AB46:AB49)</f>
        <v>1914</v>
      </c>
      <c r="AC45" s="35">
        <f>SUM(AC46:AC49)</f>
        <v>1044</v>
      </c>
      <c r="AD45" s="35">
        <f>SUM(AD46:AD49)</f>
        <v>870</v>
      </c>
    </row>
    <row r="46" spans="1:30" ht="19.5" customHeight="1">
      <c r="A46" s="40"/>
      <c r="B46" s="123"/>
      <c r="C46" s="38"/>
      <c r="D46" s="38"/>
      <c r="E46" s="38"/>
      <c r="F46" s="38"/>
      <c r="G46" s="38"/>
      <c r="H46" s="38"/>
      <c r="I46" s="38"/>
      <c r="J46" s="38"/>
      <c r="K46" s="38"/>
      <c r="L46" s="38"/>
      <c r="M46" s="38"/>
      <c r="N46" s="38"/>
      <c r="O46" s="38"/>
      <c r="P46" s="38"/>
      <c r="Q46" s="38"/>
      <c r="T46" s="40"/>
      <c r="U46" s="39" t="s">
        <v>37</v>
      </c>
      <c r="V46" s="44">
        <f>SUM(W46:X46)</f>
        <v>5125</v>
      </c>
      <c r="W46" s="43">
        <v>2440</v>
      </c>
      <c r="X46" s="43">
        <v>2685</v>
      </c>
      <c r="Y46" s="43">
        <f>SUM(Z46:AA46)</f>
        <v>1558</v>
      </c>
      <c r="Z46" s="43">
        <v>595</v>
      </c>
      <c r="AA46" s="43">
        <v>963</v>
      </c>
      <c r="AB46" s="43">
        <f>SUM(AC46:AD46)</f>
        <v>745</v>
      </c>
      <c r="AC46" s="43">
        <v>348</v>
      </c>
      <c r="AD46" s="43">
        <v>397</v>
      </c>
    </row>
    <row r="47" spans="1:30" ht="19.5" customHeight="1">
      <c r="A47" s="37" t="s">
        <v>38</v>
      </c>
      <c r="B47" s="52"/>
      <c r="C47" s="35">
        <f>SUM(C48:C51)</f>
        <v>4581</v>
      </c>
      <c r="D47" s="122" t="s">
        <v>21</v>
      </c>
      <c r="E47" s="35">
        <f>SUM(E48:E51)</f>
        <v>824</v>
      </c>
      <c r="F47" s="35">
        <f>SUM(F48:F51)</f>
        <v>5</v>
      </c>
      <c r="G47" s="35">
        <f>SUM(G48:G51)</f>
        <v>13</v>
      </c>
      <c r="H47" s="35">
        <f>SUM(H48:H51)</f>
        <v>783</v>
      </c>
      <c r="I47" s="35">
        <f>SUM(I48:I51)</f>
        <v>1532</v>
      </c>
      <c r="J47" s="35">
        <f>SUM(J48:J51)</f>
        <v>765</v>
      </c>
      <c r="K47" s="35">
        <f>SUM(K48:K51)</f>
        <v>329</v>
      </c>
      <c r="L47" s="35">
        <f>SUM(L48:L51)</f>
        <v>142</v>
      </c>
      <c r="M47" s="35">
        <f>SUM(M48:M51)</f>
        <v>62</v>
      </c>
      <c r="N47" s="35">
        <f>SUM(N48:N51)</f>
        <v>62</v>
      </c>
      <c r="O47" s="35">
        <f>SUM(O48:O51)</f>
        <v>28</v>
      </c>
      <c r="P47" s="35">
        <f>SUM(P48:P51)</f>
        <v>33</v>
      </c>
      <c r="Q47" s="35">
        <f>SUM(Q48:Q51)</f>
        <v>3</v>
      </c>
      <c r="T47" s="40"/>
      <c r="U47" s="39" t="s">
        <v>36</v>
      </c>
      <c r="V47" s="44">
        <f>SUM(W47:X47)</f>
        <v>3111</v>
      </c>
      <c r="W47" s="43">
        <v>1506</v>
      </c>
      <c r="X47" s="43">
        <v>1605</v>
      </c>
      <c r="Y47" s="43">
        <f>SUM(Z47:AA47)</f>
        <v>794</v>
      </c>
      <c r="Z47" s="43">
        <v>321</v>
      </c>
      <c r="AA47" s="43">
        <v>473</v>
      </c>
      <c r="AB47" s="43">
        <f>SUM(AC47:AD47)</f>
        <v>264</v>
      </c>
      <c r="AC47" s="43">
        <v>160</v>
      </c>
      <c r="AD47" s="43">
        <v>104</v>
      </c>
    </row>
    <row r="48" spans="1:30" ht="19.5" customHeight="1">
      <c r="A48" s="40"/>
      <c r="B48" s="39" t="s">
        <v>37</v>
      </c>
      <c r="C48" s="44">
        <f>SUM(D48:Q48)</f>
        <v>1306</v>
      </c>
      <c r="D48" s="107" t="s">
        <v>21</v>
      </c>
      <c r="E48" s="43">
        <v>315</v>
      </c>
      <c r="F48" s="43">
        <v>3</v>
      </c>
      <c r="G48" s="43">
        <v>3</v>
      </c>
      <c r="H48" s="43">
        <v>258</v>
      </c>
      <c r="I48" s="43">
        <v>415</v>
      </c>
      <c r="J48" s="43">
        <v>183</v>
      </c>
      <c r="K48" s="43">
        <v>66</v>
      </c>
      <c r="L48" s="43">
        <v>30</v>
      </c>
      <c r="M48" s="43">
        <v>9</v>
      </c>
      <c r="N48" s="43">
        <v>13</v>
      </c>
      <c r="O48" s="43">
        <v>6</v>
      </c>
      <c r="P48" s="43">
        <v>5</v>
      </c>
      <c r="Q48" s="107" t="s">
        <v>21</v>
      </c>
      <c r="T48" s="40"/>
      <c r="U48" s="39" t="s">
        <v>35</v>
      </c>
      <c r="V48" s="44">
        <f>SUM(W48:X48)</f>
        <v>8358</v>
      </c>
      <c r="W48" s="43">
        <v>4063</v>
      </c>
      <c r="X48" s="43">
        <v>4295</v>
      </c>
      <c r="Y48" s="43">
        <f>SUM(Z48:AA48)</f>
        <v>1898</v>
      </c>
      <c r="Z48" s="43">
        <v>735</v>
      </c>
      <c r="AA48" s="43">
        <v>1163</v>
      </c>
      <c r="AB48" s="43">
        <f>SUM(AC48:AD48)</f>
        <v>668</v>
      </c>
      <c r="AC48" s="43">
        <v>370</v>
      </c>
      <c r="AD48" s="43">
        <v>298</v>
      </c>
    </row>
    <row r="49" spans="1:30" ht="19.5" customHeight="1">
      <c r="A49" s="40"/>
      <c r="B49" s="39" t="s">
        <v>36</v>
      </c>
      <c r="C49" s="44">
        <f>SUM(D49:Q49)</f>
        <v>702</v>
      </c>
      <c r="D49" s="107" t="s">
        <v>21</v>
      </c>
      <c r="E49" s="43">
        <v>113</v>
      </c>
      <c r="F49" s="107" t="s">
        <v>21</v>
      </c>
      <c r="G49" s="43">
        <v>5</v>
      </c>
      <c r="H49" s="43">
        <v>135</v>
      </c>
      <c r="I49" s="43">
        <v>233</v>
      </c>
      <c r="J49" s="43">
        <v>110</v>
      </c>
      <c r="K49" s="43">
        <v>53</v>
      </c>
      <c r="L49" s="43">
        <v>23</v>
      </c>
      <c r="M49" s="43">
        <v>8</v>
      </c>
      <c r="N49" s="43">
        <v>10</v>
      </c>
      <c r="O49" s="43">
        <v>5</v>
      </c>
      <c r="P49" s="43">
        <v>5</v>
      </c>
      <c r="Q49" s="43">
        <v>2</v>
      </c>
      <c r="T49" s="40"/>
      <c r="U49" s="39" t="s">
        <v>34</v>
      </c>
      <c r="V49" s="44">
        <f>SUM(W49:X49)</f>
        <v>3036</v>
      </c>
      <c r="W49" s="43">
        <v>1496</v>
      </c>
      <c r="X49" s="43">
        <v>1540</v>
      </c>
      <c r="Y49" s="43">
        <f>SUM(Z49:AA49)</f>
        <v>783</v>
      </c>
      <c r="Z49" s="43">
        <v>354</v>
      </c>
      <c r="AA49" s="43">
        <v>429</v>
      </c>
      <c r="AB49" s="43">
        <f>SUM(AC49:AD49)</f>
        <v>237</v>
      </c>
      <c r="AC49" s="43">
        <v>166</v>
      </c>
      <c r="AD49" s="43">
        <v>71</v>
      </c>
    </row>
    <row r="50" spans="1:30" ht="19.5" customHeight="1">
      <c r="A50" s="40"/>
      <c r="B50" s="39" t="s">
        <v>35</v>
      </c>
      <c r="C50" s="44">
        <f>SUM(D50:Q50)</f>
        <v>1920</v>
      </c>
      <c r="D50" s="107" t="s">
        <v>21</v>
      </c>
      <c r="E50" s="43">
        <v>286</v>
      </c>
      <c r="F50" s="43">
        <v>1</v>
      </c>
      <c r="G50" s="43">
        <v>2</v>
      </c>
      <c r="H50" s="43">
        <v>286</v>
      </c>
      <c r="I50" s="43">
        <v>682</v>
      </c>
      <c r="J50" s="43">
        <v>370</v>
      </c>
      <c r="K50" s="43">
        <v>149</v>
      </c>
      <c r="L50" s="43">
        <v>59</v>
      </c>
      <c r="M50" s="43">
        <v>33</v>
      </c>
      <c r="N50" s="43">
        <v>31</v>
      </c>
      <c r="O50" s="43">
        <v>9</v>
      </c>
      <c r="P50" s="43">
        <v>11</v>
      </c>
      <c r="Q50" s="43">
        <v>1</v>
      </c>
      <c r="T50" s="40"/>
      <c r="U50" s="123"/>
      <c r="V50" s="38"/>
      <c r="W50" s="38"/>
      <c r="X50" s="38"/>
      <c r="Y50" s="38"/>
      <c r="Z50" s="38"/>
      <c r="AA50" s="38"/>
      <c r="AB50" s="38"/>
      <c r="AC50" s="38"/>
      <c r="AD50" s="38"/>
    </row>
    <row r="51" spans="1:30" ht="19.5" customHeight="1">
      <c r="A51" s="40"/>
      <c r="B51" s="39" t="s">
        <v>34</v>
      </c>
      <c r="C51" s="44">
        <f>SUM(D51:Q51)</f>
        <v>653</v>
      </c>
      <c r="D51" s="107" t="s">
        <v>21</v>
      </c>
      <c r="E51" s="43">
        <v>110</v>
      </c>
      <c r="F51" s="43">
        <v>1</v>
      </c>
      <c r="G51" s="43">
        <v>3</v>
      </c>
      <c r="H51" s="43">
        <v>104</v>
      </c>
      <c r="I51" s="43">
        <v>202</v>
      </c>
      <c r="J51" s="43">
        <v>102</v>
      </c>
      <c r="K51" s="43">
        <v>61</v>
      </c>
      <c r="L51" s="43">
        <v>30</v>
      </c>
      <c r="M51" s="43">
        <v>12</v>
      </c>
      <c r="N51" s="43">
        <v>8</v>
      </c>
      <c r="O51" s="43">
        <v>8</v>
      </c>
      <c r="P51" s="43">
        <v>12</v>
      </c>
      <c r="Q51" s="107" t="s">
        <v>21</v>
      </c>
      <c r="T51" s="37" t="s">
        <v>33</v>
      </c>
      <c r="U51" s="52"/>
      <c r="V51" s="35">
        <f>SUM(V52:V57)</f>
        <v>17318</v>
      </c>
      <c r="W51" s="35">
        <f>SUM(W52:W57)</f>
        <v>8443</v>
      </c>
      <c r="X51" s="35">
        <f>SUM(X52:X57)</f>
        <v>8875</v>
      </c>
      <c r="Y51" s="35">
        <f>SUM(Y52:Y57)</f>
        <v>4085</v>
      </c>
      <c r="Z51" s="35">
        <f>SUM(Z52:Z57)</f>
        <v>1683</v>
      </c>
      <c r="AA51" s="35">
        <f>SUM(AA52:AA57)</f>
        <v>2402</v>
      </c>
      <c r="AB51" s="35">
        <f>SUM(AB52:AB57)</f>
        <v>1329</v>
      </c>
      <c r="AC51" s="35">
        <f>SUM(AC52:AC57)</f>
        <v>829</v>
      </c>
      <c r="AD51" s="35">
        <f>SUM(AD52:AD57)</f>
        <v>500</v>
      </c>
    </row>
    <row r="52" spans="1:30" ht="19.5" customHeight="1">
      <c r="A52" s="40"/>
      <c r="B52" s="123"/>
      <c r="C52" s="38"/>
      <c r="D52" s="38"/>
      <c r="E52" s="38"/>
      <c r="F52" s="38"/>
      <c r="G52" s="38"/>
      <c r="H52" s="38"/>
      <c r="I52" s="38"/>
      <c r="J52" s="38"/>
      <c r="K52" s="38"/>
      <c r="L52" s="38"/>
      <c r="M52" s="38"/>
      <c r="N52" s="38"/>
      <c r="O52" s="38"/>
      <c r="P52" s="38"/>
      <c r="Q52" s="38"/>
      <c r="T52" s="40"/>
      <c r="U52" s="39" t="s">
        <v>32</v>
      </c>
      <c r="V52" s="44">
        <f>SUM(W52:X52)</f>
        <v>2515</v>
      </c>
      <c r="W52" s="43">
        <v>1241</v>
      </c>
      <c r="X52" s="43">
        <v>1274</v>
      </c>
      <c r="Y52" s="43">
        <f>SUM(Z52:AA52)</f>
        <v>637</v>
      </c>
      <c r="Z52" s="43">
        <v>241</v>
      </c>
      <c r="AA52" s="43">
        <v>396</v>
      </c>
      <c r="AB52" s="43">
        <f>SUM(AC52:AD52)</f>
        <v>214</v>
      </c>
      <c r="AC52" s="43">
        <v>117</v>
      </c>
      <c r="AD52" s="43">
        <v>97</v>
      </c>
    </row>
    <row r="53" spans="1:30" ht="19.5" customHeight="1">
      <c r="A53" s="37" t="s">
        <v>33</v>
      </c>
      <c r="B53" s="52"/>
      <c r="C53" s="35">
        <f>SUM(C54:C59)</f>
        <v>4102</v>
      </c>
      <c r="D53" s="35">
        <f>SUM(D54:D59)</f>
        <v>1</v>
      </c>
      <c r="E53" s="35">
        <f>SUM(E54:E59)</f>
        <v>747</v>
      </c>
      <c r="F53" s="35">
        <f>SUM(F54:F59)</f>
        <v>3</v>
      </c>
      <c r="G53" s="122" t="s">
        <v>21</v>
      </c>
      <c r="H53" s="35">
        <f>SUM(H54:H59)</f>
        <v>865</v>
      </c>
      <c r="I53" s="35">
        <f>SUM(I54:I59)</f>
        <v>1417</v>
      </c>
      <c r="J53" s="35">
        <f>SUM(J54:J59)</f>
        <v>597</v>
      </c>
      <c r="K53" s="35">
        <f>SUM(K54:K59)</f>
        <v>217</v>
      </c>
      <c r="L53" s="35">
        <f>SUM(L54:L59)</f>
        <v>95</v>
      </c>
      <c r="M53" s="35">
        <f>SUM(M54:M59)</f>
        <v>45</v>
      </c>
      <c r="N53" s="35">
        <f>SUM(N54:N59)</f>
        <v>62</v>
      </c>
      <c r="O53" s="35">
        <f>SUM(O54:O59)</f>
        <v>24</v>
      </c>
      <c r="P53" s="35">
        <f>SUM(P54:P59)</f>
        <v>26</v>
      </c>
      <c r="Q53" s="35">
        <f>SUM(Q54:Q59)</f>
        <v>3</v>
      </c>
      <c r="T53" s="40"/>
      <c r="U53" s="39" t="s">
        <v>31</v>
      </c>
      <c r="V53" s="44">
        <f>SUM(W53:X53)</f>
        <v>2336</v>
      </c>
      <c r="W53" s="43">
        <v>1114</v>
      </c>
      <c r="X53" s="43">
        <v>1222</v>
      </c>
      <c r="Y53" s="43">
        <f>SUM(Z53:AA53)</f>
        <v>574</v>
      </c>
      <c r="Z53" s="43">
        <v>219</v>
      </c>
      <c r="AA53" s="43">
        <v>355</v>
      </c>
      <c r="AB53" s="43">
        <f>SUM(AC53:AD53)</f>
        <v>151</v>
      </c>
      <c r="AC53" s="43">
        <v>93</v>
      </c>
      <c r="AD53" s="43">
        <v>58</v>
      </c>
    </row>
    <row r="54" spans="1:30" ht="19.5" customHeight="1">
      <c r="A54" s="40"/>
      <c r="B54" s="39" t="s">
        <v>32</v>
      </c>
      <c r="C54" s="44">
        <f>SUM(D54:Q54)</f>
        <v>590</v>
      </c>
      <c r="D54" s="107" t="s">
        <v>21</v>
      </c>
      <c r="E54" s="43">
        <v>118</v>
      </c>
      <c r="F54" s="107" t="s">
        <v>21</v>
      </c>
      <c r="G54" s="107" t="s">
        <v>21</v>
      </c>
      <c r="H54" s="43">
        <v>127</v>
      </c>
      <c r="I54" s="43">
        <v>236</v>
      </c>
      <c r="J54" s="43">
        <v>57</v>
      </c>
      <c r="K54" s="43">
        <v>29</v>
      </c>
      <c r="L54" s="43">
        <v>11</v>
      </c>
      <c r="M54" s="43">
        <v>4</v>
      </c>
      <c r="N54" s="43">
        <v>6</v>
      </c>
      <c r="O54" s="107" t="s">
        <v>21</v>
      </c>
      <c r="P54" s="43">
        <v>2</v>
      </c>
      <c r="Q54" s="107" t="s">
        <v>21</v>
      </c>
      <c r="T54" s="40"/>
      <c r="U54" s="39" t="s">
        <v>30</v>
      </c>
      <c r="V54" s="44">
        <f>SUM(W54:X54)</f>
        <v>5187</v>
      </c>
      <c r="W54" s="43">
        <v>2522</v>
      </c>
      <c r="X54" s="43">
        <v>2665</v>
      </c>
      <c r="Y54" s="43">
        <f>SUM(Z54:AA54)</f>
        <v>1084</v>
      </c>
      <c r="Z54" s="43">
        <v>413</v>
      </c>
      <c r="AA54" s="43">
        <v>671</v>
      </c>
      <c r="AB54" s="43">
        <f>SUM(AC54:AD54)</f>
        <v>355</v>
      </c>
      <c r="AC54" s="43">
        <v>194</v>
      </c>
      <c r="AD54" s="43">
        <v>161</v>
      </c>
    </row>
    <row r="55" spans="1:30" ht="19.5" customHeight="1">
      <c r="A55" s="40"/>
      <c r="B55" s="39" t="s">
        <v>31</v>
      </c>
      <c r="C55" s="44">
        <f>SUM(D55:Q55)</f>
        <v>547</v>
      </c>
      <c r="D55" s="107" t="s">
        <v>21</v>
      </c>
      <c r="E55" s="43">
        <v>109</v>
      </c>
      <c r="F55" s="43">
        <v>3</v>
      </c>
      <c r="G55" s="107" t="s">
        <v>21</v>
      </c>
      <c r="H55" s="43">
        <v>102</v>
      </c>
      <c r="I55" s="43">
        <v>179</v>
      </c>
      <c r="J55" s="43">
        <v>84</v>
      </c>
      <c r="K55" s="43">
        <v>37</v>
      </c>
      <c r="L55" s="43">
        <v>17</v>
      </c>
      <c r="M55" s="43">
        <v>3</v>
      </c>
      <c r="N55" s="43">
        <v>8</v>
      </c>
      <c r="O55" s="43">
        <v>3</v>
      </c>
      <c r="P55" s="43">
        <v>2</v>
      </c>
      <c r="Q55" s="107" t="s">
        <v>21</v>
      </c>
      <c r="T55" s="40"/>
      <c r="U55" s="39" t="s">
        <v>29</v>
      </c>
      <c r="V55" s="44">
        <f>SUM(W55:X55)</f>
        <v>3373</v>
      </c>
      <c r="W55" s="43">
        <v>1668</v>
      </c>
      <c r="X55" s="43">
        <v>1705</v>
      </c>
      <c r="Y55" s="43">
        <f>SUM(Z55:AA55)</f>
        <v>945</v>
      </c>
      <c r="Z55" s="43">
        <v>436</v>
      </c>
      <c r="AA55" s="43">
        <v>509</v>
      </c>
      <c r="AB55" s="43">
        <f>SUM(AC55:AD55)</f>
        <v>341</v>
      </c>
      <c r="AC55" s="43">
        <v>245</v>
      </c>
      <c r="AD55" s="43">
        <v>96</v>
      </c>
    </row>
    <row r="56" spans="1:30" ht="19.5" customHeight="1">
      <c r="A56" s="40"/>
      <c r="B56" s="39" t="s">
        <v>30</v>
      </c>
      <c r="C56" s="44">
        <f>SUM(D56:Q56)</f>
        <v>1269</v>
      </c>
      <c r="D56" s="43">
        <v>1</v>
      </c>
      <c r="E56" s="43">
        <v>202</v>
      </c>
      <c r="F56" s="107" t="s">
        <v>21</v>
      </c>
      <c r="G56" s="107" t="s">
        <v>21</v>
      </c>
      <c r="H56" s="43">
        <v>297</v>
      </c>
      <c r="I56" s="43">
        <v>525</v>
      </c>
      <c r="J56" s="43">
        <v>185</v>
      </c>
      <c r="K56" s="43">
        <v>30</v>
      </c>
      <c r="L56" s="43">
        <v>13</v>
      </c>
      <c r="M56" s="43">
        <v>4</v>
      </c>
      <c r="N56" s="43">
        <v>6</v>
      </c>
      <c r="O56" s="43">
        <v>2</v>
      </c>
      <c r="P56" s="43">
        <v>3</v>
      </c>
      <c r="Q56" s="43">
        <v>1</v>
      </c>
      <c r="T56" s="40"/>
      <c r="U56" s="39" t="s">
        <v>28</v>
      </c>
      <c r="V56" s="44">
        <f>SUM(W56:X56)</f>
        <v>2603</v>
      </c>
      <c r="W56" s="43">
        <v>1242</v>
      </c>
      <c r="X56" s="43">
        <v>1361</v>
      </c>
      <c r="Y56" s="43">
        <f>SUM(Z56:AA56)</f>
        <v>512</v>
      </c>
      <c r="Z56" s="43">
        <v>222</v>
      </c>
      <c r="AA56" s="43">
        <v>290</v>
      </c>
      <c r="AB56" s="43">
        <f>SUM(AC56:AD56)</f>
        <v>129</v>
      </c>
      <c r="AC56" s="43">
        <v>69</v>
      </c>
      <c r="AD56" s="43">
        <v>60</v>
      </c>
    </row>
    <row r="57" spans="1:30" ht="19.5" customHeight="1">
      <c r="A57" s="40"/>
      <c r="B57" s="39" t="s">
        <v>29</v>
      </c>
      <c r="C57" s="44">
        <f>SUM(D57:Q57)</f>
        <v>791</v>
      </c>
      <c r="D57" s="107" t="s">
        <v>21</v>
      </c>
      <c r="E57" s="43">
        <v>170</v>
      </c>
      <c r="F57" s="107" t="s">
        <v>21</v>
      </c>
      <c r="G57" s="107" t="s">
        <v>21</v>
      </c>
      <c r="H57" s="43">
        <v>160</v>
      </c>
      <c r="I57" s="43">
        <v>205</v>
      </c>
      <c r="J57" s="43">
        <v>102</v>
      </c>
      <c r="K57" s="43">
        <v>60</v>
      </c>
      <c r="L57" s="43">
        <v>32</v>
      </c>
      <c r="M57" s="43">
        <v>18</v>
      </c>
      <c r="N57" s="43">
        <v>19</v>
      </c>
      <c r="O57" s="43">
        <v>11</v>
      </c>
      <c r="P57" s="43">
        <v>12</v>
      </c>
      <c r="Q57" s="43">
        <v>2</v>
      </c>
      <c r="T57" s="40"/>
      <c r="U57" s="39" t="s">
        <v>27</v>
      </c>
      <c r="V57" s="44">
        <f>SUM(W57:X57)</f>
        <v>1304</v>
      </c>
      <c r="W57" s="43">
        <v>656</v>
      </c>
      <c r="X57" s="43">
        <v>648</v>
      </c>
      <c r="Y57" s="43">
        <f>SUM(Z57:AA57)</f>
        <v>333</v>
      </c>
      <c r="Z57" s="43">
        <v>152</v>
      </c>
      <c r="AA57" s="43">
        <v>181</v>
      </c>
      <c r="AB57" s="43">
        <f>SUM(AC57:AD57)</f>
        <v>139</v>
      </c>
      <c r="AC57" s="43">
        <v>111</v>
      </c>
      <c r="AD57" s="43">
        <v>28</v>
      </c>
    </row>
    <row r="58" spans="1:30" ht="19.5" customHeight="1">
      <c r="A58" s="40"/>
      <c r="B58" s="39" t="s">
        <v>28</v>
      </c>
      <c r="C58" s="44">
        <f>SUM(D58:Q58)</f>
        <v>595</v>
      </c>
      <c r="D58" s="107" t="s">
        <v>21</v>
      </c>
      <c r="E58" s="43">
        <v>78</v>
      </c>
      <c r="F58" s="107" t="s">
        <v>21</v>
      </c>
      <c r="G58" s="107" t="s">
        <v>21</v>
      </c>
      <c r="H58" s="43">
        <v>116</v>
      </c>
      <c r="I58" s="43">
        <v>197</v>
      </c>
      <c r="J58" s="43">
        <v>116</v>
      </c>
      <c r="K58" s="43">
        <v>44</v>
      </c>
      <c r="L58" s="43">
        <v>13</v>
      </c>
      <c r="M58" s="43">
        <v>11</v>
      </c>
      <c r="N58" s="43">
        <v>12</v>
      </c>
      <c r="O58" s="43">
        <v>6</v>
      </c>
      <c r="P58" s="43">
        <v>2</v>
      </c>
      <c r="Q58" s="107" t="s">
        <v>21</v>
      </c>
      <c r="T58" s="40"/>
      <c r="U58" s="123"/>
      <c r="V58" s="38"/>
      <c r="W58" s="38"/>
      <c r="X58" s="38"/>
      <c r="Y58" s="38"/>
      <c r="Z58" s="38"/>
      <c r="AA58" s="38"/>
      <c r="AB58" s="38"/>
      <c r="AC58" s="38"/>
      <c r="AD58" s="38"/>
    </row>
    <row r="59" spans="1:30" ht="19.5" customHeight="1">
      <c r="A59" s="40"/>
      <c r="B59" s="39" t="s">
        <v>27</v>
      </c>
      <c r="C59" s="44">
        <f>SUM(D59:Q59)</f>
        <v>310</v>
      </c>
      <c r="D59" s="107" t="s">
        <v>21</v>
      </c>
      <c r="E59" s="43">
        <v>70</v>
      </c>
      <c r="F59" s="107" t="s">
        <v>21</v>
      </c>
      <c r="G59" s="107" t="s">
        <v>21</v>
      </c>
      <c r="H59" s="43">
        <v>63</v>
      </c>
      <c r="I59" s="43">
        <v>75</v>
      </c>
      <c r="J59" s="43">
        <v>53</v>
      </c>
      <c r="K59" s="43">
        <v>17</v>
      </c>
      <c r="L59" s="43">
        <v>9</v>
      </c>
      <c r="M59" s="43">
        <v>5</v>
      </c>
      <c r="N59" s="43">
        <v>11</v>
      </c>
      <c r="O59" s="43">
        <v>2</v>
      </c>
      <c r="P59" s="43">
        <v>5</v>
      </c>
      <c r="Q59" s="107" t="s">
        <v>21</v>
      </c>
      <c r="T59" s="37" t="s">
        <v>26</v>
      </c>
      <c r="U59" s="52"/>
      <c r="V59" s="35">
        <f>SUM(V60:V63)</f>
        <v>17688</v>
      </c>
      <c r="W59" s="35">
        <f>SUM(W60:W63)</f>
        <v>8441</v>
      </c>
      <c r="X59" s="35">
        <f>SUM(X60:X63)</f>
        <v>9247</v>
      </c>
      <c r="Y59" s="35">
        <f>SUM(Y60:Y63)</f>
        <v>5049</v>
      </c>
      <c r="Z59" s="35">
        <f>SUM(Z60:Z63)</f>
        <v>1944</v>
      </c>
      <c r="AA59" s="35">
        <f>SUM(AA60:AA63)</f>
        <v>3105</v>
      </c>
      <c r="AB59" s="35">
        <f>SUM(AB60:AB63)</f>
        <v>2004</v>
      </c>
      <c r="AC59" s="35">
        <f>SUM(AC60:AC63)</f>
        <v>1013</v>
      </c>
      <c r="AD59" s="35">
        <f>SUM(AD60:AD63)</f>
        <v>991</v>
      </c>
    </row>
    <row r="60" spans="1:30" ht="19.5" customHeight="1">
      <c r="A60" s="40"/>
      <c r="B60" s="39"/>
      <c r="C60" s="38"/>
      <c r="D60" s="38"/>
      <c r="E60" s="38"/>
      <c r="F60" s="38"/>
      <c r="G60" s="38"/>
      <c r="H60" s="38"/>
      <c r="I60" s="38"/>
      <c r="J60" s="38"/>
      <c r="K60" s="38"/>
      <c r="L60" s="38"/>
      <c r="M60" s="38"/>
      <c r="N60" s="38"/>
      <c r="O60" s="38"/>
      <c r="P60" s="38"/>
      <c r="Q60" s="38"/>
      <c r="T60" s="40"/>
      <c r="U60" s="39" t="s">
        <v>25</v>
      </c>
      <c r="V60" s="44">
        <f>SUM(W60:X60)</f>
        <v>5892</v>
      </c>
      <c r="W60" s="43">
        <v>2833</v>
      </c>
      <c r="X60" s="43">
        <v>3059</v>
      </c>
      <c r="Y60" s="43">
        <f>SUM(Z60:AA60)</f>
        <v>1661</v>
      </c>
      <c r="Z60" s="43">
        <v>661</v>
      </c>
      <c r="AA60" s="43">
        <v>1000</v>
      </c>
      <c r="AB60" s="43">
        <f>SUM(AC60:AD60)</f>
        <v>609</v>
      </c>
      <c r="AC60" s="43">
        <v>326</v>
      </c>
      <c r="AD60" s="43">
        <v>283</v>
      </c>
    </row>
    <row r="61" spans="1:30" ht="19.5" customHeight="1">
      <c r="A61" s="37" t="s">
        <v>26</v>
      </c>
      <c r="B61" s="52"/>
      <c r="C61" s="35">
        <f>SUM(C62:C65)</f>
        <v>4910</v>
      </c>
      <c r="D61" s="122" t="s">
        <v>21</v>
      </c>
      <c r="E61" s="35">
        <f>SUM(E62:E65)</f>
        <v>1276</v>
      </c>
      <c r="F61" s="35">
        <f>SUM(F62:F65)</f>
        <v>10</v>
      </c>
      <c r="G61" s="35">
        <f>SUM(G62:G65)</f>
        <v>5</v>
      </c>
      <c r="H61" s="35">
        <f>SUM(H62:H65)</f>
        <v>1250</v>
      </c>
      <c r="I61" s="35">
        <f>SUM(I62:I65)</f>
        <v>1644</v>
      </c>
      <c r="J61" s="35">
        <f>SUM(J62:J65)</f>
        <v>424</v>
      </c>
      <c r="K61" s="35">
        <f>SUM(K62:K65)</f>
        <v>123</v>
      </c>
      <c r="L61" s="35">
        <f>SUM(L62:L65)</f>
        <v>60</v>
      </c>
      <c r="M61" s="35">
        <f>SUM(M62:M65)</f>
        <v>34</v>
      </c>
      <c r="N61" s="35">
        <f>SUM(N62:N65)</f>
        <v>37</v>
      </c>
      <c r="O61" s="35">
        <f>SUM(O62:O65)</f>
        <v>14</v>
      </c>
      <c r="P61" s="35">
        <f>SUM(P62:P65)</f>
        <v>22</v>
      </c>
      <c r="Q61" s="35">
        <f>SUM(Q62:Q65)</f>
        <v>11</v>
      </c>
      <c r="T61" s="40"/>
      <c r="U61" s="39" t="s">
        <v>24</v>
      </c>
      <c r="V61" s="44">
        <f>SUM(W61:X61)</f>
        <v>4728</v>
      </c>
      <c r="W61" s="43">
        <v>2255</v>
      </c>
      <c r="X61" s="43">
        <v>2473</v>
      </c>
      <c r="Y61" s="43">
        <f>SUM(Z61:AA61)</f>
        <v>1565</v>
      </c>
      <c r="Z61" s="43">
        <v>631</v>
      </c>
      <c r="AA61" s="43">
        <v>934</v>
      </c>
      <c r="AB61" s="43">
        <f>SUM(AC61:AD61)</f>
        <v>637</v>
      </c>
      <c r="AC61" s="43">
        <v>326</v>
      </c>
      <c r="AD61" s="43">
        <v>311</v>
      </c>
    </row>
    <row r="62" spans="1:30" ht="19.5" customHeight="1">
      <c r="A62" s="40"/>
      <c r="B62" s="39" t="s">
        <v>25</v>
      </c>
      <c r="C62" s="44">
        <f>SUM(D62:Q62)</f>
        <v>1603</v>
      </c>
      <c r="D62" s="107" t="s">
        <v>21</v>
      </c>
      <c r="E62" s="43">
        <v>374</v>
      </c>
      <c r="F62" s="43">
        <v>8</v>
      </c>
      <c r="G62" s="43">
        <v>1</v>
      </c>
      <c r="H62" s="43">
        <v>419</v>
      </c>
      <c r="I62" s="43">
        <v>554</v>
      </c>
      <c r="J62" s="43">
        <v>145</v>
      </c>
      <c r="K62" s="43">
        <v>38</v>
      </c>
      <c r="L62" s="43">
        <v>19</v>
      </c>
      <c r="M62" s="43">
        <v>8</v>
      </c>
      <c r="N62" s="43">
        <v>13</v>
      </c>
      <c r="O62" s="43">
        <v>9</v>
      </c>
      <c r="P62" s="43">
        <v>11</v>
      </c>
      <c r="Q62" s="43">
        <v>4</v>
      </c>
      <c r="T62" s="40"/>
      <c r="U62" s="39" t="s">
        <v>23</v>
      </c>
      <c r="V62" s="44">
        <f>SUM(W62:X62)</f>
        <v>3326</v>
      </c>
      <c r="W62" s="43">
        <v>1578</v>
      </c>
      <c r="X62" s="43">
        <v>1748</v>
      </c>
      <c r="Y62" s="43">
        <f>SUM(Z62:AA62)</f>
        <v>951</v>
      </c>
      <c r="Z62" s="43">
        <v>338</v>
      </c>
      <c r="AA62" s="43">
        <v>613</v>
      </c>
      <c r="AB62" s="43">
        <f>SUM(AC62:AD62)</f>
        <v>464</v>
      </c>
      <c r="AC62" s="43">
        <v>214</v>
      </c>
      <c r="AD62" s="43">
        <v>250</v>
      </c>
    </row>
    <row r="63" spans="1:30" ht="19.5" customHeight="1">
      <c r="A63" s="40"/>
      <c r="B63" s="39" t="s">
        <v>24</v>
      </c>
      <c r="C63" s="44">
        <f>SUM(D63:Q63)</f>
        <v>1472</v>
      </c>
      <c r="D63" s="107" t="s">
        <v>21</v>
      </c>
      <c r="E63" s="43">
        <v>489</v>
      </c>
      <c r="F63" s="43">
        <v>1</v>
      </c>
      <c r="G63" s="43">
        <v>3</v>
      </c>
      <c r="H63" s="43">
        <v>389</v>
      </c>
      <c r="I63" s="43">
        <v>435</v>
      </c>
      <c r="J63" s="43">
        <v>88</v>
      </c>
      <c r="K63" s="43">
        <v>27</v>
      </c>
      <c r="L63" s="43">
        <v>12</v>
      </c>
      <c r="M63" s="43">
        <v>14</v>
      </c>
      <c r="N63" s="43">
        <v>6</v>
      </c>
      <c r="O63" s="43">
        <v>2</v>
      </c>
      <c r="P63" s="43">
        <v>5</v>
      </c>
      <c r="Q63" s="43">
        <v>1</v>
      </c>
      <c r="T63" s="40"/>
      <c r="U63" s="39" t="s">
        <v>22</v>
      </c>
      <c r="V63" s="44">
        <f>SUM(W63:X63)</f>
        <v>3742</v>
      </c>
      <c r="W63" s="43">
        <v>1775</v>
      </c>
      <c r="X63" s="43">
        <v>1967</v>
      </c>
      <c r="Y63" s="43">
        <f>SUM(Z63:AA63)</f>
        <v>872</v>
      </c>
      <c r="Z63" s="43">
        <v>314</v>
      </c>
      <c r="AA63" s="43">
        <v>558</v>
      </c>
      <c r="AB63" s="43">
        <f>SUM(AC63:AD63)</f>
        <v>294</v>
      </c>
      <c r="AC63" s="43">
        <v>147</v>
      </c>
      <c r="AD63" s="43">
        <v>147</v>
      </c>
    </row>
    <row r="64" spans="1:30" ht="19.5" customHeight="1">
      <c r="A64" s="40"/>
      <c r="B64" s="39" t="s">
        <v>23</v>
      </c>
      <c r="C64" s="44">
        <f>SUM(D64:Q64)</f>
        <v>898</v>
      </c>
      <c r="D64" s="107" t="s">
        <v>21</v>
      </c>
      <c r="E64" s="43">
        <v>272</v>
      </c>
      <c r="F64" s="43">
        <v>1</v>
      </c>
      <c r="G64" s="107" t="s">
        <v>21</v>
      </c>
      <c r="H64" s="43">
        <v>227</v>
      </c>
      <c r="I64" s="43">
        <v>255</v>
      </c>
      <c r="J64" s="43">
        <v>72</v>
      </c>
      <c r="K64" s="43">
        <v>27</v>
      </c>
      <c r="L64" s="43">
        <v>11</v>
      </c>
      <c r="M64" s="43">
        <v>9</v>
      </c>
      <c r="N64" s="43">
        <v>11</v>
      </c>
      <c r="O64" s="43">
        <v>3</v>
      </c>
      <c r="P64" s="43">
        <v>4</v>
      </c>
      <c r="Q64" s="43">
        <v>6</v>
      </c>
      <c r="T64" s="40"/>
      <c r="U64" s="123"/>
      <c r="V64" s="38"/>
      <c r="W64" s="38"/>
      <c r="X64" s="38"/>
      <c r="Y64" s="38"/>
      <c r="Z64" s="38"/>
      <c r="AA64" s="38"/>
      <c r="AB64" s="38"/>
      <c r="AC64" s="38"/>
      <c r="AD64" s="38"/>
    </row>
    <row r="65" spans="1:30" ht="19.5" customHeight="1">
      <c r="A65" s="40"/>
      <c r="B65" s="39" t="s">
        <v>22</v>
      </c>
      <c r="C65" s="44">
        <f>SUM(D65:Q65)</f>
        <v>937</v>
      </c>
      <c r="D65" s="107" t="s">
        <v>21</v>
      </c>
      <c r="E65" s="43">
        <v>141</v>
      </c>
      <c r="F65" s="107" t="s">
        <v>21</v>
      </c>
      <c r="G65" s="43">
        <v>1</v>
      </c>
      <c r="H65" s="43">
        <v>215</v>
      </c>
      <c r="I65" s="43">
        <v>400</v>
      </c>
      <c r="J65" s="43">
        <v>119</v>
      </c>
      <c r="K65" s="43">
        <v>31</v>
      </c>
      <c r="L65" s="43">
        <v>18</v>
      </c>
      <c r="M65" s="43">
        <v>3</v>
      </c>
      <c r="N65" s="43">
        <v>7</v>
      </c>
      <c r="O65" s="107" t="s">
        <v>21</v>
      </c>
      <c r="P65" s="43">
        <v>2</v>
      </c>
      <c r="Q65" s="107" t="s">
        <v>21</v>
      </c>
      <c r="T65" s="37" t="s">
        <v>20</v>
      </c>
      <c r="U65" s="52"/>
      <c r="V65" s="35">
        <f>SUM(V66)</f>
        <v>2871</v>
      </c>
      <c r="W65" s="35">
        <f>SUM(W66)</f>
        <v>1376</v>
      </c>
      <c r="X65" s="35">
        <f>SUM(X66)</f>
        <v>1495</v>
      </c>
      <c r="Y65" s="35">
        <f>SUM(Y66)</f>
        <v>945</v>
      </c>
      <c r="Z65" s="35">
        <f>SUM(Z66)</f>
        <v>379</v>
      </c>
      <c r="AA65" s="35">
        <f>SUM(AA66)</f>
        <v>566</v>
      </c>
      <c r="AB65" s="35">
        <f>SUM(AB66)</f>
        <v>691</v>
      </c>
      <c r="AC65" s="35">
        <f>SUM(AC66)</f>
        <v>302</v>
      </c>
      <c r="AD65" s="35">
        <f>SUM(AD66)</f>
        <v>389</v>
      </c>
    </row>
    <row r="66" spans="1:30" ht="19.5" customHeight="1">
      <c r="A66" s="40"/>
      <c r="B66" s="123"/>
      <c r="C66" s="38"/>
      <c r="D66" s="38"/>
      <c r="E66" s="38"/>
      <c r="F66" s="38"/>
      <c r="G66" s="38"/>
      <c r="H66" s="38"/>
      <c r="I66" s="38"/>
      <c r="J66" s="38"/>
      <c r="K66" s="38"/>
      <c r="L66" s="38"/>
      <c r="M66" s="38"/>
      <c r="N66" s="38"/>
      <c r="O66" s="38"/>
      <c r="P66" s="38"/>
      <c r="Q66" s="38"/>
      <c r="T66" s="33"/>
      <c r="U66" s="32" t="s">
        <v>19</v>
      </c>
      <c r="V66" s="31">
        <f>SUM(W66:X66)</f>
        <v>2871</v>
      </c>
      <c r="W66" s="30">
        <v>1376</v>
      </c>
      <c r="X66" s="30">
        <v>1495</v>
      </c>
      <c r="Y66" s="30">
        <f>SUM(Z66:AA66)</f>
        <v>945</v>
      </c>
      <c r="Z66" s="30">
        <v>379</v>
      </c>
      <c r="AA66" s="30">
        <v>566</v>
      </c>
      <c r="AB66" s="30">
        <f>SUM(AC66:AD66)</f>
        <v>691</v>
      </c>
      <c r="AC66" s="30">
        <v>302</v>
      </c>
      <c r="AD66" s="30">
        <v>389</v>
      </c>
    </row>
    <row r="67" spans="1:30" ht="19.5" customHeight="1">
      <c r="A67" s="37" t="s">
        <v>20</v>
      </c>
      <c r="B67" s="52"/>
      <c r="C67" s="35">
        <f>SUM(C68)</f>
        <v>732</v>
      </c>
      <c r="D67" s="122" t="s">
        <v>21</v>
      </c>
      <c r="E67" s="35">
        <f>SUM(E68)</f>
        <v>215</v>
      </c>
      <c r="F67" s="35">
        <f>SUM(F68)</f>
        <v>3</v>
      </c>
      <c r="G67" s="35">
        <f>SUM(G68)</f>
        <v>5</v>
      </c>
      <c r="H67" s="35">
        <f>SUM(H68)</f>
        <v>192</v>
      </c>
      <c r="I67" s="35">
        <f>SUM(I68)</f>
        <v>189</v>
      </c>
      <c r="J67" s="35">
        <f>SUM(J68)</f>
        <v>68</v>
      </c>
      <c r="K67" s="35">
        <f>SUM(K68)</f>
        <v>24</v>
      </c>
      <c r="L67" s="35">
        <f>SUM(L68)</f>
        <v>11</v>
      </c>
      <c r="M67" s="35">
        <f>SUM(M68)</f>
        <v>3</v>
      </c>
      <c r="N67" s="35">
        <f>SUM(N68)</f>
        <v>6</v>
      </c>
      <c r="O67" s="35">
        <f>SUM(O68)</f>
        <v>5</v>
      </c>
      <c r="P67" s="35">
        <f>SUM(P68)</f>
        <v>10</v>
      </c>
      <c r="Q67" s="35">
        <f>SUM(Q68)</f>
        <v>1</v>
      </c>
      <c r="T67" s="137" t="s">
        <v>151</v>
      </c>
      <c r="U67" s="139"/>
      <c r="V67" s="138"/>
      <c r="W67" s="138"/>
      <c r="X67" s="138"/>
      <c r="Y67" s="138"/>
      <c r="Z67" s="138"/>
      <c r="AA67" s="138"/>
      <c r="AB67" s="137"/>
      <c r="AC67" s="137"/>
      <c r="AD67" s="137"/>
    </row>
    <row r="68" spans="1:30" ht="19.5" customHeight="1">
      <c r="A68" s="33"/>
      <c r="B68" s="32" t="s">
        <v>19</v>
      </c>
      <c r="C68" s="31">
        <f>SUM(D68:Q68)</f>
        <v>732</v>
      </c>
      <c r="D68" s="121" t="s">
        <v>21</v>
      </c>
      <c r="E68" s="30">
        <v>215</v>
      </c>
      <c r="F68" s="30">
        <v>3</v>
      </c>
      <c r="G68" s="30">
        <v>5</v>
      </c>
      <c r="H68" s="30">
        <v>192</v>
      </c>
      <c r="I68" s="30">
        <v>189</v>
      </c>
      <c r="J68" s="30">
        <v>68</v>
      </c>
      <c r="K68" s="30">
        <v>24</v>
      </c>
      <c r="L68" s="30">
        <v>11</v>
      </c>
      <c r="M68" s="30">
        <v>3</v>
      </c>
      <c r="N68" s="30">
        <v>6</v>
      </c>
      <c r="O68" s="30">
        <v>5</v>
      </c>
      <c r="P68" s="30">
        <v>10</v>
      </c>
      <c r="Q68" s="30">
        <v>1</v>
      </c>
      <c r="T68" s="137"/>
      <c r="U68" s="139" t="s">
        <v>150</v>
      </c>
      <c r="V68" s="138"/>
      <c r="W68" s="138"/>
      <c r="X68" s="138"/>
      <c r="Y68" s="138"/>
      <c r="Z68" s="138"/>
      <c r="AA68" s="138"/>
      <c r="AB68" s="137"/>
      <c r="AC68" s="137"/>
      <c r="AD68" s="137"/>
    </row>
    <row r="69" spans="1:30" ht="19.5" customHeight="1">
      <c r="A69" s="40" t="s">
        <v>9</v>
      </c>
      <c r="B69" s="40"/>
      <c r="C69" s="38"/>
      <c r="D69" s="38"/>
      <c r="E69" s="38"/>
      <c r="F69" s="38"/>
      <c r="G69" s="38"/>
      <c r="H69" s="38"/>
      <c r="I69" s="38"/>
      <c r="J69" s="38"/>
      <c r="K69" s="38"/>
      <c r="L69" s="38"/>
      <c r="M69" s="38"/>
      <c r="N69" s="38"/>
      <c r="O69" s="38"/>
      <c r="P69" s="38"/>
      <c r="Q69" s="38"/>
      <c r="T69" s="137" t="s">
        <v>149</v>
      </c>
      <c r="U69" s="137"/>
      <c r="V69" s="138"/>
      <c r="W69" s="138"/>
      <c r="X69" s="138"/>
      <c r="Y69" s="138"/>
      <c r="Z69" s="138"/>
      <c r="AA69" s="138"/>
      <c r="AB69" s="137"/>
      <c r="AC69" s="137"/>
      <c r="AD69" s="137"/>
    </row>
    <row r="70" spans="20:30" ht="19.5" customHeight="1">
      <c r="T70" s="137" t="s">
        <v>148</v>
      </c>
      <c r="U70" s="137"/>
      <c r="V70" s="137"/>
      <c r="W70" s="137"/>
      <c r="X70" s="137"/>
      <c r="Y70" s="137"/>
      <c r="Z70" s="137"/>
      <c r="AA70" s="137"/>
      <c r="AB70" s="137"/>
      <c r="AC70" s="137"/>
      <c r="AD70" s="137"/>
    </row>
    <row r="71" spans="20:30" ht="19.5" customHeight="1">
      <c r="T71" s="135" t="s">
        <v>9</v>
      </c>
      <c r="U71" s="135"/>
      <c r="V71" s="135"/>
      <c r="W71" s="135"/>
      <c r="X71" s="135"/>
      <c r="Y71" s="135"/>
      <c r="Z71" s="135"/>
      <c r="AA71" s="135"/>
      <c r="AB71" s="135"/>
      <c r="AC71" s="135"/>
      <c r="AD71" s="135"/>
    </row>
  </sheetData>
  <sheetProtection/>
  <mergeCells count="49">
    <mergeCell ref="T65:U65"/>
    <mergeCell ref="T59:U59"/>
    <mergeCell ref="T51:U51"/>
    <mergeCell ref="T45:U45"/>
    <mergeCell ref="T38:U38"/>
    <mergeCell ref="T28:U28"/>
    <mergeCell ref="T22:U22"/>
    <mergeCell ref="T19:U19"/>
    <mergeCell ref="AC1:AD1"/>
    <mergeCell ref="T4:AD4"/>
    <mergeCell ref="T3:AD3"/>
    <mergeCell ref="T8:U8"/>
    <mergeCell ref="T10:U10"/>
    <mergeCell ref="T17:U17"/>
    <mergeCell ref="T11:U11"/>
    <mergeCell ref="AB6:AD6"/>
    <mergeCell ref="T6:U7"/>
    <mergeCell ref="Y6:AA6"/>
    <mergeCell ref="V6:X6"/>
    <mergeCell ref="T15:U15"/>
    <mergeCell ref="T16:U16"/>
    <mergeCell ref="T12:U12"/>
    <mergeCell ref="T13:U13"/>
    <mergeCell ref="T14:U14"/>
    <mergeCell ref="A15:B15"/>
    <mergeCell ref="A10:B10"/>
    <mergeCell ref="A12:B12"/>
    <mergeCell ref="C6:C9"/>
    <mergeCell ref="F6:Q6"/>
    <mergeCell ref="F7:G7"/>
    <mergeCell ref="D7:D9"/>
    <mergeCell ref="D6:E6"/>
    <mergeCell ref="A14:B14"/>
    <mergeCell ref="A61:B61"/>
    <mergeCell ref="A67:B67"/>
    <mergeCell ref="A30:B30"/>
    <mergeCell ref="A40:B40"/>
    <mergeCell ref="A47:B47"/>
    <mergeCell ref="A53:B53"/>
    <mergeCell ref="A4:Q4"/>
    <mergeCell ref="A3:Q3"/>
    <mergeCell ref="A21:B21"/>
    <mergeCell ref="A24:B24"/>
    <mergeCell ref="A16:B16"/>
    <mergeCell ref="A17:B17"/>
    <mergeCell ref="A18:B18"/>
    <mergeCell ref="A19:B19"/>
    <mergeCell ref="A13:B13"/>
    <mergeCell ref="A6:B9"/>
  </mergeCells>
  <printOptions horizontalCentered="1"/>
  <pageMargins left="0.5118110236220472" right="0.31496062992125984" top="0.5511811023622047" bottom="0.35433070866141736" header="0" footer="0"/>
  <pageSetup fitToHeight="1" fitToWidth="1" horizontalDpi="600" verticalDpi="6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X67"/>
  <sheetViews>
    <sheetView zoomScalePageLayoutView="0" workbookViewId="0" topLeftCell="A1">
      <selection activeCell="A1" sqref="A1"/>
    </sheetView>
  </sheetViews>
  <sheetFormatPr defaultColWidth="8.796875" defaultRowHeight="18.75" customHeight="1"/>
  <cols>
    <col min="1" max="1" width="3.09765625" style="0" customWidth="1"/>
    <col min="2" max="2" width="11.8984375" style="0" customWidth="1"/>
    <col min="3" max="4" width="13.09765625" style="0" customWidth="1"/>
    <col min="5" max="11" width="11.8984375" style="0" customWidth="1"/>
    <col min="12" max="12" width="13.09765625" style="0" customWidth="1"/>
    <col min="13" max="14" width="11.8984375" style="0" customWidth="1"/>
    <col min="15" max="15" width="3.09765625" style="0" customWidth="1"/>
    <col min="16" max="20" width="11.8984375" style="0" customWidth="1"/>
    <col min="21" max="21" width="13.09765625" style="0" customWidth="1"/>
    <col min="22" max="16384" width="11.8984375" style="0" customWidth="1"/>
  </cols>
  <sheetData>
    <row r="1" spans="1:24" ht="18.75" customHeight="1">
      <c r="A1" s="22" t="s">
        <v>172</v>
      </c>
      <c r="B1" s="2"/>
      <c r="C1" s="2"/>
      <c r="D1" s="2"/>
      <c r="E1" s="2"/>
      <c r="F1" s="2"/>
      <c r="G1" s="2"/>
      <c r="H1" s="2"/>
      <c r="I1" s="2"/>
      <c r="J1" s="2"/>
      <c r="K1" s="2"/>
      <c r="L1" s="2"/>
      <c r="O1" s="2"/>
      <c r="P1" s="2"/>
      <c r="Q1" s="2"/>
      <c r="R1" s="2"/>
      <c r="S1" s="2"/>
      <c r="T1" s="2"/>
      <c r="U1" s="2"/>
      <c r="V1" s="2"/>
      <c r="W1" s="82" t="s">
        <v>185</v>
      </c>
      <c r="X1" s="83"/>
    </row>
    <row r="2" spans="1:24" ht="18.75" customHeight="1">
      <c r="A2" s="2"/>
      <c r="B2" s="2"/>
      <c r="C2" s="2"/>
      <c r="D2" s="2"/>
      <c r="E2" s="2"/>
      <c r="F2" s="2"/>
      <c r="G2" s="2"/>
      <c r="H2" s="2"/>
      <c r="I2" s="2"/>
      <c r="J2" s="2"/>
      <c r="K2" s="2"/>
      <c r="L2" s="2"/>
      <c r="O2" s="2"/>
      <c r="P2" s="2"/>
      <c r="Q2" s="2"/>
      <c r="R2" s="2"/>
      <c r="S2" s="2"/>
      <c r="T2" s="2"/>
      <c r="U2" s="2"/>
      <c r="V2" s="2"/>
      <c r="W2" s="2"/>
      <c r="X2" s="2"/>
    </row>
    <row r="3" spans="1:24" ht="18.75" customHeight="1">
      <c r="A3" s="24" t="s">
        <v>171</v>
      </c>
      <c r="B3" s="24"/>
      <c r="C3" s="24"/>
      <c r="D3" s="24"/>
      <c r="E3" s="24"/>
      <c r="F3" s="24"/>
      <c r="G3" s="24"/>
      <c r="H3" s="24"/>
      <c r="I3" s="24"/>
      <c r="J3" s="24"/>
      <c r="K3" s="24"/>
      <c r="L3" s="24"/>
      <c r="O3" s="24" t="s">
        <v>184</v>
      </c>
      <c r="P3" s="24"/>
      <c r="Q3" s="24"/>
      <c r="R3" s="24"/>
      <c r="S3" s="24"/>
      <c r="T3" s="24"/>
      <c r="U3" s="24"/>
      <c r="V3" s="24"/>
      <c r="W3" s="24"/>
      <c r="X3" s="24"/>
    </row>
    <row r="4" spans="1:24" ht="18.75" customHeight="1" thickBot="1">
      <c r="A4" s="2"/>
      <c r="B4" s="3"/>
      <c r="C4" s="3"/>
      <c r="D4" s="3"/>
      <c r="E4" s="2"/>
      <c r="F4" s="3"/>
      <c r="G4" s="3"/>
      <c r="H4" s="3"/>
      <c r="I4" s="3"/>
      <c r="J4" s="3"/>
      <c r="K4" s="3"/>
      <c r="L4" s="4" t="s">
        <v>170</v>
      </c>
      <c r="O4" s="2"/>
      <c r="P4" s="2"/>
      <c r="Q4" s="2"/>
      <c r="R4" s="2"/>
      <c r="S4" s="2"/>
      <c r="T4" s="2"/>
      <c r="U4" s="2"/>
      <c r="V4" s="2"/>
      <c r="W4" s="2"/>
      <c r="X4" s="2"/>
    </row>
    <row r="5" spans="1:24" ht="18.75" customHeight="1">
      <c r="A5" s="166"/>
      <c r="B5" s="165"/>
      <c r="C5" s="73" t="s">
        <v>169</v>
      </c>
      <c r="D5" s="72"/>
      <c r="E5" s="72"/>
      <c r="F5" s="72"/>
      <c r="G5" s="72"/>
      <c r="H5" s="72"/>
      <c r="I5" s="72"/>
      <c r="J5" s="95"/>
      <c r="K5" s="164" t="s">
        <v>168</v>
      </c>
      <c r="L5" s="167" t="s">
        <v>173</v>
      </c>
      <c r="O5" s="79" t="s">
        <v>154</v>
      </c>
      <c r="P5" s="198"/>
      <c r="Q5" s="197" t="s">
        <v>183</v>
      </c>
      <c r="R5" s="196"/>
      <c r="S5" s="77" t="s">
        <v>182</v>
      </c>
      <c r="T5" s="77" t="s">
        <v>181</v>
      </c>
      <c r="U5" s="202" t="s">
        <v>180</v>
      </c>
      <c r="V5" s="200" t="s">
        <v>179</v>
      </c>
      <c r="W5" s="195" t="s">
        <v>178</v>
      </c>
      <c r="X5" s="194"/>
    </row>
    <row r="6" spans="1:24" ht="18.75" customHeight="1">
      <c r="A6" s="26" t="s">
        <v>154</v>
      </c>
      <c r="B6" s="163"/>
      <c r="C6" s="64" t="s">
        <v>167</v>
      </c>
      <c r="D6" s="64" t="s">
        <v>166</v>
      </c>
      <c r="E6" s="64" t="s">
        <v>165</v>
      </c>
      <c r="F6" s="112" t="s">
        <v>164</v>
      </c>
      <c r="G6" s="67"/>
      <c r="H6" s="67"/>
      <c r="I6" s="67"/>
      <c r="J6" s="66"/>
      <c r="K6" s="129"/>
      <c r="L6" s="162"/>
      <c r="O6" s="62"/>
      <c r="P6" s="61"/>
      <c r="Q6" s="193"/>
      <c r="R6" s="192" t="s">
        <v>177</v>
      </c>
      <c r="S6" s="57"/>
      <c r="T6" s="57"/>
      <c r="U6" s="203"/>
      <c r="V6" s="201"/>
      <c r="W6" s="56"/>
      <c r="X6" s="191" t="s">
        <v>176</v>
      </c>
    </row>
    <row r="7" spans="1:24" ht="18.75" customHeight="1">
      <c r="A7" s="161"/>
      <c r="B7" s="160"/>
      <c r="C7" s="57"/>
      <c r="D7" s="57"/>
      <c r="E7" s="57"/>
      <c r="F7" s="60" t="s">
        <v>72</v>
      </c>
      <c r="G7" s="60" t="s">
        <v>163</v>
      </c>
      <c r="H7" s="60" t="s">
        <v>162</v>
      </c>
      <c r="I7" s="60" t="s">
        <v>161</v>
      </c>
      <c r="J7" s="60" t="s">
        <v>160</v>
      </c>
      <c r="K7" s="58"/>
      <c r="L7" s="159" t="s">
        <v>159</v>
      </c>
      <c r="O7" s="158" t="s">
        <v>69</v>
      </c>
      <c r="P7" s="157"/>
      <c r="Q7" s="148">
        <f>SUM(Q9:Q18,Q21,Q27,Q37,Q44,Q50,Q58,Q64)</f>
        <v>88</v>
      </c>
      <c r="R7" s="148">
        <f>SUM(R9:R18,R21,R27,R37,R44,R50,R58,R64)</f>
        <v>38</v>
      </c>
      <c r="S7" s="148">
        <f>SUM(S9:S18,S21,S27,S37,S44,S50,S58,S64)</f>
        <v>6</v>
      </c>
      <c r="T7" s="148">
        <f>SUM(T9:T18,T21,T27,T37,T44,T50,T58,T64)</f>
        <v>20</v>
      </c>
      <c r="U7" s="148">
        <f>SUM(U9:U18,U21,U27,U37,U44,U50,U58,U64)</f>
        <v>2</v>
      </c>
      <c r="V7" s="148">
        <f>SUM(V9:V18,V21,V27,V37,V44,V50,V58,V64)</f>
        <v>12</v>
      </c>
      <c r="W7" s="148">
        <f>SUM(W9:W18,W21,W27,W37,W44,W50,W58,W64)</f>
        <v>48</v>
      </c>
      <c r="X7" s="148">
        <f>SUM(X9:X18,X21,X27,X37,X44,X50,X58,X64)</f>
        <v>5</v>
      </c>
    </row>
    <row r="8" spans="1:24" ht="18.75" customHeight="1">
      <c r="A8" s="158" t="s">
        <v>116</v>
      </c>
      <c r="B8" s="157"/>
      <c r="C8" s="168">
        <f>SUM(C10:C19,C22,C28,C38,C45,C51,C59,C65)</f>
        <v>4035432</v>
      </c>
      <c r="D8" s="168">
        <f>SUM(D10:D19,D22,D28,D38,D45,D51,D59,D65)</f>
        <v>3460619</v>
      </c>
      <c r="E8" s="168">
        <f>SUM(E10:E19,E22,E28,E38,E45,E51,E59,E65)</f>
        <v>458498</v>
      </c>
      <c r="F8" s="168">
        <f>SUM(F10:F19,F22,F28,F38,F45,F51,F59,F65)</f>
        <v>116315</v>
      </c>
      <c r="G8" s="168">
        <f>SUM(G10:G19,G22,G28,G38,G45,G51,G59,G65)</f>
        <v>95520</v>
      </c>
      <c r="H8" s="168">
        <f>SUM(H10:H19,H22,H28,H38,H45,H51,H59,H65)</f>
        <v>429</v>
      </c>
      <c r="I8" s="168">
        <f>SUM(I10:I19,I22,I28,I38,I45,I51,I59,I65)</f>
        <v>4171</v>
      </c>
      <c r="J8" s="168">
        <f>SUM(J10:J19,J22,J28,J38,J45,J51,J59,J65)</f>
        <v>16195</v>
      </c>
      <c r="K8" s="168">
        <f>SUM(K10:K19,K22,K28,K38,K45,K51,K59,K65)</f>
        <v>24146</v>
      </c>
      <c r="L8" s="168">
        <f>SUM(L10:L19,L22,L28,L38,L45,L51,L59,L65)</f>
        <v>4653175</v>
      </c>
      <c r="O8" s="151"/>
      <c r="P8" s="150"/>
      <c r="Q8" s="16"/>
      <c r="R8" s="16"/>
      <c r="S8" s="16"/>
      <c r="T8" s="16"/>
      <c r="U8" s="16"/>
      <c r="V8" s="16"/>
      <c r="W8" s="16"/>
      <c r="X8" s="16"/>
    </row>
    <row r="9" spans="1:24" ht="18.75" customHeight="1">
      <c r="A9" s="155"/>
      <c r="B9" s="154"/>
      <c r="C9" s="169"/>
      <c r="D9" s="169"/>
      <c r="E9" s="169"/>
      <c r="F9" s="169"/>
      <c r="G9" s="169"/>
      <c r="H9" s="169"/>
      <c r="I9" s="169"/>
      <c r="J9" s="169"/>
      <c r="K9" s="169"/>
      <c r="L9" s="169"/>
      <c r="O9" s="151" t="s">
        <v>68</v>
      </c>
      <c r="P9" s="150"/>
      <c r="Q9" s="188">
        <f>SUM(S9:W9)</f>
        <v>11</v>
      </c>
      <c r="R9" s="183" t="s">
        <v>21</v>
      </c>
      <c r="S9" s="188">
        <v>1</v>
      </c>
      <c r="T9" s="188">
        <v>1</v>
      </c>
      <c r="U9" s="183" t="s">
        <v>21</v>
      </c>
      <c r="V9" s="188">
        <v>5</v>
      </c>
      <c r="W9" s="188">
        <v>4</v>
      </c>
      <c r="X9" s="188">
        <v>1</v>
      </c>
    </row>
    <row r="10" spans="1:24" ht="18.75" customHeight="1">
      <c r="A10" s="151" t="s">
        <v>68</v>
      </c>
      <c r="B10" s="150"/>
      <c r="C10" s="170">
        <f>SUM(D10:F10)</f>
        <v>433756</v>
      </c>
      <c r="D10" s="168">
        <v>328872</v>
      </c>
      <c r="E10" s="168">
        <v>78328</v>
      </c>
      <c r="F10" s="168">
        <f>SUM(G10:J10)</f>
        <v>26556</v>
      </c>
      <c r="G10" s="168">
        <v>14234</v>
      </c>
      <c r="H10" s="171" t="s">
        <v>21</v>
      </c>
      <c r="I10" s="171" t="s">
        <v>21</v>
      </c>
      <c r="J10" s="168">
        <v>12322</v>
      </c>
      <c r="K10" s="168">
        <v>2666</v>
      </c>
      <c r="L10" s="168">
        <v>308461</v>
      </c>
      <c r="O10" s="151" t="s">
        <v>67</v>
      </c>
      <c r="P10" s="150"/>
      <c r="Q10" s="188">
        <f>SUM(S10:W10)</f>
        <v>1</v>
      </c>
      <c r="R10" s="183" t="s">
        <v>21</v>
      </c>
      <c r="S10" s="183" t="s">
        <v>21</v>
      </c>
      <c r="T10" s="183" t="s">
        <v>21</v>
      </c>
      <c r="U10" s="183" t="s">
        <v>21</v>
      </c>
      <c r="V10" s="183" t="s">
        <v>21</v>
      </c>
      <c r="W10" s="188">
        <v>1</v>
      </c>
      <c r="X10" s="183" t="s">
        <v>21</v>
      </c>
    </row>
    <row r="11" spans="1:24" ht="18.75" customHeight="1">
      <c r="A11" s="151" t="s">
        <v>67</v>
      </c>
      <c r="B11" s="150"/>
      <c r="C11" s="170">
        <f>SUM(D11:F11)</f>
        <v>142633</v>
      </c>
      <c r="D11" s="168">
        <v>129652</v>
      </c>
      <c r="E11" s="168">
        <v>11994</v>
      </c>
      <c r="F11" s="168">
        <f>SUM(G11:J11)</f>
        <v>987</v>
      </c>
      <c r="G11" s="168">
        <v>874</v>
      </c>
      <c r="H11" s="171" t="s">
        <v>21</v>
      </c>
      <c r="I11" s="171" t="s">
        <v>21</v>
      </c>
      <c r="J11" s="168">
        <v>113</v>
      </c>
      <c r="K11" s="168">
        <v>3181</v>
      </c>
      <c r="L11" s="168">
        <v>153462</v>
      </c>
      <c r="O11" s="151" t="s">
        <v>66</v>
      </c>
      <c r="P11" s="150"/>
      <c r="Q11" s="188">
        <f>SUM(S11:W11)</f>
        <v>3</v>
      </c>
      <c r="R11" s="188">
        <v>1</v>
      </c>
      <c r="S11" s="183" t="s">
        <v>21</v>
      </c>
      <c r="T11" s="188">
        <v>3</v>
      </c>
      <c r="U11" s="183" t="s">
        <v>21</v>
      </c>
      <c r="V11" s="183" t="s">
        <v>21</v>
      </c>
      <c r="W11" s="183" t="s">
        <v>21</v>
      </c>
      <c r="X11" s="183" t="s">
        <v>21</v>
      </c>
    </row>
    <row r="12" spans="1:24" ht="18.75" customHeight="1">
      <c r="A12" s="151" t="s">
        <v>66</v>
      </c>
      <c r="B12" s="150"/>
      <c r="C12" s="170">
        <f>SUM(D12:F12)</f>
        <v>378665</v>
      </c>
      <c r="D12" s="168">
        <v>350099</v>
      </c>
      <c r="E12" s="168">
        <v>25112</v>
      </c>
      <c r="F12" s="168">
        <f>SUM(G12:J12)</f>
        <v>3454</v>
      </c>
      <c r="G12" s="168">
        <v>1282</v>
      </c>
      <c r="H12" s="168">
        <v>7</v>
      </c>
      <c r="I12" s="171" t="s">
        <v>21</v>
      </c>
      <c r="J12" s="168">
        <v>2165</v>
      </c>
      <c r="K12" s="168">
        <v>3933</v>
      </c>
      <c r="L12" s="168">
        <v>213504</v>
      </c>
      <c r="O12" s="190" t="s">
        <v>175</v>
      </c>
      <c r="P12" s="189"/>
      <c r="Q12" s="183" t="s">
        <v>21</v>
      </c>
      <c r="R12" s="183" t="s">
        <v>21</v>
      </c>
      <c r="S12" s="183" t="s">
        <v>21</v>
      </c>
      <c r="T12" s="183" t="s">
        <v>21</v>
      </c>
      <c r="U12" s="183" t="s">
        <v>21</v>
      </c>
      <c r="V12" s="183" t="s">
        <v>21</v>
      </c>
      <c r="W12" s="183" t="s">
        <v>21</v>
      </c>
      <c r="X12" s="183" t="s">
        <v>21</v>
      </c>
    </row>
    <row r="13" spans="1:24" ht="18.75" customHeight="1">
      <c r="A13" s="151" t="s">
        <v>65</v>
      </c>
      <c r="B13" s="150"/>
      <c r="C13" s="170">
        <f>SUM(D13:F13)</f>
        <v>130459</v>
      </c>
      <c r="D13" s="168">
        <v>110158</v>
      </c>
      <c r="E13" s="168">
        <v>15357</v>
      </c>
      <c r="F13" s="168">
        <f>SUM(G13:J13)</f>
        <v>4944</v>
      </c>
      <c r="G13" s="168">
        <v>4906</v>
      </c>
      <c r="H13" s="168">
        <v>35</v>
      </c>
      <c r="I13" s="171" t="s">
        <v>21</v>
      </c>
      <c r="J13" s="168">
        <v>3</v>
      </c>
      <c r="K13" s="168">
        <v>2794</v>
      </c>
      <c r="L13" s="168">
        <v>449577</v>
      </c>
      <c r="O13" s="151" t="s">
        <v>64</v>
      </c>
      <c r="P13" s="150"/>
      <c r="Q13" s="188">
        <f>SUM(S13:W13)</f>
        <v>1</v>
      </c>
      <c r="R13" s="188">
        <v>1</v>
      </c>
      <c r="S13" s="183" t="s">
        <v>21</v>
      </c>
      <c r="T13" s="183" t="s">
        <v>21</v>
      </c>
      <c r="U13" s="183" t="s">
        <v>21</v>
      </c>
      <c r="V13" s="183" t="s">
        <v>21</v>
      </c>
      <c r="W13" s="188">
        <v>1</v>
      </c>
      <c r="X13" s="183" t="s">
        <v>21</v>
      </c>
    </row>
    <row r="14" spans="1:24" ht="18.75" customHeight="1">
      <c r="A14" s="151" t="s">
        <v>64</v>
      </c>
      <c r="B14" s="150"/>
      <c r="C14" s="170">
        <f>SUM(D14:F14)</f>
        <v>192495</v>
      </c>
      <c r="D14" s="168">
        <v>125814</v>
      </c>
      <c r="E14" s="168">
        <v>59515</v>
      </c>
      <c r="F14" s="168">
        <f>SUM(G14:J14)</f>
        <v>7166</v>
      </c>
      <c r="G14" s="168">
        <v>5112</v>
      </c>
      <c r="H14" s="171" t="s">
        <v>21</v>
      </c>
      <c r="I14" s="168">
        <v>2037</v>
      </c>
      <c r="J14" s="168">
        <v>17</v>
      </c>
      <c r="K14" s="168">
        <v>542</v>
      </c>
      <c r="L14" s="168">
        <v>389609</v>
      </c>
      <c r="O14" s="151" t="s">
        <v>63</v>
      </c>
      <c r="P14" s="150"/>
      <c r="Q14" s="188">
        <f>SUM(S14:W14)</f>
        <v>4</v>
      </c>
      <c r="R14" s="188">
        <v>4</v>
      </c>
      <c r="S14" s="183" t="s">
        <v>21</v>
      </c>
      <c r="T14" s="188">
        <v>1</v>
      </c>
      <c r="U14" s="183" t="s">
        <v>21</v>
      </c>
      <c r="V14" s="183" t="s">
        <v>21</v>
      </c>
      <c r="W14" s="188">
        <v>3</v>
      </c>
      <c r="X14" s="183" t="s">
        <v>21</v>
      </c>
    </row>
    <row r="15" spans="1:24" ht="18.75" customHeight="1">
      <c r="A15" s="151" t="s">
        <v>63</v>
      </c>
      <c r="B15" s="150"/>
      <c r="C15" s="170">
        <f>SUM(D15:F15)</f>
        <v>322956</v>
      </c>
      <c r="D15" s="168">
        <v>298783</v>
      </c>
      <c r="E15" s="168">
        <v>12214</v>
      </c>
      <c r="F15" s="168">
        <f>SUM(G15:J15)</f>
        <v>11959</v>
      </c>
      <c r="G15" s="168">
        <v>11549</v>
      </c>
      <c r="H15" s="168">
        <v>337</v>
      </c>
      <c r="I15" s="168">
        <v>24</v>
      </c>
      <c r="J15" s="168">
        <v>49</v>
      </c>
      <c r="K15" s="168">
        <v>113</v>
      </c>
      <c r="L15" s="168">
        <v>83760</v>
      </c>
      <c r="O15" s="151" t="s">
        <v>62</v>
      </c>
      <c r="P15" s="150"/>
      <c r="Q15" s="188">
        <f>SUM(S15:W15)</f>
        <v>2</v>
      </c>
      <c r="R15" s="188">
        <v>2</v>
      </c>
      <c r="S15" s="183" t="s">
        <v>21</v>
      </c>
      <c r="T15" s="188">
        <v>1</v>
      </c>
      <c r="U15" s="183" t="s">
        <v>21</v>
      </c>
      <c r="V15" s="183" t="s">
        <v>21</v>
      </c>
      <c r="W15" s="188">
        <v>1</v>
      </c>
      <c r="X15" s="183" t="s">
        <v>21</v>
      </c>
    </row>
    <row r="16" spans="1:24" ht="18.75" customHeight="1">
      <c r="A16" s="151" t="s">
        <v>62</v>
      </c>
      <c r="B16" s="150"/>
      <c r="C16" s="170">
        <f>SUM(D16:F16)</f>
        <v>218380</v>
      </c>
      <c r="D16" s="168">
        <v>202596</v>
      </c>
      <c r="E16" s="168">
        <v>14418</v>
      </c>
      <c r="F16" s="168">
        <f>SUM(G16:J16)</f>
        <v>1366</v>
      </c>
      <c r="G16" s="168">
        <v>1364</v>
      </c>
      <c r="H16" s="171" t="s">
        <v>21</v>
      </c>
      <c r="I16" s="171" t="s">
        <v>21</v>
      </c>
      <c r="J16" s="168">
        <v>2</v>
      </c>
      <c r="K16" s="168">
        <v>433</v>
      </c>
      <c r="L16" s="168">
        <v>43283</v>
      </c>
      <c r="O16" s="151" t="s">
        <v>61</v>
      </c>
      <c r="P16" s="150"/>
      <c r="Q16" s="188">
        <f>SUM(S16:W16)</f>
        <v>7</v>
      </c>
      <c r="R16" s="188">
        <v>6</v>
      </c>
      <c r="S16" s="183" t="s">
        <v>21</v>
      </c>
      <c r="T16" s="188">
        <v>2</v>
      </c>
      <c r="U16" s="183" t="s">
        <v>21</v>
      </c>
      <c r="V16" s="183" t="s">
        <v>21</v>
      </c>
      <c r="W16" s="188">
        <v>5</v>
      </c>
      <c r="X16" s="188">
        <v>1</v>
      </c>
    </row>
    <row r="17" spans="1:24" ht="18.75" customHeight="1">
      <c r="A17" s="151" t="s">
        <v>61</v>
      </c>
      <c r="B17" s="150"/>
      <c r="C17" s="170">
        <f>SUM(D17:F17)</f>
        <v>300558</v>
      </c>
      <c r="D17" s="168">
        <v>290847</v>
      </c>
      <c r="E17" s="168">
        <v>6879</v>
      </c>
      <c r="F17" s="168">
        <f>SUM(G17:J17)</f>
        <v>2832</v>
      </c>
      <c r="G17" s="168">
        <v>2779</v>
      </c>
      <c r="H17" s="171" t="s">
        <v>21</v>
      </c>
      <c r="I17" s="171" t="s">
        <v>21</v>
      </c>
      <c r="J17" s="168">
        <v>53</v>
      </c>
      <c r="K17" s="168">
        <v>2</v>
      </c>
      <c r="L17" s="168">
        <v>279</v>
      </c>
      <c r="O17" s="187"/>
      <c r="P17" s="186"/>
      <c r="Q17" s="16"/>
      <c r="R17" s="16"/>
      <c r="S17" s="16"/>
      <c r="T17" s="16"/>
      <c r="U17" s="16"/>
      <c r="V17" s="16"/>
      <c r="W17" s="16"/>
      <c r="X17" s="16"/>
    </row>
    <row r="18" spans="1:24" ht="18.75" customHeight="1">
      <c r="A18" s="155"/>
      <c r="B18" s="154"/>
      <c r="C18" s="169"/>
      <c r="D18" s="169"/>
      <c r="E18" s="169"/>
      <c r="F18" s="169"/>
      <c r="G18" s="169"/>
      <c r="H18" s="169"/>
      <c r="I18" s="169"/>
      <c r="J18" s="169"/>
      <c r="K18" s="169"/>
      <c r="L18" s="169"/>
      <c r="O18" s="151" t="s">
        <v>60</v>
      </c>
      <c r="P18" s="150"/>
      <c r="Q18" s="183" t="s">
        <v>21</v>
      </c>
      <c r="R18" s="183" t="s">
        <v>21</v>
      </c>
      <c r="S18" s="183" t="s">
        <v>21</v>
      </c>
      <c r="T18" s="183" t="s">
        <v>21</v>
      </c>
      <c r="U18" s="183" t="s">
        <v>21</v>
      </c>
      <c r="V18" s="183" t="s">
        <v>21</v>
      </c>
      <c r="W18" s="183" t="s">
        <v>21</v>
      </c>
      <c r="X18" s="183" t="s">
        <v>21</v>
      </c>
    </row>
    <row r="19" spans="1:24" ht="18.75" customHeight="1">
      <c r="A19" s="151" t="s">
        <v>60</v>
      </c>
      <c r="B19" s="150"/>
      <c r="C19" s="168">
        <f>SUM(C20)</f>
        <v>6922</v>
      </c>
      <c r="D19" s="168">
        <f>SUM(D20)</f>
        <v>6222</v>
      </c>
      <c r="E19" s="168">
        <f>SUM(E20)</f>
        <v>568</v>
      </c>
      <c r="F19" s="168">
        <f>SUM(F20)</f>
        <v>132</v>
      </c>
      <c r="G19" s="168">
        <f>SUM(G20)</f>
        <v>122</v>
      </c>
      <c r="H19" s="171" t="s">
        <v>21</v>
      </c>
      <c r="I19" s="171" t="s">
        <v>21</v>
      </c>
      <c r="J19" s="168">
        <f>SUM(J20)</f>
        <v>10</v>
      </c>
      <c r="K19" s="168">
        <f>SUM(K20)</f>
        <v>45</v>
      </c>
      <c r="L19" s="168">
        <f>SUM(L20)</f>
        <v>63430</v>
      </c>
      <c r="O19" s="143"/>
      <c r="P19" s="152" t="s">
        <v>59</v>
      </c>
      <c r="Q19" s="4" t="s">
        <v>21</v>
      </c>
      <c r="R19" s="4" t="s">
        <v>21</v>
      </c>
      <c r="S19" s="4" t="s">
        <v>21</v>
      </c>
      <c r="T19" s="4" t="s">
        <v>21</v>
      </c>
      <c r="U19" s="4" t="s">
        <v>21</v>
      </c>
      <c r="V19" s="4" t="s">
        <v>21</v>
      </c>
      <c r="W19" s="4" t="s">
        <v>21</v>
      </c>
      <c r="X19" s="4" t="s">
        <v>21</v>
      </c>
    </row>
    <row r="20" spans="1:24" ht="18.75" customHeight="1">
      <c r="A20" s="143"/>
      <c r="B20" s="152" t="s">
        <v>59</v>
      </c>
      <c r="C20" s="172">
        <f>SUM(D20:F20)</f>
        <v>6922</v>
      </c>
      <c r="D20" s="173">
        <v>6222</v>
      </c>
      <c r="E20" s="173">
        <v>568</v>
      </c>
      <c r="F20" s="174">
        <f>SUM(G20:J20)</f>
        <v>132</v>
      </c>
      <c r="G20" s="173">
        <v>122</v>
      </c>
      <c r="H20" s="175" t="s">
        <v>21</v>
      </c>
      <c r="I20" s="175" t="s">
        <v>21</v>
      </c>
      <c r="J20" s="173">
        <v>10</v>
      </c>
      <c r="K20" s="173">
        <v>45</v>
      </c>
      <c r="L20" s="173">
        <v>63430</v>
      </c>
      <c r="O20" s="143"/>
      <c r="P20" s="152"/>
      <c r="Q20" s="1"/>
      <c r="R20" s="1"/>
      <c r="S20" s="1"/>
      <c r="T20" s="1"/>
      <c r="U20" s="1"/>
      <c r="V20" s="1"/>
      <c r="W20" s="1"/>
      <c r="X20" s="1"/>
    </row>
    <row r="21" spans="1:24" ht="18.75" customHeight="1">
      <c r="A21" s="143"/>
      <c r="B21" s="152"/>
      <c r="C21" s="176"/>
      <c r="D21" s="176"/>
      <c r="E21" s="176"/>
      <c r="F21" s="176"/>
      <c r="G21" s="176"/>
      <c r="H21" s="176"/>
      <c r="I21" s="176"/>
      <c r="J21" s="176"/>
      <c r="K21" s="176"/>
      <c r="L21" s="176"/>
      <c r="O21" s="185" t="s">
        <v>58</v>
      </c>
      <c r="P21" s="184"/>
      <c r="Q21" s="148">
        <f>SUM(Q22:Q25)</f>
        <v>2</v>
      </c>
      <c r="R21" s="183" t="s">
        <v>21</v>
      </c>
      <c r="S21" s="183" t="s">
        <v>21</v>
      </c>
      <c r="T21" s="183" t="s">
        <v>21</v>
      </c>
      <c r="U21" s="183" t="s">
        <v>21</v>
      </c>
      <c r="V21" s="183" t="s">
        <v>21</v>
      </c>
      <c r="W21" s="148">
        <f>SUM(W22:W25)</f>
        <v>2</v>
      </c>
      <c r="X21" s="183" t="s">
        <v>21</v>
      </c>
    </row>
    <row r="22" spans="1:24" ht="18.75" customHeight="1">
      <c r="A22" s="151" t="s">
        <v>58</v>
      </c>
      <c r="B22" s="150"/>
      <c r="C22" s="168">
        <f>SUM(C23:C26)</f>
        <v>266859</v>
      </c>
      <c r="D22" s="168">
        <f>SUM(D23:D26)</f>
        <v>261356</v>
      </c>
      <c r="E22" s="168">
        <f>SUM(E23:E26)</f>
        <v>4576</v>
      </c>
      <c r="F22" s="168">
        <f>SUM(F23:F26)</f>
        <v>927</v>
      </c>
      <c r="G22" s="168">
        <f>SUM(G23:G26)</f>
        <v>912</v>
      </c>
      <c r="H22" s="171" t="s">
        <v>21</v>
      </c>
      <c r="I22" s="171" t="s">
        <v>21</v>
      </c>
      <c r="J22" s="168">
        <f>SUM(J23:J26)</f>
        <v>15</v>
      </c>
      <c r="K22" s="168">
        <f>SUM(K23:K26)</f>
        <v>437</v>
      </c>
      <c r="L22" s="168">
        <f>SUM(L23:L26)</f>
        <v>63669</v>
      </c>
      <c r="O22" s="143"/>
      <c r="P22" s="152" t="s">
        <v>57</v>
      </c>
      <c r="Q22" s="4" t="s">
        <v>21</v>
      </c>
      <c r="R22" s="4" t="s">
        <v>21</v>
      </c>
      <c r="S22" s="4" t="s">
        <v>21</v>
      </c>
      <c r="T22" s="4" t="s">
        <v>21</v>
      </c>
      <c r="U22" s="4" t="s">
        <v>21</v>
      </c>
      <c r="V22" s="4" t="s">
        <v>21</v>
      </c>
      <c r="W22" s="4" t="s">
        <v>21</v>
      </c>
      <c r="X22" s="4" t="s">
        <v>21</v>
      </c>
    </row>
    <row r="23" spans="1:24" ht="18.75" customHeight="1">
      <c r="A23" s="143"/>
      <c r="B23" s="152" t="s">
        <v>57</v>
      </c>
      <c r="C23" s="172">
        <f>SUM(D23:F23)</f>
        <v>60867</v>
      </c>
      <c r="D23" s="173">
        <v>58851</v>
      </c>
      <c r="E23" s="173">
        <v>1969</v>
      </c>
      <c r="F23" s="174">
        <f>SUM(G23:J23)</f>
        <v>47</v>
      </c>
      <c r="G23" s="173">
        <v>39</v>
      </c>
      <c r="H23" s="175" t="s">
        <v>21</v>
      </c>
      <c r="I23" s="175" t="s">
        <v>21</v>
      </c>
      <c r="J23" s="173">
        <v>8</v>
      </c>
      <c r="K23" s="175" t="s">
        <v>21</v>
      </c>
      <c r="L23" s="173">
        <v>841</v>
      </c>
      <c r="O23" s="143"/>
      <c r="P23" s="152" t="s">
        <v>56</v>
      </c>
      <c r="Q23" s="135">
        <f>SUM(S23:W23)</f>
        <v>1</v>
      </c>
      <c r="R23" s="4" t="s">
        <v>21</v>
      </c>
      <c r="S23" s="4" t="s">
        <v>21</v>
      </c>
      <c r="T23" s="4" t="s">
        <v>21</v>
      </c>
      <c r="U23" s="4" t="s">
        <v>21</v>
      </c>
      <c r="V23" s="4" t="s">
        <v>21</v>
      </c>
      <c r="W23" s="8">
        <v>1</v>
      </c>
      <c r="X23" s="4" t="s">
        <v>21</v>
      </c>
    </row>
    <row r="24" spans="1:24" ht="18.75" customHeight="1">
      <c r="A24" s="143"/>
      <c r="B24" s="152" t="s">
        <v>56</v>
      </c>
      <c r="C24" s="172">
        <f>SUM(D24:F24)</f>
        <v>54732</v>
      </c>
      <c r="D24" s="173">
        <v>54107</v>
      </c>
      <c r="E24" s="173">
        <v>608</v>
      </c>
      <c r="F24" s="174">
        <f>SUM(G24:J24)</f>
        <v>17</v>
      </c>
      <c r="G24" s="173">
        <v>10</v>
      </c>
      <c r="H24" s="175" t="s">
        <v>21</v>
      </c>
      <c r="I24" s="175" t="s">
        <v>21</v>
      </c>
      <c r="J24" s="173">
        <v>7</v>
      </c>
      <c r="K24" s="173">
        <v>10</v>
      </c>
      <c r="L24" s="173">
        <v>770</v>
      </c>
      <c r="O24" s="143"/>
      <c r="P24" s="152" t="s">
        <v>55</v>
      </c>
      <c r="Q24" s="135">
        <f>SUM(S24:W24)</f>
        <v>1</v>
      </c>
      <c r="R24" s="4" t="s">
        <v>21</v>
      </c>
      <c r="S24" s="4" t="s">
        <v>21</v>
      </c>
      <c r="T24" s="4" t="s">
        <v>21</v>
      </c>
      <c r="U24" s="4" t="s">
        <v>21</v>
      </c>
      <c r="V24" s="4" t="s">
        <v>21</v>
      </c>
      <c r="W24" s="8">
        <v>1</v>
      </c>
      <c r="X24" s="4" t="s">
        <v>21</v>
      </c>
    </row>
    <row r="25" spans="1:24" ht="18.75" customHeight="1">
      <c r="A25" s="143"/>
      <c r="B25" s="152" t="s">
        <v>55</v>
      </c>
      <c r="C25" s="172">
        <f>SUM(D25:F25)</f>
        <v>66835</v>
      </c>
      <c r="D25" s="173">
        <v>65833</v>
      </c>
      <c r="E25" s="173">
        <v>684</v>
      </c>
      <c r="F25" s="174">
        <f>SUM(G25:J25)</f>
        <v>318</v>
      </c>
      <c r="G25" s="173">
        <v>318</v>
      </c>
      <c r="H25" s="175" t="s">
        <v>21</v>
      </c>
      <c r="I25" s="175" t="s">
        <v>21</v>
      </c>
      <c r="J25" s="175" t="s">
        <v>21</v>
      </c>
      <c r="K25" s="173">
        <v>427</v>
      </c>
      <c r="L25" s="173">
        <v>61934</v>
      </c>
      <c r="O25" s="143"/>
      <c r="P25" s="152" t="s">
        <v>54</v>
      </c>
      <c r="Q25" s="4" t="s">
        <v>21</v>
      </c>
      <c r="R25" s="4" t="s">
        <v>21</v>
      </c>
      <c r="S25" s="4" t="s">
        <v>21</v>
      </c>
      <c r="T25" s="4" t="s">
        <v>21</v>
      </c>
      <c r="U25" s="4" t="s">
        <v>21</v>
      </c>
      <c r="V25" s="4" t="s">
        <v>21</v>
      </c>
      <c r="W25" s="4" t="s">
        <v>21</v>
      </c>
      <c r="X25" s="4" t="s">
        <v>21</v>
      </c>
    </row>
    <row r="26" spans="1:24" ht="18.75" customHeight="1">
      <c r="A26" s="143"/>
      <c r="B26" s="152" t="s">
        <v>54</v>
      </c>
      <c r="C26" s="172">
        <f>SUM(D26:F26)</f>
        <v>84425</v>
      </c>
      <c r="D26" s="173">
        <v>82565</v>
      </c>
      <c r="E26" s="173">
        <v>1315</v>
      </c>
      <c r="F26" s="174">
        <f>SUM(G26:J26)</f>
        <v>545</v>
      </c>
      <c r="G26" s="173">
        <v>545</v>
      </c>
      <c r="H26" s="175" t="s">
        <v>21</v>
      </c>
      <c r="I26" s="175" t="s">
        <v>21</v>
      </c>
      <c r="J26" s="175" t="s">
        <v>21</v>
      </c>
      <c r="K26" s="175" t="s">
        <v>21</v>
      </c>
      <c r="L26" s="173">
        <v>124</v>
      </c>
      <c r="O26" s="143"/>
      <c r="P26" s="152"/>
      <c r="Q26" s="1"/>
      <c r="R26" s="1"/>
      <c r="S26" s="1"/>
      <c r="T26" s="1"/>
      <c r="U26" s="1"/>
      <c r="V26" s="1"/>
      <c r="W26" s="1"/>
      <c r="X26" s="1"/>
    </row>
    <row r="27" spans="1:24" ht="18.75" customHeight="1">
      <c r="A27" s="143"/>
      <c r="B27" s="152"/>
      <c r="C27" s="176"/>
      <c r="D27" s="176"/>
      <c r="E27" s="176"/>
      <c r="F27" s="176"/>
      <c r="G27" s="176"/>
      <c r="H27" s="176"/>
      <c r="I27" s="176"/>
      <c r="J27" s="176"/>
      <c r="K27" s="176"/>
      <c r="L27" s="176"/>
      <c r="O27" s="151" t="s">
        <v>53</v>
      </c>
      <c r="P27" s="150"/>
      <c r="Q27" s="148">
        <f>SUM(Q28:Q35)</f>
        <v>12</v>
      </c>
      <c r="R27" s="148">
        <f>SUM(R28:R35)</f>
        <v>8</v>
      </c>
      <c r="S27" s="148">
        <f>SUM(S28:S35)</f>
        <v>1</v>
      </c>
      <c r="T27" s="148">
        <f>SUM(T28:T35)</f>
        <v>1</v>
      </c>
      <c r="U27" s="183" t="s">
        <v>21</v>
      </c>
      <c r="V27" s="183" t="s">
        <v>21</v>
      </c>
      <c r="W27" s="148">
        <f>SUM(W28:W35)</f>
        <v>10</v>
      </c>
      <c r="X27" s="148">
        <f>SUM(X28:X35)</f>
        <v>1</v>
      </c>
    </row>
    <row r="28" spans="1:24" ht="18.75" customHeight="1">
      <c r="A28" s="151" t="s">
        <v>53</v>
      </c>
      <c r="B28" s="150"/>
      <c r="C28" s="168">
        <f>SUM(C29:C36)</f>
        <v>211995</v>
      </c>
      <c r="D28" s="168">
        <f>SUM(D29:D36)</f>
        <v>204291</v>
      </c>
      <c r="E28" s="168">
        <f>SUM(E29:E36)</f>
        <v>5664</v>
      </c>
      <c r="F28" s="168">
        <f>SUM(F29:F36)</f>
        <v>2040</v>
      </c>
      <c r="G28" s="168">
        <f>SUM(G29:G36)</f>
        <v>1836</v>
      </c>
      <c r="H28" s="168">
        <f>SUM(H29:H36)</f>
        <v>3</v>
      </c>
      <c r="I28" s="171" t="s">
        <v>21</v>
      </c>
      <c r="J28" s="168">
        <f>SUM(J29:J36)</f>
        <v>201</v>
      </c>
      <c r="K28" s="168">
        <f>SUM(K29:K36)</f>
        <v>146</v>
      </c>
      <c r="L28" s="168">
        <f>SUM(L29:L36)</f>
        <v>448791</v>
      </c>
      <c r="O28" s="143"/>
      <c r="P28" s="152" t="s">
        <v>52</v>
      </c>
      <c r="Q28" s="135">
        <f>SUM(S28:W28)</f>
        <v>1</v>
      </c>
      <c r="R28" s="8">
        <v>1</v>
      </c>
      <c r="S28" s="4" t="s">
        <v>21</v>
      </c>
      <c r="T28" s="4" t="s">
        <v>21</v>
      </c>
      <c r="U28" s="4" t="s">
        <v>21</v>
      </c>
      <c r="V28" s="4" t="s">
        <v>21</v>
      </c>
      <c r="W28" s="8">
        <v>1</v>
      </c>
      <c r="X28" s="4" t="s">
        <v>21</v>
      </c>
    </row>
    <row r="29" spans="1:24" ht="18.75" customHeight="1">
      <c r="A29" s="143"/>
      <c r="B29" s="152" t="s">
        <v>52</v>
      </c>
      <c r="C29" s="172">
        <f>SUM(D29:F29)</f>
        <v>29086</v>
      </c>
      <c r="D29" s="173">
        <v>28433</v>
      </c>
      <c r="E29" s="173">
        <v>631</v>
      </c>
      <c r="F29" s="174">
        <f>SUM(G29:J29)</f>
        <v>22</v>
      </c>
      <c r="G29" s="173">
        <v>20</v>
      </c>
      <c r="H29" s="175" t="s">
        <v>21</v>
      </c>
      <c r="I29" s="175" t="s">
        <v>21</v>
      </c>
      <c r="J29" s="173">
        <v>2</v>
      </c>
      <c r="K29" s="175" t="s">
        <v>21</v>
      </c>
      <c r="L29" s="175" t="s">
        <v>21</v>
      </c>
      <c r="O29" s="143"/>
      <c r="P29" s="152" t="s">
        <v>51</v>
      </c>
      <c r="Q29" s="135">
        <f>SUM(S29:W29)</f>
        <v>3</v>
      </c>
      <c r="R29" s="8">
        <v>3</v>
      </c>
      <c r="S29" s="4" t="s">
        <v>21</v>
      </c>
      <c r="T29" s="4" t="s">
        <v>21</v>
      </c>
      <c r="U29" s="4" t="s">
        <v>21</v>
      </c>
      <c r="V29" s="4" t="s">
        <v>21</v>
      </c>
      <c r="W29" s="8">
        <v>3</v>
      </c>
      <c r="X29" s="4" t="s">
        <v>21</v>
      </c>
    </row>
    <row r="30" spans="1:24" ht="18.75" customHeight="1">
      <c r="A30" s="143"/>
      <c r="B30" s="152" t="s">
        <v>51</v>
      </c>
      <c r="C30" s="172">
        <f>SUM(D30:F30)</f>
        <v>70719</v>
      </c>
      <c r="D30" s="173">
        <v>69292</v>
      </c>
      <c r="E30" s="173">
        <v>805</v>
      </c>
      <c r="F30" s="174">
        <f>SUM(G30:J30)</f>
        <v>622</v>
      </c>
      <c r="G30" s="173">
        <v>493</v>
      </c>
      <c r="H30" s="175" t="s">
        <v>21</v>
      </c>
      <c r="I30" s="175" t="s">
        <v>21</v>
      </c>
      <c r="J30" s="173">
        <v>129</v>
      </c>
      <c r="K30" s="175" t="s">
        <v>21</v>
      </c>
      <c r="L30" s="173">
        <v>49613</v>
      </c>
      <c r="O30" s="143"/>
      <c r="P30" s="152" t="s">
        <v>50</v>
      </c>
      <c r="Q30" s="135">
        <f>SUM(S30:W30)</f>
        <v>1</v>
      </c>
      <c r="R30" s="4" t="s">
        <v>21</v>
      </c>
      <c r="S30" s="4" t="s">
        <v>21</v>
      </c>
      <c r="T30" s="4" t="s">
        <v>21</v>
      </c>
      <c r="U30" s="4" t="s">
        <v>21</v>
      </c>
      <c r="V30" s="4" t="s">
        <v>21</v>
      </c>
      <c r="W30" s="8">
        <v>1</v>
      </c>
      <c r="X30" s="8">
        <v>1</v>
      </c>
    </row>
    <row r="31" spans="1:24" ht="18.75" customHeight="1">
      <c r="A31" s="143"/>
      <c r="B31" s="152" t="s">
        <v>50</v>
      </c>
      <c r="C31" s="172">
        <f>SUM(D31:F31)</f>
        <v>44802</v>
      </c>
      <c r="D31" s="173">
        <v>43037</v>
      </c>
      <c r="E31" s="173">
        <v>570</v>
      </c>
      <c r="F31" s="174">
        <f>SUM(G31:J31)</f>
        <v>1195</v>
      </c>
      <c r="G31" s="173">
        <v>1188</v>
      </c>
      <c r="H31" s="175" t="s">
        <v>21</v>
      </c>
      <c r="I31" s="175" t="s">
        <v>21</v>
      </c>
      <c r="J31" s="173">
        <v>7</v>
      </c>
      <c r="K31" s="173">
        <v>15</v>
      </c>
      <c r="L31" s="173">
        <v>2256</v>
      </c>
      <c r="O31" s="143"/>
      <c r="P31" s="152" t="s">
        <v>49</v>
      </c>
      <c r="Q31" s="135">
        <f>SUM(S31:W31)</f>
        <v>2</v>
      </c>
      <c r="R31" s="8">
        <v>1</v>
      </c>
      <c r="S31" s="4" t="s">
        <v>21</v>
      </c>
      <c r="T31" s="4" t="s">
        <v>21</v>
      </c>
      <c r="U31" s="4" t="s">
        <v>21</v>
      </c>
      <c r="V31" s="4" t="s">
        <v>21</v>
      </c>
      <c r="W31" s="8">
        <v>2</v>
      </c>
      <c r="X31" s="4" t="s">
        <v>21</v>
      </c>
    </row>
    <row r="32" spans="1:24" ht="18.75" customHeight="1">
      <c r="A32" s="143"/>
      <c r="B32" s="152" t="s">
        <v>49</v>
      </c>
      <c r="C32" s="172">
        <f>SUM(D32:F32)</f>
        <v>7001</v>
      </c>
      <c r="D32" s="173">
        <v>6386</v>
      </c>
      <c r="E32" s="173">
        <v>533</v>
      </c>
      <c r="F32" s="174">
        <f>SUM(G32:J32)</f>
        <v>82</v>
      </c>
      <c r="G32" s="173">
        <v>21</v>
      </c>
      <c r="H32" s="173">
        <v>1</v>
      </c>
      <c r="I32" s="175" t="s">
        <v>21</v>
      </c>
      <c r="J32" s="173">
        <v>60</v>
      </c>
      <c r="K32" s="173">
        <v>80</v>
      </c>
      <c r="L32" s="173">
        <v>64010</v>
      </c>
      <c r="O32" s="143"/>
      <c r="P32" s="152" t="s">
        <v>48</v>
      </c>
      <c r="Q32" s="135">
        <f>SUM(S32:W32)</f>
        <v>1</v>
      </c>
      <c r="R32" s="8">
        <v>1</v>
      </c>
      <c r="S32" s="4" t="s">
        <v>21</v>
      </c>
      <c r="T32" s="4" t="s">
        <v>21</v>
      </c>
      <c r="U32" s="4" t="s">
        <v>21</v>
      </c>
      <c r="V32" s="4" t="s">
        <v>21</v>
      </c>
      <c r="W32" s="8">
        <v>1</v>
      </c>
      <c r="X32" s="4" t="s">
        <v>21</v>
      </c>
    </row>
    <row r="33" spans="1:24" ht="18.75" customHeight="1">
      <c r="A33" s="143"/>
      <c r="B33" s="152" t="s">
        <v>48</v>
      </c>
      <c r="C33" s="172">
        <f>SUM(D33:F33)</f>
        <v>7943</v>
      </c>
      <c r="D33" s="173">
        <v>6954</v>
      </c>
      <c r="E33" s="173">
        <v>978</v>
      </c>
      <c r="F33" s="174">
        <f>SUM(G33:J33)</f>
        <v>11</v>
      </c>
      <c r="G33" s="173">
        <v>11</v>
      </c>
      <c r="H33" s="175" t="s">
        <v>21</v>
      </c>
      <c r="I33" s="175" t="s">
        <v>21</v>
      </c>
      <c r="J33" s="175" t="s">
        <v>21</v>
      </c>
      <c r="K33" s="175" t="s">
        <v>21</v>
      </c>
      <c r="L33" s="173">
        <v>123952</v>
      </c>
      <c r="O33" s="143"/>
      <c r="P33" s="152" t="s">
        <v>47</v>
      </c>
      <c r="Q33" s="135">
        <f>SUM(S33:W33)</f>
        <v>3</v>
      </c>
      <c r="R33" s="8">
        <v>1</v>
      </c>
      <c r="S33" s="8">
        <v>1</v>
      </c>
      <c r="T33" s="8">
        <v>1</v>
      </c>
      <c r="U33" s="4" t="s">
        <v>21</v>
      </c>
      <c r="V33" s="4" t="s">
        <v>21</v>
      </c>
      <c r="W33" s="8">
        <v>1</v>
      </c>
      <c r="X33" s="4" t="s">
        <v>21</v>
      </c>
    </row>
    <row r="34" spans="1:24" ht="18.75" customHeight="1">
      <c r="A34" s="143"/>
      <c r="B34" s="152" t="s">
        <v>47</v>
      </c>
      <c r="C34" s="172">
        <f>SUM(D34:F34)</f>
        <v>50308</v>
      </c>
      <c r="D34" s="173">
        <v>48430</v>
      </c>
      <c r="E34" s="173">
        <v>1775</v>
      </c>
      <c r="F34" s="174">
        <f>SUM(G34:J34)</f>
        <v>103</v>
      </c>
      <c r="G34" s="173">
        <v>101</v>
      </c>
      <c r="H34" s="173">
        <v>2</v>
      </c>
      <c r="I34" s="175" t="s">
        <v>21</v>
      </c>
      <c r="J34" s="175" t="s">
        <v>21</v>
      </c>
      <c r="K34" s="173">
        <v>50</v>
      </c>
      <c r="L34" s="173">
        <v>161111</v>
      </c>
      <c r="O34" s="143"/>
      <c r="P34" s="152" t="s">
        <v>46</v>
      </c>
      <c r="Q34" s="4" t="s">
        <v>21</v>
      </c>
      <c r="R34" s="4" t="s">
        <v>21</v>
      </c>
      <c r="S34" s="4" t="s">
        <v>21</v>
      </c>
      <c r="T34" s="4" t="s">
        <v>21</v>
      </c>
      <c r="U34" s="4" t="s">
        <v>21</v>
      </c>
      <c r="V34" s="4" t="s">
        <v>21</v>
      </c>
      <c r="W34" s="4" t="s">
        <v>21</v>
      </c>
      <c r="X34" s="4" t="s">
        <v>21</v>
      </c>
    </row>
    <row r="35" spans="1:24" ht="18.75" customHeight="1">
      <c r="A35" s="143"/>
      <c r="B35" s="152" t="s">
        <v>46</v>
      </c>
      <c r="C35" s="172">
        <f>SUM(D35:F35)</f>
        <v>1746</v>
      </c>
      <c r="D35" s="173">
        <v>1510</v>
      </c>
      <c r="E35" s="173">
        <v>236</v>
      </c>
      <c r="F35" s="174">
        <f>SUM(G35:J35)</f>
        <v>0</v>
      </c>
      <c r="G35" s="175" t="s">
        <v>21</v>
      </c>
      <c r="H35" s="175" t="s">
        <v>21</v>
      </c>
      <c r="I35" s="175" t="s">
        <v>21</v>
      </c>
      <c r="J35" s="175" t="s">
        <v>21</v>
      </c>
      <c r="K35" s="175" t="s">
        <v>21</v>
      </c>
      <c r="L35" s="173">
        <v>21317</v>
      </c>
      <c r="O35" s="143"/>
      <c r="P35" s="152" t="s">
        <v>45</v>
      </c>
      <c r="Q35" s="135">
        <f>SUM(S35:W35)</f>
        <v>1</v>
      </c>
      <c r="R35" s="8">
        <v>1</v>
      </c>
      <c r="S35" s="4" t="s">
        <v>21</v>
      </c>
      <c r="T35" s="4" t="s">
        <v>21</v>
      </c>
      <c r="U35" s="4" t="s">
        <v>21</v>
      </c>
      <c r="V35" s="4" t="s">
        <v>21</v>
      </c>
      <c r="W35" s="8">
        <v>1</v>
      </c>
      <c r="X35" s="4" t="s">
        <v>21</v>
      </c>
    </row>
    <row r="36" spans="1:24" ht="18.75" customHeight="1">
      <c r="A36" s="143"/>
      <c r="B36" s="152" t="s">
        <v>45</v>
      </c>
      <c r="C36" s="172">
        <f>SUM(D36:F36)</f>
        <v>390</v>
      </c>
      <c r="D36" s="173">
        <v>249</v>
      </c>
      <c r="E36" s="173">
        <v>136</v>
      </c>
      <c r="F36" s="174">
        <f>SUM(G36:J36)</f>
        <v>5</v>
      </c>
      <c r="G36" s="173">
        <v>2</v>
      </c>
      <c r="H36" s="175" t="s">
        <v>21</v>
      </c>
      <c r="I36" s="175" t="s">
        <v>21</v>
      </c>
      <c r="J36" s="173">
        <v>3</v>
      </c>
      <c r="K36" s="173">
        <v>1</v>
      </c>
      <c r="L36" s="173">
        <v>26532</v>
      </c>
      <c r="O36" s="143"/>
      <c r="P36" s="152"/>
      <c r="Q36" s="1"/>
      <c r="R36" s="1"/>
      <c r="S36" s="1"/>
      <c r="T36" s="1"/>
      <c r="U36" s="1"/>
      <c r="V36" s="1"/>
      <c r="W36" s="1"/>
      <c r="X36" s="1"/>
    </row>
    <row r="37" spans="1:24" ht="18.75" customHeight="1">
      <c r="A37" s="143"/>
      <c r="B37" s="152"/>
      <c r="C37" s="176"/>
      <c r="D37" s="176"/>
      <c r="E37" s="176"/>
      <c r="F37" s="176"/>
      <c r="G37" s="176"/>
      <c r="H37" s="176"/>
      <c r="I37" s="176"/>
      <c r="J37" s="176"/>
      <c r="K37" s="176"/>
      <c r="L37" s="176"/>
      <c r="O37" s="151" t="s">
        <v>44</v>
      </c>
      <c r="P37" s="150"/>
      <c r="Q37" s="148">
        <f>SUM(Q38:Q42)</f>
        <v>11</v>
      </c>
      <c r="R37" s="148">
        <f>SUM(R38:R42)</f>
        <v>3</v>
      </c>
      <c r="S37" s="148">
        <f>SUM(S38:S42)</f>
        <v>1</v>
      </c>
      <c r="T37" s="148">
        <f>SUM(T38:T42)</f>
        <v>3</v>
      </c>
      <c r="U37" s="148">
        <f>SUM(U38:U42)</f>
        <v>1</v>
      </c>
      <c r="V37" s="148">
        <f>SUM(V38:V42)</f>
        <v>2</v>
      </c>
      <c r="W37" s="148">
        <f>SUM(W38:W42)</f>
        <v>4</v>
      </c>
      <c r="X37" s="148">
        <f>SUM(X38:X42)</f>
        <v>1</v>
      </c>
    </row>
    <row r="38" spans="1:24" ht="18.75" customHeight="1">
      <c r="A38" s="151" t="s">
        <v>44</v>
      </c>
      <c r="B38" s="150"/>
      <c r="C38" s="168">
        <f>SUM(C39:C43)</f>
        <v>296800</v>
      </c>
      <c r="D38" s="168">
        <f>SUM(D39:D43)</f>
        <v>226433</v>
      </c>
      <c r="E38" s="168">
        <f>SUM(E39:E43)</f>
        <v>60445</v>
      </c>
      <c r="F38" s="168">
        <f>SUM(F39:F43)</f>
        <v>9922</v>
      </c>
      <c r="G38" s="168">
        <f>SUM(G39:G43)</f>
        <v>9742</v>
      </c>
      <c r="H38" s="168">
        <f>SUM(H39:H43)</f>
        <v>2</v>
      </c>
      <c r="I38" s="171" t="s">
        <v>21</v>
      </c>
      <c r="J38" s="168">
        <f>SUM(J39:J43)</f>
        <v>178</v>
      </c>
      <c r="K38" s="168">
        <f>SUM(K39:K43)</f>
        <v>632</v>
      </c>
      <c r="L38" s="168">
        <f>SUM(L39:L43)</f>
        <v>144713</v>
      </c>
      <c r="O38" s="143"/>
      <c r="P38" s="152" t="s">
        <v>43</v>
      </c>
      <c r="Q38" s="135">
        <f>SUM(S38:W38)</f>
        <v>3</v>
      </c>
      <c r="R38" s="4" t="s">
        <v>21</v>
      </c>
      <c r="S38" s="4" t="s">
        <v>21</v>
      </c>
      <c r="T38" s="4" t="s">
        <v>21</v>
      </c>
      <c r="U38" s="8">
        <v>1</v>
      </c>
      <c r="V38" s="8">
        <v>1</v>
      </c>
      <c r="W38" s="8">
        <v>1</v>
      </c>
      <c r="X38" s="8">
        <v>1</v>
      </c>
    </row>
    <row r="39" spans="1:24" ht="18.75" customHeight="1">
      <c r="A39" s="143"/>
      <c r="B39" s="152" t="s">
        <v>43</v>
      </c>
      <c r="C39" s="172">
        <f>SUM(D39:F39)</f>
        <v>159477</v>
      </c>
      <c r="D39" s="173">
        <v>140568</v>
      </c>
      <c r="E39" s="173">
        <v>17794</v>
      </c>
      <c r="F39" s="174">
        <f>SUM(G39:J39)</f>
        <v>1115</v>
      </c>
      <c r="G39" s="173">
        <v>944</v>
      </c>
      <c r="H39" s="175" t="s">
        <v>21</v>
      </c>
      <c r="I39" s="175" t="s">
        <v>21</v>
      </c>
      <c r="J39" s="173">
        <v>171</v>
      </c>
      <c r="K39" s="173">
        <v>406</v>
      </c>
      <c r="L39" s="173">
        <v>115375</v>
      </c>
      <c r="O39" s="143"/>
      <c r="P39" s="152" t="s">
        <v>42</v>
      </c>
      <c r="Q39" s="135">
        <f>SUM(S39:W39)</f>
        <v>1</v>
      </c>
      <c r="R39" s="8">
        <v>1</v>
      </c>
      <c r="S39" s="4" t="s">
        <v>21</v>
      </c>
      <c r="T39" s="4" t="s">
        <v>21</v>
      </c>
      <c r="U39" s="4" t="s">
        <v>21</v>
      </c>
      <c r="V39" s="4" t="s">
        <v>21</v>
      </c>
      <c r="W39" s="8">
        <v>1</v>
      </c>
      <c r="X39" s="4" t="s">
        <v>21</v>
      </c>
    </row>
    <row r="40" spans="1:24" ht="18.75" customHeight="1">
      <c r="A40" s="143"/>
      <c r="B40" s="152" t="s">
        <v>42</v>
      </c>
      <c r="C40" s="172">
        <f>SUM(D40:F40)</f>
        <v>32360</v>
      </c>
      <c r="D40" s="173">
        <v>22465</v>
      </c>
      <c r="E40" s="173">
        <v>3085</v>
      </c>
      <c r="F40" s="174">
        <f>SUM(G40:J40)</f>
        <v>6810</v>
      </c>
      <c r="G40" s="173">
        <v>6808</v>
      </c>
      <c r="H40" s="175" t="s">
        <v>21</v>
      </c>
      <c r="I40" s="175" t="s">
        <v>21</v>
      </c>
      <c r="J40" s="173">
        <v>2</v>
      </c>
      <c r="K40" s="175" t="s">
        <v>21</v>
      </c>
      <c r="L40" s="173">
        <v>14233</v>
      </c>
      <c r="O40" s="143"/>
      <c r="P40" s="152" t="s">
        <v>41</v>
      </c>
      <c r="Q40" s="4" t="s">
        <v>21</v>
      </c>
      <c r="R40" s="4" t="s">
        <v>21</v>
      </c>
      <c r="S40" s="4" t="s">
        <v>21</v>
      </c>
      <c r="T40" s="4" t="s">
        <v>21</v>
      </c>
      <c r="U40" s="4" t="s">
        <v>21</v>
      </c>
      <c r="V40" s="4" t="s">
        <v>21</v>
      </c>
      <c r="W40" s="4" t="s">
        <v>21</v>
      </c>
      <c r="X40" s="4" t="s">
        <v>21</v>
      </c>
    </row>
    <row r="41" spans="1:24" ht="18.75" customHeight="1">
      <c r="A41" s="143"/>
      <c r="B41" s="152" t="s">
        <v>41</v>
      </c>
      <c r="C41" s="172">
        <f>SUM(D41:F41)</f>
        <v>2827</v>
      </c>
      <c r="D41" s="175" t="s">
        <v>21</v>
      </c>
      <c r="E41" s="173">
        <v>1864</v>
      </c>
      <c r="F41" s="174">
        <f>SUM(G41:J41)</f>
        <v>963</v>
      </c>
      <c r="G41" s="173">
        <v>963</v>
      </c>
      <c r="H41" s="175" t="s">
        <v>21</v>
      </c>
      <c r="I41" s="175" t="s">
        <v>21</v>
      </c>
      <c r="J41" s="175" t="s">
        <v>21</v>
      </c>
      <c r="K41" s="175" t="s">
        <v>21</v>
      </c>
      <c r="L41" s="175" t="s">
        <v>21</v>
      </c>
      <c r="O41" s="143"/>
      <c r="P41" s="152" t="s">
        <v>40</v>
      </c>
      <c r="Q41" s="135">
        <f>SUM(S41:W41)</f>
        <v>2</v>
      </c>
      <c r="R41" s="8">
        <v>1</v>
      </c>
      <c r="S41" s="4" t="s">
        <v>21</v>
      </c>
      <c r="T41" s="4" t="s">
        <v>21</v>
      </c>
      <c r="U41" s="4" t="s">
        <v>21</v>
      </c>
      <c r="V41" s="8">
        <v>1</v>
      </c>
      <c r="W41" s="8">
        <v>1</v>
      </c>
      <c r="X41" s="4" t="s">
        <v>21</v>
      </c>
    </row>
    <row r="42" spans="1:24" ht="18.75" customHeight="1">
      <c r="A42" s="143"/>
      <c r="B42" s="152" t="s">
        <v>40</v>
      </c>
      <c r="C42" s="172">
        <f>SUM(D42:F42)</f>
        <v>70475</v>
      </c>
      <c r="D42" s="173">
        <v>54394</v>
      </c>
      <c r="E42" s="173">
        <v>15060</v>
      </c>
      <c r="F42" s="174">
        <f>SUM(G42:J42)</f>
        <v>1021</v>
      </c>
      <c r="G42" s="173">
        <v>1014</v>
      </c>
      <c r="H42" s="173">
        <v>2</v>
      </c>
      <c r="I42" s="175" t="s">
        <v>21</v>
      </c>
      <c r="J42" s="173">
        <v>5</v>
      </c>
      <c r="K42" s="173">
        <v>226</v>
      </c>
      <c r="L42" s="173">
        <v>15105</v>
      </c>
      <c r="O42" s="143"/>
      <c r="P42" s="152" t="s">
        <v>39</v>
      </c>
      <c r="Q42" s="135">
        <f>SUM(S42:W42)</f>
        <v>5</v>
      </c>
      <c r="R42" s="8">
        <v>1</v>
      </c>
      <c r="S42" s="8">
        <v>1</v>
      </c>
      <c r="T42" s="8">
        <v>3</v>
      </c>
      <c r="U42" s="4" t="s">
        <v>21</v>
      </c>
      <c r="V42" s="4" t="s">
        <v>21</v>
      </c>
      <c r="W42" s="8">
        <v>1</v>
      </c>
      <c r="X42" s="4" t="s">
        <v>21</v>
      </c>
    </row>
    <row r="43" spans="1:24" ht="18.75" customHeight="1">
      <c r="A43" s="143"/>
      <c r="B43" s="152" t="s">
        <v>39</v>
      </c>
      <c r="C43" s="172">
        <f>SUM(D43:F43)</f>
        <v>31661</v>
      </c>
      <c r="D43" s="173">
        <v>9006</v>
      </c>
      <c r="E43" s="173">
        <v>22642</v>
      </c>
      <c r="F43" s="174">
        <f>SUM(G43:J43)</f>
        <v>13</v>
      </c>
      <c r="G43" s="173">
        <v>13</v>
      </c>
      <c r="H43" s="175" t="s">
        <v>21</v>
      </c>
      <c r="I43" s="175" t="s">
        <v>21</v>
      </c>
      <c r="J43" s="175" t="s">
        <v>21</v>
      </c>
      <c r="K43" s="175" t="s">
        <v>21</v>
      </c>
      <c r="L43" s="175" t="s">
        <v>21</v>
      </c>
      <c r="O43" s="143"/>
      <c r="P43" s="152"/>
      <c r="Q43" s="1"/>
      <c r="R43" s="1"/>
      <c r="S43" s="1"/>
      <c r="T43" s="1"/>
      <c r="U43" s="1"/>
      <c r="V43" s="1"/>
      <c r="W43" s="1"/>
      <c r="X43" s="1"/>
    </row>
    <row r="44" spans="1:24" ht="18.75" customHeight="1">
      <c r="A44" s="143"/>
      <c r="B44" s="152"/>
      <c r="C44" s="176"/>
      <c r="D44" s="176"/>
      <c r="E44" s="176"/>
      <c r="F44" s="176"/>
      <c r="G44" s="176"/>
      <c r="H44" s="176"/>
      <c r="I44" s="176"/>
      <c r="J44" s="176"/>
      <c r="K44" s="176"/>
      <c r="L44" s="176"/>
      <c r="O44" s="151" t="s">
        <v>38</v>
      </c>
      <c r="P44" s="150"/>
      <c r="Q44" s="148">
        <f>SUM(Q45:Q48)</f>
        <v>12</v>
      </c>
      <c r="R44" s="148">
        <f>SUM(R45:R48)</f>
        <v>3</v>
      </c>
      <c r="S44" s="148">
        <f>SUM(S45:S48)</f>
        <v>3</v>
      </c>
      <c r="T44" s="148">
        <f>SUM(T45:T48)</f>
        <v>1</v>
      </c>
      <c r="U44" s="148">
        <f>SUM(U45:U48)</f>
        <v>1</v>
      </c>
      <c r="V44" s="148">
        <f>SUM(V45:V48)</f>
        <v>3</v>
      </c>
      <c r="W44" s="148">
        <f>SUM(W45:W48)</f>
        <v>4</v>
      </c>
      <c r="X44" s="183" t="s">
        <v>21</v>
      </c>
    </row>
    <row r="45" spans="1:24" ht="18.75" customHeight="1">
      <c r="A45" s="151" t="s">
        <v>38</v>
      </c>
      <c r="B45" s="150"/>
      <c r="C45" s="168">
        <f>SUM(C46:C49)</f>
        <v>409465</v>
      </c>
      <c r="D45" s="168">
        <f>SUM(D46:D49)</f>
        <v>338923</v>
      </c>
      <c r="E45" s="168">
        <f>SUM(E46:E49)</f>
        <v>54962</v>
      </c>
      <c r="F45" s="168">
        <f>SUM(F46:F49)</f>
        <v>15580</v>
      </c>
      <c r="G45" s="168">
        <f>SUM(G46:G49)</f>
        <v>13803</v>
      </c>
      <c r="H45" s="171" t="s">
        <v>21</v>
      </c>
      <c r="I45" s="168">
        <f>SUM(I46:I49)</f>
        <v>1240</v>
      </c>
      <c r="J45" s="168">
        <f>SUM(J46:J49)</f>
        <v>537</v>
      </c>
      <c r="K45" s="168">
        <f>SUM(K46:K49)</f>
        <v>3067</v>
      </c>
      <c r="L45" s="168">
        <f>SUM(L46:L49)</f>
        <v>534446</v>
      </c>
      <c r="O45" s="180"/>
      <c r="P45" s="152" t="s">
        <v>37</v>
      </c>
      <c r="Q45" s="135">
        <f>SUM(S45:W45)</f>
        <v>3</v>
      </c>
      <c r="R45" s="8">
        <v>1</v>
      </c>
      <c r="S45" s="4" t="s">
        <v>21</v>
      </c>
      <c r="T45" s="4" t="s">
        <v>21</v>
      </c>
      <c r="U45" s="4" t="s">
        <v>21</v>
      </c>
      <c r="V45" s="8">
        <v>1</v>
      </c>
      <c r="W45" s="8">
        <v>2</v>
      </c>
      <c r="X45" s="4" t="s">
        <v>21</v>
      </c>
    </row>
    <row r="46" spans="1:24" ht="18.75" customHeight="1">
      <c r="A46" s="143"/>
      <c r="B46" s="152" t="s">
        <v>37</v>
      </c>
      <c r="C46" s="172">
        <f>SUM(D46:F46)</f>
        <v>97516</v>
      </c>
      <c r="D46" s="173">
        <v>74966</v>
      </c>
      <c r="E46" s="173">
        <v>21644</v>
      </c>
      <c r="F46" s="174">
        <f>SUM(G46:J46)</f>
        <v>906</v>
      </c>
      <c r="G46" s="173">
        <v>884</v>
      </c>
      <c r="H46" s="175" t="s">
        <v>21</v>
      </c>
      <c r="I46" s="175" t="s">
        <v>21</v>
      </c>
      <c r="J46" s="173">
        <v>22</v>
      </c>
      <c r="K46" s="173">
        <v>2325</v>
      </c>
      <c r="L46" s="173">
        <v>266817</v>
      </c>
      <c r="O46" s="180"/>
      <c r="P46" s="152" t="s">
        <v>36</v>
      </c>
      <c r="Q46" s="135">
        <f>SUM(S46:W46)</f>
        <v>1</v>
      </c>
      <c r="R46" s="8">
        <v>1</v>
      </c>
      <c r="S46" s="4" t="s">
        <v>21</v>
      </c>
      <c r="T46" s="4" t="s">
        <v>21</v>
      </c>
      <c r="U46" s="4" t="s">
        <v>21</v>
      </c>
      <c r="V46" s="4" t="s">
        <v>21</v>
      </c>
      <c r="W46" s="8">
        <v>1</v>
      </c>
      <c r="X46" s="4" t="s">
        <v>21</v>
      </c>
    </row>
    <row r="47" spans="1:24" ht="18.75" customHeight="1">
      <c r="A47" s="143"/>
      <c r="B47" s="152" t="s">
        <v>36</v>
      </c>
      <c r="C47" s="172">
        <f>SUM(D47:F47)</f>
        <v>64943</v>
      </c>
      <c r="D47" s="173">
        <v>57825</v>
      </c>
      <c r="E47" s="173">
        <v>3872</v>
      </c>
      <c r="F47" s="174">
        <f>SUM(G47:J47)</f>
        <v>3246</v>
      </c>
      <c r="G47" s="173">
        <v>3235</v>
      </c>
      <c r="H47" s="175" t="s">
        <v>21</v>
      </c>
      <c r="I47" s="175" t="s">
        <v>21</v>
      </c>
      <c r="J47" s="173">
        <v>11</v>
      </c>
      <c r="K47" s="173">
        <v>462</v>
      </c>
      <c r="L47" s="173">
        <v>60792</v>
      </c>
      <c r="O47" s="180"/>
      <c r="P47" s="152" t="s">
        <v>35</v>
      </c>
      <c r="Q47" s="135">
        <f>SUM(S47:W47)</f>
        <v>4</v>
      </c>
      <c r="R47" s="4" t="s">
        <v>21</v>
      </c>
      <c r="S47" s="8">
        <v>2</v>
      </c>
      <c r="T47" s="8">
        <v>1</v>
      </c>
      <c r="U47" s="8">
        <v>1</v>
      </c>
      <c r="V47" s="4" t="s">
        <v>21</v>
      </c>
      <c r="W47" s="4" t="s">
        <v>21</v>
      </c>
      <c r="X47" s="4" t="s">
        <v>21</v>
      </c>
    </row>
    <row r="48" spans="1:24" ht="18.75" customHeight="1">
      <c r="A48" s="143"/>
      <c r="B48" s="152" t="s">
        <v>35</v>
      </c>
      <c r="C48" s="172">
        <f>SUM(D48:F48)</f>
        <v>179390</v>
      </c>
      <c r="D48" s="173">
        <v>144654</v>
      </c>
      <c r="E48" s="173">
        <v>25320</v>
      </c>
      <c r="F48" s="174">
        <f>SUM(G48:J48)</f>
        <v>9416</v>
      </c>
      <c r="G48" s="173">
        <v>8156</v>
      </c>
      <c r="H48" s="175" t="s">
        <v>21</v>
      </c>
      <c r="I48" s="173">
        <v>1240</v>
      </c>
      <c r="J48" s="173">
        <v>20</v>
      </c>
      <c r="K48" s="173">
        <v>222</v>
      </c>
      <c r="L48" s="173">
        <v>180974</v>
      </c>
      <c r="O48" s="180"/>
      <c r="P48" s="152" t="s">
        <v>34</v>
      </c>
      <c r="Q48" s="135">
        <f>SUM(S48:W48)</f>
        <v>4</v>
      </c>
      <c r="R48" s="8">
        <v>1</v>
      </c>
      <c r="S48" s="8">
        <v>1</v>
      </c>
      <c r="T48" s="4" t="s">
        <v>21</v>
      </c>
      <c r="U48" s="4" t="s">
        <v>21</v>
      </c>
      <c r="V48" s="8">
        <v>2</v>
      </c>
      <c r="W48" s="8">
        <v>1</v>
      </c>
      <c r="X48" s="4" t="s">
        <v>21</v>
      </c>
    </row>
    <row r="49" spans="1:24" ht="18.75" customHeight="1">
      <c r="A49" s="143"/>
      <c r="B49" s="152" t="s">
        <v>34</v>
      </c>
      <c r="C49" s="172">
        <f>SUM(D49:F49)</f>
        <v>67616</v>
      </c>
      <c r="D49" s="173">
        <v>61478</v>
      </c>
      <c r="E49" s="173">
        <v>4126</v>
      </c>
      <c r="F49" s="174">
        <f>SUM(G49:J49)</f>
        <v>2012</v>
      </c>
      <c r="G49" s="173">
        <v>1528</v>
      </c>
      <c r="H49" s="175" t="s">
        <v>21</v>
      </c>
      <c r="I49" s="175" t="s">
        <v>21</v>
      </c>
      <c r="J49" s="173">
        <v>484</v>
      </c>
      <c r="K49" s="173">
        <v>58</v>
      </c>
      <c r="L49" s="173">
        <v>25863</v>
      </c>
      <c r="O49" s="180"/>
      <c r="P49" s="152"/>
      <c r="Q49" s="1"/>
      <c r="R49" s="1"/>
      <c r="S49" s="1"/>
      <c r="T49" s="1"/>
      <c r="U49" s="1"/>
      <c r="V49" s="1"/>
      <c r="W49" s="1"/>
      <c r="X49" s="1"/>
    </row>
    <row r="50" spans="1:24" ht="18.75" customHeight="1">
      <c r="A50" s="143"/>
      <c r="B50" s="152"/>
      <c r="C50" s="176"/>
      <c r="D50" s="176"/>
      <c r="E50" s="176"/>
      <c r="F50" s="176"/>
      <c r="G50" s="176"/>
      <c r="H50" s="176"/>
      <c r="I50" s="176"/>
      <c r="J50" s="176"/>
      <c r="K50" s="176"/>
      <c r="L50" s="176"/>
      <c r="O50" s="151" t="s">
        <v>33</v>
      </c>
      <c r="P50" s="150"/>
      <c r="Q50" s="148">
        <f>SUM(Q51:Q56)</f>
        <v>6</v>
      </c>
      <c r="R50" s="148">
        <f>SUM(R51:R56)</f>
        <v>3</v>
      </c>
      <c r="S50" s="183" t="s">
        <v>21</v>
      </c>
      <c r="T50" s="148">
        <f>SUM(T51:T56)</f>
        <v>1</v>
      </c>
      <c r="U50" s="183" t="s">
        <v>21</v>
      </c>
      <c r="V50" s="183" t="s">
        <v>21</v>
      </c>
      <c r="W50" s="148">
        <f>SUM(W51:W56)</f>
        <v>5</v>
      </c>
      <c r="X50" s="183" t="s">
        <v>21</v>
      </c>
    </row>
    <row r="51" spans="1:24" ht="18.75" customHeight="1">
      <c r="A51" s="151" t="s">
        <v>33</v>
      </c>
      <c r="B51" s="150"/>
      <c r="C51" s="168">
        <f>SUM(C52:C57)</f>
        <v>340283</v>
      </c>
      <c r="D51" s="168">
        <f>SUM(D52:D57)</f>
        <v>312198</v>
      </c>
      <c r="E51" s="168">
        <f>SUM(E52:E57)</f>
        <v>26188</v>
      </c>
      <c r="F51" s="168">
        <f>SUM(F52:F57)</f>
        <v>1897</v>
      </c>
      <c r="G51" s="168">
        <f>SUM(G52:G57)</f>
        <v>1886</v>
      </c>
      <c r="H51" s="171" t="s">
        <v>21</v>
      </c>
      <c r="I51" s="171" t="s">
        <v>21</v>
      </c>
      <c r="J51" s="168">
        <f>SUM(J52:J57)</f>
        <v>11</v>
      </c>
      <c r="K51" s="168">
        <f>SUM(K52:K57)</f>
        <v>2746</v>
      </c>
      <c r="L51" s="168">
        <f>SUM(L52:L57)</f>
        <v>441016</v>
      </c>
      <c r="O51" s="143"/>
      <c r="P51" s="152" t="s">
        <v>32</v>
      </c>
      <c r="Q51" s="135">
        <f>SUM(S51:W51)</f>
        <v>2</v>
      </c>
      <c r="R51" s="4" t="s">
        <v>21</v>
      </c>
      <c r="S51" s="4" t="s">
        <v>21</v>
      </c>
      <c r="T51" s="8">
        <v>1</v>
      </c>
      <c r="U51" s="4" t="s">
        <v>21</v>
      </c>
      <c r="V51" s="4" t="s">
        <v>21</v>
      </c>
      <c r="W51" s="8">
        <v>1</v>
      </c>
      <c r="X51" s="4" t="s">
        <v>21</v>
      </c>
    </row>
    <row r="52" spans="1:24" ht="18.75" customHeight="1">
      <c r="A52" s="143"/>
      <c r="B52" s="152" t="s">
        <v>32</v>
      </c>
      <c r="C52" s="172">
        <f>SUM(D52:F52)</f>
        <v>42082</v>
      </c>
      <c r="D52" s="173">
        <v>39324</v>
      </c>
      <c r="E52" s="173">
        <v>2660</v>
      </c>
      <c r="F52" s="174">
        <f>SUM(G52:J52)</f>
        <v>98</v>
      </c>
      <c r="G52" s="173">
        <v>98</v>
      </c>
      <c r="H52" s="175" t="s">
        <v>21</v>
      </c>
      <c r="I52" s="175" t="s">
        <v>21</v>
      </c>
      <c r="J52" s="175" t="s">
        <v>21</v>
      </c>
      <c r="K52" s="173">
        <v>163</v>
      </c>
      <c r="L52" s="173">
        <v>43666</v>
      </c>
      <c r="O52" s="143"/>
      <c r="P52" s="152" t="s">
        <v>31</v>
      </c>
      <c r="Q52" s="4" t="s">
        <v>21</v>
      </c>
      <c r="R52" s="4" t="s">
        <v>21</v>
      </c>
      <c r="S52" s="4" t="s">
        <v>21</v>
      </c>
      <c r="T52" s="4" t="s">
        <v>21</v>
      </c>
      <c r="U52" s="4" t="s">
        <v>21</v>
      </c>
      <c r="V52" s="4" t="s">
        <v>21</v>
      </c>
      <c r="W52" s="4" t="s">
        <v>21</v>
      </c>
      <c r="X52" s="4" t="s">
        <v>21</v>
      </c>
    </row>
    <row r="53" spans="1:24" ht="18.75" customHeight="1">
      <c r="A53" s="143"/>
      <c r="B53" s="152" t="s">
        <v>31</v>
      </c>
      <c r="C53" s="172">
        <f>SUM(D53:F53)</f>
        <v>44182</v>
      </c>
      <c r="D53" s="173">
        <v>42267</v>
      </c>
      <c r="E53" s="173">
        <v>1847</v>
      </c>
      <c r="F53" s="174">
        <f>SUM(G53:J53)</f>
        <v>68</v>
      </c>
      <c r="G53" s="173">
        <v>67</v>
      </c>
      <c r="H53" s="175" t="s">
        <v>21</v>
      </c>
      <c r="I53" s="175" t="s">
        <v>21</v>
      </c>
      <c r="J53" s="173">
        <v>1</v>
      </c>
      <c r="K53" s="173">
        <v>45</v>
      </c>
      <c r="L53" s="173">
        <v>27281</v>
      </c>
      <c r="O53" s="143"/>
      <c r="P53" s="152" t="s">
        <v>30</v>
      </c>
      <c r="Q53" s="135">
        <f>SUM(S53:W53)</f>
        <v>1</v>
      </c>
      <c r="R53" s="8">
        <v>1</v>
      </c>
      <c r="S53" s="4" t="s">
        <v>21</v>
      </c>
      <c r="T53" s="4" t="s">
        <v>21</v>
      </c>
      <c r="U53" s="4" t="s">
        <v>21</v>
      </c>
      <c r="V53" s="4" t="s">
        <v>21</v>
      </c>
      <c r="W53" s="8">
        <v>1</v>
      </c>
      <c r="X53" s="4" t="s">
        <v>21</v>
      </c>
    </row>
    <row r="54" spans="1:24" ht="18.75" customHeight="1">
      <c r="A54" s="143"/>
      <c r="B54" s="152" t="s">
        <v>30</v>
      </c>
      <c r="C54" s="172">
        <f>SUM(D54:F54)</f>
        <v>89267</v>
      </c>
      <c r="D54" s="173">
        <v>81946</v>
      </c>
      <c r="E54" s="173">
        <v>6989</v>
      </c>
      <c r="F54" s="174">
        <f>SUM(G54:J54)</f>
        <v>332</v>
      </c>
      <c r="G54" s="173">
        <v>330</v>
      </c>
      <c r="H54" s="175" t="s">
        <v>21</v>
      </c>
      <c r="I54" s="175" t="s">
        <v>21</v>
      </c>
      <c r="J54" s="173">
        <v>2</v>
      </c>
      <c r="K54" s="173">
        <v>2060</v>
      </c>
      <c r="L54" s="173">
        <v>280764</v>
      </c>
      <c r="O54" s="143"/>
      <c r="P54" s="152" t="s">
        <v>29</v>
      </c>
      <c r="Q54" s="135">
        <f>SUM(S54:W54)</f>
        <v>2</v>
      </c>
      <c r="R54" s="8">
        <v>1</v>
      </c>
      <c r="S54" s="4" t="s">
        <v>21</v>
      </c>
      <c r="T54" s="4" t="s">
        <v>21</v>
      </c>
      <c r="U54" s="4" t="s">
        <v>21</v>
      </c>
      <c r="V54" s="4" t="s">
        <v>21</v>
      </c>
      <c r="W54" s="8">
        <v>2</v>
      </c>
      <c r="X54" s="4" t="s">
        <v>21</v>
      </c>
    </row>
    <row r="55" spans="1:24" ht="18.75" customHeight="1">
      <c r="A55" s="143"/>
      <c r="B55" s="152" t="s">
        <v>29</v>
      </c>
      <c r="C55" s="172">
        <f>SUM(D55:F55)</f>
        <v>80289</v>
      </c>
      <c r="D55" s="173">
        <v>76476</v>
      </c>
      <c r="E55" s="173">
        <v>3570</v>
      </c>
      <c r="F55" s="174">
        <f>SUM(G55:J55)</f>
        <v>243</v>
      </c>
      <c r="G55" s="173">
        <v>235</v>
      </c>
      <c r="H55" s="175" t="s">
        <v>21</v>
      </c>
      <c r="I55" s="175" t="s">
        <v>21</v>
      </c>
      <c r="J55" s="173">
        <v>8</v>
      </c>
      <c r="K55" s="173">
        <v>391</v>
      </c>
      <c r="L55" s="173">
        <v>27120</v>
      </c>
      <c r="O55" s="143"/>
      <c r="P55" s="152" t="s">
        <v>28</v>
      </c>
      <c r="Q55" s="135">
        <f>SUM(S55:W55)</f>
        <v>1</v>
      </c>
      <c r="R55" s="8">
        <v>1</v>
      </c>
      <c r="S55" s="4" t="s">
        <v>21</v>
      </c>
      <c r="T55" s="4" t="s">
        <v>21</v>
      </c>
      <c r="U55" s="4" t="s">
        <v>21</v>
      </c>
      <c r="V55" s="4" t="s">
        <v>21</v>
      </c>
      <c r="W55" s="8">
        <v>1</v>
      </c>
      <c r="X55" s="4" t="s">
        <v>21</v>
      </c>
    </row>
    <row r="56" spans="1:24" ht="18.75" customHeight="1">
      <c r="A56" s="143"/>
      <c r="B56" s="152" t="s">
        <v>28</v>
      </c>
      <c r="C56" s="172">
        <f>SUM(D56:F56)</f>
        <v>54760</v>
      </c>
      <c r="D56" s="173">
        <v>43770</v>
      </c>
      <c r="E56" s="173">
        <v>10265</v>
      </c>
      <c r="F56" s="174">
        <f>SUM(G56:J56)</f>
        <v>725</v>
      </c>
      <c r="G56" s="173">
        <v>725</v>
      </c>
      <c r="H56" s="175" t="s">
        <v>21</v>
      </c>
      <c r="I56" s="175" t="s">
        <v>21</v>
      </c>
      <c r="J56" s="175" t="s">
        <v>21</v>
      </c>
      <c r="K56" s="173">
        <v>76</v>
      </c>
      <c r="L56" s="173">
        <v>47437</v>
      </c>
      <c r="O56" s="143"/>
      <c r="P56" s="152" t="s">
        <v>27</v>
      </c>
      <c r="Q56" s="4" t="s">
        <v>21</v>
      </c>
      <c r="R56" s="4" t="s">
        <v>21</v>
      </c>
      <c r="S56" s="4" t="s">
        <v>21</v>
      </c>
      <c r="T56" s="4" t="s">
        <v>21</v>
      </c>
      <c r="U56" s="4" t="s">
        <v>21</v>
      </c>
      <c r="V56" s="4" t="s">
        <v>21</v>
      </c>
      <c r="W56" s="4" t="s">
        <v>21</v>
      </c>
      <c r="X56" s="4" t="s">
        <v>21</v>
      </c>
    </row>
    <row r="57" spans="1:24" ht="18.75" customHeight="1">
      <c r="A57" s="143"/>
      <c r="B57" s="152" t="s">
        <v>27</v>
      </c>
      <c r="C57" s="172">
        <f>SUM(D57:F57)</f>
        <v>29703</v>
      </c>
      <c r="D57" s="173">
        <v>28415</v>
      </c>
      <c r="E57" s="173">
        <v>857</v>
      </c>
      <c r="F57" s="174">
        <f>SUM(G57:J57)</f>
        <v>431</v>
      </c>
      <c r="G57" s="173">
        <v>431</v>
      </c>
      <c r="H57" s="175" t="s">
        <v>21</v>
      </c>
      <c r="I57" s="175" t="s">
        <v>21</v>
      </c>
      <c r="J57" s="175" t="s">
        <v>21</v>
      </c>
      <c r="K57" s="173">
        <v>11</v>
      </c>
      <c r="L57" s="173">
        <v>14748</v>
      </c>
      <c r="O57" s="143"/>
      <c r="P57" s="152"/>
      <c r="Q57" s="1"/>
      <c r="R57" s="1"/>
      <c r="S57" s="1"/>
      <c r="T57" s="1"/>
      <c r="U57" s="1"/>
      <c r="V57" s="1"/>
      <c r="W57" s="1"/>
      <c r="X57" s="1"/>
    </row>
    <row r="58" spans="1:24" ht="18.75" customHeight="1">
      <c r="A58" s="143"/>
      <c r="B58" s="152"/>
      <c r="C58" s="176"/>
      <c r="D58" s="176"/>
      <c r="E58" s="176"/>
      <c r="F58" s="176"/>
      <c r="G58" s="176"/>
      <c r="H58" s="176"/>
      <c r="I58" s="176"/>
      <c r="J58" s="176"/>
      <c r="K58" s="176"/>
      <c r="L58" s="176"/>
      <c r="O58" s="151" t="s">
        <v>26</v>
      </c>
      <c r="P58" s="150"/>
      <c r="Q58" s="148">
        <f>SUM(Q59:Q62)</f>
        <v>13</v>
      </c>
      <c r="R58" s="148">
        <f>SUM(R59:R62)</f>
        <v>6</v>
      </c>
      <c r="S58" s="183" t="s">
        <v>21</v>
      </c>
      <c r="T58" s="148">
        <f>SUM(T59:T62)</f>
        <v>5</v>
      </c>
      <c r="U58" s="183" t="s">
        <v>21</v>
      </c>
      <c r="V58" s="148">
        <f>SUM(V59:V62)</f>
        <v>1</v>
      </c>
      <c r="W58" s="148">
        <f>SUM(W59:W62)</f>
        <v>7</v>
      </c>
      <c r="X58" s="148">
        <f>SUM(X59:X62)</f>
        <v>1</v>
      </c>
    </row>
    <row r="59" spans="1:24" ht="18.75" customHeight="1">
      <c r="A59" s="151" t="s">
        <v>26</v>
      </c>
      <c r="B59" s="150"/>
      <c r="C59" s="168">
        <f>SUM(C60:C63)</f>
        <v>330911</v>
      </c>
      <c r="D59" s="168">
        <f>SUM(D60:D63)</f>
        <v>248628</v>
      </c>
      <c r="E59" s="168">
        <f>SUM(E60:E63)</f>
        <v>58665</v>
      </c>
      <c r="F59" s="168">
        <f>SUM(F60:F63)</f>
        <v>23618</v>
      </c>
      <c r="G59" s="168">
        <f>SUM(G60:G63)</f>
        <v>22298</v>
      </c>
      <c r="H59" s="168">
        <f>SUM(H60:H63)</f>
        <v>45</v>
      </c>
      <c r="I59" s="168">
        <f>SUM(I60:I63)</f>
        <v>870</v>
      </c>
      <c r="J59" s="168">
        <f>SUM(J60:J63)</f>
        <v>405</v>
      </c>
      <c r="K59" s="168">
        <f>SUM(K60:K63)</f>
        <v>3093</v>
      </c>
      <c r="L59" s="168">
        <f>SUM(L60:L63)</f>
        <v>1237303</v>
      </c>
      <c r="O59" s="143"/>
      <c r="P59" s="152" t="s">
        <v>25</v>
      </c>
      <c r="Q59" s="135">
        <f>SUM(S59:W59)</f>
        <v>2</v>
      </c>
      <c r="R59" s="8">
        <v>1</v>
      </c>
      <c r="S59" s="4" t="s">
        <v>21</v>
      </c>
      <c r="T59" s="8">
        <v>1</v>
      </c>
      <c r="U59" s="4" t="s">
        <v>21</v>
      </c>
      <c r="V59" s="4" t="s">
        <v>21</v>
      </c>
      <c r="W59" s="8">
        <v>1</v>
      </c>
      <c r="X59" s="4" t="s">
        <v>21</v>
      </c>
    </row>
    <row r="60" spans="1:24" ht="18.75" customHeight="1">
      <c r="A60" s="143"/>
      <c r="B60" s="152" t="s">
        <v>25</v>
      </c>
      <c r="C60" s="172">
        <f>SUM(D60:F60)</f>
        <v>114321</v>
      </c>
      <c r="D60" s="173">
        <v>84131</v>
      </c>
      <c r="E60" s="173">
        <v>22936</v>
      </c>
      <c r="F60" s="174">
        <f>SUM(G60:J60)</f>
        <v>7254</v>
      </c>
      <c r="G60" s="173">
        <v>7117</v>
      </c>
      <c r="H60" s="173">
        <v>15</v>
      </c>
      <c r="I60" s="173">
        <v>100</v>
      </c>
      <c r="J60" s="173">
        <v>22</v>
      </c>
      <c r="K60" s="173">
        <v>1952</v>
      </c>
      <c r="L60" s="173">
        <v>368030</v>
      </c>
      <c r="O60" s="143"/>
      <c r="P60" s="152" t="s">
        <v>24</v>
      </c>
      <c r="Q60" s="135">
        <f>SUM(S60:W60)</f>
        <v>4</v>
      </c>
      <c r="R60" s="8">
        <v>1</v>
      </c>
      <c r="S60" s="4" t="s">
        <v>21</v>
      </c>
      <c r="T60" s="8">
        <v>2</v>
      </c>
      <c r="U60" s="4" t="s">
        <v>21</v>
      </c>
      <c r="V60" s="8">
        <v>1</v>
      </c>
      <c r="W60" s="8">
        <v>1</v>
      </c>
      <c r="X60" s="4" t="s">
        <v>21</v>
      </c>
    </row>
    <row r="61" spans="1:24" ht="18.75" customHeight="1">
      <c r="A61" s="143"/>
      <c r="B61" s="152" t="s">
        <v>24</v>
      </c>
      <c r="C61" s="172">
        <f>SUM(D61:F61)</f>
        <v>82236</v>
      </c>
      <c r="D61" s="173">
        <v>64349</v>
      </c>
      <c r="E61" s="173">
        <v>13383</v>
      </c>
      <c r="F61" s="174">
        <f>SUM(G61:J61)</f>
        <v>4504</v>
      </c>
      <c r="G61" s="173">
        <v>3939</v>
      </c>
      <c r="H61" s="175" t="s">
        <v>21</v>
      </c>
      <c r="I61" s="173">
        <v>185</v>
      </c>
      <c r="J61" s="173">
        <v>380</v>
      </c>
      <c r="K61" s="173">
        <v>220</v>
      </c>
      <c r="L61" s="173">
        <v>303217</v>
      </c>
      <c r="O61" s="143"/>
      <c r="P61" s="152" t="s">
        <v>23</v>
      </c>
      <c r="Q61" s="135">
        <f>SUM(S61:W61)</f>
        <v>1</v>
      </c>
      <c r="R61" s="8">
        <v>1</v>
      </c>
      <c r="S61" s="4" t="s">
        <v>21</v>
      </c>
      <c r="T61" s="8">
        <v>1</v>
      </c>
      <c r="U61" s="4" t="s">
        <v>21</v>
      </c>
      <c r="V61" s="4" t="s">
        <v>21</v>
      </c>
      <c r="W61" s="4" t="s">
        <v>21</v>
      </c>
      <c r="X61" s="4" t="s">
        <v>21</v>
      </c>
    </row>
    <row r="62" spans="1:24" ht="18.75" customHeight="1">
      <c r="A62" s="143"/>
      <c r="B62" s="152" t="s">
        <v>23</v>
      </c>
      <c r="C62" s="172">
        <f>SUM(D62:F62)</f>
        <v>67085</v>
      </c>
      <c r="D62" s="173">
        <v>42342</v>
      </c>
      <c r="E62" s="173">
        <v>16903</v>
      </c>
      <c r="F62" s="174">
        <f>SUM(G62:J62)</f>
        <v>7840</v>
      </c>
      <c r="G62" s="173">
        <v>7225</v>
      </c>
      <c r="H62" s="173">
        <v>30</v>
      </c>
      <c r="I62" s="173">
        <v>585</v>
      </c>
      <c r="J62" s="175" t="s">
        <v>21</v>
      </c>
      <c r="K62" s="173">
        <v>310</v>
      </c>
      <c r="L62" s="173">
        <v>211206</v>
      </c>
      <c r="O62" s="143"/>
      <c r="P62" s="152" t="s">
        <v>22</v>
      </c>
      <c r="Q62" s="135">
        <f>SUM(S62:W62)</f>
        <v>6</v>
      </c>
      <c r="R62" s="8">
        <v>3</v>
      </c>
      <c r="S62" s="4" t="s">
        <v>21</v>
      </c>
      <c r="T62" s="8">
        <v>1</v>
      </c>
      <c r="U62" s="4" t="s">
        <v>21</v>
      </c>
      <c r="V62" s="4" t="s">
        <v>21</v>
      </c>
      <c r="W62" s="8">
        <v>5</v>
      </c>
      <c r="X62" s="8">
        <v>1</v>
      </c>
    </row>
    <row r="63" spans="1:24" ht="18.75" customHeight="1">
      <c r="A63" s="143"/>
      <c r="B63" s="152" t="s">
        <v>22</v>
      </c>
      <c r="C63" s="172">
        <f>SUM(D63:F63)</f>
        <v>67269</v>
      </c>
      <c r="D63" s="173">
        <v>57806</v>
      </c>
      <c r="E63" s="173">
        <v>5443</v>
      </c>
      <c r="F63" s="174">
        <f>SUM(G63:J63)</f>
        <v>4020</v>
      </c>
      <c r="G63" s="173">
        <v>4017</v>
      </c>
      <c r="H63" s="175" t="s">
        <v>21</v>
      </c>
      <c r="I63" s="175" t="s">
        <v>21</v>
      </c>
      <c r="J63" s="173">
        <v>3</v>
      </c>
      <c r="K63" s="173">
        <v>611</v>
      </c>
      <c r="L63" s="173">
        <v>354850</v>
      </c>
      <c r="O63" s="143"/>
      <c r="P63" s="152"/>
      <c r="Q63" s="1"/>
      <c r="R63" s="1"/>
      <c r="S63" s="1"/>
      <c r="T63" s="1"/>
      <c r="U63" s="1"/>
      <c r="V63" s="1"/>
      <c r="W63" s="1"/>
      <c r="X63" s="1"/>
    </row>
    <row r="64" spans="1:24" ht="18.75" customHeight="1">
      <c r="A64" s="143"/>
      <c r="B64" s="152"/>
      <c r="C64" s="176"/>
      <c r="D64" s="176"/>
      <c r="E64" s="176"/>
      <c r="F64" s="176"/>
      <c r="G64" s="176"/>
      <c r="H64" s="176"/>
      <c r="I64" s="176"/>
      <c r="J64" s="176"/>
      <c r="K64" s="176"/>
      <c r="L64" s="176"/>
      <c r="O64" s="151" t="s">
        <v>20</v>
      </c>
      <c r="P64" s="150"/>
      <c r="Q64" s="148">
        <f>SUM(Q65)</f>
        <v>3</v>
      </c>
      <c r="R64" s="148">
        <f>SUM(R65)</f>
        <v>1</v>
      </c>
      <c r="S64" s="183" t="s">
        <v>21</v>
      </c>
      <c r="T64" s="148">
        <f>SUM(T65)</f>
        <v>1</v>
      </c>
      <c r="U64" s="183" t="s">
        <v>21</v>
      </c>
      <c r="V64" s="148">
        <f>SUM(V65)</f>
        <v>1</v>
      </c>
      <c r="W64" s="148">
        <f>SUM(W65)</f>
        <v>1</v>
      </c>
      <c r="X64" s="183" t="s">
        <v>21</v>
      </c>
    </row>
    <row r="65" spans="1:24" ht="18.75" customHeight="1">
      <c r="A65" s="151" t="s">
        <v>20</v>
      </c>
      <c r="B65" s="150"/>
      <c r="C65" s="168">
        <f>SUM(C66)</f>
        <v>52295</v>
      </c>
      <c r="D65" s="168">
        <f>SUM(D66)</f>
        <v>25747</v>
      </c>
      <c r="E65" s="168">
        <f>SUM(E66)</f>
        <v>23613</v>
      </c>
      <c r="F65" s="168">
        <f>SUM(F66)</f>
        <v>2935</v>
      </c>
      <c r="G65" s="168">
        <f>SUM(G66)</f>
        <v>2821</v>
      </c>
      <c r="H65" s="171" t="s">
        <v>115</v>
      </c>
      <c r="I65" s="171" t="s">
        <v>115</v>
      </c>
      <c r="J65" s="168">
        <f>SUM(J66)</f>
        <v>114</v>
      </c>
      <c r="K65" s="168">
        <f>SUM(K66)</f>
        <v>316</v>
      </c>
      <c r="L65" s="168">
        <f>SUM(L66)</f>
        <v>77872</v>
      </c>
      <c r="O65" s="147"/>
      <c r="P65" s="146" t="s">
        <v>19</v>
      </c>
      <c r="Q65" s="182">
        <f>SUM(S65:W65)</f>
        <v>3</v>
      </c>
      <c r="R65" s="161">
        <v>1</v>
      </c>
      <c r="S65" s="181" t="s">
        <v>21</v>
      </c>
      <c r="T65" s="161">
        <v>1</v>
      </c>
      <c r="U65" s="181" t="s">
        <v>21</v>
      </c>
      <c r="V65" s="161">
        <v>1</v>
      </c>
      <c r="W65" s="161">
        <v>1</v>
      </c>
      <c r="X65" s="181" t="s">
        <v>21</v>
      </c>
    </row>
    <row r="66" spans="1:24" ht="18.75" customHeight="1">
      <c r="A66" s="147"/>
      <c r="B66" s="146" t="s">
        <v>19</v>
      </c>
      <c r="C66" s="177">
        <f>SUM(D66:F66)</f>
        <v>52295</v>
      </c>
      <c r="D66" s="178">
        <v>25747</v>
      </c>
      <c r="E66" s="178">
        <v>23613</v>
      </c>
      <c r="F66" s="178">
        <f>SUM(G66:J66)</f>
        <v>2935</v>
      </c>
      <c r="G66" s="178">
        <v>2821</v>
      </c>
      <c r="H66" s="179" t="s">
        <v>21</v>
      </c>
      <c r="I66" s="179" t="s">
        <v>21</v>
      </c>
      <c r="J66" s="178">
        <v>114</v>
      </c>
      <c r="K66" s="178">
        <v>316</v>
      </c>
      <c r="L66" s="178">
        <v>77872</v>
      </c>
      <c r="O66" s="180" t="s">
        <v>174</v>
      </c>
      <c r="P66" s="180"/>
      <c r="Q66" s="1"/>
      <c r="R66" s="1"/>
      <c r="S66" s="1"/>
      <c r="T66" s="1"/>
      <c r="U66" s="1"/>
      <c r="V66" s="1"/>
      <c r="W66" s="1"/>
      <c r="X66" s="1"/>
    </row>
    <row r="67" spans="1:12" ht="18.75" customHeight="1">
      <c r="A67" s="143" t="s">
        <v>9</v>
      </c>
      <c r="B67" s="143"/>
      <c r="C67" s="1"/>
      <c r="D67" s="1"/>
      <c r="E67" s="1"/>
      <c r="F67" s="1"/>
      <c r="G67" s="1"/>
      <c r="H67" s="1"/>
      <c r="I67" s="1"/>
      <c r="J67" s="1"/>
      <c r="K67" s="1"/>
      <c r="L67" s="1"/>
    </row>
  </sheetData>
  <sheetProtection/>
  <mergeCells count="52">
    <mergeCell ref="U5:U6"/>
    <mergeCell ref="V5:V6"/>
    <mergeCell ref="O18:P18"/>
    <mergeCell ref="O10:P10"/>
    <mergeCell ref="O11:P11"/>
    <mergeCell ref="O12:P12"/>
    <mergeCell ref="O14:P14"/>
    <mergeCell ref="O13:P13"/>
    <mergeCell ref="O16:P16"/>
    <mergeCell ref="O15:P15"/>
    <mergeCell ref="O64:P64"/>
    <mergeCell ref="O21:P21"/>
    <mergeCell ref="O27:P27"/>
    <mergeCell ref="O37:P37"/>
    <mergeCell ref="O44:P44"/>
    <mergeCell ref="O50:P50"/>
    <mergeCell ref="O58:P58"/>
    <mergeCell ref="W1:X1"/>
    <mergeCell ref="O7:P7"/>
    <mergeCell ref="O8:P8"/>
    <mergeCell ref="O9:P9"/>
    <mergeCell ref="S5:S6"/>
    <mergeCell ref="O3:X3"/>
    <mergeCell ref="O5:P6"/>
    <mergeCell ref="Q5:Q6"/>
    <mergeCell ref="W5:W6"/>
    <mergeCell ref="T5:T6"/>
    <mergeCell ref="A3:L3"/>
    <mergeCell ref="K5:K7"/>
    <mergeCell ref="C6:C7"/>
    <mergeCell ref="D6:D7"/>
    <mergeCell ref="E6:E7"/>
    <mergeCell ref="C5:J5"/>
    <mergeCell ref="F6:J6"/>
    <mergeCell ref="A6:B6"/>
    <mergeCell ref="A65:B65"/>
    <mergeCell ref="A28:B28"/>
    <mergeCell ref="A38:B38"/>
    <mergeCell ref="A45:B45"/>
    <mergeCell ref="A51:B51"/>
    <mergeCell ref="A8:B8"/>
    <mergeCell ref="A10:B10"/>
    <mergeCell ref="A11:B11"/>
    <mergeCell ref="A13:B13"/>
    <mergeCell ref="A22:B22"/>
    <mergeCell ref="A12:B12"/>
    <mergeCell ref="A59:B59"/>
    <mergeCell ref="A17:B17"/>
    <mergeCell ref="A14:B14"/>
    <mergeCell ref="A15:B15"/>
    <mergeCell ref="A16:B16"/>
    <mergeCell ref="A19:B19"/>
  </mergeCells>
  <printOptions horizontalCentered="1"/>
  <pageMargins left="0.5118110236220472" right="0.5118110236220472" top="0.5511811023622047" bottom="0.35433070866141736" header="0" footer="0"/>
  <pageSetup fitToHeight="1" fitToWidth="1" horizontalDpi="600" verticalDpi="600" orientation="landscape" paperSize="8" scale="67" r:id="rId1"/>
</worksheet>
</file>

<file path=xl/worksheets/sheet4.xml><?xml version="1.0" encoding="utf-8"?>
<worksheet xmlns="http://schemas.openxmlformats.org/spreadsheetml/2006/main" xmlns:r="http://schemas.openxmlformats.org/officeDocument/2006/relationships">
  <sheetPr>
    <pageSetUpPr fitToPage="1"/>
  </sheetPr>
  <dimension ref="A1:U73"/>
  <sheetViews>
    <sheetView zoomScalePageLayoutView="0" workbookViewId="0" topLeftCell="A1">
      <selection activeCell="C2" sqref="C2"/>
    </sheetView>
  </sheetViews>
  <sheetFormatPr defaultColWidth="8.796875" defaultRowHeight="18.75" customHeight="1"/>
  <cols>
    <col min="1" max="1" width="3.09765625" style="0" customWidth="1"/>
    <col min="2" max="2" width="18.69921875" style="0" customWidth="1"/>
    <col min="3" max="10" width="10.59765625" style="0" customWidth="1"/>
    <col min="11" max="11" width="3.09765625" style="0" customWidth="1"/>
    <col min="12" max="16384" width="10.59765625" style="0" customWidth="1"/>
  </cols>
  <sheetData>
    <row r="1" spans="1:21" ht="18.75" customHeight="1">
      <c r="A1" s="22" t="s">
        <v>238</v>
      </c>
      <c r="B1" s="2"/>
      <c r="C1" s="2"/>
      <c r="D1" s="2"/>
      <c r="E1" s="2"/>
      <c r="F1" s="2"/>
      <c r="G1" s="2"/>
      <c r="H1" s="2"/>
      <c r="K1" s="2"/>
      <c r="L1" s="2"/>
      <c r="M1" s="2"/>
      <c r="N1" s="2"/>
      <c r="O1" s="2"/>
      <c r="P1" s="2"/>
      <c r="Q1" s="2"/>
      <c r="R1" s="2"/>
      <c r="S1" s="2"/>
      <c r="T1" s="82" t="s">
        <v>253</v>
      </c>
      <c r="U1" s="83"/>
    </row>
    <row r="2" spans="1:21" ht="18.75" customHeight="1">
      <c r="A2" s="2"/>
      <c r="B2" s="2"/>
      <c r="C2" s="2"/>
      <c r="D2" s="2"/>
      <c r="E2" s="2"/>
      <c r="F2" s="2"/>
      <c r="G2" s="2"/>
      <c r="H2" s="2"/>
      <c r="K2" s="2"/>
      <c r="L2" s="2"/>
      <c r="M2" s="2"/>
      <c r="N2" s="2"/>
      <c r="O2" s="2"/>
      <c r="P2" s="2"/>
      <c r="Q2" s="2"/>
      <c r="R2" s="2"/>
      <c r="S2" s="2"/>
      <c r="T2" s="2"/>
      <c r="U2" s="2"/>
    </row>
    <row r="3" spans="1:21" ht="18.75" customHeight="1">
      <c r="A3" s="224" t="s">
        <v>239</v>
      </c>
      <c r="B3" s="224"/>
      <c r="C3" s="224"/>
      <c r="D3" s="224"/>
      <c r="E3" s="224"/>
      <c r="F3" s="224"/>
      <c r="G3" s="224"/>
      <c r="H3" s="257"/>
      <c r="K3" s="224" t="s">
        <v>252</v>
      </c>
      <c r="L3" s="224"/>
      <c r="M3" s="224"/>
      <c r="N3" s="224"/>
      <c r="O3" s="224"/>
      <c r="P3" s="224"/>
      <c r="Q3" s="224"/>
      <c r="R3" s="224"/>
      <c r="S3" s="224"/>
      <c r="T3" s="224"/>
      <c r="U3" s="224"/>
    </row>
    <row r="4" spans="1:21" ht="18.75" customHeight="1" thickBot="1">
      <c r="A4" s="2"/>
      <c r="B4" s="223"/>
      <c r="C4" s="223"/>
      <c r="D4" s="223"/>
      <c r="E4" s="223"/>
      <c r="F4" s="223"/>
      <c r="G4" s="222" t="s">
        <v>237</v>
      </c>
      <c r="H4" s="222"/>
      <c r="K4" s="2"/>
      <c r="L4" s="223"/>
      <c r="M4" s="223"/>
      <c r="N4" s="223"/>
      <c r="O4" s="223"/>
      <c r="P4" s="223"/>
      <c r="Q4" s="223"/>
      <c r="R4" s="223"/>
      <c r="S4" s="223"/>
      <c r="T4" s="223"/>
      <c r="U4" s="222" t="s">
        <v>251</v>
      </c>
    </row>
    <row r="5" spans="1:21" ht="18.75" customHeight="1">
      <c r="A5" s="248" t="s">
        <v>240</v>
      </c>
      <c r="B5" s="249"/>
      <c r="C5" s="250" t="s">
        <v>5</v>
      </c>
      <c r="D5" s="251">
        <v>6</v>
      </c>
      <c r="E5" s="251">
        <v>7</v>
      </c>
      <c r="F5" s="251">
        <v>8</v>
      </c>
      <c r="G5" s="252">
        <v>9</v>
      </c>
      <c r="H5" s="258"/>
      <c r="K5" s="243" t="s">
        <v>250</v>
      </c>
      <c r="L5" s="242"/>
      <c r="M5" s="253" t="s">
        <v>249</v>
      </c>
      <c r="N5" s="254"/>
      <c r="O5" s="249"/>
      <c r="P5" s="255" t="s">
        <v>248</v>
      </c>
      <c r="Q5" s="254"/>
      <c r="R5" s="249"/>
      <c r="S5" s="255" t="s">
        <v>247</v>
      </c>
      <c r="T5" s="254"/>
      <c r="U5" s="254"/>
    </row>
    <row r="6" spans="1:21" ht="18.75" customHeight="1">
      <c r="A6" s="221" t="s">
        <v>236</v>
      </c>
      <c r="B6" s="220"/>
      <c r="C6" s="6">
        <v>150600</v>
      </c>
      <c r="D6" s="6">
        <v>181800</v>
      </c>
      <c r="E6" s="6">
        <v>166900</v>
      </c>
      <c r="F6" s="7">
        <v>162300</v>
      </c>
      <c r="G6" s="7">
        <v>153100</v>
      </c>
      <c r="H6" s="7"/>
      <c r="K6" s="241"/>
      <c r="L6" s="240"/>
      <c r="M6" s="237" t="s">
        <v>244</v>
      </c>
      <c r="N6" s="237" t="s">
        <v>245</v>
      </c>
      <c r="O6" s="239" t="s">
        <v>246</v>
      </c>
      <c r="P6" s="237" t="s">
        <v>244</v>
      </c>
      <c r="Q6" s="237" t="s">
        <v>245</v>
      </c>
      <c r="R6" s="238" t="s">
        <v>243</v>
      </c>
      <c r="S6" s="237" t="s">
        <v>244</v>
      </c>
      <c r="T6" s="256" t="s">
        <v>258</v>
      </c>
      <c r="U6" s="236" t="s">
        <v>243</v>
      </c>
    </row>
    <row r="7" spans="1:21" ht="18.75" customHeight="1">
      <c r="A7" s="2"/>
      <c r="B7" s="217"/>
      <c r="C7" s="2"/>
      <c r="D7" s="2"/>
      <c r="E7" s="2"/>
      <c r="F7" s="2"/>
      <c r="G7" s="2"/>
      <c r="H7" s="2"/>
      <c r="K7" s="235"/>
      <c r="L7" s="234"/>
      <c r="M7" s="57"/>
      <c r="N7" s="57"/>
      <c r="O7" s="203"/>
      <c r="P7" s="57"/>
      <c r="Q7" s="57"/>
      <c r="R7" s="203"/>
      <c r="S7" s="57"/>
      <c r="T7" s="57"/>
      <c r="U7" s="233"/>
    </row>
    <row r="8" spans="1:21" ht="18.75" customHeight="1">
      <c r="A8" s="210" t="s">
        <v>235</v>
      </c>
      <c r="B8" s="209"/>
      <c r="C8" s="208"/>
      <c r="D8" s="208"/>
      <c r="E8" s="208"/>
      <c r="F8" s="208"/>
      <c r="G8" s="208"/>
      <c r="H8" s="208"/>
      <c r="K8" s="2"/>
      <c r="L8" s="217"/>
      <c r="M8" s="2"/>
      <c r="N8" s="2"/>
      <c r="O8" s="222" t="s">
        <v>242</v>
      </c>
      <c r="P8" s="2"/>
      <c r="Q8" s="2"/>
      <c r="R8" s="222" t="s">
        <v>242</v>
      </c>
      <c r="S8" s="2"/>
      <c r="T8" s="2"/>
      <c r="U8" s="222" t="s">
        <v>242</v>
      </c>
    </row>
    <row r="9" spans="1:21" ht="18.75" customHeight="1">
      <c r="A9" s="207"/>
      <c r="B9" s="206" t="s">
        <v>234</v>
      </c>
      <c r="C9" s="6">
        <v>20</v>
      </c>
      <c r="D9" s="6">
        <v>1</v>
      </c>
      <c r="E9" s="6">
        <v>3</v>
      </c>
      <c r="F9" s="7">
        <v>3</v>
      </c>
      <c r="G9" s="7">
        <v>5</v>
      </c>
      <c r="H9" s="7"/>
      <c r="K9" s="232" t="s">
        <v>5</v>
      </c>
      <c r="L9" s="231"/>
      <c r="M9" s="6">
        <v>34300</v>
      </c>
      <c r="N9" s="6">
        <v>150600</v>
      </c>
      <c r="O9" s="7">
        <f>100*N9/M9</f>
        <v>439.06705539358603</v>
      </c>
      <c r="P9" s="6">
        <v>9</v>
      </c>
      <c r="Q9" s="6">
        <v>20</v>
      </c>
      <c r="R9" s="7">
        <f>100*Q9/P9</f>
        <v>222.22222222222223</v>
      </c>
      <c r="S9" s="6">
        <v>1220</v>
      </c>
      <c r="T9" s="6">
        <v>3570</v>
      </c>
      <c r="U9" s="7">
        <f>100*T9/S9</f>
        <v>292.62295081967216</v>
      </c>
    </row>
    <row r="10" spans="1:21" ht="18.75" customHeight="1">
      <c r="A10" s="207"/>
      <c r="B10" s="206" t="s">
        <v>233</v>
      </c>
      <c r="C10" s="6">
        <v>3570</v>
      </c>
      <c r="D10" s="6">
        <v>1110</v>
      </c>
      <c r="E10" s="6">
        <v>1030</v>
      </c>
      <c r="F10" s="7">
        <v>1680</v>
      </c>
      <c r="G10" s="7">
        <v>1490</v>
      </c>
      <c r="H10" s="7"/>
      <c r="K10" s="244" t="s">
        <v>254</v>
      </c>
      <c r="L10" s="245"/>
      <c r="M10" s="6">
        <v>35500</v>
      </c>
      <c r="N10" s="6">
        <v>181800</v>
      </c>
      <c r="O10" s="7">
        <f>100*N10/M10</f>
        <v>512.112676056338</v>
      </c>
      <c r="P10" s="6">
        <v>2</v>
      </c>
      <c r="Q10" s="6">
        <v>1</v>
      </c>
      <c r="R10" s="7">
        <v>51</v>
      </c>
      <c r="S10" s="6">
        <v>315</v>
      </c>
      <c r="T10" s="6">
        <v>1110</v>
      </c>
      <c r="U10" s="7">
        <f>100*T10/S10</f>
        <v>352.3809523809524</v>
      </c>
    </row>
    <row r="11" spans="1:21" ht="18.75" customHeight="1">
      <c r="A11" s="2"/>
      <c r="B11" s="217"/>
      <c r="C11" s="2"/>
      <c r="D11" s="2"/>
      <c r="E11" s="2"/>
      <c r="F11" s="2"/>
      <c r="G11" s="2"/>
      <c r="H11" s="2"/>
      <c r="K11" s="244" t="s">
        <v>255</v>
      </c>
      <c r="L11" s="245"/>
      <c r="M11" s="6">
        <v>34000</v>
      </c>
      <c r="N11" s="6">
        <v>166900</v>
      </c>
      <c r="O11" s="7">
        <f>100*N11/M11</f>
        <v>490.88235294117646</v>
      </c>
      <c r="P11" s="6">
        <v>1</v>
      </c>
      <c r="Q11" s="6">
        <v>3</v>
      </c>
      <c r="R11" s="7">
        <v>225</v>
      </c>
      <c r="S11" s="6">
        <v>308</v>
      </c>
      <c r="T11" s="6">
        <v>1030</v>
      </c>
      <c r="U11" s="7">
        <f>100*T11/S11</f>
        <v>334.4155844155844</v>
      </c>
    </row>
    <row r="12" spans="1:21" ht="18.75" customHeight="1">
      <c r="A12" s="210" t="s">
        <v>232</v>
      </c>
      <c r="B12" s="209"/>
      <c r="C12" s="208"/>
      <c r="D12" s="208"/>
      <c r="E12" s="208"/>
      <c r="F12" s="208"/>
      <c r="G12" s="208"/>
      <c r="H12" s="208"/>
      <c r="K12" s="244" t="s">
        <v>256</v>
      </c>
      <c r="L12" s="245"/>
      <c r="M12" s="6">
        <v>31100</v>
      </c>
      <c r="N12" s="6">
        <v>162300</v>
      </c>
      <c r="O12" s="7">
        <f>100*N12/M12</f>
        <v>521.8649517684887</v>
      </c>
      <c r="P12" s="6">
        <v>1</v>
      </c>
      <c r="Q12" s="6">
        <v>3</v>
      </c>
      <c r="R12" s="7">
        <v>253</v>
      </c>
      <c r="S12" s="6">
        <v>423</v>
      </c>
      <c r="T12" s="6">
        <v>1680</v>
      </c>
      <c r="U12" s="7">
        <v>397</v>
      </c>
    </row>
    <row r="13" spans="1:21" ht="18.75" customHeight="1">
      <c r="A13" s="207"/>
      <c r="B13" s="206" t="s">
        <v>231</v>
      </c>
      <c r="C13" s="6">
        <v>4150</v>
      </c>
      <c r="D13" s="218" t="s">
        <v>186</v>
      </c>
      <c r="E13" s="218" t="s">
        <v>186</v>
      </c>
      <c r="F13" s="7">
        <v>5330</v>
      </c>
      <c r="G13" s="7">
        <v>4710</v>
      </c>
      <c r="H13" s="7"/>
      <c r="K13" s="246" t="s">
        <v>257</v>
      </c>
      <c r="L13" s="247"/>
      <c r="M13" s="156">
        <v>30800</v>
      </c>
      <c r="N13" s="156">
        <v>153100</v>
      </c>
      <c r="O13" s="156">
        <f>100*N13/M13</f>
        <v>497.0779220779221</v>
      </c>
      <c r="P13" s="148">
        <f>SUM(P15:P24,P27,P33,P43,P50,P56,P64,P70)</f>
        <v>2</v>
      </c>
      <c r="Q13" s="148">
        <f>SUM(Q15:Q24,Q27,Q33,Q43,Q50,Q56,Q64,Q70)</f>
        <v>5</v>
      </c>
      <c r="R13" s="156">
        <v>301</v>
      </c>
      <c r="S13" s="148">
        <f>SUM(S15:S24,S27,S33,S43,S50,S56,S64,S70)</f>
        <v>466</v>
      </c>
      <c r="T13" s="148">
        <v>1490</v>
      </c>
      <c r="U13" s="156">
        <v>319</v>
      </c>
    </row>
    <row r="14" spans="1:21" ht="18.75" customHeight="1">
      <c r="A14" s="207"/>
      <c r="B14" s="206" t="s">
        <v>230</v>
      </c>
      <c r="C14" s="219">
        <v>5520</v>
      </c>
      <c r="D14" s="219">
        <v>6690</v>
      </c>
      <c r="E14" s="219">
        <v>5510</v>
      </c>
      <c r="F14" s="219">
        <v>5810</v>
      </c>
      <c r="G14" s="219">
        <v>5300</v>
      </c>
      <c r="H14" s="219"/>
      <c r="K14" s="230"/>
      <c r="L14" s="228"/>
      <c r="M14" s="227"/>
      <c r="N14" s="227"/>
      <c r="O14" s="227"/>
      <c r="P14" s="227"/>
      <c r="Q14" s="227"/>
      <c r="R14" s="227"/>
      <c r="S14" s="227"/>
      <c r="T14" s="227"/>
      <c r="U14" s="227"/>
    </row>
    <row r="15" spans="1:21" ht="18.75" customHeight="1">
      <c r="A15" s="2"/>
      <c r="B15" s="217"/>
      <c r="C15" s="2"/>
      <c r="D15" s="2"/>
      <c r="E15" s="2"/>
      <c r="F15" s="2"/>
      <c r="G15" s="2"/>
      <c r="H15" s="2"/>
      <c r="K15" s="225" t="s">
        <v>68</v>
      </c>
      <c r="L15" s="189"/>
      <c r="M15" s="156">
        <v>2820</v>
      </c>
      <c r="N15" s="156">
        <v>14400</v>
      </c>
      <c r="O15" s="156">
        <v>510</v>
      </c>
      <c r="P15" s="149">
        <v>0</v>
      </c>
      <c r="Q15" s="149">
        <v>0</v>
      </c>
      <c r="R15" s="156">
        <v>403</v>
      </c>
      <c r="S15" s="156">
        <v>89</v>
      </c>
      <c r="T15" s="156">
        <v>339</v>
      </c>
      <c r="U15" s="156">
        <f>100*T15/S15</f>
        <v>380.8988764044944</v>
      </c>
    </row>
    <row r="16" spans="1:21" ht="18.75" customHeight="1">
      <c r="A16" s="210" t="s">
        <v>229</v>
      </c>
      <c r="B16" s="209"/>
      <c r="C16" s="208"/>
      <c r="D16" s="208"/>
      <c r="E16" s="208"/>
      <c r="F16" s="208"/>
      <c r="G16" s="208"/>
      <c r="H16" s="208"/>
      <c r="K16" s="225" t="s">
        <v>67</v>
      </c>
      <c r="L16" s="189"/>
      <c r="M16" s="156">
        <v>1150</v>
      </c>
      <c r="N16" s="156">
        <v>5320</v>
      </c>
      <c r="O16" s="156">
        <v>462</v>
      </c>
      <c r="P16" s="149" t="s">
        <v>21</v>
      </c>
      <c r="Q16" s="149" t="s">
        <v>21</v>
      </c>
      <c r="R16" s="149" t="s">
        <v>21</v>
      </c>
      <c r="S16" s="149" t="s">
        <v>21</v>
      </c>
      <c r="T16" s="149" t="s">
        <v>21</v>
      </c>
      <c r="U16" s="149" t="s">
        <v>21</v>
      </c>
    </row>
    <row r="17" spans="1:21" ht="18.75" customHeight="1">
      <c r="A17" s="207"/>
      <c r="B17" s="206" t="s">
        <v>228</v>
      </c>
      <c r="C17" s="6">
        <v>1560</v>
      </c>
      <c r="D17" s="6">
        <v>897</v>
      </c>
      <c r="E17" s="6">
        <v>1310</v>
      </c>
      <c r="F17" s="7">
        <v>2310</v>
      </c>
      <c r="G17" s="7">
        <v>2060</v>
      </c>
      <c r="H17" s="7"/>
      <c r="K17" s="225" t="s">
        <v>66</v>
      </c>
      <c r="L17" s="189"/>
      <c r="M17" s="156">
        <v>2990</v>
      </c>
      <c r="N17" s="156">
        <v>15300</v>
      </c>
      <c r="O17" s="156">
        <f>100*N17/M17</f>
        <v>511.7056856187291</v>
      </c>
      <c r="P17" s="149" t="s">
        <v>21</v>
      </c>
      <c r="Q17" s="149" t="s">
        <v>21</v>
      </c>
      <c r="R17" s="149" t="s">
        <v>21</v>
      </c>
      <c r="S17" s="156">
        <v>94</v>
      </c>
      <c r="T17" s="156">
        <v>274</v>
      </c>
      <c r="U17" s="156">
        <f>100*T17/S17</f>
        <v>291.48936170212767</v>
      </c>
    </row>
    <row r="18" spans="1:21" ht="18.75" customHeight="1">
      <c r="A18" s="207"/>
      <c r="B18" s="206" t="s">
        <v>227</v>
      </c>
      <c r="C18" s="6">
        <v>217</v>
      </c>
      <c r="D18" s="218" t="s">
        <v>186</v>
      </c>
      <c r="E18" s="6">
        <v>205</v>
      </c>
      <c r="F18" s="218" t="s">
        <v>186</v>
      </c>
      <c r="G18" s="218" t="s">
        <v>186</v>
      </c>
      <c r="H18" s="218"/>
      <c r="K18" s="225" t="s">
        <v>65</v>
      </c>
      <c r="L18" s="189"/>
      <c r="M18" s="156">
        <v>1080</v>
      </c>
      <c r="N18" s="156">
        <v>4960</v>
      </c>
      <c r="O18" s="156">
        <v>460</v>
      </c>
      <c r="P18" s="149" t="s">
        <v>21</v>
      </c>
      <c r="Q18" s="149" t="s">
        <v>21</v>
      </c>
      <c r="R18" s="149" t="s">
        <v>21</v>
      </c>
      <c r="S18" s="149" t="s">
        <v>21</v>
      </c>
      <c r="T18" s="149" t="s">
        <v>21</v>
      </c>
      <c r="U18" s="149" t="s">
        <v>21</v>
      </c>
    </row>
    <row r="19" spans="1:21" ht="18.75" customHeight="1">
      <c r="A19" s="2"/>
      <c r="B19" s="217"/>
      <c r="C19" s="2"/>
      <c r="D19" s="2"/>
      <c r="E19" s="2"/>
      <c r="F19" s="2"/>
      <c r="G19" s="2"/>
      <c r="H19" s="2"/>
      <c r="K19" s="225" t="s">
        <v>64</v>
      </c>
      <c r="L19" s="189"/>
      <c r="M19" s="156">
        <v>1150</v>
      </c>
      <c r="N19" s="156">
        <v>5350</v>
      </c>
      <c r="O19" s="156">
        <f>100*N19/M19</f>
        <v>465.2173913043478</v>
      </c>
      <c r="P19" s="149" t="s">
        <v>21</v>
      </c>
      <c r="Q19" s="149" t="s">
        <v>21</v>
      </c>
      <c r="R19" s="149" t="s">
        <v>21</v>
      </c>
      <c r="S19" s="156">
        <v>13</v>
      </c>
      <c r="T19" s="156">
        <v>8</v>
      </c>
      <c r="U19" s="156">
        <v>60</v>
      </c>
    </row>
    <row r="20" spans="1:21" ht="18.75" customHeight="1">
      <c r="A20" s="216" t="s">
        <v>226</v>
      </c>
      <c r="B20" s="215"/>
      <c r="C20" s="208"/>
      <c r="D20" s="208"/>
      <c r="E20" s="208"/>
      <c r="F20" s="208"/>
      <c r="G20" s="208"/>
      <c r="H20" s="208"/>
      <c r="K20" s="225" t="s">
        <v>63</v>
      </c>
      <c r="L20" s="189"/>
      <c r="M20" s="156">
        <v>2480</v>
      </c>
      <c r="N20" s="156">
        <v>12600</v>
      </c>
      <c r="O20" s="156">
        <v>509</v>
      </c>
      <c r="P20" s="149" t="s">
        <v>21</v>
      </c>
      <c r="Q20" s="149" t="s">
        <v>21</v>
      </c>
      <c r="R20" s="149" t="s">
        <v>21</v>
      </c>
      <c r="S20" s="149">
        <v>0</v>
      </c>
      <c r="T20" s="149">
        <v>1</v>
      </c>
      <c r="U20" s="156">
        <v>320</v>
      </c>
    </row>
    <row r="21" spans="1:21" ht="18.75" customHeight="1">
      <c r="A21" s="207"/>
      <c r="B21" s="206" t="s">
        <v>225</v>
      </c>
      <c r="C21" s="6">
        <v>21600</v>
      </c>
      <c r="D21" s="6">
        <v>21100</v>
      </c>
      <c r="E21" s="6">
        <v>21500</v>
      </c>
      <c r="F21" s="7">
        <v>22100</v>
      </c>
      <c r="G21" s="7">
        <v>20500</v>
      </c>
      <c r="H21" s="7"/>
      <c r="K21" s="225" t="s">
        <v>62</v>
      </c>
      <c r="L21" s="189"/>
      <c r="M21" s="156">
        <v>1820</v>
      </c>
      <c r="N21" s="156">
        <v>9070</v>
      </c>
      <c r="O21" s="156">
        <f>100*N21/M21</f>
        <v>498.35164835164835</v>
      </c>
      <c r="P21" s="149" t="s">
        <v>21</v>
      </c>
      <c r="Q21" s="149" t="s">
        <v>21</v>
      </c>
      <c r="R21" s="149" t="s">
        <v>21</v>
      </c>
      <c r="S21" s="149">
        <v>2</v>
      </c>
      <c r="T21" s="149">
        <v>6</v>
      </c>
      <c r="U21" s="156">
        <v>282</v>
      </c>
    </row>
    <row r="22" spans="1:21" ht="18.75" customHeight="1">
      <c r="A22" s="207"/>
      <c r="B22" s="206" t="s">
        <v>224</v>
      </c>
      <c r="C22" s="6">
        <v>1660</v>
      </c>
      <c r="D22" s="6">
        <v>1640</v>
      </c>
      <c r="E22" s="6">
        <v>1750</v>
      </c>
      <c r="F22" s="7">
        <v>1660</v>
      </c>
      <c r="G22" s="7">
        <v>1610</v>
      </c>
      <c r="H22" s="7"/>
      <c r="K22" s="225" t="s">
        <v>61</v>
      </c>
      <c r="L22" s="189"/>
      <c r="M22" s="156">
        <v>2680</v>
      </c>
      <c r="N22" s="156">
        <v>14400</v>
      </c>
      <c r="O22" s="156">
        <v>539</v>
      </c>
      <c r="P22" s="149" t="s">
        <v>21</v>
      </c>
      <c r="Q22" s="149" t="s">
        <v>21</v>
      </c>
      <c r="R22" s="149" t="s">
        <v>21</v>
      </c>
      <c r="S22" s="149" t="s">
        <v>21</v>
      </c>
      <c r="T22" s="149" t="s">
        <v>21</v>
      </c>
      <c r="U22" s="149" t="s">
        <v>21</v>
      </c>
    </row>
    <row r="23" spans="1:21" ht="18.75" customHeight="1">
      <c r="A23" s="207"/>
      <c r="B23" s="206" t="s">
        <v>223</v>
      </c>
      <c r="C23" s="6">
        <v>2250</v>
      </c>
      <c r="D23" s="6">
        <v>1820</v>
      </c>
      <c r="E23" s="6">
        <v>1910</v>
      </c>
      <c r="F23" s="7">
        <v>2150</v>
      </c>
      <c r="G23" s="7">
        <v>2040</v>
      </c>
      <c r="H23" s="7"/>
      <c r="K23" s="229"/>
      <c r="L23" s="228"/>
      <c r="M23" s="227"/>
      <c r="N23" s="227"/>
      <c r="O23" s="227"/>
      <c r="P23" s="227"/>
      <c r="Q23" s="227"/>
      <c r="R23" s="227"/>
      <c r="S23" s="227"/>
      <c r="T23" s="227"/>
      <c r="U23" s="227"/>
    </row>
    <row r="24" spans="1:21" ht="18.75" customHeight="1">
      <c r="A24" s="207"/>
      <c r="B24" s="206" t="s">
        <v>222</v>
      </c>
      <c r="C24" s="6">
        <v>353</v>
      </c>
      <c r="D24" s="6">
        <v>389</v>
      </c>
      <c r="E24" s="6">
        <v>347</v>
      </c>
      <c r="F24" s="7">
        <v>346</v>
      </c>
      <c r="G24" s="7">
        <v>299</v>
      </c>
      <c r="H24" s="7"/>
      <c r="K24" s="225" t="s">
        <v>60</v>
      </c>
      <c r="L24" s="189"/>
      <c r="M24" s="148">
        <f>SUM(M25)</f>
        <v>57</v>
      </c>
      <c r="N24" s="148">
        <f>SUM(N25)</f>
        <v>246</v>
      </c>
      <c r="O24" s="156">
        <f>100*N24/M24</f>
        <v>431.57894736842104</v>
      </c>
      <c r="P24" s="149" t="s">
        <v>21</v>
      </c>
      <c r="Q24" s="149" t="s">
        <v>21</v>
      </c>
      <c r="R24" s="149" t="s">
        <v>21</v>
      </c>
      <c r="S24" s="149" t="s">
        <v>21</v>
      </c>
      <c r="T24" s="149" t="s">
        <v>21</v>
      </c>
      <c r="U24" s="149" t="s">
        <v>21</v>
      </c>
    </row>
    <row r="25" spans="1:21" ht="18.75" customHeight="1">
      <c r="A25" s="207"/>
      <c r="B25" s="206" t="s">
        <v>221</v>
      </c>
      <c r="C25" s="6">
        <v>1100</v>
      </c>
      <c r="D25" s="6">
        <v>1280</v>
      </c>
      <c r="E25" s="6">
        <v>1130</v>
      </c>
      <c r="F25" s="7">
        <v>1060</v>
      </c>
      <c r="G25" s="7">
        <v>1050</v>
      </c>
      <c r="H25" s="7"/>
      <c r="K25" s="226"/>
      <c r="L25" s="206" t="s">
        <v>59</v>
      </c>
      <c r="M25" s="6">
        <v>57</v>
      </c>
      <c r="N25" s="6">
        <v>246</v>
      </c>
      <c r="O25" s="7">
        <f>100*N25/M25</f>
        <v>431.57894736842104</v>
      </c>
      <c r="P25" s="153" t="s">
        <v>21</v>
      </c>
      <c r="Q25" s="153" t="s">
        <v>21</v>
      </c>
      <c r="R25" s="153" t="s">
        <v>21</v>
      </c>
      <c r="S25" s="153" t="s">
        <v>21</v>
      </c>
      <c r="T25" s="153" t="s">
        <v>21</v>
      </c>
      <c r="U25" s="153" t="s">
        <v>21</v>
      </c>
    </row>
    <row r="26" spans="1:21" ht="18.75" customHeight="1">
      <c r="A26" s="207"/>
      <c r="B26" s="206" t="s">
        <v>220</v>
      </c>
      <c r="C26" s="6">
        <v>572</v>
      </c>
      <c r="D26" s="6">
        <v>516</v>
      </c>
      <c r="E26" s="6">
        <v>495</v>
      </c>
      <c r="F26" s="7">
        <v>518</v>
      </c>
      <c r="G26" s="7">
        <v>490</v>
      </c>
      <c r="H26" s="7"/>
      <c r="K26" s="226"/>
      <c r="L26" s="206"/>
      <c r="M26" s="208"/>
      <c r="N26" s="208"/>
      <c r="O26" s="208"/>
      <c r="P26" s="208"/>
      <c r="Q26" s="208"/>
      <c r="R26" s="208"/>
      <c r="S26" s="208"/>
      <c r="T26" s="208"/>
      <c r="U26" s="208"/>
    </row>
    <row r="27" spans="1:21" ht="18.75" customHeight="1">
      <c r="A27" s="207"/>
      <c r="B27" s="206" t="s">
        <v>219</v>
      </c>
      <c r="C27" s="6">
        <v>611</v>
      </c>
      <c r="D27" s="6">
        <v>791</v>
      </c>
      <c r="E27" s="6">
        <v>648</v>
      </c>
      <c r="F27" s="7">
        <v>783</v>
      </c>
      <c r="G27" s="7">
        <v>761</v>
      </c>
      <c r="H27" s="7"/>
      <c r="K27" s="225" t="s">
        <v>58</v>
      </c>
      <c r="L27" s="189"/>
      <c r="M27" s="148">
        <f>SUM(M28:M31)</f>
        <v>2174</v>
      </c>
      <c r="N27" s="148">
        <f>SUM(N28:N31)</f>
        <v>11330</v>
      </c>
      <c r="O27" s="156">
        <f>100*N27/M27</f>
        <v>521.1591536338547</v>
      </c>
      <c r="P27" s="149" t="s">
        <v>21</v>
      </c>
      <c r="Q27" s="149" t="s">
        <v>21</v>
      </c>
      <c r="R27" s="149" t="s">
        <v>21</v>
      </c>
      <c r="S27" s="148">
        <f>SUM(S28:S31)</f>
        <v>5</v>
      </c>
      <c r="T27" s="148">
        <f>SUM(T28:T31)</f>
        <v>4</v>
      </c>
      <c r="U27" s="156">
        <f>100*T27/S27</f>
        <v>80</v>
      </c>
    </row>
    <row r="28" spans="1:21" ht="18.75" customHeight="1">
      <c r="A28" s="207"/>
      <c r="B28" s="206" t="s">
        <v>218</v>
      </c>
      <c r="C28" s="6">
        <v>6080</v>
      </c>
      <c r="D28" s="6">
        <v>5010</v>
      </c>
      <c r="E28" s="6">
        <v>4920</v>
      </c>
      <c r="F28" s="7">
        <v>5170</v>
      </c>
      <c r="G28" s="7">
        <v>4570</v>
      </c>
      <c r="H28" s="7"/>
      <c r="K28" s="226"/>
      <c r="L28" s="206" t="s">
        <v>57</v>
      </c>
      <c r="M28" s="6">
        <v>455</v>
      </c>
      <c r="N28" s="6">
        <v>2390</v>
      </c>
      <c r="O28" s="7">
        <f>100*N28/M28</f>
        <v>525.2747252747253</v>
      </c>
      <c r="P28" s="153" t="s">
        <v>21</v>
      </c>
      <c r="Q28" s="153" t="s">
        <v>21</v>
      </c>
      <c r="R28" s="153" t="s">
        <v>21</v>
      </c>
      <c r="S28" s="153" t="s">
        <v>21</v>
      </c>
      <c r="T28" s="153" t="s">
        <v>21</v>
      </c>
      <c r="U28" s="153" t="s">
        <v>21</v>
      </c>
    </row>
    <row r="29" spans="1:21" ht="18.75" customHeight="1">
      <c r="A29" s="207"/>
      <c r="B29" s="206" t="s">
        <v>217</v>
      </c>
      <c r="C29" s="6">
        <v>6110</v>
      </c>
      <c r="D29" s="6">
        <v>5520</v>
      </c>
      <c r="E29" s="6">
        <v>5030</v>
      </c>
      <c r="F29" s="7">
        <v>5100</v>
      </c>
      <c r="G29" s="7">
        <v>4440</v>
      </c>
      <c r="H29" s="7"/>
      <c r="K29" s="226"/>
      <c r="L29" s="206" t="s">
        <v>56</v>
      </c>
      <c r="M29" s="6">
        <v>453</v>
      </c>
      <c r="N29" s="6">
        <v>2330</v>
      </c>
      <c r="O29" s="7">
        <f>100*N29/M29</f>
        <v>514.3487858719647</v>
      </c>
      <c r="P29" s="153" t="s">
        <v>21</v>
      </c>
      <c r="Q29" s="153" t="s">
        <v>21</v>
      </c>
      <c r="R29" s="153" t="s">
        <v>21</v>
      </c>
      <c r="S29" s="153" t="s">
        <v>21</v>
      </c>
      <c r="T29" s="153" t="s">
        <v>21</v>
      </c>
      <c r="U29" s="153" t="s">
        <v>21</v>
      </c>
    </row>
    <row r="30" spans="1:21" ht="18.75" customHeight="1">
      <c r="A30" s="207"/>
      <c r="B30" s="206" t="s">
        <v>216</v>
      </c>
      <c r="C30" s="6">
        <v>1100</v>
      </c>
      <c r="D30" s="6">
        <v>934</v>
      </c>
      <c r="E30" s="6">
        <v>795</v>
      </c>
      <c r="F30" s="7">
        <v>768</v>
      </c>
      <c r="G30" s="7">
        <v>722</v>
      </c>
      <c r="H30" s="7"/>
      <c r="K30" s="226"/>
      <c r="L30" s="206" t="s">
        <v>55</v>
      </c>
      <c r="M30" s="6">
        <v>582</v>
      </c>
      <c r="N30" s="6">
        <v>2900</v>
      </c>
      <c r="O30" s="7">
        <f>100*N30/M30</f>
        <v>498.2817869415808</v>
      </c>
      <c r="P30" s="153" t="s">
        <v>21</v>
      </c>
      <c r="Q30" s="153" t="s">
        <v>21</v>
      </c>
      <c r="R30" s="153" t="s">
        <v>21</v>
      </c>
      <c r="S30" s="153">
        <v>2</v>
      </c>
      <c r="T30" s="153">
        <v>2</v>
      </c>
      <c r="U30" s="7">
        <f>100*T30/S30</f>
        <v>100</v>
      </c>
    </row>
    <row r="31" spans="1:21" ht="18.75" customHeight="1">
      <c r="A31" s="207"/>
      <c r="B31" s="206" t="s">
        <v>215</v>
      </c>
      <c r="C31" s="6">
        <v>2530</v>
      </c>
      <c r="D31" s="6">
        <v>2480</v>
      </c>
      <c r="E31" s="6">
        <v>2420</v>
      </c>
      <c r="F31" s="7">
        <v>2510</v>
      </c>
      <c r="G31" s="7">
        <v>2340</v>
      </c>
      <c r="H31" s="7"/>
      <c r="K31" s="226"/>
      <c r="L31" s="206" t="s">
        <v>54</v>
      </c>
      <c r="M31" s="6">
        <v>684</v>
      </c>
      <c r="N31" s="6">
        <v>3710</v>
      </c>
      <c r="O31" s="7">
        <v>543</v>
      </c>
      <c r="P31" s="153" t="s">
        <v>21</v>
      </c>
      <c r="Q31" s="153" t="s">
        <v>21</v>
      </c>
      <c r="R31" s="153" t="s">
        <v>21</v>
      </c>
      <c r="S31" s="153">
        <v>3</v>
      </c>
      <c r="T31" s="153">
        <v>2</v>
      </c>
      <c r="U31" s="7">
        <f>100*T31/S31</f>
        <v>66.66666666666667</v>
      </c>
    </row>
    <row r="32" spans="1:21" ht="18.75" customHeight="1">
      <c r="A32" s="207"/>
      <c r="B32" s="206" t="s">
        <v>214</v>
      </c>
      <c r="C32" s="6">
        <v>1470</v>
      </c>
      <c r="D32" s="6">
        <v>1350</v>
      </c>
      <c r="E32" s="6">
        <v>1420</v>
      </c>
      <c r="F32" s="7">
        <v>1420</v>
      </c>
      <c r="G32" s="7">
        <v>1400</v>
      </c>
      <c r="H32" s="7"/>
      <c r="K32" s="226"/>
      <c r="L32" s="206"/>
      <c r="M32" s="208"/>
      <c r="N32" s="208"/>
      <c r="O32" s="208"/>
      <c r="P32" s="208"/>
      <c r="Q32" s="208"/>
      <c r="R32" s="208"/>
      <c r="S32" s="208"/>
      <c r="T32" s="208"/>
      <c r="U32" s="208"/>
    </row>
    <row r="33" spans="1:21" ht="18.75" customHeight="1">
      <c r="A33" s="207"/>
      <c r="B33" s="206" t="s">
        <v>213</v>
      </c>
      <c r="C33" s="6">
        <v>3560</v>
      </c>
      <c r="D33" s="6">
        <v>4520</v>
      </c>
      <c r="E33" s="6">
        <v>3380</v>
      </c>
      <c r="F33" s="7">
        <v>3780</v>
      </c>
      <c r="G33" s="7">
        <v>3510</v>
      </c>
      <c r="H33" s="7"/>
      <c r="K33" s="225" t="s">
        <v>53</v>
      </c>
      <c r="L33" s="189"/>
      <c r="M33" s="148">
        <f>SUM(M34:M41)</f>
        <v>1671</v>
      </c>
      <c r="N33" s="148">
        <f>SUM(N34:N41)</f>
        <v>8677</v>
      </c>
      <c r="O33" s="156">
        <f>100*N33/M33</f>
        <v>519.2698982645122</v>
      </c>
      <c r="P33" s="149" t="s">
        <v>21</v>
      </c>
      <c r="Q33" s="149" t="s">
        <v>21</v>
      </c>
      <c r="R33" s="149" t="s">
        <v>21</v>
      </c>
      <c r="S33" s="148">
        <f>SUM(S34:S41)</f>
        <v>5</v>
      </c>
      <c r="T33" s="148">
        <f>SUM(T34:T41)</f>
        <v>16</v>
      </c>
      <c r="U33" s="156">
        <f>100*T33/S33</f>
        <v>320</v>
      </c>
    </row>
    <row r="34" spans="1:21" ht="18.75" customHeight="1">
      <c r="A34" s="207"/>
      <c r="B34" s="206" t="s">
        <v>212</v>
      </c>
      <c r="C34" s="6">
        <v>6150</v>
      </c>
      <c r="D34" s="6">
        <v>6260</v>
      </c>
      <c r="E34" s="6">
        <v>6090</v>
      </c>
      <c r="F34" s="7">
        <v>6360</v>
      </c>
      <c r="G34" s="7">
        <v>6250</v>
      </c>
      <c r="H34" s="7"/>
      <c r="K34" s="226"/>
      <c r="L34" s="206" t="s">
        <v>52</v>
      </c>
      <c r="M34" s="6">
        <v>266</v>
      </c>
      <c r="N34" s="6">
        <v>1420</v>
      </c>
      <c r="O34" s="7">
        <f>100*N34/M34</f>
        <v>533.8345864661654</v>
      </c>
      <c r="P34" s="153" t="s">
        <v>21</v>
      </c>
      <c r="Q34" s="153" t="s">
        <v>21</v>
      </c>
      <c r="R34" s="153" t="s">
        <v>21</v>
      </c>
      <c r="S34" s="153" t="s">
        <v>21</v>
      </c>
      <c r="T34" s="153" t="s">
        <v>21</v>
      </c>
      <c r="U34" s="153" t="s">
        <v>21</v>
      </c>
    </row>
    <row r="35" spans="1:21" ht="18.75" customHeight="1">
      <c r="A35" s="207"/>
      <c r="B35" s="206" t="s">
        <v>211</v>
      </c>
      <c r="C35" s="6">
        <v>4280</v>
      </c>
      <c r="D35" s="6">
        <v>4540</v>
      </c>
      <c r="E35" s="6">
        <v>4170</v>
      </c>
      <c r="F35" s="7">
        <v>4100</v>
      </c>
      <c r="G35" s="7">
        <v>3890</v>
      </c>
      <c r="H35" s="7"/>
      <c r="K35" s="226"/>
      <c r="L35" s="206" t="s">
        <v>51</v>
      </c>
      <c r="M35" s="6">
        <v>546</v>
      </c>
      <c r="N35" s="6">
        <v>2950</v>
      </c>
      <c r="O35" s="7">
        <v>541</v>
      </c>
      <c r="P35" s="153" t="s">
        <v>21</v>
      </c>
      <c r="Q35" s="153" t="s">
        <v>21</v>
      </c>
      <c r="R35" s="153" t="s">
        <v>21</v>
      </c>
      <c r="S35" s="6">
        <v>5</v>
      </c>
      <c r="T35" s="6">
        <v>16</v>
      </c>
      <c r="U35" s="7">
        <v>355</v>
      </c>
    </row>
    <row r="36" spans="1:21" ht="18.75" customHeight="1">
      <c r="A36" s="207"/>
      <c r="B36" s="206" t="s">
        <v>210</v>
      </c>
      <c r="C36" s="6">
        <v>2620</v>
      </c>
      <c r="D36" s="6">
        <v>2820</v>
      </c>
      <c r="E36" s="6">
        <v>2730</v>
      </c>
      <c r="F36" s="7">
        <v>3010</v>
      </c>
      <c r="G36" s="7">
        <v>2780</v>
      </c>
      <c r="H36" s="7"/>
      <c r="K36" s="226"/>
      <c r="L36" s="206" t="s">
        <v>50</v>
      </c>
      <c r="M36" s="6">
        <v>353</v>
      </c>
      <c r="N36" s="6">
        <v>1890</v>
      </c>
      <c r="O36" s="7">
        <v>536</v>
      </c>
      <c r="P36" s="153" t="s">
        <v>21</v>
      </c>
      <c r="Q36" s="153" t="s">
        <v>21</v>
      </c>
      <c r="R36" s="153" t="s">
        <v>21</v>
      </c>
      <c r="S36" s="153">
        <v>0</v>
      </c>
      <c r="T36" s="153">
        <v>0</v>
      </c>
      <c r="U36" s="7">
        <v>101</v>
      </c>
    </row>
    <row r="37" spans="1:21" ht="18.75" customHeight="1">
      <c r="A37" s="207"/>
      <c r="B37" s="206" t="s">
        <v>209</v>
      </c>
      <c r="C37" s="6">
        <v>233</v>
      </c>
      <c r="D37" s="6">
        <v>230</v>
      </c>
      <c r="E37" s="6">
        <v>213</v>
      </c>
      <c r="F37" s="7">
        <v>202</v>
      </c>
      <c r="G37" s="7">
        <v>209</v>
      </c>
      <c r="H37" s="7"/>
      <c r="K37" s="226"/>
      <c r="L37" s="206" t="s">
        <v>49</v>
      </c>
      <c r="M37" s="6">
        <v>56</v>
      </c>
      <c r="N37" s="6">
        <v>268</v>
      </c>
      <c r="O37" s="7">
        <f>100*N37/M37</f>
        <v>478.57142857142856</v>
      </c>
      <c r="P37" s="153" t="s">
        <v>21</v>
      </c>
      <c r="Q37" s="153" t="s">
        <v>21</v>
      </c>
      <c r="R37" s="153" t="s">
        <v>21</v>
      </c>
      <c r="S37" s="153" t="s">
        <v>21</v>
      </c>
      <c r="T37" s="153" t="s">
        <v>21</v>
      </c>
      <c r="U37" s="153" t="s">
        <v>21</v>
      </c>
    </row>
    <row r="38" spans="1:21" ht="18.75" customHeight="1">
      <c r="A38" s="207"/>
      <c r="B38" s="206" t="s">
        <v>208</v>
      </c>
      <c r="C38" s="6">
        <v>229</v>
      </c>
      <c r="D38" s="6">
        <v>226</v>
      </c>
      <c r="E38" s="6">
        <v>209</v>
      </c>
      <c r="F38" s="7">
        <v>231</v>
      </c>
      <c r="G38" s="7">
        <v>225</v>
      </c>
      <c r="H38" s="7"/>
      <c r="K38" s="226"/>
      <c r="L38" s="206" t="s">
        <v>48</v>
      </c>
      <c r="M38" s="6">
        <v>57</v>
      </c>
      <c r="N38" s="6">
        <v>270</v>
      </c>
      <c r="O38" s="7">
        <f>100*N38/M38</f>
        <v>473.6842105263158</v>
      </c>
      <c r="P38" s="153" t="s">
        <v>21</v>
      </c>
      <c r="Q38" s="153" t="s">
        <v>21</v>
      </c>
      <c r="R38" s="153" t="s">
        <v>21</v>
      </c>
      <c r="S38" s="153" t="s">
        <v>21</v>
      </c>
      <c r="T38" s="153" t="s">
        <v>21</v>
      </c>
      <c r="U38" s="153" t="s">
        <v>21</v>
      </c>
    </row>
    <row r="39" spans="1:21" ht="18.75" customHeight="1">
      <c r="A39" s="2"/>
      <c r="B39" s="206" t="s">
        <v>207</v>
      </c>
      <c r="C39" s="2">
        <v>66</v>
      </c>
      <c r="D39" s="2">
        <v>66</v>
      </c>
      <c r="E39" s="2">
        <v>50</v>
      </c>
      <c r="F39" s="2">
        <v>44</v>
      </c>
      <c r="G39" s="2">
        <v>39</v>
      </c>
      <c r="H39" s="2"/>
      <c r="K39" s="226"/>
      <c r="L39" s="206" t="s">
        <v>47</v>
      </c>
      <c r="M39" s="6">
        <v>380</v>
      </c>
      <c r="N39" s="6">
        <v>1830</v>
      </c>
      <c r="O39" s="7">
        <v>481</v>
      </c>
      <c r="P39" s="153" t="s">
        <v>21</v>
      </c>
      <c r="Q39" s="153" t="s">
        <v>21</v>
      </c>
      <c r="R39" s="153" t="s">
        <v>21</v>
      </c>
      <c r="S39" s="153" t="s">
        <v>21</v>
      </c>
      <c r="T39" s="153" t="s">
        <v>21</v>
      </c>
      <c r="U39" s="153" t="s">
        <v>21</v>
      </c>
    </row>
    <row r="40" spans="1:21" ht="18.75" customHeight="1">
      <c r="A40" s="2"/>
      <c r="B40" s="206" t="s">
        <v>206</v>
      </c>
      <c r="C40" s="2">
        <v>393</v>
      </c>
      <c r="D40" s="2">
        <v>359</v>
      </c>
      <c r="E40" s="2">
        <v>337</v>
      </c>
      <c r="F40" s="2">
        <v>359</v>
      </c>
      <c r="G40" s="2">
        <v>345</v>
      </c>
      <c r="H40" s="2"/>
      <c r="K40" s="226"/>
      <c r="L40" s="206" t="s">
        <v>46</v>
      </c>
      <c r="M40" s="6">
        <v>11</v>
      </c>
      <c r="N40" s="6">
        <v>43</v>
      </c>
      <c r="O40" s="7">
        <v>393</v>
      </c>
      <c r="P40" s="153" t="s">
        <v>21</v>
      </c>
      <c r="Q40" s="153" t="s">
        <v>21</v>
      </c>
      <c r="R40" s="153" t="s">
        <v>21</v>
      </c>
      <c r="S40" s="153" t="s">
        <v>21</v>
      </c>
      <c r="T40" s="153" t="s">
        <v>21</v>
      </c>
      <c r="U40" s="153" t="s">
        <v>21</v>
      </c>
    </row>
    <row r="41" spans="1:21" ht="18.75" customHeight="1">
      <c r="A41" s="207"/>
      <c r="B41" s="214" t="s">
        <v>205</v>
      </c>
      <c r="C41" s="6">
        <v>286</v>
      </c>
      <c r="D41" s="6">
        <v>242</v>
      </c>
      <c r="E41" s="6">
        <v>225</v>
      </c>
      <c r="F41" s="7">
        <v>253</v>
      </c>
      <c r="G41" s="7">
        <v>249</v>
      </c>
      <c r="H41" s="7"/>
      <c r="K41" s="226"/>
      <c r="L41" s="206" t="s">
        <v>45</v>
      </c>
      <c r="M41" s="6">
        <v>2</v>
      </c>
      <c r="N41" s="6">
        <v>6</v>
      </c>
      <c r="O41" s="7">
        <v>342</v>
      </c>
      <c r="P41" s="153" t="s">
        <v>21</v>
      </c>
      <c r="Q41" s="153" t="s">
        <v>21</v>
      </c>
      <c r="R41" s="153" t="s">
        <v>21</v>
      </c>
      <c r="S41" s="153" t="s">
        <v>21</v>
      </c>
      <c r="T41" s="153" t="s">
        <v>21</v>
      </c>
      <c r="U41" s="153" t="s">
        <v>21</v>
      </c>
    </row>
    <row r="42" spans="1:21" ht="18.75" customHeight="1">
      <c r="A42" s="207"/>
      <c r="B42" s="206" t="s">
        <v>204</v>
      </c>
      <c r="C42" s="6">
        <v>357</v>
      </c>
      <c r="D42" s="6">
        <v>341</v>
      </c>
      <c r="E42" s="6">
        <v>321</v>
      </c>
      <c r="F42" s="7">
        <v>306</v>
      </c>
      <c r="G42" s="7">
        <v>302</v>
      </c>
      <c r="H42" s="7"/>
      <c r="K42" s="226"/>
      <c r="L42" s="206"/>
      <c r="M42" s="208"/>
      <c r="N42" s="208"/>
      <c r="O42" s="208"/>
      <c r="P42" s="208"/>
      <c r="Q42" s="208"/>
      <c r="R42" s="208"/>
      <c r="S42" s="208"/>
      <c r="T42" s="208"/>
      <c r="U42" s="208"/>
    </row>
    <row r="43" spans="1:21" ht="18.75" customHeight="1">
      <c r="A43" s="207"/>
      <c r="B43" s="206" t="s">
        <v>203</v>
      </c>
      <c r="C43" s="6">
        <v>25000</v>
      </c>
      <c r="D43" s="6">
        <v>26300</v>
      </c>
      <c r="E43" s="6">
        <v>23100</v>
      </c>
      <c r="F43" s="7">
        <v>23000</v>
      </c>
      <c r="G43" s="7">
        <v>22700</v>
      </c>
      <c r="H43" s="7"/>
      <c r="K43" s="225" t="s">
        <v>44</v>
      </c>
      <c r="L43" s="189"/>
      <c r="M43" s="148">
        <f>SUM(M44:M48)</f>
        <v>2131</v>
      </c>
      <c r="N43" s="148">
        <f>SUM(N44:N48)</f>
        <v>10923</v>
      </c>
      <c r="O43" s="156">
        <f>100*N43/M43</f>
        <v>512.5762552792116</v>
      </c>
      <c r="P43" s="148">
        <f>SUM(P44:P48)</f>
        <v>2</v>
      </c>
      <c r="Q43" s="148">
        <f>SUM(Q44:Q48)</f>
        <v>5</v>
      </c>
      <c r="R43" s="156">
        <v>298</v>
      </c>
      <c r="S43" s="148">
        <f>SUM(S44:S48)</f>
        <v>237</v>
      </c>
      <c r="T43" s="148">
        <f>SUM(T44:T48)</f>
        <v>767</v>
      </c>
      <c r="U43" s="156">
        <f>100*T43/S43</f>
        <v>323.62869198312234</v>
      </c>
    </row>
    <row r="44" spans="1:21" ht="18.75" customHeight="1">
      <c r="A44" s="207"/>
      <c r="B44" s="206" t="s">
        <v>202</v>
      </c>
      <c r="C44" s="6">
        <v>1090</v>
      </c>
      <c r="D44" s="6">
        <v>1070</v>
      </c>
      <c r="E44" s="6">
        <v>915</v>
      </c>
      <c r="F44" s="7">
        <v>997</v>
      </c>
      <c r="G44" s="7">
        <v>957</v>
      </c>
      <c r="H44" s="7"/>
      <c r="K44" s="226"/>
      <c r="L44" s="206" t="s">
        <v>43</v>
      </c>
      <c r="M44" s="6">
        <v>1310</v>
      </c>
      <c r="N44" s="6">
        <v>6710</v>
      </c>
      <c r="O44" s="7">
        <v>514</v>
      </c>
      <c r="P44" s="153" t="s">
        <v>21</v>
      </c>
      <c r="Q44" s="153" t="s">
        <v>21</v>
      </c>
      <c r="R44" s="153" t="s">
        <v>21</v>
      </c>
      <c r="S44" s="6">
        <v>105</v>
      </c>
      <c r="T44" s="6">
        <v>330</v>
      </c>
      <c r="U44" s="7">
        <f>100*T44/S44</f>
        <v>314.2857142857143</v>
      </c>
    </row>
    <row r="45" spans="1:21" ht="18.75" customHeight="1">
      <c r="A45" s="207"/>
      <c r="B45" s="206" t="s">
        <v>201</v>
      </c>
      <c r="C45" s="6">
        <v>844</v>
      </c>
      <c r="D45" s="6">
        <v>743</v>
      </c>
      <c r="E45" s="6">
        <v>689</v>
      </c>
      <c r="F45" s="7">
        <v>845</v>
      </c>
      <c r="G45" s="7">
        <v>718</v>
      </c>
      <c r="H45" s="7"/>
      <c r="K45" s="226"/>
      <c r="L45" s="206" t="s">
        <v>42</v>
      </c>
      <c r="M45" s="6">
        <v>206</v>
      </c>
      <c r="N45" s="6">
        <v>1040</v>
      </c>
      <c r="O45" s="7">
        <v>507</v>
      </c>
      <c r="P45" s="153" t="s">
        <v>21</v>
      </c>
      <c r="Q45" s="153" t="s">
        <v>21</v>
      </c>
      <c r="R45" s="153" t="s">
        <v>21</v>
      </c>
      <c r="S45" s="153" t="s">
        <v>21</v>
      </c>
      <c r="T45" s="153" t="s">
        <v>21</v>
      </c>
      <c r="U45" s="153" t="s">
        <v>21</v>
      </c>
    </row>
    <row r="46" spans="1:21" ht="18.75" customHeight="1">
      <c r="A46" s="207"/>
      <c r="B46" s="206" t="s">
        <v>200</v>
      </c>
      <c r="C46" s="213">
        <v>540</v>
      </c>
      <c r="D46" s="213">
        <v>403</v>
      </c>
      <c r="E46" s="213">
        <v>364</v>
      </c>
      <c r="F46" s="212">
        <v>451</v>
      </c>
      <c r="G46" s="7">
        <v>590</v>
      </c>
      <c r="H46" s="7"/>
      <c r="K46" s="226"/>
      <c r="L46" s="206" t="s">
        <v>41</v>
      </c>
      <c r="M46" s="153" t="s">
        <v>115</v>
      </c>
      <c r="N46" s="153" t="s">
        <v>115</v>
      </c>
      <c r="O46" s="153" t="s">
        <v>115</v>
      </c>
      <c r="P46" s="153" t="s">
        <v>21</v>
      </c>
      <c r="Q46" s="153" t="s">
        <v>21</v>
      </c>
      <c r="R46" s="153" t="s">
        <v>21</v>
      </c>
      <c r="S46" s="153" t="s">
        <v>21</v>
      </c>
      <c r="T46" s="153" t="s">
        <v>21</v>
      </c>
      <c r="U46" s="153" t="s">
        <v>21</v>
      </c>
    </row>
    <row r="47" spans="1:21" ht="18.75" customHeight="1">
      <c r="A47" s="2"/>
      <c r="B47" s="206" t="s">
        <v>199</v>
      </c>
      <c r="C47" s="211">
        <v>1360</v>
      </c>
      <c r="D47" s="211">
        <v>1620</v>
      </c>
      <c r="E47" s="211">
        <v>1300</v>
      </c>
      <c r="F47" s="211">
        <v>1520</v>
      </c>
      <c r="G47" s="211">
        <v>1060</v>
      </c>
      <c r="H47" s="211"/>
      <c r="K47" s="226"/>
      <c r="L47" s="206" t="s">
        <v>40</v>
      </c>
      <c r="M47" s="6">
        <v>517</v>
      </c>
      <c r="N47" s="6">
        <v>2680</v>
      </c>
      <c r="O47" s="7">
        <v>519</v>
      </c>
      <c r="P47" s="153" t="s">
        <v>21</v>
      </c>
      <c r="Q47" s="153" t="s">
        <v>21</v>
      </c>
      <c r="R47" s="153" t="s">
        <v>21</v>
      </c>
      <c r="S47" s="6">
        <v>65</v>
      </c>
      <c r="T47" s="6">
        <v>214</v>
      </c>
      <c r="U47" s="7">
        <f>100*T47/S47</f>
        <v>329.2307692307692</v>
      </c>
    </row>
    <row r="48" spans="1:21" ht="18.75" customHeight="1">
      <c r="A48" s="2"/>
      <c r="B48" s="206"/>
      <c r="C48" s="2"/>
      <c r="D48" s="2"/>
      <c r="E48" s="2"/>
      <c r="F48" s="2"/>
      <c r="G48" s="2"/>
      <c r="H48" s="2"/>
      <c r="K48" s="226"/>
      <c r="L48" s="206" t="s">
        <v>39</v>
      </c>
      <c r="M48" s="6">
        <v>98</v>
      </c>
      <c r="N48" s="6">
        <v>493</v>
      </c>
      <c r="O48" s="7">
        <f>100*N48/M48</f>
        <v>503.0612244897959</v>
      </c>
      <c r="P48" s="6">
        <v>2</v>
      </c>
      <c r="Q48" s="6">
        <v>5</v>
      </c>
      <c r="R48" s="7">
        <v>298</v>
      </c>
      <c r="S48" s="6">
        <v>67</v>
      </c>
      <c r="T48" s="6">
        <v>223</v>
      </c>
      <c r="U48" s="7">
        <f>100*T48/S48</f>
        <v>332.8358208955224</v>
      </c>
    </row>
    <row r="49" spans="1:21" ht="18.75" customHeight="1">
      <c r="A49" s="210" t="s">
        <v>198</v>
      </c>
      <c r="B49" s="209"/>
      <c r="C49" s="208"/>
      <c r="D49" s="208"/>
      <c r="E49" s="208"/>
      <c r="F49" s="208"/>
      <c r="G49" s="208"/>
      <c r="H49" s="208"/>
      <c r="K49" s="226"/>
      <c r="L49" s="206"/>
      <c r="M49" s="208"/>
      <c r="N49" s="208"/>
      <c r="O49" s="208"/>
      <c r="P49" s="208"/>
      <c r="Q49" s="208"/>
      <c r="R49" s="208"/>
      <c r="S49" s="208"/>
      <c r="T49" s="208"/>
      <c r="U49" s="208"/>
    </row>
    <row r="50" spans="1:21" ht="18.75" customHeight="1">
      <c r="A50" s="207"/>
      <c r="B50" s="206" t="s">
        <v>197</v>
      </c>
      <c r="C50" s="6">
        <v>857</v>
      </c>
      <c r="D50" s="6">
        <v>1240</v>
      </c>
      <c r="E50" s="6">
        <v>1190</v>
      </c>
      <c r="F50" s="7">
        <v>1130</v>
      </c>
      <c r="G50" s="7">
        <v>1330</v>
      </c>
      <c r="H50" s="7"/>
      <c r="K50" s="225" t="s">
        <v>38</v>
      </c>
      <c r="L50" s="189"/>
      <c r="M50" s="148">
        <f>SUM(M51:M54)</f>
        <v>3050</v>
      </c>
      <c r="N50" s="148">
        <f>SUM(N51:N54)</f>
        <v>14910</v>
      </c>
      <c r="O50" s="156">
        <f>100*N50/M50</f>
        <v>488.8524590163934</v>
      </c>
      <c r="P50" s="149" t="s">
        <v>21</v>
      </c>
      <c r="Q50" s="149" t="s">
        <v>21</v>
      </c>
      <c r="R50" s="149" t="s">
        <v>21</v>
      </c>
      <c r="S50" s="148">
        <f>SUM(S51:S54)</f>
        <v>6</v>
      </c>
      <c r="T50" s="148">
        <f>SUM(T51:T54)</f>
        <v>24</v>
      </c>
      <c r="U50" s="156">
        <v>395</v>
      </c>
    </row>
    <row r="51" spans="1:21" ht="18.75" customHeight="1">
      <c r="A51" s="207"/>
      <c r="B51" s="206" t="s">
        <v>196</v>
      </c>
      <c r="C51" s="6">
        <v>2030</v>
      </c>
      <c r="D51" s="6">
        <v>1960</v>
      </c>
      <c r="E51" s="6">
        <v>1900</v>
      </c>
      <c r="F51" s="7">
        <v>2100</v>
      </c>
      <c r="G51" s="7">
        <v>1870</v>
      </c>
      <c r="H51" s="7"/>
      <c r="K51" s="207"/>
      <c r="L51" s="206" t="s">
        <v>37</v>
      </c>
      <c r="M51" s="6">
        <v>686</v>
      </c>
      <c r="N51" s="6">
        <v>3250</v>
      </c>
      <c r="O51" s="7">
        <f>100*N51/M51</f>
        <v>473.7609329446064</v>
      </c>
      <c r="P51" s="153" t="s">
        <v>21</v>
      </c>
      <c r="Q51" s="153" t="s">
        <v>21</v>
      </c>
      <c r="R51" s="153" t="s">
        <v>21</v>
      </c>
      <c r="S51" s="6">
        <v>6</v>
      </c>
      <c r="T51" s="6">
        <v>24</v>
      </c>
      <c r="U51" s="7">
        <v>395</v>
      </c>
    </row>
    <row r="52" spans="1:21" ht="18.75" customHeight="1">
      <c r="A52" s="207"/>
      <c r="B52" s="206" t="s">
        <v>195</v>
      </c>
      <c r="C52" s="6">
        <v>3220</v>
      </c>
      <c r="D52" s="6">
        <v>4250</v>
      </c>
      <c r="E52" s="6">
        <v>3980</v>
      </c>
      <c r="F52" s="7">
        <v>4170</v>
      </c>
      <c r="G52" s="7">
        <v>4170</v>
      </c>
      <c r="H52" s="7"/>
      <c r="K52" s="207"/>
      <c r="L52" s="206" t="s">
        <v>36</v>
      </c>
      <c r="M52" s="6">
        <v>548</v>
      </c>
      <c r="N52" s="6">
        <v>2730</v>
      </c>
      <c r="O52" s="7">
        <f>100*N52/M52</f>
        <v>498.17518248175185</v>
      </c>
      <c r="P52" s="153" t="s">
        <v>21</v>
      </c>
      <c r="Q52" s="153" t="s">
        <v>21</v>
      </c>
      <c r="R52" s="153" t="s">
        <v>21</v>
      </c>
      <c r="S52" s="153" t="s">
        <v>21</v>
      </c>
      <c r="T52" s="153" t="s">
        <v>21</v>
      </c>
      <c r="U52" s="153" t="s">
        <v>21</v>
      </c>
    </row>
    <row r="53" spans="1:21" ht="18.75" customHeight="1">
      <c r="A53" s="207"/>
      <c r="B53" s="206" t="s">
        <v>194</v>
      </c>
      <c r="C53" s="6">
        <v>140</v>
      </c>
      <c r="D53" s="6">
        <v>149</v>
      </c>
      <c r="E53" s="6">
        <v>131</v>
      </c>
      <c r="F53" s="7">
        <v>143</v>
      </c>
      <c r="G53" s="7">
        <v>108</v>
      </c>
      <c r="H53" s="7"/>
      <c r="K53" s="207"/>
      <c r="L53" s="206" t="s">
        <v>35</v>
      </c>
      <c r="M53" s="6">
        <v>1250</v>
      </c>
      <c r="N53" s="6">
        <v>6110</v>
      </c>
      <c r="O53" s="7">
        <v>488</v>
      </c>
      <c r="P53" s="153" t="s">
        <v>21</v>
      </c>
      <c r="Q53" s="153" t="s">
        <v>21</v>
      </c>
      <c r="R53" s="153" t="s">
        <v>21</v>
      </c>
      <c r="S53" s="153" t="s">
        <v>21</v>
      </c>
      <c r="T53" s="153" t="s">
        <v>21</v>
      </c>
      <c r="U53" s="153" t="s">
        <v>21</v>
      </c>
    </row>
    <row r="54" spans="1:21" ht="18.75" customHeight="1">
      <c r="A54" s="207"/>
      <c r="B54" s="206" t="s">
        <v>193</v>
      </c>
      <c r="C54" s="6">
        <v>206</v>
      </c>
      <c r="D54" s="6">
        <v>250</v>
      </c>
      <c r="E54" s="6">
        <v>262</v>
      </c>
      <c r="F54" s="7">
        <v>250</v>
      </c>
      <c r="G54" s="7">
        <v>254</v>
      </c>
      <c r="H54" s="7"/>
      <c r="K54" s="207"/>
      <c r="L54" s="206" t="s">
        <v>34</v>
      </c>
      <c r="M54" s="6">
        <v>566</v>
      </c>
      <c r="N54" s="6">
        <v>2820</v>
      </c>
      <c r="O54" s="7">
        <v>499</v>
      </c>
      <c r="P54" s="153" t="s">
        <v>21</v>
      </c>
      <c r="Q54" s="153" t="s">
        <v>21</v>
      </c>
      <c r="R54" s="153" t="s">
        <v>21</v>
      </c>
      <c r="S54" s="153" t="s">
        <v>21</v>
      </c>
      <c r="T54" s="153" t="s">
        <v>21</v>
      </c>
      <c r="U54" s="153" t="s">
        <v>21</v>
      </c>
    </row>
    <row r="55" spans="1:21" ht="18.75" customHeight="1">
      <c r="A55" s="207"/>
      <c r="B55" s="206" t="s">
        <v>192</v>
      </c>
      <c r="C55" s="6">
        <v>999</v>
      </c>
      <c r="D55" s="6">
        <v>1450</v>
      </c>
      <c r="E55" s="6">
        <v>1240</v>
      </c>
      <c r="F55" s="7">
        <v>1190</v>
      </c>
      <c r="G55" s="7">
        <v>1310</v>
      </c>
      <c r="H55" s="7"/>
      <c r="K55" s="207"/>
      <c r="L55" s="206"/>
      <c r="M55" s="208"/>
      <c r="N55" s="208"/>
      <c r="O55" s="208"/>
      <c r="P55" s="208"/>
      <c r="Q55" s="208"/>
      <c r="R55" s="208"/>
      <c r="S55" s="208"/>
      <c r="T55" s="208"/>
      <c r="U55" s="208"/>
    </row>
    <row r="56" spans="1:21" ht="18.75" customHeight="1">
      <c r="A56" s="207"/>
      <c r="B56" s="206" t="s">
        <v>191</v>
      </c>
      <c r="C56" s="6">
        <v>94</v>
      </c>
      <c r="D56" s="6">
        <v>262</v>
      </c>
      <c r="E56" s="6">
        <v>225</v>
      </c>
      <c r="F56" s="7">
        <v>241</v>
      </c>
      <c r="G56" s="7">
        <v>243</v>
      </c>
      <c r="H56" s="7"/>
      <c r="K56" s="225" t="s">
        <v>33</v>
      </c>
      <c r="L56" s="189"/>
      <c r="M56" s="148">
        <f>SUM(M57:M62)</f>
        <v>2823</v>
      </c>
      <c r="N56" s="148">
        <f>SUM(N57:N62)</f>
        <v>13430</v>
      </c>
      <c r="O56" s="156">
        <f>100*N56/M56</f>
        <v>475.7350336521431</v>
      </c>
      <c r="P56" s="149" t="s">
        <v>21</v>
      </c>
      <c r="Q56" s="149" t="s">
        <v>21</v>
      </c>
      <c r="R56" s="149" t="s">
        <v>21</v>
      </c>
      <c r="S56" s="148">
        <f>SUM(S57:S62)</f>
        <v>3</v>
      </c>
      <c r="T56" s="148">
        <f>SUM(T57:T62)</f>
        <v>5</v>
      </c>
      <c r="U56" s="156">
        <f>100*T56/S56</f>
        <v>166.66666666666666</v>
      </c>
    </row>
    <row r="57" spans="1:21" ht="18.75" customHeight="1">
      <c r="A57" s="207"/>
      <c r="B57" s="206" t="s">
        <v>190</v>
      </c>
      <c r="C57" s="6">
        <v>347</v>
      </c>
      <c r="D57" s="6">
        <v>359</v>
      </c>
      <c r="E57" s="6">
        <v>324</v>
      </c>
      <c r="F57" s="7">
        <v>247</v>
      </c>
      <c r="G57" s="7">
        <v>246</v>
      </c>
      <c r="H57" s="7"/>
      <c r="K57" s="226"/>
      <c r="L57" s="206" t="s">
        <v>32</v>
      </c>
      <c r="M57" s="6">
        <v>400</v>
      </c>
      <c r="N57" s="6">
        <v>1890</v>
      </c>
      <c r="O57" s="7">
        <f>100*N57/M57</f>
        <v>472.5</v>
      </c>
      <c r="P57" s="153" t="s">
        <v>21</v>
      </c>
      <c r="Q57" s="153" t="s">
        <v>21</v>
      </c>
      <c r="R57" s="153" t="s">
        <v>21</v>
      </c>
      <c r="S57" s="153">
        <v>0</v>
      </c>
      <c r="T57" s="153">
        <v>0</v>
      </c>
      <c r="U57" s="153">
        <v>80</v>
      </c>
    </row>
    <row r="58" spans="1:21" ht="18.75" customHeight="1">
      <c r="A58" s="207"/>
      <c r="B58" s="206"/>
      <c r="C58" s="208"/>
      <c r="D58" s="208"/>
      <c r="E58" s="208"/>
      <c r="F58" s="208"/>
      <c r="G58" s="208"/>
      <c r="H58" s="208"/>
      <c r="K58" s="226"/>
      <c r="L58" s="206" t="s">
        <v>31</v>
      </c>
      <c r="M58" s="6">
        <v>377</v>
      </c>
      <c r="N58" s="6">
        <v>1800</v>
      </c>
      <c r="O58" s="7">
        <v>478</v>
      </c>
      <c r="P58" s="153" t="s">
        <v>21</v>
      </c>
      <c r="Q58" s="153" t="s">
        <v>21</v>
      </c>
      <c r="R58" s="153" t="s">
        <v>21</v>
      </c>
      <c r="S58" s="153" t="s">
        <v>21</v>
      </c>
      <c r="T58" s="153" t="s">
        <v>21</v>
      </c>
      <c r="U58" s="153" t="s">
        <v>21</v>
      </c>
    </row>
    <row r="59" spans="1:21" ht="18.75" customHeight="1">
      <c r="A59" s="210" t="s">
        <v>189</v>
      </c>
      <c r="B59" s="209"/>
      <c r="C59" s="208"/>
      <c r="D59" s="208"/>
      <c r="E59" s="208"/>
      <c r="F59" s="208"/>
      <c r="G59" s="208"/>
      <c r="H59" s="208"/>
      <c r="K59" s="226"/>
      <c r="L59" s="206" t="s">
        <v>30</v>
      </c>
      <c r="M59" s="6">
        <v>697</v>
      </c>
      <c r="N59" s="6">
        <v>3350</v>
      </c>
      <c r="O59" s="7">
        <v>480</v>
      </c>
      <c r="P59" s="153" t="s">
        <v>21</v>
      </c>
      <c r="Q59" s="153" t="s">
        <v>21</v>
      </c>
      <c r="R59" s="153" t="s">
        <v>21</v>
      </c>
      <c r="S59" s="153">
        <v>0</v>
      </c>
      <c r="T59" s="153">
        <v>0</v>
      </c>
      <c r="U59" s="153">
        <v>165</v>
      </c>
    </row>
    <row r="60" spans="1:21" ht="18.75" customHeight="1">
      <c r="A60" s="207"/>
      <c r="B60" s="206" t="s">
        <v>188</v>
      </c>
      <c r="C60" s="6">
        <v>1290</v>
      </c>
      <c r="D60" s="6">
        <v>1310</v>
      </c>
      <c r="E60" s="6">
        <v>1180</v>
      </c>
      <c r="F60" s="7">
        <v>1070</v>
      </c>
      <c r="G60" s="7">
        <v>1020</v>
      </c>
      <c r="H60" s="7"/>
      <c r="K60" s="226"/>
      <c r="L60" s="206" t="s">
        <v>29</v>
      </c>
      <c r="M60" s="6">
        <v>679</v>
      </c>
      <c r="N60" s="6">
        <v>3260</v>
      </c>
      <c r="O60" s="7">
        <f>100*N60/M60</f>
        <v>480.1178203240059</v>
      </c>
      <c r="P60" s="153" t="s">
        <v>21</v>
      </c>
      <c r="Q60" s="153" t="s">
        <v>21</v>
      </c>
      <c r="R60" s="153" t="s">
        <v>21</v>
      </c>
      <c r="S60" s="153" t="s">
        <v>21</v>
      </c>
      <c r="T60" s="153" t="s">
        <v>21</v>
      </c>
      <c r="U60" s="153" t="s">
        <v>21</v>
      </c>
    </row>
    <row r="61" spans="1:21" ht="18.75" customHeight="1">
      <c r="A61" s="205"/>
      <c r="B61" s="204" t="s">
        <v>187</v>
      </c>
      <c r="C61" s="144">
        <v>27</v>
      </c>
      <c r="D61" s="145">
        <v>35</v>
      </c>
      <c r="E61" s="145" t="s">
        <v>186</v>
      </c>
      <c r="F61" s="144">
        <v>28</v>
      </c>
      <c r="G61" s="145" t="s">
        <v>186</v>
      </c>
      <c r="H61" s="153"/>
      <c r="K61" s="226"/>
      <c r="L61" s="206" t="s">
        <v>28</v>
      </c>
      <c r="M61" s="6">
        <v>412</v>
      </c>
      <c r="N61" s="6">
        <v>1880</v>
      </c>
      <c r="O61" s="7">
        <v>457</v>
      </c>
      <c r="P61" s="153" t="s">
        <v>21</v>
      </c>
      <c r="Q61" s="153" t="s">
        <v>21</v>
      </c>
      <c r="R61" s="153" t="s">
        <v>21</v>
      </c>
      <c r="S61" s="6">
        <v>3</v>
      </c>
      <c r="T61" s="6">
        <v>5</v>
      </c>
      <c r="U61" s="7">
        <v>175</v>
      </c>
    </row>
    <row r="62" spans="1:21" ht="18.75" customHeight="1">
      <c r="A62" s="2" t="s">
        <v>4</v>
      </c>
      <c r="B62" s="2"/>
      <c r="C62" s="2"/>
      <c r="D62" s="2"/>
      <c r="E62" s="2"/>
      <c r="F62" s="2"/>
      <c r="G62" s="2"/>
      <c r="H62" s="2"/>
      <c r="K62" s="226"/>
      <c r="L62" s="206" t="s">
        <v>27</v>
      </c>
      <c r="M62" s="6">
        <v>258</v>
      </c>
      <c r="N62" s="6">
        <v>1250</v>
      </c>
      <c r="O62" s="7">
        <f>100*N62/M62</f>
        <v>484.49612403100775</v>
      </c>
      <c r="P62" s="153" t="s">
        <v>21</v>
      </c>
      <c r="Q62" s="153" t="s">
        <v>21</v>
      </c>
      <c r="R62" s="153" t="s">
        <v>21</v>
      </c>
      <c r="S62" s="153" t="s">
        <v>21</v>
      </c>
      <c r="T62" s="153" t="s">
        <v>21</v>
      </c>
      <c r="U62" s="153" t="s">
        <v>21</v>
      </c>
    </row>
    <row r="63" spans="11:21" ht="18.75" customHeight="1">
      <c r="K63" s="226"/>
      <c r="L63" s="206"/>
      <c r="M63" s="208"/>
      <c r="N63" s="208"/>
      <c r="O63" s="208"/>
      <c r="P63" s="208"/>
      <c r="Q63" s="208"/>
      <c r="R63" s="208"/>
      <c r="S63" s="208"/>
      <c r="T63" s="208"/>
      <c r="U63" s="208"/>
    </row>
    <row r="64" spans="11:21" ht="18.75" customHeight="1">
      <c r="K64" s="225" t="s">
        <v>26</v>
      </c>
      <c r="L64" s="189"/>
      <c r="M64" s="148">
        <f>SUM(M65:M68)</f>
        <v>2528</v>
      </c>
      <c r="N64" s="148">
        <f>SUM(N65:N68)</f>
        <v>11340</v>
      </c>
      <c r="O64" s="156">
        <f>100*N64/M64</f>
        <v>448.5759493670886</v>
      </c>
      <c r="P64" s="149" t="s">
        <v>21</v>
      </c>
      <c r="Q64" s="149" t="s">
        <v>21</v>
      </c>
      <c r="R64" s="149" t="s">
        <v>21</v>
      </c>
      <c r="S64" s="149" t="s">
        <v>21</v>
      </c>
      <c r="T64" s="149" t="s">
        <v>21</v>
      </c>
      <c r="U64" s="149" t="s">
        <v>21</v>
      </c>
    </row>
    <row r="65" spans="11:21" ht="18.75" customHeight="1">
      <c r="K65" s="226"/>
      <c r="L65" s="206" t="s">
        <v>25</v>
      </c>
      <c r="M65" s="6">
        <v>852</v>
      </c>
      <c r="N65" s="6">
        <v>3810</v>
      </c>
      <c r="O65" s="7">
        <f>100*N65/M65</f>
        <v>447.1830985915493</v>
      </c>
      <c r="P65" s="153" t="s">
        <v>21</v>
      </c>
      <c r="Q65" s="153" t="s">
        <v>21</v>
      </c>
      <c r="R65" s="153" t="s">
        <v>21</v>
      </c>
      <c r="S65" s="153" t="s">
        <v>21</v>
      </c>
      <c r="T65" s="153" t="s">
        <v>21</v>
      </c>
      <c r="U65" s="153" t="s">
        <v>21</v>
      </c>
    </row>
    <row r="66" spans="11:21" ht="18.75" customHeight="1">
      <c r="K66" s="226"/>
      <c r="L66" s="206" t="s">
        <v>24</v>
      </c>
      <c r="M66" s="6">
        <v>646</v>
      </c>
      <c r="N66" s="6">
        <v>2940</v>
      </c>
      <c r="O66" s="7">
        <f>100*N66/M66</f>
        <v>455.10835913312695</v>
      </c>
      <c r="P66" s="153" t="s">
        <v>21</v>
      </c>
      <c r="Q66" s="153" t="s">
        <v>21</v>
      </c>
      <c r="R66" s="153" t="s">
        <v>21</v>
      </c>
      <c r="S66" s="153" t="s">
        <v>21</v>
      </c>
      <c r="T66" s="153" t="s">
        <v>21</v>
      </c>
      <c r="U66" s="153" t="s">
        <v>21</v>
      </c>
    </row>
    <row r="67" spans="11:21" ht="18.75" customHeight="1">
      <c r="K67" s="226"/>
      <c r="L67" s="206" t="s">
        <v>23</v>
      </c>
      <c r="M67" s="6">
        <v>457</v>
      </c>
      <c r="N67" s="6">
        <v>2030</v>
      </c>
      <c r="O67" s="7">
        <v>445</v>
      </c>
      <c r="P67" s="153" t="s">
        <v>21</v>
      </c>
      <c r="Q67" s="153" t="s">
        <v>21</v>
      </c>
      <c r="R67" s="153" t="s">
        <v>21</v>
      </c>
      <c r="S67" s="153" t="s">
        <v>21</v>
      </c>
      <c r="T67" s="153" t="s">
        <v>21</v>
      </c>
      <c r="U67" s="153" t="s">
        <v>21</v>
      </c>
    </row>
    <row r="68" spans="11:21" ht="18.75" customHeight="1">
      <c r="K68" s="226"/>
      <c r="L68" s="206" t="s">
        <v>22</v>
      </c>
      <c r="M68" s="6">
        <v>573</v>
      </c>
      <c r="N68" s="6">
        <v>2560</v>
      </c>
      <c r="O68" s="7">
        <f>100*N68/M68</f>
        <v>446.7713787085515</v>
      </c>
      <c r="P68" s="153" t="s">
        <v>21</v>
      </c>
      <c r="Q68" s="153" t="s">
        <v>21</v>
      </c>
      <c r="R68" s="153" t="s">
        <v>21</v>
      </c>
      <c r="S68" s="153" t="s">
        <v>21</v>
      </c>
      <c r="T68" s="153" t="s">
        <v>21</v>
      </c>
      <c r="U68" s="153" t="s">
        <v>21</v>
      </c>
    </row>
    <row r="69" spans="11:21" ht="18.75" customHeight="1">
      <c r="K69" s="226"/>
      <c r="L69" s="206"/>
      <c r="M69" s="208"/>
      <c r="N69" s="208"/>
      <c r="O69" s="208"/>
      <c r="P69" s="208"/>
      <c r="Q69" s="208"/>
      <c r="R69" s="208"/>
      <c r="S69" s="208"/>
      <c r="T69" s="208"/>
      <c r="U69" s="208"/>
    </row>
    <row r="70" spans="11:21" ht="18.75" customHeight="1">
      <c r="K70" s="225" t="s">
        <v>20</v>
      </c>
      <c r="L70" s="189"/>
      <c r="M70" s="148">
        <f>SUM(M71)</f>
        <v>253</v>
      </c>
      <c r="N70" s="148">
        <f>SUM(N71)</f>
        <v>1120</v>
      </c>
      <c r="O70" s="156">
        <f>100*N70/M70</f>
        <v>442.6877470355731</v>
      </c>
      <c r="P70" s="149" t="s">
        <v>21</v>
      </c>
      <c r="Q70" s="149" t="s">
        <v>21</v>
      </c>
      <c r="R70" s="149" t="s">
        <v>21</v>
      </c>
      <c r="S70" s="148">
        <f>SUM(S71)</f>
        <v>12</v>
      </c>
      <c r="T70" s="148">
        <f>SUM(T71)</f>
        <v>44</v>
      </c>
      <c r="U70" s="156">
        <f>100*T70/S70</f>
        <v>366.6666666666667</v>
      </c>
    </row>
    <row r="71" spans="11:21" ht="18.75" customHeight="1">
      <c r="K71" s="205"/>
      <c r="L71" s="204" t="s">
        <v>19</v>
      </c>
      <c r="M71" s="144">
        <v>253</v>
      </c>
      <c r="N71" s="144">
        <v>1120</v>
      </c>
      <c r="O71" s="144">
        <f>100*N71/M71</f>
        <v>442.6877470355731</v>
      </c>
      <c r="P71" s="145" t="s">
        <v>21</v>
      </c>
      <c r="Q71" s="145" t="s">
        <v>21</v>
      </c>
      <c r="R71" s="145" t="s">
        <v>21</v>
      </c>
      <c r="S71" s="144">
        <v>12</v>
      </c>
      <c r="T71" s="144">
        <v>44</v>
      </c>
      <c r="U71" s="144">
        <f>100*T71/S71</f>
        <v>366.6666666666667</v>
      </c>
    </row>
    <row r="72" spans="11:21" ht="18.75" customHeight="1">
      <c r="K72" s="2" t="s">
        <v>241</v>
      </c>
      <c r="L72" s="2"/>
      <c r="M72" s="2"/>
      <c r="N72" s="2"/>
      <c r="O72" s="2"/>
      <c r="P72" s="2"/>
      <c r="Q72" s="2"/>
      <c r="R72" s="2"/>
      <c r="S72" s="2"/>
      <c r="T72" s="2"/>
      <c r="U72" s="2"/>
    </row>
    <row r="73" spans="11:21" ht="18.75" customHeight="1">
      <c r="K73" s="2" t="s">
        <v>4</v>
      </c>
      <c r="L73" s="2"/>
      <c r="M73" s="208"/>
      <c r="N73" s="208"/>
      <c r="O73" s="208"/>
      <c r="P73" s="208"/>
      <c r="Q73" s="208"/>
      <c r="R73" s="208"/>
      <c r="S73" s="208"/>
      <c r="T73" s="208"/>
      <c r="U73" s="208"/>
    </row>
  </sheetData>
  <sheetProtection/>
  <mergeCells count="45">
    <mergeCell ref="T6:T7"/>
    <mergeCell ref="M6:M7"/>
    <mergeCell ref="N6:N7"/>
    <mergeCell ref="P6:P7"/>
    <mergeCell ref="K21:L21"/>
    <mergeCell ref="K22:L22"/>
    <mergeCell ref="K15:L15"/>
    <mergeCell ref="K16:L16"/>
    <mergeCell ref="K19:L19"/>
    <mergeCell ref="K20:L20"/>
    <mergeCell ref="K18:L18"/>
    <mergeCell ref="K17:L17"/>
    <mergeCell ref="K70:L70"/>
    <mergeCell ref="K24:L24"/>
    <mergeCell ref="K27:L27"/>
    <mergeCell ref="K33:L33"/>
    <mergeCell ref="K43:L43"/>
    <mergeCell ref="K50:L50"/>
    <mergeCell ref="K56:L56"/>
    <mergeCell ref="K64:L64"/>
    <mergeCell ref="K11:L11"/>
    <mergeCell ref="K12:L12"/>
    <mergeCell ref="K13:L13"/>
    <mergeCell ref="S6:S7"/>
    <mergeCell ref="K9:L9"/>
    <mergeCell ref="K10:L10"/>
    <mergeCell ref="T1:U1"/>
    <mergeCell ref="K3:U3"/>
    <mergeCell ref="R6:R7"/>
    <mergeCell ref="U6:U7"/>
    <mergeCell ref="Q6:Q7"/>
    <mergeCell ref="M5:O5"/>
    <mergeCell ref="P5:R5"/>
    <mergeCell ref="S5:U5"/>
    <mergeCell ref="K5:L7"/>
    <mergeCell ref="O6:O7"/>
    <mergeCell ref="A59:B59"/>
    <mergeCell ref="A5:B5"/>
    <mergeCell ref="A3:G3"/>
    <mergeCell ref="A20:B20"/>
    <mergeCell ref="A49:B49"/>
    <mergeCell ref="A6:B6"/>
    <mergeCell ref="A8:B8"/>
    <mergeCell ref="A12:B12"/>
    <mergeCell ref="A16:B16"/>
  </mergeCells>
  <printOptions horizontalCentered="1"/>
  <pageMargins left="0.5118110236220472" right="0.5118110236220472" top="0.5511811023622047" bottom="0.35433070866141736" header="0" footer="0"/>
  <pageSetup fitToHeight="1" fitToWidth="1" horizontalDpi="600" verticalDpi="600" orientation="landscape" paperSize="8" scale="61" r:id="rId1"/>
</worksheet>
</file>

<file path=xl/worksheets/sheet5.xml><?xml version="1.0" encoding="utf-8"?>
<worksheet xmlns="http://schemas.openxmlformats.org/spreadsheetml/2006/main" xmlns:r="http://schemas.openxmlformats.org/officeDocument/2006/relationships">
  <sheetPr>
    <pageSetUpPr fitToPage="1"/>
  </sheetPr>
  <dimension ref="A1:U57"/>
  <sheetViews>
    <sheetView zoomScalePageLayoutView="0" workbookViewId="0" topLeftCell="A1">
      <selection activeCell="A1" sqref="A1"/>
    </sheetView>
  </sheetViews>
  <sheetFormatPr defaultColWidth="8.796875" defaultRowHeight="18.75" customHeight="1"/>
  <cols>
    <col min="1" max="8" width="11.8984375" style="0" customWidth="1"/>
    <col min="9" max="10" width="10" style="0" customWidth="1"/>
    <col min="11" max="11" width="3.09765625" style="0" customWidth="1"/>
    <col min="12" max="16384" width="11.8984375" style="0" customWidth="1"/>
  </cols>
  <sheetData>
    <row r="1" spans="1:21" ht="18.75" customHeight="1">
      <c r="A1" s="22" t="s">
        <v>271</v>
      </c>
      <c r="B1" s="2"/>
      <c r="C1" s="2"/>
      <c r="D1" s="2"/>
      <c r="E1" s="2"/>
      <c r="F1" s="2"/>
      <c r="G1" s="2"/>
      <c r="K1" s="2"/>
      <c r="L1" s="2"/>
      <c r="M1" s="2"/>
      <c r="N1" s="2"/>
      <c r="O1" s="2"/>
      <c r="P1" s="2"/>
      <c r="Q1" s="2"/>
      <c r="R1" s="2"/>
      <c r="S1" s="2"/>
      <c r="T1" s="82" t="s">
        <v>284</v>
      </c>
      <c r="U1" s="83"/>
    </row>
    <row r="2" spans="1:21" ht="18.75" customHeight="1">
      <c r="A2" s="2"/>
      <c r="B2" s="2"/>
      <c r="C2" s="2"/>
      <c r="D2" s="2"/>
      <c r="E2" s="2"/>
      <c r="F2" s="2"/>
      <c r="G2" s="2"/>
      <c r="K2" s="2"/>
      <c r="L2" s="2"/>
      <c r="M2" s="2"/>
      <c r="N2" s="2"/>
      <c r="O2" s="2"/>
      <c r="P2" s="2"/>
      <c r="Q2" s="2"/>
      <c r="R2" s="2"/>
      <c r="S2" s="2"/>
      <c r="T2" s="2"/>
      <c r="U2" s="2"/>
    </row>
    <row r="3" spans="1:21" ht="18.75" customHeight="1">
      <c r="A3" s="24" t="s">
        <v>270</v>
      </c>
      <c r="B3" s="24"/>
      <c r="C3" s="24"/>
      <c r="D3" s="24"/>
      <c r="E3" s="24"/>
      <c r="F3" s="24"/>
      <c r="G3" s="24"/>
      <c r="K3" s="24" t="s">
        <v>283</v>
      </c>
      <c r="L3" s="24"/>
      <c r="M3" s="24"/>
      <c r="N3" s="24"/>
      <c r="O3" s="24"/>
      <c r="P3" s="24"/>
      <c r="Q3" s="24"/>
      <c r="R3" s="24"/>
      <c r="S3" s="24"/>
      <c r="T3" s="24"/>
      <c r="U3" s="24"/>
    </row>
    <row r="4" spans="1:21" ht="18.75" customHeight="1" thickBot="1">
      <c r="A4" s="8"/>
      <c r="B4" s="8"/>
      <c r="C4" s="8"/>
      <c r="D4" s="8"/>
      <c r="E4" s="8"/>
      <c r="F4" s="8"/>
      <c r="G4" s="8"/>
      <c r="K4" s="2"/>
      <c r="L4" s="3"/>
      <c r="M4" s="3"/>
      <c r="N4" s="3"/>
      <c r="O4" s="3"/>
      <c r="P4" s="3"/>
      <c r="Q4" s="3"/>
      <c r="R4" s="3"/>
      <c r="S4" s="3"/>
      <c r="T4" s="3"/>
      <c r="U4" s="4" t="s">
        <v>282</v>
      </c>
    </row>
    <row r="5" spans="1:21" ht="18.75" customHeight="1">
      <c r="A5" s="78" t="s">
        <v>269</v>
      </c>
      <c r="B5" s="259" t="s">
        <v>268</v>
      </c>
      <c r="C5" s="259" t="s">
        <v>267</v>
      </c>
      <c r="D5" s="259" t="s">
        <v>266</v>
      </c>
      <c r="E5" s="94" t="s">
        <v>265</v>
      </c>
      <c r="F5" s="72"/>
      <c r="G5" s="72"/>
      <c r="K5" s="79" t="s">
        <v>154</v>
      </c>
      <c r="L5" s="78"/>
      <c r="M5" s="94" t="s">
        <v>281</v>
      </c>
      <c r="N5" s="72"/>
      <c r="O5" s="72"/>
      <c r="P5" s="95"/>
      <c r="Q5" s="202" t="s">
        <v>280</v>
      </c>
      <c r="R5" s="202" t="s">
        <v>279</v>
      </c>
      <c r="S5" s="261" t="s">
        <v>278</v>
      </c>
      <c r="T5" s="202" t="s">
        <v>277</v>
      </c>
      <c r="U5" s="260" t="s">
        <v>276</v>
      </c>
    </row>
    <row r="6" spans="1:21" ht="18.75" customHeight="1">
      <c r="A6" s="61"/>
      <c r="B6" s="125" t="s">
        <v>264</v>
      </c>
      <c r="C6" s="125" t="s">
        <v>263</v>
      </c>
      <c r="D6" s="125" t="s">
        <v>262</v>
      </c>
      <c r="E6" s="60" t="s">
        <v>167</v>
      </c>
      <c r="F6" s="60" t="s">
        <v>261</v>
      </c>
      <c r="G6" s="92" t="s">
        <v>260</v>
      </c>
      <c r="K6" s="62"/>
      <c r="L6" s="61"/>
      <c r="M6" s="60" t="s">
        <v>275</v>
      </c>
      <c r="N6" s="262" t="s">
        <v>274</v>
      </c>
      <c r="O6" s="59" t="s">
        <v>273</v>
      </c>
      <c r="P6" s="262" t="s">
        <v>272</v>
      </c>
      <c r="Q6" s="203"/>
      <c r="R6" s="203"/>
      <c r="S6" s="201"/>
      <c r="T6" s="203"/>
      <c r="U6" s="233"/>
    </row>
    <row r="7" spans="1:21" ht="18.75" customHeight="1">
      <c r="A7" s="91" t="s">
        <v>5</v>
      </c>
      <c r="B7" s="41">
        <v>1370</v>
      </c>
      <c r="C7" s="41">
        <v>121</v>
      </c>
      <c r="D7" s="41">
        <v>712</v>
      </c>
      <c r="E7" s="90">
        <f>SUM(F7:G7)</f>
        <v>27301</v>
      </c>
      <c r="F7" s="41">
        <v>26663</v>
      </c>
      <c r="G7" s="41">
        <v>638</v>
      </c>
      <c r="K7" s="151" t="s">
        <v>69</v>
      </c>
      <c r="L7" s="150"/>
      <c r="M7" s="168">
        <f>SUM(M8:M16,M18,M23,M32,M38,M43,M50,M55)</f>
        <v>25380</v>
      </c>
      <c r="N7" s="168">
        <f>SUM(N8:N16,N18,N23,N32,N38,N43,N50,N55)</f>
        <v>6685</v>
      </c>
      <c r="O7" s="168">
        <f>SUM(O8:O16,O18,O23,O32,O38,O43,O50,O55)</f>
        <v>12574</v>
      </c>
      <c r="P7" s="168">
        <f>SUM(P8:P16,P18,P23,P32,P38,P43,P50,P55)</f>
        <v>1102</v>
      </c>
      <c r="Q7" s="168">
        <f>SUM(Q8:Q16,Q18,Q23,Q32,Q38,Q43,Q50,Q55)</f>
        <v>30750</v>
      </c>
      <c r="R7" s="168">
        <f>SUM(R8:R16,R18,R23,R32,R38,R43,R50,R55)</f>
        <v>25278</v>
      </c>
      <c r="S7" s="168">
        <f>SUM(S8:S16,S18,S23,S32,S38,S43,S50,S55)</f>
        <v>11463</v>
      </c>
      <c r="T7" s="168">
        <f>SUM(T8:T16,T18,T23,T32,T38,T43,T50,T55)</f>
        <v>19609</v>
      </c>
      <c r="U7" s="168">
        <f>SUM(U8:U16,U18,U23,U32,U38,U43,U50,U55)</f>
        <v>18478</v>
      </c>
    </row>
    <row r="8" spans="1:21" ht="18.75" customHeight="1">
      <c r="A8" s="89">
        <v>6</v>
      </c>
      <c r="B8" s="41">
        <v>895</v>
      </c>
      <c r="C8" s="41">
        <v>54</v>
      </c>
      <c r="D8" s="41">
        <v>517</v>
      </c>
      <c r="E8" s="43">
        <f>SUM(F8:G8)</f>
        <v>18585</v>
      </c>
      <c r="F8" s="41">
        <v>18236</v>
      </c>
      <c r="G8" s="41">
        <v>349</v>
      </c>
      <c r="K8" s="151" t="s">
        <v>68</v>
      </c>
      <c r="L8" s="150"/>
      <c r="M8" s="168">
        <v>1455</v>
      </c>
      <c r="N8" s="168">
        <v>1294</v>
      </c>
      <c r="O8" s="168">
        <v>2057</v>
      </c>
      <c r="P8" s="168">
        <v>128</v>
      </c>
      <c r="Q8" s="168">
        <v>3533</v>
      </c>
      <c r="R8" s="168">
        <v>2989</v>
      </c>
      <c r="S8" s="168">
        <v>573</v>
      </c>
      <c r="T8" s="168">
        <v>2825</v>
      </c>
      <c r="U8" s="168">
        <v>2798</v>
      </c>
    </row>
    <row r="9" spans="1:21" ht="18.75" customHeight="1">
      <c r="A9" s="89">
        <v>7</v>
      </c>
      <c r="B9" s="41">
        <v>680</v>
      </c>
      <c r="C9" s="41">
        <v>24</v>
      </c>
      <c r="D9" s="41">
        <v>448</v>
      </c>
      <c r="E9" s="43">
        <f>SUM(F9:G9)</f>
        <v>16992</v>
      </c>
      <c r="F9" s="41">
        <v>16634</v>
      </c>
      <c r="G9" s="41">
        <v>358</v>
      </c>
      <c r="K9" s="151" t="s">
        <v>67</v>
      </c>
      <c r="L9" s="150"/>
      <c r="M9" s="168">
        <v>2309</v>
      </c>
      <c r="N9" s="168">
        <v>327</v>
      </c>
      <c r="O9" s="168">
        <v>278</v>
      </c>
      <c r="P9" s="168">
        <v>27</v>
      </c>
      <c r="Q9" s="168">
        <v>1597</v>
      </c>
      <c r="R9" s="168">
        <v>1634</v>
      </c>
      <c r="S9" s="168">
        <v>1012</v>
      </c>
      <c r="T9" s="168">
        <v>1076</v>
      </c>
      <c r="U9" s="168">
        <v>1385</v>
      </c>
    </row>
    <row r="10" spans="1:21" ht="18.75" customHeight="1">
      <c r="A10" s="89">
        <v>8</v>
      </c>
      <c r="B10" s="43">
        <v>248</v>
      </c>
      <c r="C10" s="43">
        <v>15</v>
      </c>
      <c r="D10" s="43">
        <v>216</v>
      </c>
      <c r="E10" s="43">
        <f>SUM(F10:G10)</f>
        <v>8870</v>
      </c>
      <c r="F10" s="43">
        <v>8655</v>
      </c>
      <c r="G10" s="43">
        <v>215</v>
      </c>
      <c r="K10" s="151" t="s">
        <v>66</v>
      </c>
      <c r="L10" s="150"/>
      <c r="M10" s="168">
        <v>573</v>
      </c>
      <c r="N10" s="168">
        <v>408</v>
      </c>
      <c r="O10" s="168">
        <v>1325</v>
      </c>
      <c r="P10" s="168">
        <v>88</v>
      </c>
      <c r="Q10" s="168">
        <v>2212</v>
      </c>
      <c r="R10" s="168">
        <v>1871</v>
      </c>
      <c r="S10" s="168">
        <v>114</v>
      </c>
      <c r="T10" s="168">
        <v>1760</v>
      </c>
      <c r="U10" s="168">
        <v>1472</v>
      </c>
    </row>
    <row r="11" spans="1:21" ht="18.75" customHeight="1">
      <c r="A11" s="88">
        <v>9</v>
      </c>
      <c r="B11" s="87">
        <v>132</v>
      </c>
      <c r="C11" s="87">
        <v>10</v>
      </c>
      <c r="D11" s="87">
        <v>175</v>
      </c>
      <c r="E11" s="87">
        <f>SUM(F11:G11)</f>
        <v>7361</v>
      </c>
      <c r="F11" s="87">
        <v>7235</v>
      </c>
      <c r="G11" s="87">
        <v>126</v>
      </c>
      <c r="K11" s="151" t="s">
        <v>65</v>
      </c>
      <c r="L11" s="150"/>
      <c r="M11" s="168">
        <v>2142</v>
      </c>
      <c r="N11" s="168">
        <v>297</v>
      </c>
      <c r="O11" s="168">
        <v>233</v>
      </c>
      <c r="P11" s="168">
        <v>20</v>
      </c>
      <c r="Q11" s="168">
        <v>1485</v>
      </c>
      <c r="R11" s="168">
        <v>1302</v>
      </c>
      <c r="S11" s="168">
        <v>1279</v>
      </c>
      <c r="T11" s="168">
        <v>565</v>
      </c>
      <c r="U11" s="168">
        <v>864</v>
      </c>
    </row>
    <row r="12" spans="1:21" ht="18.75" customHeight="1">
      <c r="A12" s="8" t="s">
        <v>259</v>
      </c>
      <c r="B12" s="8"/>
      <c r="C12" s="8"/>
      <c r="D12" s="8"/>
      <c r="E12" s="8"/>
      <c r="F12" s="8"/>
      <c r="G12" s="8"/>
      <c r="K12" s="151" t="s">
        <v>64</v>
      </c>
      <c r="L12" s="150"/>
      <c r="M12" s="168">
        <v>2826</v>
      </c>
      <c r="N12" s="168">
        <v>415</v>
      </c>
      <c r="O12" s="168">
        <v>353</v>
      </c>
      <c r="P12" s="168">
        <v>51</v>
      </c>
      <c r="Q12" s="168">
        <v>2033</v>
      </c>
      <c r="R12" s="168">
        <v>1622</v>
      </c>
      <c r="S12" s="168">
        <v>1769</v>
      </c>
      <c r="T12" s="168">
        <v>632</v>
      </c>
      <c r="U12" s="168">
        <v>696</v>
      </c>
    </row>
    <row r="13" spans="11:21" ht="18.75" customHeight="1">
      <c r="K13" s="151" t="s">
        <v>63</v>
      </c>
      <c r="L13" s="150"/>
      <c r="M13" s="168">
        <v>581</v>
      </c>
      <c r="N13" s="168">
        <v>200</v>
      </c>
      <c r="O13" s="168">
        <v>1010</v>
      </c>
      <c r="P13" s="168">
        <v>101</v>
      </c>
      <c r="Q13" s="168">
        <v>1378</v>
      </c>
      <c r="R13" s="168">
        <v>1176</v>
      </c>
      <c r="S13" s="168">
        <v>56</v>
      </c>
      <c r="T13" s="168">
        <v>1200</v>
      </c>
      <c r="U13" s="168">
        <v>1162</v>
      </c>
    </row>
    <row r="14" spans="11:21" ht="18.75" customHeight="1">
      <c r="K14" s="151" t="s">
        <v>62</v>
      </c>
      <c r="L14" s="150"/>
      <c r="M14" s="168">
        <v>1146</v>
      </c>
      <c r="N14" s="168">
        <v>273</v>
      </c>
      <c r="O14" s="168">
        <v>611</v>
      </c>
      <c r="P14" s="168">
        <v>27</v>
      </c>
      <c r="Q14" s="168">
        <v>1251</v>
      </c>
      <c r="R14" s="168">
        <v>1109</v>
      </c>
      <c r="S14" s="168">
        <v>216</v>
      </c>
      <c r="T14" s="168">
        <v>976</v>
      </c>
      <c r="U14" s="168">
        <v>936</v>
      </c>
    </row>
    <row r="15" spans="11:21" ht="18.75" customHeight="1">
      <c r="K15" s="151" t="s">
        <v>61</v>
      </c>
      <c r="L15" s="150"/>
      <c r="M15" s="168">
        <v>245</v>
      </c>
      <c r="N15" s="168">
        <v>183</v>
      </c>
      <c r="O15" s="168">
        <v>1021</v>
      </c>
      <c r="P15" s="168">
        <v>171</v>
      </c>
      <c r="Q15" s="168">
        <v>1331</v>
      </c>
      <c r="R15" s="168">
        <v>979</v>
      </c>
      <c r="S15" s="168">
        <v>25</v>
      </c>
      <c r="T15" s="168">
        <v>878</v>
      </c>
      <c r="U15" s="168">
        <v>376</v>
      </c>
    </row>
    <row r="16" spans="11:21" ht="18.75" customHeight="1">
      <c r="K16" s="151" t="s">
        <v>60</v>
      </c>
      <c r="L16" s="150"/>
      <c r="M16" s="168">
        <f>SUM(M17)</f>
        <v>56</v>
      </c>
      <c r="N16" s="168">
        <f>SUM(N17)</f>
        <v>16</v>
      </c>
      <c r="O16" s="168">
        <f>SUM(O17)</f>
        <v>25</v>
      </c>
      <c r="P16" s="168">
        <f>SUM(P17)</f>
        <v>2</v>
      </c>
      <c r="Q16" s="168">
        <f>SUM(Q17)</f>
        <v>71</v>
      </c>
      <c r="R16" s="168">
        <f>SUM(R17)</f>
        <v>48</v>
      </c>
      <c r="S16" s="168">
        <f>SUM(S17)</f>
        <v>24</v>
      </c>
      <c r="T16" s="168">
        <f>SUM(T17)</f>
        <v>36</v>
      </c>
      <c r="U16" s="168">
        <f>SUM(U17)</f>
        <v>38</v>
      </c>
    </row>
    <row r="17" spans="11:21" ht="18.75" customHeight="1">
      <c r="K17" s="143"/>
      <c r="L17" s="152" t="s">
        <v>59</v>
      </c>
      <c r="M17" s="173">
        <v>56</v>
      </c>
      <c r="N17" s="173">
        <v>16</v>
      </c>
      <c r="O17" s="173">
        <v>25</v>
      </c>
      <c r="P17" s="173">
        <v>2</v>
      </c>
      <c r="Q17" s="173">
        <v>71</v>
      </c>
      <c r="R17" s="173">
        <v>48</v>
      </c>
      <c r="S17" s="173">
        <v>24</v>
      </c>
      <c r="T17" s="173">
        <v>36</v>
      </c>
      <c r="U17" s="173">
        <v>38</v>
      </c>
    </row>
    <row r="18" spans="1:21" ht="18.75" customHeight="1">
      <c r="A18" s="24" t="s">
        <v>298</v>
      </c>
      <c r="B18" s="24"/>
      <c r="C18" s="24"/>
      <c r="D18" s="24"/>
      <c r="E18" s="24"/>
      <c r="F18" s="24"/>
      <c r="K18" s="151" t="s">
        <v>58</v>
      </c>
      <c r="L18" s="150"/>
      <c r="M18" s="168">
        <f>SUM(M19:M22)</f>
        <v>278</v>
      </c>
      <c r="N18" s="168">
        <f>SUM(N19:N22)</f>
        <v>241</v>
      </c>
      <c r="O18" s="168">
        <f>SUM(O19:O22)</f>
        <v>958</v>
      </c>
      <c r="P18" s="168">
        <f>SUM(P19:P22)</f>
        <v>102</v>
      </c>
      <c r="Q18" s="168">
        <f>SUM(Q19:Q22)</f>
        <v>1558</v>
      </c>
      <c r="R18" s="168">
        <f>SUM(R19:R22)</f>
        <v>1204</v>
      </c>
      <c r="S18" s="168">
        <f>SUM(S19:S22)</f>
        <v>79</v>
      </c>
      <c r="T18" s="168">
        <f>SUM(T19:T22)</f>
        <v>1097</v>
      </c>
      <c r="U18" s="168">
        <f>SUM(U19:U22)</f>
        <v>683</v>
      </c>
    </row>
    <row r="19" spans="1:21" ht="18.75" customHeight="1" thickBot="1">
      <c r="A19" s="8"/>
      <c r="B19" s="8"/>
      <c r="C19" s="8"/>
      <c r="D19" s="8"/>
      <c r="E19" s="8"/>
      <c r="F19" s="8"/>
      <c r="K19" s="143"/>
      <c r="L19" s="152" t="s">
        <v>57</v>
      </c>
      <c r="M19" s="173">
        <v>77</v>
      </c>
      <c r="N19" s="173">
        <v>59</v>
      </c>
      <c r="O19" s="173">
        <v>246</v>
      </c>
      <c r="P19" s="173">
        <v>14</v>
      </c>
      <c r="Q19" s="173">
        <v>325</v>
      </c>
      <c r="R19" s="173">
        <v>318</v>
      </c>
      <c r="S19" s="173">
        <v>12</v>
      </c>
      <c r="T19" s="173">
        <v>295</v>
      </c>
      <c r="U19" s="173">
        <v>166</v>
      </c>
    </row>
    <row r="20" spans="1:21" ht="18.75" customHeight="1">
      <c r="A20" s="78" t="s">
        <v>269</v>
      </c>
      <c r="B20" s="199" t="s">
        <v>302</v>
      </c>
      <c r="C20" s="199" t="s">
        <v>303</v>
      </c>
      <c r="D20" s="199" t="s">
        <v>304</v>
      </c>
      <c r="E20" s="199" t="s">
        <v>305</v>
      </c>
      <c r="F20" s="197" t="s">
        <v>306</v>
      </c>
      <c r="K20" s="143"/>
      <c r="L20" s="152" t="s">
        <v>56</v>
      </c>
      <c r="M20" s="173">
        <v>52</v>
      </c>
      <c r="N20" s="173">
        <v>53</v>
      </c>
      <c r="O20" s="173">
        <v>178</v>
      </c>
      <c r="P20" s="173">
        <v>24</v>
      </c>
      <c r="Q20" s="173">
        <v>287</v>
      </c>
      <c r="R20" s="173">
        <v>250</v>
      </c>
      <c r="S20" s="173">
        <v>17</v>
      </c>
      <c r="T20" s="173">
        <v>225</v>
      </c>
      <c r="U20" s="173">
        <v>204</v>
      </c>
    </row>
    <row r="21" spans="1:21" ht="18.75" customHeight="1">
      <c r="A21" s="61"/>
      <c r="B21" s="285"/>
      <c r="C21" s="285"/>
      <c r="D21" s="285"/>
      <c r="E21" s="285"/>
      <c r="F21" s="282"/>
      <c r="K21" s="143"/>
      <c r="L21" s="152" t="s">
        <v>55</v>
      </c>
      <c r="M21" s="173">
        <v>91</v>
      </c>
      <c r="N21" s="173">
        <v>91</v>
      </c>
      <c r="O21" s="173">
        <v>289</v>
      </c>
      <c r="P21" s="173">
        <v>29</v>
      </c>
      <c r="Q21" s="173">
        <v>571</v>
      </c>
      <c r="R21" s="173">
        <v>375</v>
      </c>
      <c r="S21" s="173">
        <v>45</v>
      </c>
      <c r="T21" s="173">
        <v>323</v>
      </c>
      <c r="U21" s="173">
        <v>172</v>
      </c>
    </row>
    <row r="22" spans="1:21" ht="18.75" customHeight="1">
      <c r="A22" s="91" t="s">
        <v>5</v>
      </c>
      <c r="B22" s="41">
        <v>7990</v>
      </c>
      <c r="C22" s="41">
        <v>5730</v>
      </c>
      <c r="D22" s="41">
        <v>50000</v>
      </c>
      <c r="E22" s="41">
        <v>2558</v>
      </c>
      <c r="F22" s="42" t="s">
        <v>297</v>
      </c>
      <c r="K22" s="143"/>
      <c r="L22" s="152" t="s">
        <v>54</v>
      </c>
      <c r="M22" s="173">
        <v>58</v>
      </c>
      <c r="N22" s="173">
        <v>38</v>
      </c>
      <c r="O22" s="173">
        <v>245</v>
      </c>
      <c r="P22" s="173">
        <v>35</v>
      </c>
      <c r="Q22" s="173">
        <v>375</v>
      </c>
      <c r="R22" s="173">
        <v>261</v>
      </c>
      <c r="S22" s="173">
        <v>5</v>
      </c>
      <c r="T22" s="173">
        <v>254</v>
      </c>
      <c r="U22" s="173">
        <v>141</v>
      </c>
    </row>
    <row r="23" spans="1:21" ht="18.75" customHeight="1">
      <c r="A23" s="89">
        <v>6</v>
      </c>
      <c r="B23" s="41">
        <v>7710</v>
      </c>
      <c r="C23" s="41">
        <v>6000</v>
      </c>
      <c r="D23" s="41">
        <v>48800</v>
      </c>
      <c r="E23" s="41">
        <v>2225</v>
      </c>
      <c r="F23" s="41">
        <v>20</v>
      </c>
      <c r="K23" s="151" t="s">
        <v>53</v>
      </c>
      <c r="L23" s="150"/>
      <c r="M23" s="168">
        <f>SUM(M24:M31)</f>
        <v>655</v>
      </c>
      <c r="N23" s="168">
        <f>SUM(N24:N31)</f>
        <v>311</v>
      </c>
      <c r="O23" s="168">
        <f>SUM(O24:O31)</f>
        <v>949</v>
      </c>
      <c r="P23" s="168">
        <f>SUM(P24:P31)</f>
        <v>73</v>
      </c>
      <c r="Q23" s="168">
        <f>SUM(Q24:Q31)</f>
        <v>1556</v>
      </c>
      <c r="R23" s="168">
        <f>SUM(R24:R31)</f>
        <v>1187</v>
      </c>
      <c r="S23" s="168">
        <f>SUM(S24:S31)</f>
        <v>115</v>
      </c>
      <c r="T23" s="168">
        <f>SUM(T24:T31)</f>
        <v>1052</v>
      </c>
      <c r="U23" s="168">
        <f>SUM(U24:U31)</f>
        <v>842</v>
      </c>
    </row>
    <row r="24" spans="1:21" ht="18.75" customHeight="1">
      <c r="A24" s="89">
        <v>7</v>
      </c>
      <c r="B24" s="41">
        <v>7390</v>
      </c>
      <c r="C24" s="41">
        <v>5790</v>
      </c>
      <c r="D24" s="41">
        <v>46400</v>
      </c>
      <c r="E24" s="41">
        <v>2313</v>
      </c>
      <c r="F24" s="41">
        <v>35</v>
      </c>
      <c r="K24" s="143"/>
      <c r="L24" s="152" t="s">
        <v>52</v>
      </c>
      <c r="M24" s="173">
        <v>26</v>
      </c>
      <c r="N24" s="173">
        <v>23</v>
      </c>
      <c r="O24" s="173">
        <v>108</v>
      </c>
      <c r="P24" s="173">
        <v>8</v>
      </c>
      <c r="Q24" s="173">
        <v>143</v>
      </c>
      <c r="R24" s="173">
        <v>124</v>
      </c>
      <c r="S24" s="173">
        <v>6</v>
      </c>
      <c r="T24" s="173">
        <v>100</v>
      </c>
      <c r="U24" s="173">
        <v>48</v>
      </c>
    </row>
    <row r="25" spans="1:21" ht="18.75" customHeight="1">
      <c r="A25" s="89">
        <v>8</v>
      </c>
      <c r="B25" s="41">
        <v>6980</v>
      </c>
      <c r="C25" s="41">
        <v>5350</v>
      </c>
      <c r="D25" s="41">
        <v>45800</v>
      </c>
      <c r="E25" s="41">
        <v>2299</v>
      </c>
      <c r="F25" s="41">
        <v>23</v>
      </c>
      <c r="K25" s="143"/>
      <c r="L25" s="152" t="s">
        <v>51</v>
      </c>
      <c r="M25" s="173">
        <v>140</v>
      </c>
      <c r="N25" s="173">
        <v>70</v>
      </c>
      <c r="O25" s="173">
        <v>297</v>
      </c>
      <c r="P25" s="173">
        <v>37</v>
      </c>
      <c r="Q25" s="173">
        <v>402</v>
      </c>
      <c r="R25" s="173">
        <v>316</v>
      </c>
      <c r="S25" s="173">
        <v>22</v>
      </c>
      <c r="T25" s="173">
        <v>293</v>
      </c>
      <c r="U25" s="173">
        <v>230</v>
      </c>
    </row>
    <row r="26" spans="1:21" ht="18.75" customHeight="1">
      <c r="A26" s="88">
        <v>9</v>
      </c>
      <c r="B26" s="87">
        <v>6830</v>
      </c>
      <c r="C26" s="87">
        <v>5110</v>
      </c>
      <c r="D26" s="87">
        <v>44400</v>
      </c>
      <c r="E26" s="87">
        <v>2485</v>
      </c>
      <c r="F26" s="104" t="s">
        <v>297</v>
      </c>
      <c r="K26" s="143"/>
      <c r="L26" s="152" t="s">
        <v>50</v>
      </c>
      <c r="M26" s="173">
        <v>91</v>
      </c>
      <c r="N26" s="173">
        <v>86</v>
      </c>
      <c r="O26" s="173">
        <v>247</v>
      </c>
      <c r="P26" s="173">
        <v>14</v>
      </c>
      <c r="Q26" s="173">
        <v>311</v>
      </c>
      <c r="R26" s="173">
        <v>287</v>
      </c>
      <c r="S26" s="173">
        <v>17</v>
      </c>
      <c r="T26" s="173">
        <v>291</v>
      </c>
      <c r="U26" s="173">
        <v>330</v>
      </c>
    </row>
    <row r="27" spans="1:21" ht="18.75" customHeight="1">
      <c r="A27" s="284" t="s">
        <v>296</v>
      </c>
      <c r="B27" s="8"/>
      <c r="C27" s="8"/>
      <c r="D27" s="8"/>
      <c r="E27" s="8"/>
      <c r="F27" s="8"/>
      <c r="K27" s="143"/>
      <c r="L27" s="152" t="s">
        <v>49</v>
      </c>
      <c r="M27" s="173">
        <v>51</v>
      </c>
      <c r="N27" s="173">
        <v>8</v>
      </c>
      <c r="O27" s="173">
        <v>44</v>
      </c>
      <c r="P27" s="173">
        <v>4</v>
      </c>
      <c r="Q27" s="173">
        <v>67</v>
      </c>
      <c r="R27" s="173">
        <v>56</v>
      </c>
      <c r="S27" s="173">
        <v>4</v>
      </c>
      <c r="T27" s="173">
        <v>14</v>
      </c>
      <c r="U27" s="173">
        <v>9</v>
      </c>
    </row>
    <row r="28" spans="11:21" ht="18.75" customHeight="1">
      <c r="K28" s="143"/>
      <c r="L28" s="152" t="s">
        <v>48</v>
      </c>
      <c r="M28" s="173">
        <v>103</v>
      </c>
      <c r="N28" s="173">
        <v>30</v>
      </c>
      <c r="O28" s="173">
        <v>27</v>
      </c>
      <c r="P28" s="173">
        <v>3</v>
      </c>
      <c r="Q28" s="173">
        <v>135</v>
      </c>
      <c r="R28" s="173">
        <v>54</v>
      </c>
      <c r="S28" s="173">
        <v>8</v>
      </c>
      <c r="T28" s="173">
        <v>36</v>
      </c>
      <c r="U28" s="173">
        <v>21</v>
      </c>
    </row>
    <row r="29" spans="11:21" ht="18.75" customHeight="1">
      <c r="K29" s="143"/>
      <c r="L29" s="152" t="s">
        <v>47</v>
      </c>
      <c r="M29" s="173">
        <v>212</v>
      </c>
      <c r="N29" s="173">
        <v>71</v>
      </c>
      <c r="O29" s="173">
        <v>209</v>
      </c>
      <c r="P29" s="173">
        <v>6</v>
      </c>
      <c r="Q29" s="173">
        <v>453</v>
      </c>
      <c r="R29" s="173">
        <v>312</v>
      </c>
      <c r="S29" s="173">
        <v>38</v>
      </c>
      <c r="T29" s="173">
        <v>290</v>
      </c>
      <c r="U29" s="173">
        <v>179</v>
      </c>
    </row>
    <row r="30" spans="11:21" ht="18.75" customHeight="1">
      <c r="K30" s="143"/>
      <c r="L30" s="152" t="s">
        <v>46</v>
      </c>
      <c r="M30" s="173">
        <v>22</v>
      </c>
      <c r="N30" s="173">
        <v>22</v>
      </c>
      <c r="O30" s="173">
        <v>17</v>
      </c>
      <c r="P30" s="173">
        <v>1</v>
      </c>
      <c r="Q30" s="173">
        <v>41</v>
      </c>
      <c r="R30" s="173">
        <v>33</v>
      </c>
      <c r="S30" s="173">
        <v>13</v>
      </c>
      <c r="T30" s="173">
        <v>27</v>
      </c>
      <c r="U30" s="173">
        <v>25</v>
      </c>
    </row>
    <row r="31" spans="11:21" ht="18.75" customHeight="1">
      <c r="K31" s="143"/>
      <c r="L31" s="152" t="s">
        <v>45</v>
      </c>
      <c r="M31" s="173">
        <v>10</v>
      </c>
      <c r="N31" s="173">
        <v>1</v>
      </c>
      <c r="O31" s="263" t="s">
        <v>21</v>
      </c>
      <c r="P31" s="263" t="s">
        <v>21</v>
      </c>
      <c r="Q31" s="173">
        <v>4</v>
      </c>
      <c r="R31" s="173">
        <v>5</v>
      </c>
      <c r="S31" s="173">
        <v>7</v>
      </c>
      <c r="T31" s="173">
        <v>1</v>
      </c>
      <c r="U31" s="263" t="s">
        <v>21</v>
      </c>
    </row>
    <row r="32" spans="11:21" ht="18.75" customHeight="1">
      <c r="K32" s="151" t="s">
        <v>44</v>
      </c>
      <c r="L32" s="150"/>
      <c r="M32" s="168">
        <f>SUM(M33:M37)</f>
        <v>1438</v>
      </c>
      <c r="N32" s="168">
        <f>SUM(N33:N37)</f>
        <v>598</v>
      </c>
      <c r="O32" s="168">
        <f>SUM(O33:O37)</f>
        <v>862</v>
      </c>
      <c r="P32" s="168">
        <f>SUM(P33:P37)</f>
        <v>102</v>
      </c>
      <c r="Q32" s="168">
        <f>SUM(Q33:Q37)</f>
        <v>2203</v>
      </c>
      <c r="R32" s="168">
        <f>SUM(R33:R37)</f>
        <v>1621</v>
      </c>
      <c r="S32" s="168">
        <f>SUM(S33:S37)</f>
        <v>180</v>
      </c>
      <c r="T32" s="168">
        <f>SUM(T33:T37)</f>
        <v>1876</v>
      </c>
      <c r="U32" s="168">
        <f>SUM(U33:U37)</f>
        <v>1420</v>
      </c>
    </row>
    <row r="33" spans="1:21" ht="18.75" customHeight="1">
      <c r="A33" s="24" t="s">
        <v>295</v>
      </c>
      <c r="B33" s="24"/>
      <c r="C33" s="24"/>
      <c r="D33" s="24"/>
      <c r="E33" s="24"/>
      <c r="F33" s="24"/>
      <c r="G33" s="24"/>
      <c r="K33" s="143"/>
      <c r="L33" s="152" t="s">
        <v>43</v>
      </c>
      <c r="M33" s="173">
        <v>915</v>
      </c>
      <c r="N33" s="173">
        <v>352</v>
      </c>
      <c r="O33" s="173">
        <v>499</v>
      </c>
      <c r="P33" s="173">
        <v>42</v>
      </c>
      <c r="Q33" s="173">
        <v>1378</v>
      </c>
      <c r="R33" s="173">
        <v>1096</v>
      </c>
      <c r="S33" s="173">
        <v>146</v>
      </c>
      <c r="T33" s="173">
        <v>1308</v>
      </c>
      <c r="U33" s="173">
        <v>979</v>
      </c>
    </row>
    <row r="34" spans="1:21" ht="18.75" customHeight="1" thickBot="1">
      <c r="A34" s="8"/>
      <c r="B34" s="8"/>
      <c r="C34" s="8"/>
      <c r="D34" s="8"/>
      <c r="E34" s="8"/>
      <c r="F34" s="8"/>
      <c r="G34" s="8"/>
      <c r="K34" s="143"/>
      <c r="L34" s="152" t="s">
        <v>42</v>
      </c>
      <c r="M34" s="173">
        <v>174</v>
      </c>
      <c r="N34" s="173">
        <v>109</v>
      </c>
      <c r="O34" s="173">
        <v>110</v>
      </c>
      <c r="P34" s="173">
        <v>4</v>
      </c>
      <c r="Q34" s="173">
        <v>327</v>
      </c>
      <c r="R34" s="173">
        <v>140</v>
      </c>
      <c r="S34" s="173">
        <v>14</v>
      </c>
      <c r="T34" s="173">
        <v>171</v>
      </c>
      <c r="U34" s="173">
        <v>125</v>
      </c>
    </row>
    <row r="35" spans="1:21" ht="18.75" customHeight="1">
      <c r="A35" s="78" t="s">
        <v>269</v>
      </c>
      <c r="B35" s="197" t="s">
        <v>299</v>
      </c>
      <c r="C35" s="78"/>
      <c r="D35" s="197" t="s">
        <v>300</v>
      </c>
      <c r="E35" s="78"/>
      <c r="F35" s="197" t="s">
        <v>301</v>
      </c>
      <c r="G35" s="79"/>
      <c r="K35" s="143"/>
      <c r="L35" s="152" t="s">
        <v>41</v>
      </c>
      <c r="M35" s="173">
        <v>45</v>
      </c>
      <c r="N35" s="173">
        <v>9</v>
      </c>
      <c r="O35" s="173">
        <v>1</v>
      </c>
      <c r="P35" s="263" t="s">
        <v>21</v>
      </c>
      <c r="Q35" s="173">
        <v>3</v>
      </c>
      <c r="R35" s="263" t="s">
        <v>21</v>
      </c>
      <c r="S35" s="263" t="s">
        <v>21</v>
      </c>
      <c r="T35" s="263" t="s">
        <v>21</v>
      </c>
      <c r="U35" s="263" t="s">
        <v>21</v>
      </c>
    </row>
    <row r="36" spans="1:21" ht="18.75" customHeight="1">
      <c r="A36" s="61"/>
      <c r="B36" s="282"/>
      <c r="C36" s="283"/>
      <c r="D36" s="282"/>
      <c r="E36" s="283"/>
      <c r="F36" s="282"/>
      <c r="G36" s="281"/>
      <c r="K36" s="143"/>
      <c r="L36" s="152" t="s">
        <v>40</v>
      </c>
      <c r="M36" s="173">
        <v>200</v>
      </c>
      <c r="N36" s="173">
        <v>86</v>
      </c>
      <c r="O36" s="173">
        <v>205</v>
      </c>
      <c r="P36" s="173">
        <v>32</v>
      </c>
      <c r="Q36" s="173">
        <v>361</v>
      </c>
      <c r="R36" s="173">
        <v>303</v>
      </c>
      <c r="S36" s="173">
        <v>7</v>
      </c>
      <c r="T36" s="173">
        <v>327</v>
      </c>
      <c r="U36" s="173">
        <v>291</v>
      </c>
    </row>
    <row r="37" spans="1:21" ht="18.75" customHeight="1">
      <c r="A37" s="91" t="s">
        <v>5</v>
      </c>
      <c r="B37" s="38"/>
      <c r="C37" s="41">
        <v>1976</v>
      </c>
      <c r="D37" s="38"/>
      <c r="E37" s="280">
        <f>G37/C37</f>
        <v>18.771255060728745</v>
      </c>
      <c r="F37" s="38"/>
      <c r="G37" s="41">
        <v>37092</v>
      </c>
      <c r="K37" s="143"/>
      <c r="L37" s="152" t="s">
        <v>39</v>
      </c>
      <c r="M37" s="173">
        <v>104</v>
      </c>
      <c r="N37" s="173">
        <v>42</v>
      </c>
      <c r="O37" s="173">
        <v>47</v>
      </c>
      <c r="P37" s="173">
        <v>24</v>
      </c>
      <c r="Q37" s="173">
        <v>134</v>
      </c>
      <c r="R37" s="173">
        <v>82</v>
      </c>
      <c r="S37" s="173">
        <v>13</v>
      </c>
      <c r="T37" s="173">
        <v>70</v>
      </c>
      <c r="U37" s="173">
        <v>25</v>
      </c>
    </row>
    <row r="38" spans="1:21" ht="18.75" customHeight="1">
      <c r="A38" s="89">
        <v>6</v>
      </c>
      <c r="B38" s="38"/>
      <c r="C38" s="41">
        <v>1894</v>
      </c>
      <c r="D38" s="38"/>
      <c r="E38" s="279">
        <f>G38/C38</f>
        <v>18.19535374868004</v>
      </c>
      <c r="F38" s="38"/>
      <c r="G38" s="41">
        <v>34462</v>
      </c>
      <c r="K38" s="151" t="s">
        <v>38</v>
      </c>
      <c r="L38" s="150"/>
      <c r="M38" s="168">
        <f>SUM(M39:M42)</f>
        <v>3146</v>
      </c>
      <c r="N38" s="168">
        <f>SUM(N39:N42)</f>
        <v>742</v>
      </c>
      <c r="O38" s="168">
        <f>SUM(O39:O42)</f>
        <v>1243</v>
      </c>
      <c r="P38" s="168">
        <f>SUM(P39:P42)</f>
        <v>63</v>
      </c>
      <c r="Q38" s="168">
        <f>SUM(Q39:Q42)</f>
        <v>3167</v>
      </c>
      <c r="R38" s="168">
        <f>SUM(R39:R42)</f>
        <v>2861</v>
      </c>
      <c r="S38" s="168">
        <f>SUM(S39:S42)</f>
        <v>1522</v>
      </c>
      <c r="T38" s="168">
        <f>SUM(T39:T42)</f>
        <v>2297</v>
      </c>
      <c r="U38" s="168">
        <f>SUM(U39:U42)</f>
        <v>2042</v>
      </c>
    </row>
    <row r="39" spans="1:21" ht="18.75" customHeight="1">
      <c r="A39" s="89">
        <v>7</v>
      </c>
      <c r="B39" s="38"/>
      <c r="C39" s="41">
        <v>1906</v>
      </c>
      <c r="D39" s="38"/>
      <c r="E39" s="279">
        <f>G39/C39</f>
        <v>18.034627492130117</v>
      </c>
      <c r="F39" s="38"/>
      <c r="G39" s="41">
        <v>34374</v>
      </c>
      <c r="K39" s="180"/>
      <c r="L39" s="152" t="s">
        <v>37</v>
      </c>
      <c r="M39" s="173">
        <v>1059</v>
      </c>
      <c r="N39" s="173">
        <v>180</v>
      </c>
      <c r="O39" s="173">
        <v>238</v>
      </c>
      <c r="P39" s="173">
        <v>19</v>
      </c>
      <c r="Q39" s="173">
        <v>880</v>
      </c>
      <c r="R39" s="173">
        <v>702</v>
      </c>
      <c r="S39" s="173">
        <v>653</v>
      </c>
      <c r="T39" s="173">
        <v>434</v>
      </c>
      <c r="U39" s="173">
        <v>402</v>
      </c>
    </row>
    <row r="40" spans="1:21" ht="18.75" customHeight="1">
      <c r="A40" s="89">
        <v>8</v>
      </c>
      <c r="B40" s="38"/>
      <c r="C40" s="43">
        <v>1818</v>
      </c>
      <c r="D40" s="38"/>
      <c r="E40" s="279">
        <f>G40/C40</f>
        <v>18.4004400440044</v>
      </c>
      <c r="F40" s="38"/>
      <c r="G40" s="43">
        <v>33452</v>
      </c>
      <c r="K40" s="180"/>
      <c r="L40" s="152" t="s">
        <v>36</v>
      </c>
      <c r="M40" s="173">
        <v>486</v>
      </c>
      <c r="N40" s="173">
        <v>136</v>
      </c>
      <c r="O40" s="173">
        <v>172</v>
      </c>
      <c r="P40" s="173">
        <v>4</v>
      </c>
      <c r="Q40" s="173">
        <v>473</v>
      </c>
      <c r="R40" s="173">
        <v>417</v>
      </c>
      <c r="S40" s="173">
        <v>69</v>
      </c>
      <c r="T40" s="173">
        <v>414</v>
      </c>
      <c r="U40" s="173">
        <v>368</v>
      </c>
    </row>
    <row r="41" spans="1:21" ht="18.75" customHeight="1">
      <c r="A41" s="88">
        <v>9</v>
      </c>
      <c r="B41" s="92"/>
      <c r="C41" s="87">
        <v>1925</v>
      </c>
      <c r="D41" s="92"/>
      <c r="E41" s="278">
        <f>G41/C41</f>
        <v>17.34025974025974</v>
      </c>
      <c r="F41" s="92"/>
      <c r="G41" s="87">
        <v>33380</v>
      </c>
      <c r="K41" s="180"/>
      <c r="L41" s="152" t="s">
        <v>35</v>
      </c>
      <c r="M41" s="173">
        <v>1274</v>
      </c>
      <c r="N41" s="173">
        <v>289</v>
      </c>
      <c r="O41" s="173">
        <v>558</v>
      </c>
      <c r="P41" s="173">
        <v>26</v>
      </c>
      <c r="Q41" s="173">
        <v>1352</v>
      </c>
      <c r="R41" s="173">
        <v>1262</v>
      </c>
      <c r="S41" s="173">
        <v>731</v>
      </c>
      <c r="T41" s="173">
        <v>978</v>
      </c>
      <c r="U41" s="173">
        <v>853</v>
      </c>
    </row>
    <row r="42" spans="1:21" ht="18.75" customHeight="1">
      <c r="A42" s="45" t="s">
        <v>294</v>
      </c>
      <c r="B42" s="45"/>
      <c r="C42" s="45"/>
      <c r="D42" s="45"/>
      <c r="E42" s="45"/>
      <c r="F42" s="45"/>
      <c r="G42" s="45"/>
      <c r="K42" s="180"/>
      <c r="L42" s="152" t="s">
        <v>34</v>
      </c>
      <c r="M42" s="173">
        <v>327</v>
      </c>
      <c r="N42" s="173">
        <v>137</v>
      </c>
      <c r="O42" s="173">
        <v>275</v>
      </c>
      <c r="P42" s="173">
        <v>14</v>
      </c>
      <c r="Q42" s="173">
        <v>462</v>
      </c>
      <c r="R42" s="173">
        <v>480</v>
      </c>
      <c r="S42" s="173">
        <v>69</v>
      </c>
      <c r="T42" s="173">
        <v>471</v>
      </c>
      <c r="U42" s="173">
        <v>419</v>
      </c>
    </row>
    <row r="43" spans="11:21" ht="18.75" customHeight="1">
      <c r="K43" s="151" t="s">
        <v>33</v>
      </c>
      <c r="L43" s="150"/>
      <c r="M43" s="168">
        <f>SUM(M44:M49)</f>
        <v>3386</v>
      </c>
      <c r="N43" s="168">
        <f>SUM(N44:N49)</f>
        <v>507</v>
      </c>
      <c r="O43" s="168">
        <f>SUM(O44:O49)</f>
        <v>657</v>
      </c>
      <c r="P43" s="168">
        <f>SUM(P44:P49)</f>
        <v>42</v>
      </c>
      <c r="Q43" s="168">
        <f>SUM(Q44:Q49)</f>
        <v>3127</v>
      </c>
      <c r="R43" s="168">
        <f>SUM(R44:R49)</f>
        <v>2506</v>
      </c>
      <c r="S43" s="168">
        <f>SUM(S44:S49)</f>
        <v>1327</v>
      </c>
      <c r="T43" s="168">
        <f>SUM(T44:T49)</f>
        <v>1881</v>
      </c>
      <c r="U43" s="168">
        <f>SUM(U44:U49)</f>
        <v>2058</v>
      </c>
    </row>
    <row r="44" spans="11:21" ht="18.75" customHeight="1">
      <c r="K44" s="143"/>
      <c r="L44" s="152" t="s">
        <v>32</v>
      </c>
      <c r="M44" s="173">
        <v>451</v>
      </c>
      <c r="N44" s="173">
        <v>69</v>
      </c>
      <c r="O44" s="173">
        <v>94</v>
      </c>
      <c r="P44" s="173">
        <v>2</v>
      </c>
      <c r="Q44" s="173">
        <v>405</v>
      </c>
      <c r="R44" s="173">
        <v>400</v>
      </c>
      <c r="S44" s="173">
        <v>294</v>
      </c>
      <c r="T44" s="173">
        <v>269</v>
      </c>
      <c r="U44" s="173">
        <v>261</v>
      </c>
    </row>
    <row r="45" spans="11:21" ht="18.75" customHeight="1">
      <c r="K45" s="143"/>
      <c r="L45" s="152" t="s">
        <v>31</v>
      </c>
      <c r="M45" s="173">
        <v>362</v>
      </c>
      <c r="N45" s="173">
        <v>70</v>
      </c>
      <c r="O45" s="173">
        <v>100</v>
      </c>
      <c r="P45" s="173">
        <v>11</v>
      </c>
      <c r="Q45" s="173">
        <v>442</v>
      </c>
      <c r="R45" s="173">
        <v>292</v>
      </c>
      <c r="S45" s="173">
        <v>67</v>
      </c>
      <c r="T45" s="173">
        <v>246</v>
      </c>
      <c r="U45" s="173">
        <v>287</v>
      </c>
    </row>
    <row r="46" spans="11:21" ht="18.75" customHeight="1">
      <c r="K46" s="143"/>
      <c r="L46" s="152" t="s">
        <v>30</v>
      </c>
      <c r="M46" s="173">
        <v>1157</v>
      </c>
      <c r="N46" s="173">
        <v>148</v>
      </c>
      <c r="O46" s="173">
        <v>119</v>
      </c>
      <c r="P46" s="173">
        <v>12</v>
      </c>
      <c r="Q46" s="173">
        <v>1066</v>
      </c>
      <c r="R46" s="173">
        <v>734</v>
      </c>
      <c r="S46" s="173">
        <v>632</v>
      </c>
      <c r="T46" s="173">
        <v>401</v>
      </c>
      <c r="U46" s="173">
        <v>483</v>
      </c>
    </row>
    <row r="47" spans="11:21" ht="18.75" customHeight="1">
      <c r="K47" s="143"/>
      <c r="L47" s="152" t="s">
        <v>29</v>
      </c>
      <c r="M47" s="173">
        <v>659</v>
      </c>
      <c r="N47" s="173">
        <v>95</v>
      </c>
      <c r="O47" s="173">
        <v>152</v>
      </c>
      <c r="P47" s="173">
        <v>6</v>
      </c>
      <c r="Q47" s="173">
        <v>566</v>
      </c>
      <c r="R47" s="173">
        <v>540</v>
      </c>
      <c r="S47" s="173">
        <v>172</v>
      </c>
      <c r="T47" s="173">
        <v>439</v>
      </c>
      <c r="U47" s="173">
        <v>459</v>
      </c>
    </row>
    <row r="48" spans="1:21" ht="18.75" customHeight="1">
      <c r="A48" s="277" t="s">
        <v>293</v>
      </c>
      <c r="B48" s="277"/>
      <c r="C48" s="277"/>
      <c r="D48" s="277"/>
      <c r="E48" s="277"/>
      <c r="F48" s="277"/>
      <c r="G48" s="277"/>
      <c r="H48" s="277"/>
      <c r="K48" s="143"/>
      <c r="L48" s="152" t="s">
        <v>28</v>
      </c>
      <c r="M48" s="173">
        <v>496</v>
      </c>
      <c r="N48" s="173">
        <v>95</v>
      </c>
      <c r="O48" s="173">
        <v>133</v>
      </c>
      <c r="P48" s="173">
        <v>8</v>
      </c>
      <c r="Q48" s="173">
        <v>430</v>
      </c>
      <c r="R48" s="173">
        <v>344</v>
      </c>
      <c r="S48" s="173">
        <v>113</v>
      </c>
      <c r="T48" s="173">
        <v>351</v>
      </c>
      <c r="U48" s="173">
        <v>395</v>
      </c>
    </row>
    <row r="49" spans="1:21" ht="18.75" customHeight="1" thickBot="1">
      <c r="A49" s="276"/>
      <c r="B49" s="275"/>
      <c r="C49" s="275"/>
      <c r="D49" s="275"/>
      <c r="E49" s="275"/>
      <c r="F49" s="275"/>
      <c r="G49" s="275"/>
      <c r="H49" s="274" t="s">
        <v>237</v>
      </c>
      <c r="K49" s="143"/>
      <c r="L49" s="152" t="s">
        <v>27</v>
      </c>
      <c r="M49" s="173">
        <v>261</v>
      </c>
      <c r="N49" s="173">
        <v>30</v>
      </c>
      <c r="O49" s="173">
        <v>59</v>
      </c>
      <c r="P49" s="173">
        <v>3</v>
      </c>
      <c r="Q49" s="173">
        <v>218</v>
      </c>
      <c r="R49" s="173">
        <v>196</v>
      </c>
      <c r="S49" s="173">
        <v>49</v>
      </c>
      <c r="T49" s="173">
        <v>175</v>
      </c>
      <c r="U49" s="173">
        <v>173</v>
      </c>
    </row>
    <row r="50" spans="1:21" ht="18.75" customHeight="1">
      <c r="A50" s="78" t="s">
        <v>269</v>
      </c>
      <c r="B50" s="273" t="s">
        <v>292</v>
      </c>
      <c r="C50" s="273" t="s">
        <v>291</v>
      </c>
      <c r="D50" s="273" t="s">
        <v>290</v>
      </c>
      <c r="E50" s="272" t="s">
        <v>289</v>
      </c>
      <c r="F50" s="271"/>
      <c r="G50" s="271"/>
      <c r="H50" s="271"/>
      <c r="K50" s="151" t="s">
        <v>26</v>
      </c>
      <c r="L50" s="150"/>
      <c r="M50" s="168">
        <f>SUM(M51:M54)</f>
        <v>4329</v>
      </c>
      <c r="N50" s="168">
        <f>SUM(N51:N54)</f>
        <v>753</v>
      </c>
      <c r="O50" s="168">
        <f>SUM(O51:O54)</f>
        <v>768</v>
      </c>
      <c r="P50" s="168">
        <f>SUM(P51:P54)</f>
        <v>91</v>
      </c>
      <c r="Q50" s="168">
        <f>SUM(Q51:Q54)</f>
        <v>3793</v>
      </c>
      <c r="R50" s="168">
        <f>SUM(R51:R54)</f>
        <v>2893</v>
      </c>
      <c r="S50" s="168">
        <f>SUM(S51:S54)</f>
        <v>2816</v>
      </c>
      <c r="T50" s="168">
        <f>SUM(T51:T54)</f>
        <v>1337</v>
      </c>
      <c r="U50" s="168">
        <f>SUM(U51:U54)</f>
        <v>1551</v>
      </c>
    </row>
    <row r="51" spans="1:21" ht="18.75" customHeight="1">
      <c r="A51" s="61"/>
      <c r="B51" s="270"/>
      <c r="C51" s="270"/>
      <c r="D51" s="270"/>
      <c r="E51" s="269" t="s">
        <v>72</v>
      </c>
      <c r="F51" s="269" t="s">
        <v>288</v>
      </c>
      <c r="G51" s="269" t="s">
        <v>287</v>
      </c>
      <c r="H51" s="268" t="s">
        <v>286</v>
      </c>
      <c r="K51" s="143"/>
      <c r="L51" s="152" t="s">
        <v>25</v>
      </c>
      <c r="M51" s="173">
        <v>1291</v>
      </c>
      <c r="N51" s="173">
        <v>284</v>
      </c>
      <c r="O51" s="173">
        <v>274</v>
      </c>
      <c r="P51" s="173">
        <v>48</v>
      </c>
      <c r="Q51" s="173">
        <v>1082</v>
      </c>
      <c r="R51" s="173">
        <v>942</v>
      </c>
      <c r="S51" s="173">
        <v>957</v>
      </c>
      <c r="T51" s="173">
        <v>457</v>
      </c>
      <c r="U51" s="173">
        <v>459</v>
      </c>
    </row>
    <row r="52" spans="1:21" ht="18.75" customHeight="1">
      <c r="A52" s="91" t="s">
        <v>5</v>
      </c>
      <c r="B52" s="267">
        <v>37186</v>
      </c>
      <c r="C52" s="267">
        <v>13907</v>
      </c>
      <c r="D52" s="267">
        <v>431</v>
      </c>
      <c r="E52" s="90">
        <f>SUM(F52:H52)</f>
        <v>50662</v>
      </c>
      <c r="F52" s="267">
        <v>50018</v>
      </c>
      <c r="G52" s="267">
        <v>141</v>
      </c>
      <c r="H52" s="267">
        <v>503</v>
      </c>
      <c r="K52" s="143"/>
      <c r="L52" s="152" t="s">
        <v>24</v>
      </c>
      <c r="M52" s="173">
        <v>1433</v>
      </c>
      <c r="N52" s="173">
        <v>126</v>
      </c>
      <c r="O52" s="173">
        <v>217</v>
      </c>
      <c r="P52" s="173">
        <v>13</v>
      </c>
      <c r="Q52" s="173">
        <v>1203</v>
      </c>
      <c r="R52" s="173">
        <v>851</v>
      </c>
      <c r="S52" s="173">
        <v>963</v>
      </c>
      <c r="T52" s="173">
        <v>204</v>
      </c>
      <c r="U52" s="173">
        <v>307</v>
      </c>
    </row>
    <row r="53" spans="1:21" ht="18.75" customHeight="1">
      <c r="A53" s="89">
        <v>6</v>
      </c>
      <c r="B53" s="267">
        <v>36007</v>
      </c>
      <c r="C53" s="267">
        <v>18441</v>
      </c>
      <c r="D53" s="267">
        <v>284</v>
      </c>
      <c r="E53" s="43">
        <f>SUM(F53:H53)</f>
        <v>54164</v>
      </c>
      <c r="F53" s="267">
        <v>53375</v>
      </c>
      <c r="G53" s="267">
        <v>328</v>
      </c>
      <c r="H53" s="267">
        <v>461</v>
      </c>
      <c r="K53" s="143"/>
      <c r="L53" s="152" t="s">
        <v>23</v>
      </c>
      <c r="M53" s="173">
        <v>895</v>
      </c>
      <c r="N53" s="173">
        <v>190</v>
      </c>
      <c r="O53" s="173">
        <v>107</v>
      </c>
      <c r="P53" s="173">
        <v>25</v>
      </c>
      <c r="Q53" s="173">
        <v>699</v>
      </c>
      <c r="R53" s="173">
        <v>525</v>
      </c>
      <c r="S53" s="173">
        <v>582</v>
      </c>
      <c r="T53" s="173">
        <v>253</v>
      </c>
      <c r="U53" s="173">
        <v>331</v>
      </c>
    </row>
    <row r="54" spans="1:21" ht="18.75" customHeight="1">
      <c r="A54" s="89">
        <v>7</v>
      </c>
      <c r="B54" s="267">
        <v>34845</v>
      </c>
      <c r="C54" s="267">
        <v>19912</v>
      </c>
      <c r="D54" s="267">
        <v>44</v>
      </c>
      <c r="E54" s="43">
        <f>SUM(F54:H54)</f>
        <v>54713</v>
      </c>
      <c r="F54" s="267">
        <v>54121</v>
      </c>
      <c r="G54" s="267">
        <v>160</v>
      </c>
      <c r="H54" s="267">
        <v>432</v>
      </c>
      <c r="K54" s="143"/>
      <c r="L54" s="152" t="s">
        <v>22</v>
      </c>
      <c r="M54" s="173">
        <v>710</v>
      </c>
      <c r="N54" s="173">
        <v>153</v>
      </c>
      <c r="O54" s="173">
        <v>170</v>
      </c>
      <c r="P54" s="173">
        <v>5</v>
      </c>
      <c r="Q54" s="173">
        <v>809</v>
      </c>
      <c r="R54" s="173">
        <v>575</v>
      </c>
      <c r="S54" s="173">
        <v>314</v>
      </c>
      <c r="T54" s="173">
        <v>423</v>
      </c>
      <c r="U54" s="173">
        <v>454</v>
      </c>
    </row>
    <row r="55" spans="1:21" ht="18.75" customHeight="1">
      <c r="A55" s="89">
        <v>8</v>
      </c>
      <c r="B55" s="266">
        <v>36970</v>
      </c>
      <c r="C55" s="266">
        <v>19555</v>
      </c>
      <c r="D55" s="266">
        <v>21</v>
      </c>
      <c r="E55" s="43">
        <f>SUM(F55:H55)</f>
        <v>56504</v>
      </c>
      <c r="F55" s="266">
        <v>55966</v>
      </c>
      <c r="G55" s="266">
        <v>87</v>
      </c>
      <c r="H55" s="266">
        <v>451</v>
      </c>
      <c r="K55" s="151" t="s">
        <v>20</v>
      </c>
      <c r="L55" s="150"/>
      <c r="M55" s="168">
        <f>SUM(M56)</f>
        <v>815</v>
      </c>
      <c r="N55" s="168">
        <f>SUM(N56)</f>
        <v>120</v>
      </c>
      <c r="O55" s="168">
        <f>SUM(O56)</f>
        <v>224</v>
      </c>
      <c r="P55" s="168">
        <f>SUM(P56)</f>
        <v>14</v>
      </c>
      <c r="Q55" s="168">
        <f>SUM(Q56)</f>
        <v>455</v>
      </c>
      <c r="R55" s="168">
        <f>SUM(R56)</f>
        <v>276</v>
      </c>
      <c r="S55" s="168">
        <f>SUM(S56)</f>
        <v>356</v>
      </c>
      <c r="T55" s="168">
        <f>SUM(T56)</f>
        <v>121</v>
      </c>
      <c r="U55" s="168">
        <f>SUM(U56)</f>
        <v>155</v>
      </c>
    </row>
    <row r="56" spans="1:21" ht="18.75" customHeight="1">
      <c r="A56" s="88">
        <v>9</v>
      </c>
      <c r="B56" s="265">
        <v>36688</v>
      </c>
      <c r="C56" s="265">
        <v>20357</v>
      </c>
      <c r="D56" s="265">
        <v>17</v>
      </c>
      <c r="E56" s="87">
        <f>SUM(F56:H56)</f>
        <v>57028</v>
      </c>
      <c r="F56" s="265">
        <v>56026</v>
      </c>
      <c r="G56" s="265">
        <v>548</v>
      </c>
      <c r="H56" s="265">
        <v>454</v>
      </c>
      <c r="K56" s="147"/>
      <c r="L56" s="146" t="s">
        <v>19</v>
      </c>
      <c r="M56" s="144">
        <v>815</v>
      </c>
      <c r="N56" s="144">
        <v>120</v>
      </c>
      <c r="O56" s="144">
        <v>224</v>
      </c>
      <c r="P56" s="144">
        <v>14</v>
      </c>
      <c r="Q56" s="144">
        <v>455</v>
      </c>
      <c r="R56" s="144">
        <v>276</v>
      </c>
      <c r="S56" s="144">
        <v>356</v>
      </c>
      <c r="T56" s="144">
        <v>121</v>
      </c>
      <c r="U56" s="144">
        <v>155</v>
      </c>
    </row>
    <row r="57" spans="1:21" ht="18.75" customHeight="1">
      <c r="A57" s="264" t="s">
        <v>285</v>
      </c>
      <c r="B57" s="264"/>
      <c r="C57" s="264"/>
      <c r="D57" s="264"/>
      <c r="E57" s="264"/>
      <c r="F57" s="264"/>
      <c r="G57" s="264"/>
      <c r="H57" s="264"/>
      <c r="K57" s="2" t="s">
        <v>9</v>
      </c>
      <c r="L57" s="2"/>
      <c r="M57" s="2"/>
      <c r="N57" s="2"/>
      <c r="O57" s="2"/>
      <c r="P57" s="2"/>
      <c r="Q57" s="2"/>
      <c r="R57" s="2"/>
      <c r="S57" s="2"/>
      <c r="T57" s="2"/>
      <c r="U57" s="2"/>
    </row>
  </sheetData>
  <sheetProtection/>
  <mergeCells count="47">
    <mergeCell ref="A18:F18"/>
    <mergeCell ref="E20:E21"/>
    <mergeCell ref="F20:F21"/>
    <mergeCell ref="A20:A21"/>
    <mergeCell ref="B20:B21"/>
    <mergeCell ref="C20:C21"/>
    <mergeCell ref="D20:D21"/>
    <mergeCell ref="A35:A36"/>
    <mergeCell ref="A33:G33"/>
    <mergeCell ref="B35:C36"/>
    <mergeCell ref="D35:E36"/>
    <mergeCell ref="F35:G36"/>
    <mergeCell ref="A48:H48"/>
    <mergeCell ref="E50:H50"/>
    <mergeCell ref="A50:A51"/>
    <mergeCell ref="B50:B51"/>
    <mergeCell ref="C50:C51"/>
    <mergeCell ref="D50:D51"/>
    <mergeCell ref="K15:L15"/>
    <mergeCell ref="K16:L16"/>
    <mergeCell ref="K3:U3"/>
    <mergeCell ref="S5:S6"/>
    <mergeCell ref="K7:L7"/>
    <mergeCell ref="T5:T6"/>
    <mergeCell ref="U5:U6"/>
    <mergeCell ref="M5:P5"/>
    <mergeCell ref="K11:L11"/>
    <mergeCell ref="K12:L12"/>
    <mergeCell ref="K13:L13"/>
    <mergeCell ref="K14:L14"/>
    <mergeCell ref="T1:U1"/>
    <mergeCell ref="K8:L8"/>
    <mergeCell ref="K9:L9"/>
    <mergeCell ref="K5:L6"/>
    <mergeCell ref="Q5:Q6"/>
    <mergeCell ref="R5:R6"/>
    <mergeCell ref="K10:L10"/>
    <mergeCell ref="A5:A6"/>
    <mergeCell ref="A3:G3"/>
    <mergeCell ref="E5:G5"/>
    <mergeCell ref="K55:L55"/>
    <mergeCell ref="K18:L18"/>
    <mergeCell ref="K23:L23"/>
    <mergeCell ref="K32:L32"/>
    <mergeCell ref="K38:L38"/>
    <mergeCell ref="K43:L43"/>
    <mergeCell ref="K50:L50"/>
  </mergeCells>
  <printOptions horizontalCentered="1"/>
  <pageMargins left="0.5118110236220472" right="0.5118110236220472" top="0.5511811023622047" bottom="0.35433070866141736" header="0" footer="0"/>
  <pageSetup fitToHeight="1" fitToWidth="1" horizontalDpi="600" verticalDpi="600" orientation="landscape" paperSize="8" scale="78" r:id="rId1"/>
</worksheet>
</file>

<file path=xl/worksheets/sheet6.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selection activeCell="A1" sqref="A1"/>
    </sheetView>
  </sheetViews>
  <sheetFormatPr defaultColWidth="8.796875" defaultRowHeight="18.75" customHeight="1"/>
  <cols>
    <col min="1" max="2" width="3.69921875" style="0" customWidth="1"/>
    <col min="3" max="3" width="25" style="0" customWidth="1"/>
    <col min="4" max="16384" width="11.8984375" style="0" customWidth="1"/>
  </cols>
  <sheetData>
    <row r="1" spans="1:17" ht="18.75" customHeight="1">
      <c r="A1" s="22" t="s">
        <v>356</v>
      </c>
      <c r="B1" s="2"/>
      <c r="C1" s="2"/>
      <c r="D1" s="342"/>
      <c r="E1" s="2"/>
      <c r="F1" s="2"/>
      <c r="G1" s="2"/>
      <c r="H1" s="2"/>
      <c r="I1" s="2"/>
      <c r="J1" s="2"/>
      <c r="K1" s="2"/>
      <c r="L1" s="82" t="s">
        <v>355</v>
      </c>
      <c r="M1" s="83"/>
      <c r="N1" s="287"/>
      <c r="O1" s="287"/>
      <c r="P1" s="287"/>
      <c r="Q1" s="287"/>
    </row>
    <row r="2" spans="1:17" ht="18.75" customHeight="1">
      <c r="A2" s="2"/>
      <c r="B2" s="2"/>
      <c r="C2" s="2"/>
      <c r="D2" s="2"/>
      <c r="E2" s="2"/>
      <c r="F2" s="2"/>
      <c r="G2" s="2"/>
      <c r="H2" s="2"/>
      <c r="I2" s="287"/>
      <c r="J2" s="2"/>
      <c r="K2" s="2"/>
      <c r="L2" s="2"/>
      <c r="M2" s="2"/>
      <c r="N2" s="287"/>
      <c r="O2" s="287"/>
      <c r="P2" s="287"/>
      <c r="Q2" s="287"/>
    </row>
    <row r="3" spans="1:17" ht="18.75" customHeight="1">
      <c r="A3" s="343" t="s">
        <v>357</v>
      </c>
      <c r="B3" s="343"/>
      <c r="C3" s="343"/>
      <c r="D3" s="343"/>
      <c r="E3" s="343"/>
      <c r="F3" s="343"/>
      <c r="G3" s="343"/>
      <c r="H3" s="343"/>
      <c r="I3" s="343"/>
      <c r="J3" s="343"/>
      <c r="K3" s="343"/>
      <c r="L3" s="344"/>
      <c r="M3" s="345"/>
      <c r="N3" s="3"/>
      <c r="O3" s="3"/>
      <c r="P3" s="3"/>
      <c r="Q3" s="3"/>
    </row>
    <row r="4" spans="1:17" ht="18.75" customHeight="1">
      <c r="A4" s="25" t="s">
        <v>354</v>
      </c>
      <c r="B4" s="25"/>
      <c r="C4" s="25"/>
      <c r="D4" s="25"/>
      <c r="E4" s="25"/>
      <c r="F4" s="25"/>
      <c r="G4" s="25"/>
      <c r="H4" s="25"/>
      <c r="I4" s="25"/>
      <c r="J4" s="25"/>
      <c r="K4" s="25"/>
      <c r="L4" s="25"/>
      <c r="M4" s="25"/>
      <c r="N4" s="289"/>
      <c r="O4" s="289"/>
      <c r="P4" s="289"/>
      <c r="Q4" s="289"/>
    </row>
    <row r="5" spans="1:17" ht="18.75" customHeight="1" thickBot="1">
      <c r="A5" s="27" t="s">
        <v>353</v>
      </c>
      <c r="B5" s="27"/>
      <c r="C5" s="27"/>
      <c r="D5" s="27"/>
      <c r="E5" s="27"/>
      <c r="F5" s="27"/>
      <c r="G5" s="27"/>
      <c r="H5" s="27"/>
      <c r="I5" s="27"/>
      <c r="J5" s="27"/>
      <c r="K5" s="341"/>
      <c r="L5" s="27"/>
      <c r="M5" s="38" t="s">
        <v>352</v>
      </c>
      <c r="N5" s="258"/>
      <c r="O5" s="258"/>
      <c r="P5" s="258"/>
      <c r="Q5" s="258"/>
    </row>
    <row r="6" spans="1:17" ht="18.75" customHeight="1">
      <c r="A6" s="350" t="s">
        <v>361</v>
      </c>
      <c r="B6" s="77"/>
      <c r="C6" s="340"/>
      <c r="D6" s="339" t="s">
        <v>351</v>
      </c>
      <c r="E6" s="339" t="s">
        <v>350</v>
      </c>
      <c r="F6" s="339" t="s">
        <v>349</v>
      </c>
      <c r="G6" s="113" t="s">
        <v>348</v>
      </c>
      <c r="H6" s="113" t="s">
        <v>347</v>
      </c>
      <c r="I6" s="72" t="s">
        <v>346</v>
      </c>
      <c r="J6" s="72"/>
      <c r="K6" s="72"/>
      <c r="L6" s="338"/>
      <c r="M6" s="254"/>
      <c r="N6" s="258"/>
      <c r="O6" s="258"/>
      <c r="P6" s="258"/>
      <c r="Q6" s="258"/>
    </row>
    <row r="7" spans="1:17" ht="18.75" customHeight="1">
      <c r="A7" s="61"/>
      <c r="B7" s="57"/>
      <c r="C7" s="337"/>
      <c r="D7" s="57"/>
      <c r="E7" s="57"/>
      <c r="F7" s="57"/>
      <c r="G7" s="285"/>
      <c r="H7" s="285"/>
      <c r="I7" s="336" t="s">
        <v>345</v>
      </c>
      <c r="J7" s="336" t="s">
        <v>344</v>
      </c>
      <c r="K7" s="336" t="s">
        <v>343</v>
      </c>
      <c r="L7" s="346" t="s">
        <v>342</v>
      </c>
      <c r="M7" s="335" t="s">
        <v>342</v>
      </c>
      <c r="N7" s="334"/>
      <c r="O7" s="334"/>
      <c r="P7" s="334"/>
      <c r="Q7" s="334"/>
    </row>
    <row r="8" spans="1:17" ht="18.75" customHeight="1">
      <c r="A8" s="347" t="s">
        <v>358</v>
      </c>
      <c r="B8" s="313" t="s">
        <v>341</v>
      </c>
      <c r="C8" s="312"/>
      <c r="D8" s="333">
        <v>4.58</v>
      </c>
      <c r="E8" s="332">
        <v>4.76</v>
      </c>
      <c r="F8" s="332">
        <v>4.3</v>
      </c>
      <c r="G8" s="332">
        <v>4.47</v>
      </c>
      <c r="H8" s="332">
        <v>4.45</v>
      </c>
      <c r="I8" s="331">
        <v>4.6</v>
      </c>
      <c r="J8" s="331">
        <v>3.49</v>
      </c>
      <c r="K8" s="331">
        <v>5.18</v>
      </c>
      <c r="L8" s="27">
        <v>5.33</v>
      </c>
      <c r="M8" s="289">
        <v>5.48</v>
      </c>
      <c r="N8" s="327"/>
      <c r="O8" s="327"/>
      <c r="P8" s="327"/>
      <c r="Q8" s="327"/>
    </row>
    <row r="9" spans="1:17" ht="18.75" customHeight="1">
      <c r="A9" s="326"/>
      <c r="B9" s="296" t="s">
        <v>340</v>
      </c>
      <c r="C9" s="295"/>
      <c r="D9" s="330">
        <v>137.8</v>
      </c>
      <c r="E9" s="329">
        <v>140.4</v>
      </c>
      <c r="F9" s="329">
        <v>134.7</v>
      </c>
      <c r="G9" s="329">
        <v>133.7</v>
      </c>
      <c r="H9" s="329">
        <v>131.2</v>
      </c>
      <c r="I9" s="329">
        <v>38.1</v>
      </c>
      <c r="J9" s="329">
        <v>69.2</v>
      </c>
      <c r="K9" s="329">
        <v>112.6</v>
      </c>
      <c r="L9" s="27">
        <v>176.9</v>
      </c>
      <c r="M9" s="289">
        <v>299.9</v>
      </c>
      <c r="N9" s="327"/>
      <c r="O9" s="327"/>
      <c r="P9" s="327"/>
      <c r="Q9" s="327"/>
    </row>
    <row r="10" spans="1:17" ht="18.75" customHeight="1">
      <c r="A10" s="326"/>
      <c r="B10" s="351" t="s">
        <v>339</v>
      </c>
      <c r="C10" s="352"/>
      <c r="D10" s="44">
        <v>1211</v>
      </c>
      <c r="E10" s="43">
        <v>1126</v>
      </c>
      <c r="F10" s="43">
        <v>894</v>
      </c>
      <c r="G10" s="43">
        <v>835</v>
      </c>
      <c r="H10" s="43">
        <v>853</v>
      </c>
      <c r="I10" s="43">
        <v>663</v>
      </c>
      <c r="J10" s="43">
        <v>372</v>
      </c>
      <c r="K10" s="43">
        <v>649</v>
      </c>
      <c r="L10" s="328">
        <v>1289</v>
      </c>
      <c r="M10" s="289">
        <v>1755</v>
      </c>
      <c r="N10" s="327"/>
      <c r="O10" s="327"/>
      <c r="P10" s="327"/>
      <c r="Q10" s="327"/>
    </row>
    <row r="11" spans="1:17" ht="18.75" customHeight="1">
      <c r="A11" s="326"/>
      <c r="B11" s="353" t="s">
        <v>338</v>
      </c>
      <c r="C11" s="354"/>
      <c r="D11" s="325">
        <v>2661.5</v>
      </c>
      <c r="E11" s="308">
        <v>2577.4</v>
      </c>
      <c r="F11" s="308">
        <v>2360.3</v>
      </c>
      <c r="G11" s="308">
        <v>2404.3</v>
      </c>
      <c r="H11" s="308">
        <v>2254.2</v>
      </c>
      <c r="I11" s="308">
        <v>1878.2</v>
      </c>
      <c r="J11" s="308">
        <v>767.2</v>
      </c>
      <c r="K11" s="308">
        <v>1781</v>
      </c>
      <c r="L11" s="324">
        <v>3768.3</v>
      </c>
      <c r="M11" s="289">
        <v>4693</v>
      </c>
      <c r="N11" s="323"/>
      <c r="O11" s="323"/>
      <c r="P11" s="323"/>
      <c r="Q11" s="323"/>
    </row>
    <row r="12" spans="1:17" ht="18.75" customHeight="1">
      <c r="A12" s="348" t="s">
        <v>359</v>
      </c>
      <c r="B12" s="322"/>
      <c r="C12" s="321" t="s">
        <v>337</v>
      </c>
      <c r="D12" s="320">
        <v>1077.6</v>
      </c>
      <c r="E12" s="290">
        <v>1060.5</v>
      </c>
      <c r="F12" s="290">
        <v>1206.2</v>
      </c>
      <c r="G12" s="290">
        <v>1230.9</v>
      </c>
      <c r="H12" s="290">
        <v>1113.4</v>
      </c>
      <c r="I12" s="290">
        <v>962.9</v>
      </c>
      <c r="J12" s="290">
        <v>472.8</v>
      </c>
      <c r="K12" s="290">
        <v>692.3</v>
      </c>
      <c r="L12" s="290">
        <v>1774</v>
      </c>
      <c r="M12" s="290">
        <v>2238.1</v>
      </c>
      <c r="N12" s="289"/>
      <c r="O12" s="289"/>
      <c r="P12" s="289"/>
      <c r="Q12" s="289"/>
    </row>
    <row r="13" spans="1:17" ht="18.75" customHeight="1">
      <c r="A13" s="319" t="s">
        <v>336</v>
      </c>
      <c r="B13" s="296" t="s">
        <v>335</v>
      </c>
      <c r="C13" s="295"/>
      <c r="D13" s="301">
        <f>SUM(D14,D17)</f>
        <v>8219.599999999999</v>
      </c>
      <c r="E13" s="300">
        <f>SUM(E14,E17)</f>
        <v>8648.4</v>
      </c>
      <c r="F13" s="300">
        <v>7908.3</v>
      </c>
      <c r="G13" s="300">
        <f>SUM(G14,G17)</f>
        <v>7947.400000000001</v>
      </c>
      <c r="H13" s="300">
        <v>7809</v>
      </c>
      <c r="I13" s="300">
        <f>SUM(I14,I17)</f>
        <v>8667.3</v>
      </c>
      <c r="J13" s="300">
        <f>SUM(J14,J17)</f>
        <v>5820.700000000001</v>
      </c>
      <c r="K13" s="300">
        <f>SUM(K14,K17)</f>
        <v>7899.6</v>
      </c>
      <c r="L13" s="300">
        <f>SUM(L14,L17)</f>
        <v>9672</v>
      </c>
      <c r="M13" s="300">
        <f>SUM(M14,M17)</f>
        <v>9961</v>
      </c>
      <c r="N13" s="289"/>
      <c r="O13" s="289"/>
      <c r="P13" s="289"/>
      <c r="Q13" s="289"/>
    </row>
    <row r="14" spans="1:17" ht="18.75" customHeight="1">
      <c r="A14" s="315"/>
      <c r="B14" s="296" t="s">
        <v>334</v>
      </c>
      <c r="C14" s="295"/>
      <c r="D14" s="294">
        <f>D15-D16</f>
        <v>916.3999999999996</v>
      </c>
      <c r="E14" s="293">
        <f>E15-E16</f>
        <v>1184.3999999999992</v>
      </c>
      <c r="F14" s="293">
        <v>827.2</v>
      </c>
      <c r="G14" s="293">
        <f>G15-G16</f>
        <v>776.8</v>
      </c>
      <c r="H14" s="293">
        <v>441.9</v>
      </c>
      <c r="I14" s="318">
        <f>I15-I16</f>
        <v>-25.09999999999991</v>
      </c>
      <c r="J14" s="293">
        <f>J15-J16</f>
        <v>112.59999999999991</v>
      </c>
      <c r="K14" s="293">
        <f>K15-K16</f>
        <v>291.1</v>
      </c>
      <c r="L14" s="293">
        <f>L15-L16</f>
        <v>294</v>
      </c>
      <c r="M14" s="293">
        <f>M15-M16</f>
        <v>1655.4000000000005</v>
      </c>
      <c r="N14" s="289"/>
      <c r="O14" s="289"/>
      <c r="P14" s="289"/>
      <c r="Q14" s="289"/>
    </row>
    <row r="15" spans="1:17" ht="18.75" customHeight="1">
      <c r="A15" s="315"/>
      <c r="B15" s="296" t="s">
        <v>333</v>
      </c>
      <c r="C15" s="295"/>
      <c r="D15" s="308">
        <f>SUM('048'!D7)</f>
        <v>2801.4999999999995</v>
      </c>
      <c r="E15" s="308">
        <f>SUM('048'!E7)</f>
        <v>3077.0999999999995</v>
      </c>
      <c r="F15" s="308">
        <v>2705.6</v>
      </c>
      <c r="G15" s="308">
        <f>SUM('048'!G7)</f>
        <v>2667.4</v>
      </c>
      <c r="H15" s="308">
        <v>2321.9</v>
      </c>
      <c r="I15" s="308">
        <v>2418.1</v>
      </c>
      <c r="J15" s="308">
        <v>655.3</v>
      </c>
      <c r="K15" s="308">
        <v>1081.7</v>
      </c>
      <c r="L15" s="308">
        <v>2478.7</v>
      </c>
      <c r="M15" s="308">
        <v>6225.1</v>
      </c>
      <c r="N15" s="289"/>
      <c r="O15" s="289"/>
      <c r="P15" s="289"/>
      <c r="Q15" s="289"/>
    </row>
    <row r="16" spans="1:17" ht="18.75" customHeight="1">
      <c r="A16" s="315"/>
      <c r="B16" s="296" t="s">
        <v>332</v>
      </c>
      <c r="C16" s="295"/>
      <c r="D16" s="308">
        <f>SUM('048'!D23)</f>
        <v>1885.1</v>
      </c>
      <c r="E16" s="308">
        <f>SUM('048'!E23)</f>
        <v>1892.7000000000003</v>
      </c>
      <c r="F16" s="308">
        <f>SUM('048'!F23)</f>
        <v>1878.3999999999996</v>
      </c>
      <c r="G16" s="308">
        <f>SUM('048'!G23)</f>
        <v>1890.6000000000001</v>
      </c>
      <c r="H16" s="308">
        <f>SUM('048'!H23)</f>
        <v>1880.0000000000002</v>
      </c>
      <c r="I16" s="308">
        <v>2443.2</v>
      </c>
      <c r="J16" s="308">
        <v>542.7</v>
      </c>
      <c r="K16" s="308">
        <v>790.6</v>
      </c>
      <c r="L16" s="308">
        <v>2184.7</v>
      </c>
      <c r="M16" s="308">
        <v>4569.7</v>
      </c>
      <c r="N16" s="289"/>
      <c r="O16" s="289"/>
      <c r="P16" s="289"/>
      <c r="Q16" s="289"/>
    </row>
    <row r="17" spans="1:17" ht="18.75" customHeight="1">
      <c r="A17" s="315"/>
      <c r="B17" s="296" t="s">
        <v>331</v>
      </c>
      <c r="C17" s="295"/>
      <c r="D17" s="294">
        <f>D18-D19</f>
        <v>7303.2</v>
      </c>
      <c r="E17" s="293">
        <f>E18-E19</f>
        <v>7464.000000000001</v>
      </c>
      <c r="F17" s="317">
        <v>7081.1</v>
      </c>
      <c r="G17" s="293">
        <f>G18-G19</f>
        <v>7170.6</v>
      </c>
      <c r="H17" s="293">
        <f>H18-H19</f>
        <v>7367.1</v>
      </c>
      <c r="I17" s="293">
        <f>I18-I19</f>
        <v>8692.4</v>
      </c>
      <c r="J17" s="293">
        <f>J18-J19</f>
        <v>5708.1</v>
      </c>
      <c r="K17" s="293">
        <f>K18-K19</f>
        <v>7608.5</v>
      </c>
      <c r="L17" s="293">
        <f>L18-L19</f>
        <v>9378</v>
      </c>
      <c r="M17" s="293">
        <f>M18-M19</f>
        <v>8305.6</v>
      </c>
      <c r="N17" s="289"/>
      <c r="O17" s="289"/>
      <c r="P17" s="289"/>
      <c r="Q17" s="289"/>
    </row>
    <row r="18" spans="1:17" ht="18.75" customHeight="1">
      <c r="A18" s="315"/>
      <c r="B18" s="296" t="s">
        <v>330</v>
      </c>
      <c r="C18" s="295"/>
      <c r="D18" s="308">
        <f>SUM('048'!O7)</f>
        <v>7670.9</v>
      </c>
      <c r="E18" s="308">
        <f>SUM('048'!P7)</f>
        <v>7683.000000000001</v>
      </c>
      <c r="F18" s="308">
        <v>744.9</v>
      </c>
      <c r="G18" s="308">
        <f>SUM('048'!R7)</f>
        <v>7458.3</v>
      </c>
      <c r="H18" s="308">
        <f>SUM('048'!S7)</f>
        <v>7660</v>
      </c>
      <c r="I18" s="308">
        <v>9211.4</v>
      </c>
      <c r="J18" s="308">
        <v>5960.3</v>
      </c>
      <c r="K18" s="308">
        <v>7683.4</v>
      </c>
      <c r="L18" s="308">
        <v>9633.4</v>
      </c>
      <c r="M18" s="308">
        <v>8648</v>
      </c>
      <c r="N18" s="289"/>
      <c r="O18" s="289"/>
      <c r="P18" s="289"/>
      <c r="Q18" s="289"/>
    </row>
    <row r="19" spans="1:17" ht="18.75" customHeight="1">
      <c r="A19" s="315"/>
      <c r="B19" s="296" t="s">
        <v>329</v>
      </c>
      <c r="C19" s="295"/>
      <c r="D19" s="308">
        <v>367.7</v>
      </c>
      <c r="E19" s="308">
        <v>219</v>
      </c>
      <c r="F19" s="308">
        <v>363.8</v>
      </c>
      <c r="G19" s="308">
        <v>287.7</v>
      </c>
      <c r="H19" s="308">
        <v>292.9</v>
      </c>
      <c r="I19" s="308">
        <v>519</v>
      </c>
      <c r="J19" s="308">
        <v>252.2</v>
      </c>
      <c r="K19" s="308">
        <v>74.9</v>
      </c>
      <c r="L19" s="308">
        <v>255.4</v>
      </c>
      <c r="M19" s="308">
        <v>342.4</v>
      </c>
      <c r="N19" s="289"/>
      <c r="O19" s="289"/>
      <c r="P19" s="289"/>
      <c r="Q19" s="289"/>
    </row>
    <row r="20" spans="1:17" ht="18.75" customHeight="1">
      <c r="A20" s="315"/>
      <c r="B20" s="296" t="s">
        <v>328</v>
      </c>
      <c r="C20" s="295"/>
      <c r="D20" s="308">
        <f>SUM('048'!O20)</f>
        <v>1543.1999999999998</v>
      </c>
      <c r="E20" s="308">
        <f>SUM('048'!P20)</f>
        <v>1576.8000000000002</v>
      </c>
      <c r="F20" s="308">
        <v>1518.3</v>
      </c>
      <c r="G20" s="308">
        <f>SUM('048'!R20)</f>
        <v>1573.1</v>
      </c>
      <c r="H20" s="308">
        <f>SUM('048'!S20)</f>
        <v>1641.7</v>
      </c>
      <c r="I20" s="308">
        <v>1521.5</v>
      </c>
      <c r="J20" s="308">
        <v>1034.4</v>
      </c>
      <c r="K20" s="308">
        <v>1843.4</v>
      </c>
      <c r="L20" s="308">
        <v>2394.3</v>
      </c>
      <c r="M20" s="308">
        <v>2346.2</v>
      </c>
      <c r="N20" s="289"/>
      <c r="O20" s="289"/>
      <c r="P20" s="289"/>
      <c r="Q20" s="289"/>
    </row>
    <row r="21" spans="1:17" ht="18.75" customHeight="1">
      <c r="A21" s="315"/>
      <c r="B21" s="296" t="s">
        <v>327</v>
      </c>
      <c r="C21" s="295"/>
      <c r="D21" s="308">
        <v>1827.2</v>
      </c>
      <c r="E21" s="308">
        <v>1786.2</v>
      </c>
      <c r="F21" s="316">
        <v>1857.6</v>
      </c>
      <c r="G21" s="316">
        <v>1704.4</v>
      </c>
      <c r="H21" s="316">
        <v>1825.9</v>
      </c>
      <c r="I21" s="316">
        <v>1978.9</v>
      </c>
      <c r="J21" s="316">
        <v>1600.8</v>
      </c>
      <c r="K21" s="316">
        <v>2348.3</v>
      </c>
      <c r="L21" s="316">
        <v>1090.4</v>
      </c>
      <c r="M21" s="316">
        <v>2583.4</v>
      </c>
      <c r="N21" s="289"/>
      <c r="O21" s="289"/>
      <c r="P21" s="289"/>
      <c r="Q21" s="289"/>
    </row>
    <row r="22" spans="1:17" ht="18.75" customHeight="1">
      <c r="A22" s="315"/>
      <c r="B22" s="296" t="s">
        <v>326</v>
      </c>
      <c r="C22" s="295"/>
      <c r="D22" s="294">
        <f>SUM(D13,D21-D20)</f>
        <v>8503.599999999999</v>
      </c>
      <c r="E22" s="293">
        <f>SUM(E13,E21-E20)</f>
        <v>8857.8</v>
      </c>
      <c r="F22" s="293">
        <v>8247.6</v>
      </c>
      <c r="G22" s="293">
        <f>SUM(G13,G21-G20)</f>
        <v>8078.700000000001</v>
      </c>
      <c r="H22" s="293">
        <v>7993.2</v>
      </c>
      <c r="I22" s="293">
        <f>SUM(I13,I21-I20)</f>
        <v>9124.699999999999</v>
      </c>
      <c r="J22" s="293">
        <f>SUM(J13,J21-J20)</f>
        <v>6387.1</v>
      </c>
      <c r="K22" s="293">
        <f>SUM(K13,K21-K20)</f>
        <v>8404.5</v>
      </c>
      <c r="L22" s="293">
        <f>SUM(L13,L21-L20)</f>
        <v>8368.1</v>
      </c>
      <c r="M22" s="293">
        <f>SUM(M13,M21-M20)</f>
        <v>10198.2</v>
      </c>
      <c r="N22" s="289"/>
      <c r="O22" s="289"/>
      <c r="P22" s="289"/>
      <c r="Q22" s="289"/>
    </row>
    <row r="23" spans="1:17" ht="18.75" customHeight="1">
      <c r="A23" s="315"/>
      <c r="B23" s="296" t="s">
        <v>325</v>
      </c>
      <c r="C23" s="295"/>
      <c r="D23" s="308">
        <f>SUM('048'!O27)</f>
        <v>6173.3</v>
      </c>
      <c r="E23" s="308">
        <f>SUM('048'!P27)</f>
        <v>6076.3</v>
      </c>
      <c r="F23" s="308">
        <f>SUM('048'!Q27)</f>
        <v>5894.7</v>
      </c>
      <c r="G23" s="308">
        <f>SUM('048'!R27)</f>
        <v>6281</v>
      </c>
      <c r="H23" s="308">
        <f>SUM('048'!S27)</f>
        <v>6439.7</v>
      </c>
      <c r="I23" s="308">
        <v>7105.6</v>
      </c>
      <c r="J23" s="308">
        <v>5248.4</v>
      </c>
      <c r="K23" s="308">
        <v>5832.1</v>
      </c>
      <c r="L23" s="308">
        <v>7024.1</v>
      </c>
      <c r="M23" s="308">
        <v>8321.8</v>
      </c>
      <c r="N23" s="289"/>
      <c r="O23" s="289"/>
      <c r="P23" s="289"/>
      <c r="Q23" s="289"/>
    </row>
    <row r="24" spans="1:17" ht="18.75" customHeight="1">
      <c r="A24" s="314"/>
      <c r="B24" s="307" t="s">
        <v>324</v>
      </c>
      <c r="C24" s="306"/>
      <c r="D24" s="305">
        <f>D22-D23</f>
        <v>2330.2999999999984</v>
      </c>
      <c r="E24" s="304">
        <f>E22-E23</f>
        <v>2781.499999999999</v>
      </c>
      <c r="F24" s="304">
        <v>2352.9</v>
      </c>
      <c r="G24" s="304">
        <f>G22-G23</f>
        <v>1797.7000000000007</v>
      </c>
      <c r="H24" s="304">
        <v>1553.5</v>
      </c>
      <c r="I24" s="304">
        <f>I22-I23</f>
        <v>2019.0999999999985</v>
      </c>
      <c r="J24" s="304">
        <f>J22-J23</f>
        <v>1138.7000000000007</v>
      </c>
      <c r="K24" s="304">
        <f>K22-K23</f>
        <v>2572.3999999999996</v>
      </c>
      <c r="L24" s="304">
        <f>L22-L23</f>
        <v>1344</v>
      </c>
      <c r="M24" s="304">
        <f>M22-M23</f>
        <v>1876.4000000000015</v>
      </c>
      <c r="N24" s="289"/>
      <c r="O24" s="289"/>
      <c r="P24" s="289"/>
      <c r="Q24" s="289"/>
    </row>
    <row r="25" spans="1:17" ht="18.75" customHeight="1">
      <c r="A25" s="27"/>
      <c r="B25" s="313" t="s">
        <v>323</v>
      </c>
      <c r="C25" s="312"/>
      <c r="D25" s="311">
        <v>137.2</v>
      </c>
      <c r="E25" s="311">
        <v>142</v>
      </c>
      <c r="F25" s="311">
        <v>155</v>
      </c>
      <c r="G25" s="311">
        <v>141.5</v>
      </c>
      <c r="H25" s="311">
        <v>172.7</v>
      </c>
      <c r="I25" s="311">
        <v>209.6</v>
      </c>
      <c r="J25" s="311">
        <v>139.4</v>
      </c>
      <c r="K25" s="311">
        <v>121.7</v>
      </c>
      <c r="L25" s="311">
        <v>213.4</v>
      </c>
      <c r="M25" s="311">
        <v>206.6</v>
      </c>
      <c r="N25" s="289"/>
      <c r="O25" s="289"/>
      <c r="P25" s="289"/>
      <c r="Q25" s="289"/>
    </row>
    <row r="26" spans="1:17" ht="18.75" customHeight="1">
      <c r="A26" s="309" t="s">
        <v>322</v>
      </c>
      <c r="B26" s="296" t="s">
        <v>321</v>
      </c>
      <c r="C26" s="295"/>
      <c r="D26" s="294">
        <f>SUM(D27:D28)</f>
        <v>20165</v>
      </c>
      <c r="E26" s="293">
        <f>SUM(E27:E28)</f>
        <v>19925.2</v>
      </c>
      <c r="F26" s="293">
        <f>SUM(F27:F28)</f>
        <v>19482.1</v>
      </c>
      <c r="G26" s="293">
        <f>SUM(G27:G28)</f>
        <v>20355.800000000003</v>
      </c>
      <c r="H26" s="293">
        <f>SUM(H27:H28)</f>
        <v>21383</v>
      </c>
      <c r="I26" s="293">
        <f>SUM(I27:I28)</f>
        <v>19338.7</v>
      </c>
      <c r="J26" s="293">
        <f>SUM(J27:J28)</f>
        <v>12753.1</v>
      </c>
      <c r="K26" s="293">
        <f>SUM(K27:K28)</f>
        <v>17043.8</v>
      </c>
      <c r="L26" s="293">
        <f>SUM(L27:L28)</f>
        <v>39369.2</v>
      </c>
      <c r="M26" s="293">
        <f>SUM(M27:M28)</f>
        <v>28690.2</v>
      </c>
      <c r="N26" s="289"/>
      <c r="O26" s="289"/>
      <c r="P26" s="289"/>
      <c r="Q26" s="289"/>
    </row>
    <row r="27" spans="1:17" ht="18.75" customHeight="1">
      <c r="A27" s="309"/>
      <c r="B27" s="310"/>
      <c r="C27" s="39" t="s">
        <v>320</v>
      </c>
      <c r="D27" s="308">
        <v>12065.5</v>
      </c>
      <c r="E27" s="308">
        <v>12309</v>
      </c>
      <c r="F27" s="308">
        <v>11739.7</v>
      </c>
      <c r="G27" s="308">
        <v>11654.7</v>
      </c>
      <c r="H27" s="308">
        <v>11619.1</v>
      </c>
      <c r="I27" s="308">
        <v>13595.4</v>
      </c>
      <c r="J27" s="308">
        <v>8057.1</v>
      </c>
      <c r="K27" s="308">
        <v>10918.1</v>
      </c>
      <c r="L27" s="308">
        <v>12973.9</v>
      </c>
      <c r="M27" s="308">
        <v>17117.2</v>
      </c>
      <c r="N27" s="289"/>
      <c r="O27" s="289"/>
      <c r="P27" s="289"/>
      <c r="Q27" s="289"/>
    </row>
    <row r="28" spans="1:17" ht="18.75" customHeight="1">
      <c r="A28" s="309"/>
      <c r="B28" s="310"/>
      <c r="C28" s="39" t="s">
        <v>319</v>
      </c>
      <c r="D28" s="308">
        <v>8099.5</v>
      </c>
      <c r="E28" s="308">
        <v>7616.2</v>
      </c>
      <c r="F28" s="308">
        <v>7742.4</v>
      </c>
      <c r="G28" s="308">
        <v>8701.1</v>
      </c>
      <c r="H28" s="308">
        <v>9763.9</v>
      </c>
      <c r="I28" s="308">
        <v>5743.3</v>
      </c>
      <c r="J28" s="308">
        <v>4696</v>
      </c>
      <c r="K28" s="308">
        <v>6125.7</v>
      </c>
      <c r="L28" s="308">
        <v>26395.3</v>
      </c>
      <c r="M28" s="308">
        <v>11573</v>
      </c>
      <c r="N28" s="289"/>
      <c r="O28" s="289"/>
      <c r="P28" s="289"/>
      <c r="Q28" s="289"/>
    </row>
    <row r="29" spans="1:17" ht="18.75" customHeight="1">
      <c r="A29" s="309"/>
      <c r="B29" s="296" t="s">
        <v>318</v>
      </c>
      <c r="C29" s="295"/>
      <c r="D29" s="294">
        <f>SUM(D30:D31)</f>
        <v>20071.4</v>
      </c>
      <c r="E29" s="293">
        <f>SUM(E30:E31)</f>
        <v>19895.4</v>
      </c>
      <c r="F29" s="293">
        <f>SUM(F30:F31)</f>
        <v>19498.8</v>
      </c>
      <c r="G29" s="293">
        <f>SUM(G30:G31)</f>
        <v>20243.9</v>
      </c>
      <c r="H29" s="293">
        <f>SUM(H30:H31)</f>
        <v>21384.6</v>
      </c>
      <c r="I29" s="293">
        <f>SUM(I30:I31)</f>
        <v>19343.300000000003</v>
      </c>
      <c r="J29" s="293">
        <f>SUM(J30:J31)</f>
        <v>12729.599999999999</v>
      </c>
      <c r="K29" s="293"/>
      <c r="L29" s="293">
        <f>SUM(L30:L31)</f>
        <v>39425.5</v>
      </c>
      <c r="M29" s="293">
        <f>SUM(M30:M31)</f>
        <v>28723.7</v>
      </c>
      <c r="N29" s="289"/>
      <c r="O29" s="289"/>
      <c r="P29" s="289"/>
      <c r="Q29" s="289"/>
    </row>
    <row r="30" spans="1:17" ht="18.75" customHeight="1">
      <c r="A30" s="309"/>
      <c r="B30" s="310"/>
      <c r="C30" s="39" t="s">
        <v>317</v>
      </c>
      <c r="D30" s="308">
        <v>8859</v>
      </c>
      <c r="E30" s="308">
        <v>8657.2</v>
      </c>
      <c r="F30" s="308">
        <v>8417.8</v>
      </c>
      <c r="G30" s="308">
        <v>8799.4</v>
      </c>
      <c r="H30" s="308">
        <v>9106</v>
      </c>
      <c r="I30" s="308">
        <v>10425.7</v>
      </c>
      <c r="J30" s="308">
        <v>6390.7</v>
      </c>
      <c r="K30" s="308">
        <v>7571</v>
      </c>
      <c r="L30" s="308">
        <v>10265.7</v>
      </c>
      <c r="M30" s="308">
        <v>13733.5</v>
      </c>
      <c r="N30" s="289"/>
      <c r="O30" s="289"/>
      <c r="P30" s="289"/>
      <c r="Q30" s="289"/>
    </row>
    <row r="31" spans="1:17" ht="18.75" customHeight="1">
      <c r="A31" s="309"/>
      <c r="B31" s="310"/>
      <c r="C31" s="39" t="s">
        <v>316</v>
      </c>
      <c r="D31" s="308">
        <v>11212.4</v>
      </c>
      <c r="E31" s="308">
        <v>11238.2</v>
      </c>
      <c r="F31" s="308">
        <v>11081</v>
      </c>
      <c r="G31" s="308">
        <v>11444.5</v>
      </c>
      <c r="H31" s="308">
        <v>12278.6</v>
      </c>
      <c r="I31" s="308">
        <v>8917.6</v>
      </c>
      <c r="J31" s="308">
        <v>6338.9</v>
      </c>
      <c r="K31" s="308">
        <v>7420.8</v>
      </c>
      <c r="L31" s="308">
        <v>29159.8</v>
      </c>
      <c r="M31" s="308">
        <v>14990.2</v>
      </c>
      <c r="N31" s="289"/>
      <c r="O31" s="289"/>
      <c r="P31" s="289"/>
      <c r="Q31" s="289"/>
    </row>
    <row r="32" spans="1:17" ht="18.75" customHeight="1">
      <c r="A32" s="309"/>
      <c r="B32" s="349" t="s">
        <v>360</v>
      </c>
      <c r="C32" s="302"/>
      <c r="D32" s="308">
        <v>-87.8</v>
      </c>
      <c r="E32" s="308">
        <v>0.1</v>
      </c>
      <c r="F32" s="308">
        <v>-0.4</v>
      </c>
      <c r="G32" s="308">
        <v>-84.4</v>
      </c>
      <c r="H32" s="308">
        <v>-0.5</v>
      </c>
      <c r="I32" s="298" t="s">
        <v>115</v>
      </c>
      <c r="J32" s="308">
        <v>-0.1</v>
      </c>
      <c r="K32" s="308">
        <v>-0.3</v>
      </c>
      <c r="L32" s="308">
        <v>-0.2</v>
      </c>
      <c r="M32" s="298" t="s">
        <v>115</v>
      </c>
      <c r="N32" s="289"/>
      <c r="O32" s="289"/>
      <c r="P32" s="289"/>
      <c r="Q32" s="289"/>
    </row>
    <row r="33" spans="1:17" ht="18.75" customHeight="1">
      <c r="A33" s="126"/>
      <c r="B33" s="307" t="s">
        <v>315</v>
      </c>
      <c r="C33" s="306"/>
      <c r="D33" s="305">
        <f>D25+D26-D29+D32</f>
        <v>142.99999999999926</v>
      </c>
      <c r="E33" s="304">
        <f>E25+E26-E29+E32</f>
        <v>171.89999999999927</v>
      </c>
      <c r="F33" s="304">
        <f>F25+F26-F29+F32</f>
        <v>137.89999999999927</v>
      </c>
      <c r="G33" s="304">
        <f>G25+G26-G29+G32</f>
        <v>169.00000000000145</v>
      </c>
      <c r="H33" s="304">
        <f>H25+H26-H29+H32</f>
        <v>170.60000000000218</v>
      </c>
      <c r="I33" s="304">
        <v>205</v>
      </c>
      <c r="J33" s="304">
        <f>J25+J26-J29+J32</f>
        <v>162.80000000000146</v>
      </c>
      <c r="K33" s="304">
        <v>173.4</v>
      </c>
      <c r="L33" s="304">
        <f>L25+L26-L29+L32</f>
        <v>156.89999999999856</v>
      </c>
      <c r="M33" s="304">
        <v>173.1</v>
      </c>
      <c r="N33" s="289"/>
      <c r="O33" s="289"/>
      <c r="P33" s="289"/>
      <c r="Q33" s="289"/>
    </row>
    <row r="34" spans="1:17" ht="18.75" customHeight="1">
      <c r="A34" s="303" t="s">
        <v>314</v>
      </c>
      <c r="B34" s="296" t="s">
        <v>313</v>
      </c>
      <c r="C34" s="302"/>
      <c r="D34" s="301">
        <v>1344.9</v>
      </c>
      <c r="E34" s="300">
        <v>1284.6</v>
      </c>
      <c r="F34" s="300">
        <v>1355.1</v>
      </c>
      <c r="G34" s="300">
        <f>G23/G8</f>
        <v>1405.145413870246</v>
      </c>
      <c r="H34" s="300">
        <v>1456.9</v>
      </c>
      <c r="I34" s="300">
        <v>1541.3</v>
      </c>
      <c r="J34" s="300">
        <v>1539.1</v>
      </c>
      <c r="K34" s="300">
        <v>1102.5</v>
      </c>
      <c r="L34" s="300">
        <v>1303.2</v>
      </c>
      <c r="M34" s="300">
        <v>1564.2</v>
      </c>
      <c r="N34" s="289"/>
      <c r="O34" s="289"/>
      <c r="P34" s="289"/>
      <c r="Q34" s="289"/>
    </row>
    <row r="35" spans="1:17" ht="18.75" customHeight="1">
      <c r="A35" s="297"/>
      <c r="B35" s="296" t="s">
        <v>312</v>
      </c>
      <c r="C35" s="295"/>
      <c r="D35" s="299">
        <f>100*'048'!O32/'048'!O27</f>
        <v>21.873228257172013</v>
      </c>
      <c r="E35" s="299">
        <f>100*'048'!P32/'048'!P27</f>
        <v>22.701314944950052</v>
      </c>
      <c r="F35" s="299">
        <f>100*'048'!Q32/'048'!Q27</f>
        <v>21.215668312212664</v>
      </c>
      <c r="G35" s="299">
        <f>100*'048'!R32/'048'!R27</f>
        <v>19.783473969113196</v>
      </c>
      <c r="H35" s="299">
        <f>100*'048'!S32/'048'!S27</f>
        <v>20.10342096681522</v>
      </c>
      <c r="I35" s="298" t="s">
        <v>297</v>
      </c>
      <c r="J35" s="298" t="s">
        <v>297</v>
      </c>
      <c r="K35" s="298" t="s">
        <v>297</v>
      </c>
      <c r="L35" s="298" t="s">
        <v>297</v>
      </c>
      <c r="M35" s="298" t="s">
        <v>297</v>
      </c>
      <c r="N35" s="289"/>
      <c r="O35" s="289"/>
      <c r="P35" s="289"/>
      <c r="Q35" s="289"/>
    </row>
    <row r="36" spans="1:17" ht="18.75" customHeight="1">
      <c r="A36" s="297"/>
      <c r="B36" s="296" t="s">
        <v>311</v>
      </c>
      <c r="C36" s="295"/>
      <c r="D36" s="294">
        <f>100*D23/D22</f>
        <v>72.59631215014818</v>
      </c>
      <c r="E36" s="293">
        <f>100*E23/E22</f>
        <v>68.59829754566597</v>
      </c>
      <c r="F36" s="293">
        <f>100*F23/F22</f>
        <v>71.47170085843155</v>
      </c>
      <c r="G36" s="293">
        <f>100*G23/G22</f>
        <v>77.74765742012947</v>
      </c>
      <c r="H36" s="293">
        <f>100*H23/H22</f>
        <v>80.56473002051744</v>
      </c>
      <c r="I36" s="293">
        <f>100*I23/I22</f>
        <v>77.87214922134427</v>
      </c>
      <c r="J36" s="293">
        <f>100*J23/J22</f>
        <v>82.17187769097086</v>
      </c>
      <c r="K36" s="293">
        <f>100*K23/K22</f>
        <v>69.39258730442025</v>
      </c>
      <c r="L36" s="293">
        <f>100*L23/L22</f>
        <v>83.9390064650279</v>
      </c>
      <c r="M36" s="293">
        <f>100*M23/M22</f>
        <v>81.60067462885605</v>
      </c>
      <c r="N36" s="289"/>
      <c r="O36" s="289"/>
      <c r="P36" s="289"/>
      <c r="Q36" s="289"/>
    </row>
    <row r="37" spans="1:17" ht="18.75" customHeight="1">
      <c r="A37" s="292"/>
      <c r="B37" s="291"/>
      <c r="C37" s="286"/>
      <c r="D37" s="291"/>
      <c r="E37" s="291"/>
      <c r="F37" s="291"/>
      <c r="G37" s="291"/>
      <c r="H37" s="290"/>
      <c r="I37" s="290"/>
      <c r="J37" s="290"/>
      <c r="K37" s="290"/>
      <c r="L37" s="290"/>
      <c r="M37" s="290"/>
      <c r="N37" s="289"/>
      <c r="O37" s="289"/>
      <c r="P37" s="289"/>
      <c r="Q37" s="289"/>
    </row>
    <row r="38" spans="1:17" ht="18.75" customHeight="1">
      <c r="A38" s="8" t="s">
        <v>310</v>
      </c>
      <c r="B38" s="8"/>
      <c r="C38" s="8"/>
      <c r="D38" s="288"/>
      <c r="E38" s="288"/>
      <c r="F38" s="288"/>
      <c r="G38" s="288"/>
      <c r="H38" s="288"/>
      <c r="I38" s="288"/>
      <c r="J38" s="288"/>
      <c r="K38" s="288"/>
      <c r="L38" s="288"/>
      <c r="M38" s="288"/>
      <c r="N38" s="287"/>
      <c r="O38" s="287"/>
      <c r="P38" s="287"/>
      <c r="Q38" s="287"/>
    </row>
    <row r="39" spans="1:17" ht="18.75" customHeight="1">
      <c r="A39" s="2" t="s">
        <v>309</v>
      </c>
      <c r="B39" s="2"/>
      <c r="C39" s="2"/>
      <c r="D39" s="2"/>
      <c r="E39" s="2"/>
      <c r="F39" s="2"/>
      <c r="G39" s="2"/>
      <c r="H39" s="2"/>
      <c r="I39" s="2"/>
      <c r="J39" s="2"/>
      <c r="K39" s="2"/>
      <c r="L39" s="2"/>
      <c r="M39" s="2"/>
      <c r="N39" s="287"/>
      <c r="O39" s="287"/>
      <c r="P39" s="287"/>
      <c r="Q39" s="287"/>
    </row>
    <row r="40" spans="1:17" ht="18.75" customHeight="1">
      <c r="A40" s="15" t="s">
        <v>362</v>
      </c>
      <c r="B40" s="2"/>
      <c r="C40" s="2"/>
      <c r="D40" s="2"/>
      <c r="E40" s="2"/>
      <c r="F40" s="2"/>
      <c r="G40" s="2"/>
      <c r="H40" s="2"/>
      <c r="I40" s="2"/>
      <c r="J40" s="2"/>
      <c r="K40" s="2"/>
      <c r="L40" s="2"/>
      <c r="M40" s="2"/>
      <c r="N40" s="287"/>
      <c r="O40" s="287"/>
      <c r="P40" s="287"/>
      <c r="Q40" s="287"/>
    </row>
    <row r="41" spans="1:17" ht="18.75" customHeight="1">
      <c r="A41" s="355" t="s">
        <v>363</v>
      </c>
      <c r="B41" s="2"/>
      <c r="C41" s="2"/>
      <c r="D41" s="2"/>
      <c r="E41" s="2"/>
      <c r="F41" s="2"/>
      <c r="G41" s="2"/>
      <c r="H41" s="2"/>
      <c r="I41" s="2"/>
      <c r="J41" s="2"/>
      <c r="K41" s="2"/>
      <c r="L41" s="2"/>
      <c r="M41" s="2"/>
      <c r="N41" s="287"/>
      <c r="O41" s="287"/>
      <c r="P41" s="287"/>
      <c r="Q41" s="287"/>
    </row>
    <row r="42" spans="1:17" ht="18.75" customHeight="1">
      <c r="A42" s="2" t="s">
        <v>308</v>
      </c>
      <c r="B42" s="2"/>
      <c r="C42" s="2"/>
      <c r="D42" s="2"/>
      <c r="E42" s="2"/>
      <c r="F42" s="2"/>
      <c r="G42" s="2"/>
      <c r="H42" s="2"/>
      <c r="I42" s="2"/>
      <c r="J42" s="2"/>
      <c r="K42" s="2"/>
      <c r="L42" s="2"/>
      <c r="M42" s="2"/>
      <c r="N42" s="287"/>
      <c r="O42" s="287"/>
      <c r="P42" s="287"/>
      <c r="Q42" s="287"/>
    </row>
    <row r="43" ht="18.75" customHeight="1">
      <c r="A43" s="2" t="s">
        <v>307</v>
      </c>
    </row>
  </sheetData>
  <sheetProtection/>
  <mergeCells count="37">
    <mergeCell ref="A4:M4"/>
    <mergeCell ref="A26:A32"/>
    <mergeCell ref="A34:A37"/>
    <mergeCell ref="A13:A24"/>
    <mergeCell ref="B32:C32"/>
    <mergeCell ref="B36:C36"/>
    <mergeCell ref="B33:C33"/>
    <mergeCell ref="B25:C25"/>
    <mergeCell ref="B26:C26"/>
    <mergeCell ref="B29:C29"/>
    <mergeCell ref="B35:C35"/>
    <mergeCell ref="B16:C16"/>
    <mergeCell ref="B17:C17"/>
    <mergeCell ref="B19:C19"/>
    <mergeCell ref="B34:C34"/>
    <mergeCell ref="B18:C18"/>
    <mergeCell ref="B24:C24"/>
    <mergeCell ref="B20:C20"/>
    <mergeCell ref="B21:C21"/>
    <mergeCell ref="B22:C22"/>
    <mergeCell ref="B23:C23"/>
    <mergeCell ref="B8:C8"/>
    <mergeCell ref="B9:C9"/>
    <mergeCell ref="A6:C7"/>
    <mergeCell ref="B10:C10"/>
    <mergeCell ref="B11:C11"/>
    <mergeCell ref="B15:C15"/>
    <mergeCell ref="L1:M1"/>
    <mergeCell ref="B14:C14"/>
    <mergeCell ref="A3:M3"/>
    <mergeCell ref="I6:M6"/>
    <mergeCell ref="G6:G7"/>
    <mergeCell ref="H6:H7"/>
    <mergeCell ref="E6:E7"/>
    <mergeCell ref="F6:F7"/>
    <mergeCell ref="B13:C13"/>
    <mergeCell ref="D6:D7"/>
  </mergeCells>
  <printOptions horizontalCentered="1"/>
  <pageMargins left="0.5118110236220472" right="0.5118110236220472" top="0.5511811023622047" bottom="0.35433070866141736" header="0" footer="0"/>
  <pageSetup fitToHeight="1"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pageSetUpPr fitToPage="1"/>
  </sheetPr>
  <dimension ref="A1:S46"/>
  <sheetViews>
    <sheetView tabSelected="1" zoomScalePageLayoutView="0" workbookViewId="0" topLeftCell="A1">
      <selection activeCell="A1" sqref="A1"/>
    </sheetView>
  </sheetViews>
  <sheetFormatPr defaultColWidth="8.796875" defaultRowHeight="18.75" customHeight="1"/>
  <cols>
    <col min="1" max="1" width="3.69921875" style="0" customWidth="1"/>
    <col min="2" max="2" width="4.3984375" style="0" customWidth="1"/>
    <col min="3" max="3" width="15" style="0" customWidth="1"/>
    <col min="4" max="11" width="10.59765625" style="0" customWidth="1"/>
    <col min="12" max="12" width="3.69921875" style="0" customWidth="1"/>
    <col min="13" max="13" width="4.3984375" style="0" customWidth="1"/>
    <col min="14" max="14" width="15" style="0" customWidth="1"/>
    <col min="15" max="16384" width="10.59765625" style="0" customWidth="1"/>
  </cols>
  <sheetData>
    <row r="1" spans="1:19" ht="18.75" customHeight="1">
      <c r="A1" s="22" t="s">
        <v>406</v>
      </c>
      <c r="B1" s="2"/>
      <c r="C1" s="2"/>
      <c r="D1" s="2"/>
      <c r="E1" s="2"/>
      <c r="F1" s="2"/>
      <c r="G1" s="2"/>
      <c r="H1" s="2"/>
      <c r="L1" s="2"/>
      <c r="M1" s="2"/>
      <c r="N1" s="2"/>
      <c r="O1" s="2"/>
      <c r="P1" s="2"/>
      <c r="Q1" s="2"/>
      <c r="R1" s="82" t="s">
        <v>441</v>
      </c>
      <c r="S1" s="83"/>
    </row>
    <row r="2" spans="1:19" ht="18.75" customHeight="1">
      <c r="A2" s="2"/>
      <c r="B2" s="2"/>
      <c r="C2" s="2"/>
      <c r="D2" s="2"/>
      <c r="E2" s="2"/>
      <c r="F2" s="2"/>
      <c r="G2" s="2"/>
      <c r="H2" s="2"/>
      <c r="L2" s="2"/>
      <c r="M2" s="2"/>
      <c r="N2" s="2"/>
      <c r="O2" s="2"/>
      <c r="P2" s="2"/>
      <c r="Q2" s="2"/>
      <c r="R2" s="2"/>
      <c r="S2" s="2"/>
    </row>
    <row r="3" spans="1:19" ht="18.75" customHeight="1">
      <c r="A3" s="379" t="s">
        <v>443</v>
      </c>
      <c r="B3" s="379"/>
      <c r="C3" s="379"/>
      <c r="D3" s="379"/>
      <c r="E3" s="379"/>
      <c r="F3" s="379"/>
      <c r="G3" s="379"/>
      <c r="H3" s="379"/>
      <c r="L3" s="379" t="s">
        <v>443</v>
      </c>
      <c r="M3" s="379"/>
      <c r="N3" s="379"/>
      <c r="O3" s="379"/>
      <c r="P3" s="379"/>
      <c r="Q3" s="379"/>
      <c r="R3" s="379"/>
      <c r="S3" s="379"/>
    </row>
    <row r="4" spans="1:19" ht="18.75" customHeight="1">
      <c r="A4" s="25" t="s">
        <v>442</v>
      </c>
      <c r="B4" s="25"/>
      <c r="C4" s="25"/>
      <c r="D4" s="25"/>
      <c r="E4" s="25"/>
      <c r="F4" s="25"/>
      <c r="G4" s="25"/>
      <c r="H4" s="25"/>
      <c r="L4" s="25" t="s">
        <v>444</v>
      </c>
      <c r="M4" s="25"/>
      <c r="N4" s="25"/>
      <c r="O4" s="25"/>
      <c r="P4" s="25"/>
      <c r="Q4" s="25"/>
      <c r="R4" s="25"/>
      <c r="S4" s="25"/>
    </row>
    <row r="5" spans="1:19" ht="18.75" customHeight="1" thickBot="1">
      <c r="A5" s="378" t="s">
        <v>405</v>
      </c>
      <c r="B5" s="2"/>
      <c r="C5" s="2"/>
      <c r="D5" s="2"/>
      <c r="E5" s="2"/>
      <c r="F5" s="2"/>
      <c r="G5" s="2"/>
      <c r="H5" s="377" t="s">
        <v>352</v>
      </c>
      <c r="L5" s="378" t="s">
        <v>405</v>
      </c>
      <c r="M5" s="2"/>
      <c r="N5" s="2"/>
      <c r="O5" s="2"/>
      <c r="P5" s="2"/>
      <c r="Q5" s="2"/>
      <c r="R5" s="2"/>
      <c r="S5" s="84" t="s">
        <v>440</v>
      </c>
    </row>
    <row r="6" spans="1:19" ht="18.75" customHeight="1">
      <c r="A6" s="386" t="s">
        <v>445</v>
      </c>
      <c r="B6" s="72"/>
      <c r="C6" s="95"/>
      <c r="D6" s="14" t="s">
        <v>404</v>
      </c>
      <c r="E6" s="14" t="s">
        <v>403</v>
      </c>
      <c r="F6" s="14" t="s">
        <v>402</v>
      </c>
      <c r="G6" s="14" t="s">
        <v>401</v>
      </c>
      <c r="H6" s="376" t="s">
        <v>400</v>
      </c>
      <c r="L6" s="386" t="s">
        <v>445</v>
      </c>
      <c r="M6" s="72"/>
      <c r="N6" s="95"/>
      <c r="O6" s="14" t="s">
        <v>439</v>
      </c>
      <c r="P6" s="14" t="s">
        <v>438</v>
      </c>
      <c r="Q6" s="14" t="s">
        <v>437</v>
      </c>
      <c r="R6" s="14" t="s">
        <v>436</v>
      </c>
      <c r="S6" s="376" t="s">
        <v>435</v>
      </c>
    </row>
    <row r="7" spans="1:19" ht="18.75" customHeight="1">
      <c r="A7" s="371"/>
      <c r="B7" s="375" t="s">
        <v>399</v>
      </c>
      <c r="C7" s="157"/>
      <c r="D7" s="380">
        <f>SUM(D11,D20:D22)</f>
        <v>2801.4999999999995</v>
      </c>
      <c r="E7" s="381">
        <f>SUM(E11,E20:E22)</f>
        <v>3077.0999999999995</v>
      </c>
      <c r="F7" s="381">
        <f>SUM(F11,F20:F22)</f>
        <v>2705.6000000000004</v>
      </c>
      <c r="G7" s="381">
        <f>SUM(G11,G20:G22)</f>
        <v>2667.4</v>
      </c>
      <c r="H7" s="381">
        <f>SUM(H11,H20:H22)</f>
        <v>2321.9</v>
      </c>
      <c r="L7" s="371"/>
      <c r="M7" s="375" t="s">
        <v>399</v>
      </c>
      <c r="N7" s="157"/>
      <c r="O7" s="380">
        <f>SUM(O11,O16)</f>
        <v>7670.9</v>
      </c>
      <c r="P7" s="381">
        <f>SUM(P11,P16)</f>
        <v>7683.000000000001</v>
      </c>
      <c r="Q7" s="381">
        <f>SUM(Q11,Q16)</f>
        <v>7445.2</v>
      </c>
      <c r="R7" s="381">
        <f>SUM(R11,R16)</f>
        <v>7458.3</v>
      </c>
      <c r="S7" s="381">
        <f>SUM(S11,S16)</f>
        <v>7660</v>
      </c>
    </row>
    <row r="8" spans="1:19" ht="18.75" customHeight="1">
      <c r="A8" s="374"/>
      <c r="B8" s="143"/>
      <c r="C8" s="368"/>
      <c r="D8" s="1"/>
      <c r="E8" s="1"/>
      <c r="F8" s="1"/>
      <c r="G8" s="1"/>
      <c r="H8" s="1"/>
      <c r="L8" s="372" t="s">
        <v>434</v>
      </c>
      <c r="M8" s="362"/>
      <c r="N8" s="361"/>
      <c r="O8" s="1"/>
      <c r="P8" s="1"/>
      <c r="Q8" s="1"/>
      <c r="R8" s="1"/>
      <c r="S8" s="1"/>
    </row>
    <row r="9" spans="1:19" ht="18.75" customHeight="1">
      <c r="A9" s="372" t="s">
        <v>398</v>
      </c>
      <c r="B9" s="362" t="s">
        <v>383</v>
      </c>
      <c r="C9" s="361"/>
      <c r="D9" s="288">
        <v>2572</v>
      </c>
      <c r="E9" s="288">
        <v>2842.9</v>
      </c>
      <c r="F9" s="288">
        <v>2439.9</v>
      </c>
      <c r="G9" s="288">
        <v>2494.7</v>
      </c>
      <c r="H9" s="288">
        <v>2136.1</v>
      </c>
      <c r="L9" s="372"/>
      <c r="M9" s="362" t="s">
        <v>383</v>
      </c>
      <c r="N9" s="361"/>
      <c r="O9" s="288">
        <v>7666.3</v>
      </c>
      <c r="P9" s="288">
        <v>7679.9</v>
      </c>
      <c r="Q9" s="288">
        <v>7442.2</v>
      </c>
      <c r="R9" s="288">
        <v>7455.6</v>
      </c>
      <c r="S9" s="288">
        <v>7657.1</v>
      </c>
    </row>
    <row r="10" spans="1:19" ht="18.75" customHeight="1">
      <c r="A10" s="372"/>
      <c r="B10" s="366"/>
      <c r="C10" s="152"/>
      <c r="D10" s="288"/>
      <c r="E10" s="288"/>
      <c r="F10" s="288"/>
      <c r="G10" s="288"/>
      <c r="H10" s="288"/>
      <c r="L10" s="372"/>
      <c r="M10" s="366"/>
      <c r="N10" s="152"/>
      <c r="O10" s="288"/>
      <c r="P10" s="288"/>
      <c r="Q10" s="288"/>
      <c r="R10" s="288"/>
      <c r="S10" s="288"/>
    </row>
    <row r="11" spans="1:19" ht="18.75" customHeight="1">
      <c r="A11" s="372"/>
      <c r="B11" s="362" t="s">
        <v>397</v>
      </c>
      <c r="C11" s="361"/>
      <c r="D11" s="325">
        <f>SUM(D12:D19)</f>
        <v>2150.3999999999996</v>
      </c>
      <c r="E11" s="308">
        <f>SUM(E12:E19)</f>
        <v>2357.7999999999997</v>
      </c>
      <c r="F11" s="308">
        <f>SUM(F12:F19)</f>
        <v>2049.1</v>
      </c>
      <c r="G11" s="308">
        <f>SUM(G12:G19)</f>
        <v>1967.8000000000002</v>
      </c>
      <c r="H11" s="308">
        <f>SUM(H12:H19)</f>
        <v>1681.6999999999998</v>
      </c>
      <c r="L11" s="372"/>
      <c r="M11" s="362" t="s">
        <v>433</v>
      </c>
      <c r="N11" s="361"/>
      <c r="O11" s="325">
        <f>SUM(O12:O15)</f>
        <v>776.3000000000001</v>
      </c>
      <c r="P11" s="308">
        <f>SUM(P12:P15)</f>
        <v>695.3</v>
      </c>
      <c r="Q11" s="308">
        <f>SUM(Q12:Q15)</f>
        <v>553.5</v>
      </c>
      <c r="R11" s="308">
        <f>SUM(R12:R15)</f>
        <v>607.3</v>
      </c>
      <c r="S11" s="308">
        <f>SUM(S12:S15)</f>
        <v>593.5</v>
      </c>
    </row>
    <row r="12" spans="1:19" ht="18.75" customHeight="1">
      <c r="A12" s="372"/>
      <c r="B12" s="180"/>
      <c r="C12" s="152" t="s">
        <v>396</v>
      </c>
      <c r="D12" s="288">
        <v>1612.1</v>
      </c>
      <c r="E12" s="288">
        <v>1795.3</v>
      </c>
      <c r="F12" s="288">
        <v>1560.1</v>
      </c>
      <c r="G12" s="288">
        <v>1507.7</v>
      </c>
      <c r="H12" s="288">
        <v>1229.5</v>
      </c>
      <c r="L12" s="372"/>
      <c r="M12" s="180"/>
      <c r="N12" s="152" t="s">
        <v>432</v>
      </c>
      <c r="O12" s="288">
        <v>9.9</v>
      </c>
      <c r="P12" s="288">
        <v>19.9</v>
      </c>
      <c r="Q12" s="288">
        <v>29</v>
      </c>
      <c r="R12" s="288">
        <v>46.2</v>
      </c>
      <c r="S12" s="288">
        <v>12</v>
      </c>
    </row>
    <row r="13" spans="1:19" ht="18.75" customHeight="1">
      <c r="A13" s="372"/>
      <c r="B13" s="180"/>
      <c r="C13" s="152" t="s">
        <v>395</v>
      </c>
      <c r="D13" s="288">
        <v>5.5</v>
      </c>
      <c r="E13" s="373" t="s">
        <v>21</v>
      </c>
      <c r="F13" s="373" t="s">
        <v>21</v>
      </c>
      <c r="G13" s="373" t="s">
        <v>21</v>
      </c>
      <c r="H13" s="373" t="s">
        <v>21</v>
      </c>
      <c r="L13" s="372"/>
      <c r="M13" s="180"/>
      <c r="N13" s="152" t="s">
        <v>431</v>
      </c>
      <c r="O13" s="288">
        <v>150</v>
      </c>
      <c r="P13" s="288">
        <v>237.2</v>
      </c>
      <c r="Q13" s="288">
        <v>79.6</v>
      </c>
      <c r="R13" s="288">
        <v>161</v>
      </c>
      <c r="S13" s="288">
        <v>42</v>
      </c>
    </row>
    <row r="14" spans="1:19" ht="18.75" customHeight="1">
      <c r="A14" s="372"/>
      <c r="B14" s="180"/>
      <c r="C14" s="152" t="s">
        <v>394</v>
      </c>
      <c r="D14" s="288">
        <v>12.9</v>
      </c>
      <c r="E14" s="288">
        <v>8.6</v>
      </c>
      <c r="F14" s="288">
        <v>9.5</v>
      </c>
      <c r="G14" s="288">
        <v>14.5</v>
      </c>
      <c r="H14" s="288">
        <v>10.7</v>
      </c>
      <c r="L14" s="372"/>
      <c r="M14" s="180"/>
      <c r="N14" s="152" t="s">
        <v>430</v>
      </c>
      <c r="O14" s="288">
        <v>571.7</v>
      </c>
      <c r="P14" s="288">
        <v>406</v>
      </c>
      <c r="Q14" s="288">
        <v>398.6</v>
      </c>
      <c r="R14" s="288">
        <v>383.1</v>
      </c>
      <c r="S14" s="288">
        <v>516.3</v>
      </c>
    </row>
    <row r="15" spans="1:19" ht="18.75" customHeight="1">
      <c r="A15" s="372"/>
      <c r="B15" s="180"/>
      <c r="C15" s="152" t="s">
        <v>393</v>
      </c>
      <c r="D15" s="288">
        <v>10.1</v>
      </c>
      <c r="E15" s="288">
        <v>5.8</v>
      </c>
      <c r="F15" s="288">
        <v>10.1</v>
      </c>
      <c r="G15" s="288">
        <v>8.2</v>
      </c>
      <c r="H15" s="288">
        <v>8.8</v>
      </c>
      <c r="L15" s="372"/>
      <c r="M15" s="180"/>
      <c r="N15" s="152" t="s">
        <v>429</v>
      </c>
      <c r="O15" s="288">
        <v>44.7</v>
      </c>
      <c r="P15" s="288">
        <v>32.2</v>
      </c>
      <c r="Q15" s="288">
        <v>46.3</v>
      </c>
      <c r="R15" s="288">
        <v>17</v>
      </c>
      <c r="S15" s="288">
        <v>23.2</v>
      </c>
    </row>
    <row r="16" spans="1:19" ht="18.75" customHeight="1">
      <c r="A16" s="372"/>
      <c r="B16" s="180"/>
      <c r="C16" s="152" t="s">
        <v>392</v>
      </c>
      <c r="D16" s="288">
        <v>375</v>
      </c>
      <c r="E16" s="288">
        <v>431.5</v>
      </c>
      <c r="F16" s="288">
        <v>413</v>
      </c>
      <c r="G16" s="288">
        <v>371.8</v>
      </c>
      <c r="H16" s="288">
        <v>379.3</v>
      </c>
      <c r="L16" s="372"/>
      <c r="M16" s="362" t="s">
        <v>428</v>
      </c>
      <c r="N16" s="361"/>
      <c r="O16" s="325">
        <f>SUM(O17:O19)</f>
        <v>6894.599999999999</v>
      </c>
      <c r="P16" s="308">
        <f>SUM(P17:P19)</f>
        <v>6987.700000000001</v>
      </c>
      <c r="Q16" s="308">
        <f>SUM(Q17:Q19)</f>
        <v>6891.7</v>
      </c>
      <c r="R16" s="308">
        <f>SUM(R17:R19)</f>
        <v>6851</v>
      </c>
      <c r="S16" s="308">
        <f>SUM(S17:S19)</f>
        <v>7066.5</v>
      </c>
    </row>
    <row r="17" spans="1:19" ht="18.75" customHeight="1">
      <c r="A17" s="372"/>
      <c r="B17" s="180"/>
      <c r="C17" s="152" t="s">
        <v>391</v>
      </c>
      <c r="D17" s="288">
        <v>50.6</v>
      </c>
      <c r="E17" s="288">
        <v>39.7</v>
      </c>
      <c r="F17" s="288">
        <v>21</v>
      </c>
      <c r="G17" s="288">
        <v>22.4</v>
      </c>
      <c r="H17" s="288">
        <v>15.8</v>
      </c>
      <c r="L17" s="372"/>
      <c r="M17" s="180"/>
      <c r="N17" s="152" t="s">
        <v>427</v>
      </c>
      <c r="O17" s="288">
        <v>340.3</v>
      </c>
      <c r="P17" s="288">
        <v>328.8</v>
      </c>
      <c r="Q17" s="288">
        <v>270.3</v>
      </c>
      <c r="R17" s="288">
        <v>246.1</v>
      </c>
      <c r="S17" s="288">
        <v>304.5</v>
      </c>
    </row>
    <row r="18" spans="1:19" ht="18.75" customHeight="1">
      <c r="A18" s="372"/>
      <c r="B18" s="180"/>
      <c r="C18" s="152" t="s">
        <v>390</v>
      </c>
      <c r="D18" s="288">
        <v>41.6</v>
      </c>
      <c r="E18" s="288">
        <v>34.8</v>
      </c>
      <c r="F18" s="373" t="s">
        <v>21</v>
      </c>
      <c r="G18" s="373" t="s">
        <v>21</v>
      </c>
      <c r="H18" s="373" t="s">
        <v>21</v>
      </c>
      <c r="L18" s="372"/>
      <c r="M18" s="180"/>
      <c r="N18" s="152" t="s">
        <v>426</v>
      </c>
      <c r="O18" s="288">
        <v>6074.4</v>
      </c>
      <c r="P18" s="288">
        <v>6139.3</v>
      </c>
      <c r="Q18" s="288">
        <v>6251.4</v>
      </c>
      <c r="R18" s="288">
        <v>6338.4</v>
      </c>
      <c r="S18" s="288">
        <v>6445</v>
      </c>
    </row>
    <row r="19" spans="1:19" ht="18.75" customHeight="1">
      <c r="A19" s="372"/>
      <c r="B19" s="180"/>
      <c r="C19" s="152" t="s">
        <v>389</v>
      </c>
      <c r="D19" s="288">
        <v>42.6</v>
      </c>
      <c r="E19" s="288">
        <v>42.1</v>
      </c>
      <c r="F19" s="288">
        <v>35.4</v>
      </c>
      <c r="G19" s="288">
        <v>43.2</v>
      </c>
      <c r="H19" s="288">
        <v>37.6</v>
      </c>
      <c r="L19" s="160"/>
      <c r="M19" s="147"/>
      <c r="N19" s="146" t="s">
        <v>286</v>
      </c>
      <c r="O19" s="358">
        <v>479.9</v>
      </c>
      <c r="P19" s="358">
        <v>519.6</v>
      </c>
      <c r="Q19" s="358">
        <v>370</v>
      </c>
      <c r="R19" s="358">
        <v>266.5</v>
      </c>
      <c r="S19" s="358">
        <v>317</v>
      </c>
    </row>
    <row r="20" spans="1:19" ht="18.75" customHeight="1">
      <c r="A20" s="372"/>
      <c r="B20" s="362" t="s">
        <v>388</v>
      </c>
      <c r="C20" s="361"/>
      <c r="D20" s="373" t="s">
        <v>21</v>
      </c>
      <c r="E20" s="373" t="s">
        <v>21</v>
      </c>
      <c r="F20" s="373" t="s">
        <v>21</v>
      </c>
      <c r="G20" s="373" t="s">
        <v>21</v>
      </c>
      <c r="H20" s="373" t="s">
        <v>21</v>
      </c>
      <c r="L20" s="385" t="s">
        <v>425</v>
      </c>
      <c r="M20" s="375" t="s">
        <v>399</v>
      </c>
      <c r="N20" s="157"/>
      <c r="O20" s="380">
        <f>SUM(O22:O25)</f>
        <v>1543.1999999999998</v>
      </c>
      <c r="P20" s="381">
        <f>SUM(P22:P25)</f>
        <v>1576.8000000000002</v>
      </c>
      <c r="Q20" s="381">
        <f>SUM(Q22:Q25)</f>
        <v>1562.6999999999998</v>
      </c>
      <c r="R20" s="381">
        <f>SUM(R22:R25)</f>
        <v>1573.1</v>
      </c>
      <c r="S20" s="381">
        <f>SUM(S22:S25)</f>
        <v>1641.7</v>
      </c>
    </row>
    <row r="21" spans="1:19" ht="18.75" customHeight="1">
      <c r="A21" s="372"/>
      <c r="B21" s="362" t="s">
        <v>387</v>
      </c>
      <c r="C21" s="361"/>
      <c r="D21" s="288">
        <v>601.5</v>
      </c>
      <c r="E21" s="288">
        <v>628.8</v>
      </c>
      <c r="F21" s="288">
        <v>570.7</v>
      </c>
      <c r="G21" s="288">
        <v>591.1</v>
      </c>
      <c r="H21" s="288">
        <v>561.9</v>
      </c>
      <c r="L21" s="364"/>
      <c r="M21" s="143"/>
      <c r="N21" s="368"/>
      <c r="O21" s="1"/>
      <c r="P21" s="1"/>
      <c r="Q21" s="1"/>
      <c r="R21" s="1"/>
      <c r="S21" s="1"/>
    </row>
    <row r="22" spans="1:19" ht="18.75" customHeight="1">
      <c r="A22" s="160"/>
      <c r="B22" s="360" t="s">
        <v>386</v>
      </c>
      <c r="C22" s="359"/>
      <c r="D22" s="358">
        <v>49.6</v>
      </c>
      <c r="E22" s="358">
        <v>90.5</v>
      </c>
      <c r="F22" s="358">
        <v>85.8</v>
      </c>
      <c r="G22" s="358">
        <v>108.5</v>
      </c>
      <c r="H22" s="358">
        <v>78.3</v>
      </c>
      <c r="L22" s="364"/>
      <c r="M22" s="362" t="s">
        <v>424</v>
      </c>
      <c r="N22" s="361"/>
      <c r="O22" s="288">
        <v>348.5</v>
      </c>
      <c r="P22" s="288">
        <v>347.3</v>
      </c>
      <c r="Q22" s="288">
        <v>322.9</v>
      </c>
      <c r="R22" s="288">
        <v>343.1</v>
      </c>
      <c r="S22" s="288">
        <v>358.8</v>
      </c>
    </row>
    <row r="23" spans="1:19" ht="18.75" customHeight="1">
      <c r="A23" s="371"/>
      <c r="B23" s="370" t="s">
        <v>385</v>
      </c>
      <c r="C23" s="150"/>
      <c r="D23" s="380">
        <f>SUM(D28:D40)</f>
        <v>1885.1</v>
      </c>
      <c r="E23" s="381">
        <f>SUM(E28:E40)</f>
        <v>1892.7000000000003</v>
      </c>
      <c r="F23" s="381">
        <f>SUM(F28:F40)</f>
        <v>1878.3999999999996</v>
      </c>
      <c r="G23" s="381">
        <f>SUM(G28:G40)</f>
        <v>1890.6000000000001</v>
      </c>
      <c r="H23" s="381">
        <f>SUM(H28:H40)</f>
        <v>1880.0000000000002</v>
      </c>
      <c r="L23" s="364"/>
      <c r="M23" s="362" t="s">
        <v>423</v>
      </c>
      <c r="N23" s="361"/>
      <c r="O23" s="288">
        <v>119.3</v>
      </c>
      <c r="P23" s="288">
        <v>128.5</v>
      </c>
      <c r="Q23" s="288">
        <v>120.9</v>
      </c>
      <c r="R23" s="288">
        <v>114.9</v>
      </c>
      <c r="S23" s="288">
        <v>137.3</v>
      </c>
    </row>
    <row r="24" spans="1:19" ht="18.75" customHeight="1">
      <c r="A24" s="369"/>
      <c r="B24" s="143"/>
      <c r="C24" s="368"/>
      <c r="D24" s="1"/>
      <c r="E24" s="1"/>
      <c r="F24" s="1"/>
      <c r="G24" s="1"/>
      <c r="H24" s="1"/>
      <c r="L24" s="364"/>
      <c r="M24" s="362" t="s">
        <v>422</v>
      </c>
      <c r="N24" s="361"/>
      <c r="O24" s="288">
        <v>308</v>
      </c>
      <c r="P24" s="288">
        <v>293.8</v>
      </c>
      <c r="Q24" s="288">
        <v>366.9</v>
      </c>
      <c r="R24" s="288">
        <v>325.5</v>
      </c>
      <c r="S24" s="288">
        <v>356.3</v>
      </c>
    </row>
    <row r="25" spans="1:19" ht="18.75" customHeight="1">
      <c r="A25" s="367" t="s">
        <v>384</v>
      </c>
      <c r="B25" s="362" t="s">
        <v>383</v>
      </c>
      <c r="C25" s="361"/>
      <c r="D25" s="288">
        <v>1494.3</v>
      </c>
      <c r="E25" s="288">
        <v>1531.2</v>
      </c>
      <c r="F25" s="288">
        <v>1531.7</v>
      </c>
      <c r="G25" s="288">
        <v>1528.6</v>
      </c>
      <c r="H25" s="288">
        <v>1541.4</v>
      </c>
      <c r="L25" s="364"/>
      <c r="M25" s="362" t="s">
        <v>421</v>
      </c>
      <c r="N25" s="361"/>
      <c r="O25" s="288">
        <v>767.4</v>
      </c>
      <c r="P25" s="288">
        <v>807.2</v>
      </c>
      <c r="Q25" s="288">
        <v>752</v>
      </c>
      <c r="R25" s="288">
        <v>789.6</v>
      </c>
      <c r="S25" s="288">
        <v>789.3</v>
      </c>
    </row>
    <row r="26" spans="1:19" ht="18.75" customHeight="1">
      <c r="A26" s="364"/>
      <c r="B26" s="362" t="s">
        <v>382</v>
      </c>
      <c r="C26" s="361"/>
      <c r="D26" s="8">
        <v>385.5</v>
      </c>
      <c r="E26" s="8">
        <v>361.9</v>
      </c>
      <c r="F26" s="288">
        <v>342.1</v>
      </c>
      <c r="G26" s="288">
        <v>354.9</v>
      </c>
      <c r="H26" s="288">
        <v>342.6</v>
      </c>
      <c r="L26" s="384"/>
      <c r="M26" s="147"/>
      <c r="N26" s="383"/>
      <c r="O26" s="382"/>
      <c r="P26" s="382"/>
      <c r="Q26" s="382"/>
      <c r="R26" s="382"/>
      <c r="S26" s="382"/>
    </row>
    <row r="27" spans="1:19" ht="18.75" customHeight="1">
      <c r="A27" s="364"/>
      <c r="B27" s="366"/>
      <c r="C27" s="152"/>
      <c r="D27" s="8"/>
      <c r="E27" s="8"/>
      <c r="F27" s="288"/>
      <c r="G27" s="288"/>
      <c r="H27" s="288"/>
      <c r="L27" s="371"/>
      <c r="M27" s="375" t="s">
        <v>399</v>
      </c>
      <c r="N27" s="157"/>
      <c r="O27" s="380">
        <f>SUM(O32:O42)</f>
        <v>6173.3</v>
      </c>
      <c r="P27" s="381">
        <f>SUM(P32:P42)</f>
        <v>6076.3</v>
      </c>
      <c r="Q27" s="381">
        <f>SUM(Q32:Q42)</f>
        <v>5894.7</v>
      </c>
      <c r="R27" s="381">
        <f>SUM(R32:R42)</f>
        <v>6281</v>
      </c>
      <c r="S27" s="381">
        <f>SUM(S32:S42)</f>
        <v>6439.7</v>
      </c>
    </row>
    <row r="28" spans="1:19" ht="18.75" customHeight="1">
      <c r="A28" s="364"/>
      <c r="B28" s="362" t="s">
        <v>381</v>
      </c>
      <c r="C28" s="361"/>
      <c r="D28" s="8">
        <v>38.5</v>
      </c>
      <c r="E28" s="365">
        <v>43</v>
      </c>
      <c r="F28" s="288">
        <v>44.7</v>
      </c>
      <c r="G28" s="288">
        <v>37.9</v>
      </c>
      <c r="H28" s="288">
        <v>39.7</v>
      </c>
      <c r="L28" s="367" t="s">
        <v>420</v>
      </c>
      <c r="M28" s="366"/>
      <c r="N28" s="152"/>
      <c r="O28" s="288"/>
      <c r="P28" s="288"/>
      <c r="Q28" s="288"/>
      <c r="R28" s="288"/>
      <c r="S28" s="288"/>
    </row>
    <row r="29" spans="1:19" ht="18.75" customHeight="1">
      <c r="A29" s="364"/>
      <c r="B29" s="362" t="s">
        <v>380</v>
      </c>
      <c r="C29" s="361"/>
      <c r="D29" s="8">
        <v>108.8</v>
      </c>
      <c r="E29" s="365">
        <v>108.9</v>
      </c>
      <c r="F29" s="288">
        <v>110.8</v>
      </c>
      <c r="G29" s="288">
        <v>114.8</v>
      </c>
      <c r="H29" s="288">
        <v>116.6</v>
      </c>
      <c r="L29" s="367"/>
      <c r="M29" s="362" t="s">
        <v>383</v>
      </c>
      <c r="N29" s="361"/>
      <c r="O29" s="288">
        <v>5486.7</v>
      </c>
      <c r="P29" s="288">
        <v>5345.5</v>
      </c>
      <c r="Q29" s="288">
        <v>5045.9</v>
      </c>
      <c r="R29" s="288">
        <v>5450.6</v>
      </c>
      <c r="S29" s="288">
        <v>5671.7</v>
      </c>
    </row>
    <row r="30" spans="1:19" ht="18.75" customHeight="1">
      <c r="A30" s="364"/>
      <c r="B30" s="362" t="s">
        <v>379</v>
      </c>
      <c r="C30" s="361"/>
      <c r="D30" s="8">
        <v>64.8</v>
      </c>
      <c r="E30" s="365">
        <v>66.4</v>
      </c>
      <c r="F30" s="288">
        <v>62</v>
      </c>
      <c r="G30" s="288">
        <v>49.3</v>
      </c>
      <c r="H30" s="288">
        <v>39.7</v>
      </c>
      <c r="L30" s="367"/>
      <c r="M30" s="362" t="s">
        <v>382</v>
      </c>
      <c r="N30" s="361"/>
      <c r="O30" s="288">
        <v>500.7</v>
      </c>
      <c r="P30" s="288">
        <v>542</v>
      </c>
      <c r="Q30" s="288">
        <v>657.8</v>
      </c>
      <c r="R30" s="288">
        <v>668</v>
      </c>
      <c r="S30" s="288">
        <v>602.4</v>
      </c>
    </row>
    <row r="31" spans="1:19" ht="18.75" customHeight="1">
      <c r="A31" s="364"/>
      <c r="B31" s="362" t="s">
        <v>378</v>
      </c>
      <c r="C31" s="361"/>
      <c r="D31" s="8">
        <v>130.8</v>
      </c>
      <c r="E31" s="365">
        <v>132.7</v>
      </c>
      <c r="F31" s="288">
        <v>134.6</v>
      </c>
      <c r="G31" s="288">
        <v>123.6</v>
      </c>
      <c r="H31" s="288">
        <v>125.5</v>
      </c>
      <c r="L31" s="367"/>
      <c r="M31" s="366"/>
      <c r="N31" s="152"/>
      <c r="O31" s="288"/>
      <c r="P31" s="288"/>
      <c r="Q31" s="288"/>
      <c r="R31" s="288"/>
      <c r="S31" s="288"/>
    </row>
    <row r="32" spans="1:19" ht="18.75" customHeight="1">
      <c r="A32" s="364"/>
      <c r="B32" s="362" t="s">
        <v>377</v>
      </c>
      <c r="C32" s="361"/>
      <c r="D32" s="8">
        <v>233.7</v>
      </c>
      <c r="E32" s="365">
        <v>254.4</v>
      </c>
      <c r="F32" s="288">
        <v>251.9</v>
      </c>
      <c r="G32" s="288">
        <v>292.8</v>
      </c>
      <c r="H32" s="288">
        <v>286.1</v>
      </c>
      <c r="L32" s="367"/>
      <c r="M32" s="362" t="s">
        <v>419</v>
      </c>
      <c r="N32" s="361"/>
      <c r="O32" s="288">
        <v>1350.3</v>
      </c>
      <c r="P32" s="288">
        <v>1379.4</v>
      </c>
      <c r="Q32" s="288">
        <v>1250.6</v>
      </c>
      <c r="R32" s="288">
        <v>1242.6</v>
      </c>
      <c r="S32" s="288">
        <v>1294.6</v>
      </c>
    </row>
    <row r="33" spans="1:19" ht="18.75" customHeight="1">
      <c r="A33" s="364"/>
      <c r="B33" s="362" t="s">
        <v>376</v>
      </c>
      <c r="C33" s="361"/>
      <c r="D33" s="8">
        <v>142.4</v>
      </c>
      <c r="E33" s="365">
        <v>149.5</v>
      </c>
      <c r="F33" s="288">
        <v>142</v>
      </c>
      <c r="G33" s="288">
        <v>141.9</v>
      </c>
      <c r="H33" s="288">
        <v>146.6</v>
      </c>
      <c r="L33" s="367"/>
      <c r="M33" s="362" t="s">
        <v>418</v>
      </c>
      <c r="N33" s="361"/>
      <c r="O33" s="288">
        <v>302.7</v>
      </c>
      <c r="P33" s="288">
        <v>443.9</v>
      </c>
      <c r="Q33" s="288">
        <v>467.3</v>
      </c>
      <c r="R33" s="288">
        <v>568.4</v>
      </c>
      <c r="S33" s="288">
        <v>602.9</v>
      </c>
    </row>
    <row r="34" spans="1:19" ht="18.75" customHeight="1">
      <c r="A34" s="364"/>
      <c r="B34" s="362" t="s">
        <v>375</v>
      </c>
      <c r="C34" s="361"/>
      <c r="D34" s="8">
        <v>90.4</v>
      </c>
      <c r="E34" s="365">
        <v>82.5</v>
      </c>
      <c r="F34" s="288">
        <v>82.8</v>
      </c>
      <c r="G34" s="288">
        <v>76.8</v>
      </c>
      <c r="H34" s="288">
        <v>80.5</v>
      </c>
      <c r="L34" s="367"/>
      <c r="M34" s="362" t="s">
        <v>417</v>
      </c>
      <c r="N34" s="361"/>
      <c r="O34" s="288">
        <v>258.3</v>
      </c>
      <c r="P34" s="288">
        <v>292.6</v>
      </c>
      <c r="Q34" s="288">
        <v>279.1</v>
      </c>
      <c r="R34" s="288">
        <v>283.6</v>
      </c>
      <c r="S34" s="288">
        <v>311.8</v>
      </c>
    </row>
    <row r="35" spans="1:19" ht="18.75" customHeight="1">
      <c r="A35" s="364"/>
      <c r="B35" s="362" t="s">
        <v>374</v>
      </c>
      <c r="C35" s="361"/>
      <c r="D35" s="8">
        <v>56.3</v>
      </c>
      <c r="E35" s="365">
        <v>60.7</v>
      </c>
      <c r="F35" s="288">
        <v>65.4</v>
      </c>
      <c r="G35" s="288">
        <v>65.1</v>
      </c>
      <c r="H35" s="288">
        <v>66.2</v>
      </c>
      <c r="L35" s="367"/>
      <c r="M35" s="362" t="s">
        <v>416</v>
      </c>
      <c r="N35" s="361"/>
      <c r="O35" s="288">
        <v>227.7</v>
      </c>
      <c r="P35" s="288">
        <v>219</v>
      </c>
      <c r="Q35" s="288">
        <v>166.5</v>
      </c>
      <c r="R35" s="288">
        <v>252.3</v>
      </c>
      <c r="S35" s="288">
        <v>245.7</v>
      </c>
    </row>
    <row r="36" spans="1:19" ht="18.75" customHeight="1">
      <c r="A36" s="364"/>
      <c r="B36" s="362" t="s">
        <v>373</v>
      </c>
      <c r="C36" s="361"/>
      <c r="D36" s="8">
        <v>406.1</v>
      </c>
      <c r="E36" s="365">
        <v>401.2</v>
      </c>
      <c r="F36" s="288">
        <v>386.7</v>
      </c>
      <c r="G36" s="288">
        <v>369.1</v>
      </c>
      <c r="H36" s="288">
        <v>383.4</v>
      </c>
      <c r="L36" s="367"/>
      <c r="M36" s="362" t="s">
        <v>415</v>
      </c>
      <c r="N36" s="361"/>
      <c r="O36" s="288">
        <v>371.8</v>
      </c>
      <c r="P36" s="288">
        <v>354</v>
      </c>
      <c r="Q36" s="288">
        <v>323.3</v>
      </c>
      <c r="R36" s="288">
        <v>357.6</v>
      </c>
      <c r="S36" s="288">
        <v>339.9</v>
      </c>
    </row>
    <row r="37" spans="1:19" ht="18.75" customHeight="1">
      <c r="A37" s="364"/>
      <c r="B37" s="362" t="s">
        <v>372</v>
      </c>
      <c r="C37" s="361"/>
      <c r="D37" s="8">
        <v>113.1</v>
      </c>
      <c r="E37" s="365">
        <v>102</v>
      </c>
      <c r="F37" s="288">
        <v>101.6</v>
      </c>
      <c r="G37" s="288">
        <v>107.2</v>
      </c>
      <c r="H37" s="288">
        <v>95.3</v>
      </c>
      <c r="L37" s="367"/>
      <c r="M37" s="362" t="s">
        <v>414</v>
      </c>
      <c r="N37" s="361"/>
      <c r="O37" s="288">
        <v>159.1</v>
      </c>
      <c r="P37" s="288">
        <v>175</v>
      </c>
      <c r="Q37" s="288">
        <v>177</v>
      </c>
      <c r="R37" s="288">
        <v>172.6</v>
      </c>
      <c r="S37" s="288">
        <v>189.7</v>
      </c>
    </row>
    <row r="38" spans="1:19" ht="18.75" customHeight="1">
      <c r="A38" s="364"/>
      <c r="B38" s="362" t="s">
        <v>371</v>
      </c>
      <c r="C38" s="361"/>
      <c r="D38" s="8">
        <v>148.9</v>
      </c>
      <c r="E38" s="8">
        <v>149.4</v>
      </c>
      <c r="F38" s="288">
        <v>155.1</v>
      </c>
      <c r="G38" s="288">
        <v>167.3</v>
      </c>
      <c r="H38" s="288">
        <v>158.6</v>
      </c>
      <c r="L38" s="367"/>
      <c r="M38" s="362" t="s">
        <v>413</v>
      </c>
      <c r="N38" s="361"/>
      <c r="O38" s="288">
        <v>848</v>
      </c>
      <c r="P38" s="288">
        <v>856.7</v>
      </c>
      <c r="Q38" s="288">
        <v>887.2</v>
      </c>
      <c r="R38" s="288">
        <v>826.9</v>
      </c>
      <c r="S38" s="288">
        <v>783.9</v>
      </c>
    </row>
    <row r="39" spans="1:19" ht="18.75" customHeight="1">
      <c r="A39" s="363"/>
      <c r="B39" s="362" t="s">
        <v>370</v>
      </c>
      <c r="C39" s="361"/>
      <c r="D39" s="8">
        <v>79.6</v>
      </c>
      <c r="E39" s="8">
        <v>84.9</v>
      </c>
      <c r="F39" s="288">
        <v>84.5</v>
      </c>
      <c r="G39" s="288">
        <v>91</v>
      </c>
      <c r="H39" s="288">
        <v>86.9</v>
      </c>
      <c r="L39" s="367"/>
      <c r="M39" s="362" t="s">
        <v>412</v>
      </c>
      <c r="N39" s="361"/>
      <c r="O39" s="288">
        <v>227.1</v>
      </c>
      <c r="P39" s="288">
        <v>241.3</v>
      </c>
      <c r="Q39" s="288">
        <v>368.6</v>
      </c>
      <c r="R39" s="288">
        <v>316.2</v>
      </c>
      <c r="S39" s="288">
        <v>332.8</v>
      </c>
    </row>
    <row r="40" spans="1:19" ht="18.75" customHeight="1">
      <c r="A40" s="160"/>
      <c r="B40" s="360" t="s">
        <v>369</v>
      </c>
      <c r="C40" s="359"/>
      <c r="D40" s="161">
        <v>271.7</v>
      </c>
      <c r="E40" s="161">
        <v>257.1</v>
      </c>
      <c r="F40" s="358">
        <v>256.3</v>
      </c>
      <c r="G40" s="358">
        <v>253.8</v>
      </c>
      <c r="H40" s="358">
        <v>254.9</v>
      </c>
      <c r="L40" s="367"/>
      <c r="M40" s="362" t="s">
        <v>411</v>
      </c>
      <c r="N40" s="361"/>
      <c r="O40" s="288">
        <v>520.3</v>
      </c>
      <c r="P40" s="288">
        <v>494.5</v>
      </c>
      <c r="Q40" s="288">
        <v>321.4</v>
      </c>
      <c r="R40" s="288">
        <v>451.8</v>
      </c>
      <c r="S40" s="288">
        <v>507.7</v>
      </c>
    </row>
    <row r="41" spans="1:19" ht="18.75" customHeight="1">
      <c r="A41" s="357" t="s">
        <v>368</v>
      </c>
      <c r="B41" s="8"/>
      <c r="C41" s="8"/>
      <c r="D41" s="8"/>
      <c r="E41" s="8"/>
      <c r="F41" s="8"/>
      <c r="G41" s="8"/>
      <c r="H41" s="8"/>
      <c r="L41" s="367"/>
      <c r="M41" s="362" t="s">
        <v>410</v>
      </c>
      <c r="N41" s="361"/>
      <c r="O41" s="288">
        <v>1674</v>
      </c>
      <c r="P41" s="288">
        <v>1407</v>
      </c>
      <c r="Q41" s="288">
        <v>1420.8</v>
      </c>
      <c r="R41" s="288">
        <v>1617.2</v>
      </c>
      <c r="S41" s="288">
        <v>1631.8</v>
      </c>
    </row>
    <row r="42" spans="1:19" ht="18.75" customHeight="1">
      <c r="A42" s="357" t="s">
        <v>367</v>
      </c>
      <c r="B42" s="8"/>
      <c r="C42" s="8"/>
      <c r="D42" s="8"/>
      <c r="E42" s="8"/>
      <c r="F42" s="8"/>
      <c r="G42" s="8"/>
      <c r="H42" s="8"/>
      <c r="L42" s="160"/>
      <c r="M42" s="360" t="s">
        <v>409</v>
      </c>
      <c r="N42" s="359"/>
      <c r="O42" s="358">
        <v>234</v>
      </c>
      <c r="P42" s="358">
        <v>212.9</v>
      </c>
      <c r="Q42" s="358">
        <v>232.9</v>
      </c>
      <c r="R42" s="358">
        <v>191.8</v>
      </c>
      <c r="S42" s="358">
        <v>198.9</v>
      </c>
    </row>
    <row r="43" spans="1:19" ht="18.75" customHeight="1">
      <c r="A43" s="357" t="s">
        <v>366</v>
      </c>
      <c r="B43" s="8"/>
      <c r="C43" s="8"/>
      <c r="D43" s="8"/>
      <c r="E43" s="8"/>
      <c r="F43" s="8"/>
      <c r="G43" s="8"/>
      <c r="H43" s="8"/>
      <c r="L43" s="15" t="s">
        <v>310</v>
      </c>
      <c r="M43" s="2"/>
      <c r="N43" s="2"/>
      <c r="O43" s="2"/>
      <c r="P43" s="2"/>
      <c r="Q43" s="2"/>
      <c r="R43" s="2"/>
      <c r="S43" s="2"/>
    </row>
    <row r="44" spans="1:19" ht="18.75" customHeight="1">
      <c r="A44" s="356" t="s">
        <v>365</v>
      </c>
      <c r="B44" s="2"/>
      <c r="C44" s="2"/>
      <c r="D44" s="2"/>
      <c r="E44" s="2"/>
      <c r="F44" s="2"/>
      <c r="G44" s="2"/>
      <c r="H44" s="2"/>
      <c r="L44" s="15" t="s">
        <v>408</v>
      </c>
      <c r="M44" s="2"/>
      <c r="N44" s="2"/>
      <c r="O44" s="2"/>
      <c r="P44" s="2"/>
      <c r="Q44" s="2"/>
      <c r="R44" s="2"/>
      <c r="S44" s="2"/>
    </row>
    <row r="45" spans="1:19" ht="18.75" customHeight="1">
      <c r="A45" s="356" t="s">
        <v>364</v>
      </c>
      <c r="B45" s="2"/>
      <c r="C45" s="2"/>
      <c r="D45" s="2"/>
      <c r="E45" s="2"/>
      <c r="F45" s="2"/>
      <c r="G45" s="2"/>
      <c r="H45" s="2"/>
      <c r="L45" s="15" t="s">
        <v>407</v>
      </c>
      <c r="M45" s="2"/>
      <c r="N45" s="2"/>
      <c r="O45" s="2"/>
      <c r="P45" s="2"/>
      <c r="Q45" s="2"/>
      <c r="R45" s="2"/>
      <c r="S45" s="2"/>
    </row>
    <row r="46" spans="1:19" ht="18.75" customHeight="1">
      <c r="A46" s="2" t="s">
        <v>307</v>
      </c>
      <c r="B46" s="2"/>
      <c r="C46" s="2"/>
      <c r="D46" s="2"/>
      <c r="E46" s="2"/>
      <c r="F46" s="2"/>
      <c r="G46" s="2"/>
      <c r="H46" s="2"/>
      <c r="L46" s="2" t="s">
        <v>307</v>
      </c>
      <c r="M46" s="2"/>
      <c r="N46" s="2"/>
      <c r="O46" s="2"/>
      <c r="P46" s="2"/>
      <c r="Q46" s="2"/>
      <c r="R46" s="2"/>
      <c r="S46" s="2"/>
    </row>
  </sheetData>
  <sheetProtection/>
  <mergeCells count="58">
    <mergeCell ref="L4:S4"/>
    <mergeCell ref="L8:L18"/>
    <mergeCell ref="M8:N8"/>
    <mergeCell ref="M9:N9"/>
    <mergeCell ref="M11:N11"/>
    <mergeCell ref="M16:N16"/>
    <mergeCell ref="L20:L26"/>
    <mergeCell ref="M20:N20"/>
    <mergeCell ref="M22:N22"/>
    <mergeCell ref="M23:N23"/>
    <mergeCell ref="M24:N24"/>
    <mergeCell ref="M25:N25"/>
    <mergeCell ref="L28:L41"/>
    <mergeCell ref="M29:N29"/>
    <mergeCell ref="M30:N30"/>
    <mergeCell ref="M32:N32"/>
    <mergeCell ref="M33:N33"/>
    <mergeCell ref="M34:N34"/>
    <mergeCell ref="M35:N35"/>
    <mergeCell ref="M36:N36"/>
    <mergeCell ref="M37:N37"/>
    <mergeCell ref="M42:N42"/>
    <mergeCell ref="R1:S1"/>
    <mergeCell ref="M27:N27"/>
    <mergeCell ref="M39:N39"/>
    <mergeCell ref="M40:N40"/>
    <mergeCell ref="M41:N41"/>
    <mergeCell ref="M38:N38"/>
    <mergeCell ref="L3:S3"/>
    <mergeCell ref="L6:N6"/>
    <mergeCell ref="M7:N7"/>
    <mergeCell ref="A3:H3"/>
    <mergeCell ref="A6:C6"/>
    <mergeCell ref="B7:C7"/>
    <mergeCell ref="A9:A21"/>
    <mergeCell ref="B9:C9"/>
    <mergeCell ref="B11:C11"/>
    <mergeCell ref="B20:C20"/>
    <mergeCell ref="B21:C21"/>
    <mergeCell ref="A4:H4"/>
    <mergeCell ref="B22:C22"/>
    <mergeCell ref="B23:C23"/>
    <mergeCell ref="A25:A38"/>
    <mergeCell ref="B25:C25"/>
    <mergeCell ref="B26:C26"/>
    <mergeCell ref="B28:C28"/>
    <mergeCell ref="B29:C29"/>
    <mergeCell ref="B30:C30"/>
    <mergeCell ref="B31:C31"/>
    <mergeCell ref="B32:C32"/>
    <mergeCell ref="B39:C39"/>
    <mergeCell ref="B40:C40"/>
    <mergeCell ref="B33:C33"/>
    <mergeCell ref="B34:C34"/>
    <mergeCell ref="B35:C35"/>
    <mergeCell ref="B36:C36"/>
    <mergeCell ref="B37:C37"/>
    <mergeCell ref="B38:C38"/>
  </mergeCells>
  <printOptions horizontalCentered="1"/>
  <pageMargins left="0.5118110236220472" right="0.5118110236220472" top="0.5511811023622047" bottom="0.35433070866141736" header="0" footer="0"/>
  <pageSetup fitToHeight="1" fitToWidth="1" horizontalDpi="600" verticalDpi="600" orientation="landscape" paperSize="8"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尾村国男</dc:creator>
  <cp:keywords/>
  <dc:description/>
  <cp:lastModifiedBy>yutaka-k</cp:lastModifiedBy>
  <cp:lastPrinted>2013-05-27T08:32:10Z</cp:lastPrinted>
  <dcterms:created xsi:type="dcterms:W3CDTF">1998-03-25T07:08:10Z</dcterms:created>
  <dcterms:modified xsi:type="dcterms:W3CDTF">2013-05-27T08:32:12Z</dcterms:modified>
  <cp:category/>
  <cp:version/>
  <cp:contentType/>
  <cp:contentStatus/>
</cp:coreProperties>
</file>