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9"/>
  </bookViews>
  <sheets>
    <sheet name="082" sheetId="1" r:id="rId1"/>
    <sheet name="084" sheetId="2" r:id="rId2"/>
    <sheet name="086" sheetId="3" r:id="rId3"/>
    <sheet name="088" sheetId="4" r:id="rId4"/>
    <sheet name="090" sheetId="5" r:id="rId5"/>
    <sheet name="092" sheetId="6" r:id="rId6"/>
    <sheet name="094" sheetId="7" r:id="rId7"/>
    <sheet name="096" sheetId="8" r:id="rId8"/>
    <sheet name="098" sheetId="9" r:id="rId9"/>
    <sheet name="100" sheetId="10" r:id="rId10"/>
  </sheets>
  <definedNames>
    <definedName name="_xlnm.Print_Area" localSheetId="0">'082'!$A$1:$V$64</definedName>
    <definedName name="_xlnm.Print_Area" localSheetId="1">'084'!$A$1:$U$51</definedName>
    <definedName name="_xlnm.Print_Area" localSheetId="2">'086'!$A$1:$T$46</definedName>
    <definedName name="_xlnm.Print_Area" localSheetId="3">'088'!$A$1:$V$56</definedName>
    <definedName name="_xlnm.Print_Area" localSheetId="4">'090'!$A$1:$P$64</definedName>
    <definedName name="_xlnm.Print_Area" localSheetId="5">'092'!$A$1:$P$64</definedName>
    <definedName name="_xlnm.Print_Area" localSheetId="6">'094'!$A$1:$P$64</definedName>
    <definedName name="_xlnm.Print_Area" localSheetId="7">'096'!$A$1:$P$68</definedName>
    <definedName name="_xlnm.Print_Area" localSheetId="8">'098'!$A$1:$K$38</definedName>
    <definedName name="_xlnm.Print_Area" localSheetId="9">'100'!$A$1:$O$67</definedName>
  </definedNames>
  <calcPr fullCalcOnLoad="1"/>
</workbook>
</file>

<file path=xl/sharedStrings.xml><?xml version="1.0" encoding="utf-8"?>
<sst xmlns="http://schemas.openxmlformats.org/spreadsheetml/2006/main" count="1602" uniqueCount="420">
  <si>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</si>
  <si>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</si>
  <si>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</si>
  <si>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</si>
  <si>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</si>
  <si>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</si>
  <si>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</si>
  <si>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</si>
  <si>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</si>
  <si>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</si>
  <si>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</si>
  <si>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</si>
  <si>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</si>
  <si>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昭和62年平均</t>
  </si>
  <si>
    <t>平成元年</t>
  </si>
  <si>
    <t>資料　石川県統計課「鉱工業生産統計」</t>
  </si>
  <si>
    <t>プラスチック　　　　製 品 工 業</t>
  </si>
  <si>
    <t>パルプ ・　　紙・紙加　　　工品工業</t>
  </si>
  <si>
    <t>木材・木　　製品工業</t>
  </si>
  <si>
    <t>（平成7年＝100）</t>
  </si>
  <si>
    <t>平成9年1月</t>
  </si>
  <si>
    <t>平成8年1月</t>
  </si>
  <si>
    <t>平成7年1月</t>
  </si>
  <si>
    <t>非鉄金属　　
工　　業</t>
  </si>
  <si>
    <t>金属製品　　工　　業</t>
  </si>
  <si>
    <t>窯   業 ・土石製品　　　工　　業</t>
  </si>
  <si>
    <t>非 金 属  鉱    業</t>
  </si>
  <si>
    <t>食料品・　　た ば こ　　　工　  業</t>
  </si>
  <si>
    <t>そ の 他　　工    業</t>
  </si>
  <si>
    <t>８　　　　鉱　　　　　　　　工　　　　　　　　業</t>
  </si>
  <si>
    <t>82　鉱　工　業</t>
  </si>
  <si>
    <t>鉱　工　業　83</t>
  </si>
  <si>
    <t>52　　業　　　種　　　別　　　鉱　　　工　　　業　　　生　　　産　　　指　　　数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</si>
  <si>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</si>
  <si>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</si>
  <si>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</si>
  <si>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</si>
  <si>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</si>
  <si>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</si>
  <si>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</si>
  <si>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</si>
  <si>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</si>
  <si>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</si>
  <si>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</si>
  <si>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t>X</t>
  </si>
  <si>
    <t>その他</t>
  </si>
  <si>
    <t>―</t>
  </si>
  <si>
    <t>アクリル</t>
  </si>
  <si>
    <t>ビニロン</t>
  </si>
  <si>
    <t>短繊維</t>
  </si>
  <si>
    <t>そ　の　他</t>
  </si>
  <si>
    <t>加工糸織物</t>
  </si>
  <si>
    <t>ポ ン ジ ー</t>
  </si>
  <si>
    <t>ジョーゼット</t>
  </si>
  <si>
    <t>デ　 シ 　ン</t>
  </si>
  <si>
    <t>長繊維</t>
  </si>
  <si>
    <t>タ   フ   タ</t>
  </si>
  <si>
    <t>ポリエステル</t>
  </si>
  <si>
    <t>計</t>
  </si>
  <si>
    <t>そ  の  他</t>
  </si>
  <si>
    <t>維</t>
  </si>
  <si>
    <t>ン</t>
  </si>
  <si>
    <t>クレープ類</t>
  </si>
  <si>
    <t>繊</t>
  </si>
  <si>
    <t>ロ</t>
  </si>
  <si>
    <t>タ  フ  タ</t>
  </si>
  <si>
    <t>長</t>
  </si>
  <si>
    <t>イ</t>
  </si>
  <si>
    <t>ナ</t>
  </si>
  <si>
    <t>合成繊維織物合計</t>
  </si>
  <si>
    <t>X</t>
  </si>
  <si>
    <t>アセテート織物</t>
  </si>
  <si>
    <t>キ ュ プ ラ 織 物</t>
  </si>
  <si>
    <t>ビスコーススフ織物</t>
  </si>
  <si>
    <t>ビスコース人絹織物</t>
  </si>
  <si>
    <t>―</t>
  </si>
  <si>
    <t>絹   紡   織   物</t>
  </si>
  <si>
    <t>その他の後練(後染)</t>
  </si>
  <si>
    <t>先練(先染)</t>
  </si>
  <si>
    <t>幅</t>
  </si>
  <si>
    <t>ちりめん類</t>
  </si>
  <si>
    <t>小</t>
  </si>
  <si>
    <t>羽二重類</t>
  </si>
  <si>
    <t>広</t>
  </si>
  <si>
    <t>絹　　　織　　　物</t>
  </si>
  <si>
    <t>綿　　　織　　　物</t>
  </si>
  <si>
    <t>織　　物　　総　　計</t>
  </si>
  <si>
    <t>製品別</t>
  </si>
  <si>
    <t>月 平 均</t>
  </si>
  <si>
    <t>月 平 均</t>
  </si>
  <si>
    <t>12 月</t>
  </si>
  <si>
    <t>12 月</t>
  </si>
  <si>
    <t>11 月</t>
  </si>
  <si>
    <t>11 月</t>
  </si>
  <si>
    <t>10 月</t>
  </si>
  <si>
    <t>10 月</t>
  </si>
  <si>
    <t>9 月</t>
  </si>
  <si>
    <t>9 月</t>
  </si>
  <si>
    <t>8 月</t>
  </si>
  <si>
    <t>8 月</t>
  </si>
  <si>
    <t>7 月</t>
  </si>
  <si>
    <t>7 月</t>
  </si>
  <si>
    <t>6 月</t>
  </si>
  <si>
    <t>6 月</t>
  </si>
  <si>
    <t>5 月</t>
  </si>
  <si>
    <t>5 月</t>
  </si>
  <si>
    <t>4 月</t>
  </si>
  <si>
    <t>4 月</t>
  </si>
  <si>
    <t>3 月</t>
  </si>
  <si>
    <t>3 月</t>
  </si>
  <si>
    <t>2 月</t>
  </si>
  <si>
    <t>2 月</t>
  </si>
  <si>
    <t>1 月</t>
  </si>
  <si>
    <t>1 月</t>
  </si>
  <si>
    <t>9 年</t>
  </si>
  <si>
    <t>9 年</t>
  </si>
  <si>
    <t>8 年</t>
  </si>
  <si>
    <t>8 年</t>
  </si>
  <si>
    <t>平 成 7 年</t>
  </si>
  <si>
    <t>平 成 7 年</t>
  </si>
  <si>
    <t>（単位：㎡）</t>
  </si>
  <si>
    <t xml:space="preserve"> 　　(1)　　　　　織　　　　　　　　　　　　　　　　物</t>
  </si>
  <si>
    <t>53　　製　　品　　別　　工　　業　　生　　産　　動　　態</t>
  </si>
  <si>
    <t>鉱　工　業　85</t>
  </si>
  <si>
    <t>84　鉱　工　業</t>
  </si>
  <si>
    <t>資料　石川県統計課 「鉱工業生産統計」</t>
  </si>
  <si>
    <t>（ｔ）</t>
  </si>
  <si>
    <t>セメント製品</t>
  </si>
  <si>
    <t>プラスチック製品</t>
  </si>
  <si>
    <t>銑鉄鋳物</t>
  </si>
  <si>
    <t>（kg）</t>
  </si>
  <si>
    <t>チェ－ン</t>
  </si>
  <si>
    <t>準備機械</t>
  </si>
  <si>
    <t>掲</t>
  </si>
  <si>
    <t>織機</t>
  </si>
  <si>
    <t>再</t>
  </si>
  <si>
    <t>（台）</t>
  </si>
  <si>
    <t>繊維機械</t>
  </si>
  <si>
    <t>金属加工機械</t>
  </si>
  <si>
    <t>金属工作機械</t>
  </si>
  <si>
    <t>金属機械</t>
  </si>
  <si>
    <t>陶磁器</t>
  </si>
  <si>
    <t>刺しゅう</t>
  </si>
  <si>
    <t>編・ボビン</t>
  </si>
  <si>
    <t>（㎡）</t>
  </si>
  <si>
    <t>レース生地</t>
  </si>
  <si>
    <t>組みひも</t>
  </si>
  <si>
    <t>その他の織物</t>
  </si>
  <si>
    <t>リボン・マーク</t>
  </si>
  <si>
    <t>ゴム入り織物</t>
  </si>
  <si>
    <t>再</t>
  </si>
  <si>
    <t>細幅織物</t>
  </si>
  <si>
    <t>漁網</t>
  </si>
  <si>
    <t>（点）</t>
  </si>
  <si>
    <t>縫製品（外衣）</t>
  </si>
  <si>
    <t>（千㎡）</t>
  </si>
  <si>
    <t>染色</t>
  </si>
  <si>
    <t>丸    編</t>
  </si>
  <si>
    <t>た て 編</t>
  </si>
  <si>
    <t>ニット</t>
  </si>
  <si>
    <t>(2)　　　そ　の　他　の　繊　維　製　品、繊　維　機　械、雑　貨　等</t>
  </si>
  <si>
    <t>鉱　工　業　87</t>
  </si>
  <si>
    <t>86　鉱　工　業</t>
  </si>
  <si>
    <t>53　　製　　品　　別　　工　　業　　生　　産　　動　　態（つづき）</t>
  </si>
  <si>
    <t>資料　石川県統計課「工業統計」</t>
  </si>
  <si>
    <t>注　生産額＝製造品出荷額等＋（製造品年末在庫額－製造品年初在庫額）＋（半製品、仕掛品年末在庫額－半製品、仕掛品年初在庫額）</t>
  </si>
  <si>
    <t>そ の 他 の 製 品</t>
  </si>
  <si>
    <t>―</t>
  </si>
  <si>
    <t>武          器</t>
  </si>
  <si>
    <t>精  密  機  械</t>
  </si>
  <si>
    <t>輸  送  機  械</t>
  </si>
  <si>
    <t>電  気  機  械</t>
  </si>
  <si>
    <t>一  般  機  械</t>
  </si>
  <si>
    <t>金  属  製  品</t>
  </si>
  <si>
    <t>非  鉄  金  属</t>
  </si>
  <si>
    <t>鉄    鋼    業</t>
  </si>
  <si>
    <t>窯 業 ・ 土 石</t>
  </si>
  <si>
    <t>皮革</t>
  </si>
  <si>
    <t>ゴ  ム  製  品</t>
  </si>
  <si>
    <t>石 油 ・ 石 炭</t>
  </si>
  <si>
    <t>化  学  工  業</t>
  </si>
  <si>
    <t>出 版 ・ 印 刷</t>
  </si>
  <si>
    <t>パ  ル プ ・ 紙</t>
  </si>
  <si>
    <t>家具・装備品</t>
  </si>
  <si>
    <t>木材・木製品</t>
  </si>
  <si>
    <t>衣　　　　　服</t>
  </si>
  <si>
    <t>繊　維　工　業</t>
  </si>
  <si>
    <t>飲料･たばこ･飼料</t>
  </si>
  <si>
    <t>食　　料　　品</t>
  </si>
  <si>
    <t>合　　　　　　計</t>
  </si>
  <si>
    <t>％</t>
  </si>
  <si>
    <t>万円</t>
  </si>
  <si>
    <t>人</t>
  </si>
  <si>
    <t>対前年比</t>
  </si>
  <si>
    <t>構成比</t>
  </si>
  <si>
    <t>9   年</t>
  </si>
  <si>
    <t>平成8年</t>
  </si>
  <si>
    <t>付　　　加　　　価　　　値　　　額</t>
  </si>
  <si>
    <t>生　　　  産　　  　額</t>
  </si>
  <si>
    <t>製  造  品  出  荷  額  等</t>
  </si>
  <si>
    <t>従　　　業　　　者　　　数</t>
  </si>
  <si>
    <t>事　　　業　　　所　　　数</t>
  </si>
  <si>
    <t>産　  業 　 別</t>
  </si>
  <si>
    <t>（全事業所）</t>
  </si>
  <si>
    <t>(1)　　産業別事業所数、従業者数、製造品出荷額等、生産額、付加価値額 （各年12月31日現在）</t>
  </si>
  <si>
    <t>54　　　製　　　　　　　　　　造　　　　　　　　　　業</t>
  </si>
  <si>
    <t>鉱　工　業　89</t>
  </si>
  <si>
    <t>88　鉱　工　業</t>
  </si>
  <si>
    <t>300 人   以   上</t>
  </si>
  <si>
    <t>200 人 ～ 299 人</t>
  </si>
  <si>
    <t>100 人 ～ 199 人</t>
  </si>
  <si>
    <t>50 人 ～ 99 人</t>
  </si>
  <si>
    <t>30 人 ～ 49 人</t>
  </si>
  <si>
    <t>20 人 ～  29 人</t>
  </si>
  <si>
    <t>10 人 ～  19 人</t>
  </si>
  <si>
    <t>4 人 ～  9 人</t>
  </si>
  <si>
    <t>1 人 ～  3 人</t>
  </si>
  <si>
    <t>合      　　　　　計</t>
  </si>
  <si>
    <t>構 成 比</t>
  </si>
  <si>
    <t>生　　　  産　  　　額</t>
  </si>
  <si>
    <t>規　   模   　別</t>
  </si>
  <si>
    <t>(2)　　規模別事業所数、従業者数、製造品出荷額等、生産額、付加価値額 （各年12月31日現在）</t>
  </si>
  <si>
    <t>54　　　製　　　　　　　造　　　　　　　業（つづき）</t>
  </si>
  <si>
    <t>資料　石川県統計課「工業統計」</t>
  </si>
  <si>
    <t>30 人 以 上</t>
  </si>
  <si>
    <t>20 人 ～ 29 人</t>
  </si>
  <si>
    <t>10 人～ 19 人</t>
  </si>
  <si>
    <t>4 人 ～ 9 人</t>
  </si>
  <si>
    <t>その他の製品製造業</t>
  </si>
  <si>
    <t>1 人 ～ 3 人</t>
  </si>
  <si>
    <t>計</t>
  </si>
  <si>
    <t>武　器　製　造　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</si>
  <si>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</si>
  <si>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</si>
  <si>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</si>
  <si>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</si>
  <si>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</si>
  <si>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</si>
  <si>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</si>
  <si>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</si>
  <si>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</si>
  <si>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</si>
  <si>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石炭製品製造業</t>
  </si>
  <si>
    <t>石　　油　　製　　品・</t>
  </si>
  <si>
    <t>Ｘ</t>
  </si>
  <si>
    <t>化学工業</t>
  </si>
  <si>
    <t>出版・印刷・同関連産業</t>
  </si>
  <si>
    <t>紙・紙加工品製造業</t>
  </si>
  <si>
    <t>パ　　　 ル 　　　プ・</t>
  </si>
  <si>
    <t>家具・装備品製造業</t>
  </si>
  <si>
    <t>木材・木製品製造業</t>
  </si>
  <si>
    <t>その他の繊維製品製造業</t>
  </si>
  <si>
    <t>衣　　　　　　　　服・</t>
  </si>
  <si>
    <t>繊維工業</t>
  </si>
  <si>
    <t>製造業</t>
  </si>
  <si>
    <t>食料品製造業</t>
  </si>
  <si>
    <t>合　　　　　計</t>
  </si>
  <si>
    <t>総　　合　　計</t>
  </si>
  <si>
    <t>女</t>
  </si>
  <si>
    <t>男</t>
  </si>
  <si>
    <t>修 理 料　　　収 入 額</t>
  </si>
  <si>
    <t>加 工 賃　　　収 入 額</t>
  </si>
  <si>
    <t>出 荷 額</t>
  </si>
  <si>
    <t>家　族　従　業　者</t>
  </si>
  <si>
    <t>常　用　労　働　者</t>
  </si>
  <si>
    <t>合　　計</t>
  </si>
  <si>
    <t>製　　造　　品　　出　　荷　　額　　等（万円）</t>
  </si>
  <si>
    <t>原 材 料　　　使用額等　　　（万 円）</t>
  </si>
  <si>
    <t>現金給与
総　　額　　　　（万 円）</t>
  </si>
  <si>
    <t>従　　　　業　　　　者　　　　数　（人）</t>
  </si>
  <si>
    <t>事業所数</t>
  </si>
  <si>
    <t>従　業　者　　　規　模　別</t>
  </si>
  <si>
    <t>（全事業所）</t>
  </si>
  <si>
    <t>54　　 製　　　　　　　　造　　　　　　　　業（つづき）</t>
  </si>
  <si>
    <t>産　　　業　　　別</t>
  </si>
  <si>
    <t>(3)　　産業別従業者規模別事業所数、従業者数、現金給与総額、原材料使用額等及び製造品出荷額等（全事業所）（平成9年12月31日現在）</t>
  </si>
  <si>
    <t>90　鉱　工　業</t>
  </si>
  <si>
    <t>鉱　工　業　91</t>
  </si>
  <si>
    <t>92　鉱　工　業</t>
  </si>
  <si>
    <t>鉱　工　業　93</t>
  </si>
  <si>
    <t>(3)　産業別従業者規模別事業所数、従業者数、現金給与総額、原材料使用額等及び製造品出荷額等（全事業所）（平成9年12月31日現在）（つづき）</t>
  </si>
  <si>
    <t>製　造　品　出　荷　額　等（万円）</t>
  </si>
  <si>
    <t>94　鉱　工　業</t>
  </si>
  <si>
    <t>鉱　工　業　95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</si>
  <si>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</si>
  <si>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</si>
  <si>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</si>
  <si>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</si>
  <si>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</si>
  <si>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</si>
  <si>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</si>
  <si>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</si>
  <si>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</si>
  <si>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</si>
  <si>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</si>
  <si>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</si>
  <si>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</si>
  <si>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</si>
  <si>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</si>
  <si>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</si>
  <si>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</si>
  <si>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</si>
  <si>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</si>
  <si>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</si>
  <si>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</si>
  <si>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</si>
  <si>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</si>
  <si>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</si>
  <si>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</si>
  <si>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</si>
  <si>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</si>
  <si>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</si>
  <si>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</si>
  <si>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</si>
  <si>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</si>
  <si>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</si>
  <si>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</si>
  <si>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</si>
  <si>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</si>
  <si>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</si>
  <si>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</si>
  <si>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</si>
  <si>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</si>
  <si>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</si>
  <si>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</si>
  <si>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</si>
  <si>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</si>
  <si>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</si>
  <si>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</si>
  <si>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</si>
  <si>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</si>
  <si>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</si>
  <si>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</si>
  <si>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総  数</t>
  </si>
  <si>
    <t>修 理 料</t>
  </si>
  <si>
    <t>加 工 賃　　　　　　収 入 額</t>
  </si>
  <si>
    <t>製 造 品　　　　　出 荷 額</t>
  </si>
  <si>
    <t>家　族　従　業　者</t>
  </si>
  <si>
    <t>常　用　労　働　者</t>
  </si>
  <si>
    <t>事業所数</t>
  </si>
  <si>
    <t>市町村別</t>
  </si>
  <si>
    <t>製　造　品　出　荷　額　等　（万円）</t>
  </si>
  <si>
    <t>原 材 料　　　　　使用額等　　　　　　（万円）</t>
  </si>
  <si>
    <t>現金給与　　　　　総　　額　　　　　　　　（万円）</t>
  </si>
  <si>
    <t>従　　　　　業　　　　　者　　　　　数　（人）</t>
  </si>
  <si>
    <t>(4)　　　市町村別事業所数、従業者数、現金給与総額、原材料使用額等及び製造品出荷額等（全事業所）（平成9年12月31日現在）</t>
  </si>
  <si>
    <t xml:space="preserve"> </t>
  </si>
  <si>
    <t>鉱　工　業　97</t>
  </si>
  <si>
    <t>96　鉱　工　業</t>
  </si>
  <si>
    <t>皮革製品製造業</t>
  </si>
  <si>
    <t>300 人   以  上</t>
  </si>
  <si>
    <t>武            器</t>
  </si>
  <si>
    <t>X</t>
  </si>
  <si>
    <t>鉄     鋼     業</t>
  </si>
  <si>
    <t>窯  業 ・ 土  石</t>
  </si>
  <si>
    <t>石  油 ・ 石  炭</t>
  </si>
  <si>
    <t>化   学   工   業</t>
  </si>
  <si>
    <t>出  版 ・ 印  刷</t>
  </si>
  <si>
    <t>パ  ル  プ ・ 紙</t>
  </si>
  <si>
    <t>家 具 ・ 装 備 品</t>
  </si>
  <si>
    <t>木 材 ・ 木 製 品</t>
  </si>
  <si>
    <t>衣            服</t>
  </si>
  <si>
    <t>繊　 維 　工　 業</t>
  </si>
  <si>
    <t>食　　　料　　　品</t>
  </si>
  <si>
    <t>合計</t>
  </si>
  <si>
    <t>在庫率(％)</t>
  </si>
  <si>
    <t>8   年</t>
  </si>
  <si>
    <t>平成 7 年</t>
  </si>
  <si>
    <t>平成 7 年</t>
  </si>
  <si>
    <t>製　造　品　出　荷　額（Ａ）</t>
  </si>
  <si>
    <t>（単位：万円）</t>
  </si>
  <si>
    <t>(5)　産業別従業者規模別在庫率（従業者30人以上の事業所）（各年12月31日現在）</t>
  </si>
  <si>
    <t>54　　 製　　　　　　造　　　　　　業（つづき）</t>
  </si>
  <si>
    <t>鉱　工　業　99</t>
  </si>
  <si>
    <t>98　鉱　工　業</t>
  </si>
  <si>
    <t>産   　業 　   別　　　　　　　　従 業 者 規 模 別</t>
  </si>
  <si>
    <t>製　造　品　在　庫　額（Ｂ）・在　庫　率（Ｂ）／（Ａ）</t>
  </si>
  <si>
    <t>そ の 他 の 製 造 業</t>
  </si>
  <si>
    <t>金 属 製 品 製 造 業</t>
  </si>
  <si>
    <t>非 鉄 金 属 製 造 業</t>
  </si>
  <si>
    <t>鉄       鋼       業</t>
  </si>
  <si>
    <t>ゴ ム 製 品 製 造 業</t>
  </si>
  <si>
    <t>石油製品・石炭製品製造業</t>
  </si>
  <si>
    <t>化     学     工     業</t>
  </si>
  <si>
    <t>パルプ・紙・紙加工品製造業</t>
  </si>
  <si>
    <t>家 具 ・ 装 備 品 製 造 業</t>
  </si>
  <si>
    <t>木 材 ・ 木 製 品 製 造 業</t>
  </si>
  <si>
    <t>衣服・その他の繊維製品製造業</t>
  </si>
  <si>
    <t>繊　　　維　　　工　　　業</t>
  </si>
  <si>
    <t>飲料・たばこ・飼料製造業</t>
  </si>
  <si>
    <t>食   料   品   製   造   業</t>
  </si>
  <si>
    <t>延 建 築 面 積　　　　　（㎡）</t>
  </si>
  <si>
    <t>建　築　面　積　　　　　　（㎡）</t>
  </si>
  <si>
    <t>敷　地　面　積　　　　　（㎡）</t>
  </si>
  <si>
    <t>製造品出荷額等　　　　　　（万円）</t>
  </si>
  <si>
    <t>従　業  者　数　　　　（人）</t>
  </si>
  <si>
    <t>事　業　所　数</t>
  </si>
  <si>
    <t>鉱　工　業　101</t>
  </si>
  <si>
    <t>100　鉱　工　業</t>
  </si>
  <si>
    <t>(6)　産業別事業所数、従業者数、製造品出荷額等、事業所敷地面積、建築面積、延建築面積（従業者30人以上の事業所）（平成9年12月31日現在）</t>
  </si>
  <si>
    <t>そ の 他</t>
  </si>
  <si>
    <t>温 調 用</t>
  </si>
  <si>
    <t>冷 却 用</t>
  </si>
  <si>
    <t>製品処理及
び洗じょう用</t>
  </si>
  <si>
    <t>原 料 用</t>
  </si>
  <si>
    <t>ボイラー用</t>
  </si>
  <si>
    <t>回 収 水</t>
  </si>
  <si>
    <t>井 戸 水</t>
  </si>
  <si>
    <t>地表水・　　　　伏 流 水</t>
  </si>
  <si>
    <t>公共水道</t>
  </si>
  <si>
    <t>用　　　　　途　　　　　別　（淡水）　　（㎥）</t>
  </si>
  <si>
    <t>水　　源　　別（淡水）　　（㎥／日）</t>
  </si>
  <si>
    <t>事　　業　　　　所　　数</t>
  </si>
  <si>
    <t>産　　　業　　　別</t>
  </si>
  <si>
    <t>(7)　　産  業  別  事  業  所  数  、  水  源  別  及  び  用  途  別  工  業  用  水  量  （従業者30人以上の事業所）（平成9年12月31日現在）</t>
  </si>
  <si>
    <t>54　　 製　　　　　　　　造　　　　　　　　業（つ　　づ　　き）</t>
  </si>
  <si>
    <t xml:space="preserve">皮革製品製造業 </t>
  </si>
  <si>
    <t>合　　　　　　　　計</t>
  </si>
  <si>
    <t>合　　　　　　　　計</t>
  </si>
  <si>
    <t>産　　　　業　　　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</si>
</sst>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8" fontId="0" fillId="0" borderId="0" xfId="48" applyNumberFormat="1" applyFont="1" applyFill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distributed"/>
      <protection/>
    </xf>
    <xf numFmtId="177" fontId="0" fillId="0" borderId="1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0" fillId="0" borderId="0" xfId="0" applyFill="1" applyAlignment="1" applyProtection="1" quotePrefix="1">
      <alignment horizontal="left"/>
      <protection/>
    </xf>
    <xf numFmtId="0" fontId="0" fillId="0" borderId="14" xfId="0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0" fillId="0" borderId="23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 applyProtection="1">
      <alignment horizontal="distributed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vertical="distributed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38" fontId="0" fillId="0" borderId="0" xfId="48" applyFont="1" applyFill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/>
      <protection/>
    </xf>
    <xf numFmtId="0" fontId="27" fillId="0" borderId="0" xfId="0" applyFont="1" applyFill="1" applyAlignment="1" applyProtection="1">
      <alignment horizontal="distributed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top"/>
    </xf>
    <xf numFmtId="0" fontId="25" fillId="0" borderId="0" xfId="0" applyFont="1" applyFill="1" applyAlignment="1">
      <alignment horizontal="center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 horizontal="left" vertical="top"/>
    </xf>
    <xf numFmtId="0" fontId="0" fillId="0" borderId="13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38" fontId="0" fillId="0" borderId="14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7" fillId="0" borderId="17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38" fontId="0" fillId="0" borderId="23" xfId="48" applyFont="1" applyFill="1" applyBorder="1" applyAlignment="1" applyProtection="1">
      <alignment horizontal="right"/>
      <protection/>
    </xf>
    <xf numFmtId="38" fontId="0" fillId="0" borderId="15" xfId="48" applyFont="1" applyFill="1" applyBorder="1" applyAlignment="1" applyProtection="1">
      <alignment horizontal="right"/>
      <protection/>
    </xf>
    <xf numFmtId="38" fontId="0" fillId="0" borderId="14" xfId="48" applyFont="1" applyFill="1" applyBorder="1" applyAlignment="1" applyProtection="1">
      <alignment horizontal="right"/>
      <protection/>
    </xf>
    <xf numFmtId="38" fontId="0" fillId="0" borderId="0" xfId="48" applyFont="1" applyFill="1" applyAlignment="1" applyProtection="1">
      <alignment horizontal="right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0" fillId="0" borderId="22" xfId="48" applyFont="1" applyFill="1" applyBorder="1" applyAlignment="1" applyProtection="1">
      <alignment horizontal="right"/>
      <protection/>
    </xf>
    <xf numFmtId="38" fontId="0" fillId="0" borderId="0" xfId="48" applyFont="1" applyFill="1" applyBorder="1" applyAlignment="1" applyProtection="1">
      <alignment horizontal="right"/>
      <protection/>
    </xf>
    <xf numFmtId="38" fontId="0" fillId="0" borderId="13" xfId="48" applyFont="1" applyFill="1" applyBorder="1" applyAlignment="1" applyProtection="1">
      <alignment horizontal="right"/>
      <protection/>
    </xf>
    <xf numFmtId="38" fontId="28" fillId="0" borderId="0" xfId="48" applyFont="1" applyFill="1" applyBorder="1" applyAlignment="1" applyProtection="1">
      <alignment horizontal="right"/>
      <protection/>
    </xf>
    <xf numFmtId="38" fontId="7" fillId="0" borderId="0" xfId="48" applyFont="1" applyFill="1" applyBorder="1" applyAlignment="1" applyProtection="1">
      <alignment horizontal="right"/>
      <protection/>
    </xf>
    <xf numFmtId="38" fontId="7" fillId="0" borderId="21" xfId="48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vertical="center"/>
    </xf>
    <xf numFmtId="38" fontId="0" fillId="0" borderId="21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6" fillId="0" borderId="16" xfId="48" applyFont="1" applyFill="1" applyBorder="1" applyAlignment="1" applyProtection="1">
      <alignment horizontal="distributed" vertical="center" wrapText="1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38" fontId="0" fillId="0" borderId="12" xfId="48" applyFont="1" applyFill="1" applyBorder="1" applyAlignment="1" applyProtection="1">
      <alignment horizontal="center"/>
      <protection/>
    </xf>
    <xf numFmtId="38" fontId="0" fillId="0" borderId="26" xfId="48" applyFont="1" applyFill="1" applyBorder="1" applyAlignment="1" applyProtection="1">
      <alignment horizontal="center"/>
      <protection/>
    </xf>
    <xf numFmtId="38" fontId="0" fillId="0" borderId="27" xfId="48" applyFont="1" applyFill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0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9050" y="1400175"/>
          <a:ext cx="2362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152400</xdr:rowOff>
    </xdr:from>
    <xdr:to>
      <xdr:col>3</xdr:col>
      <xdr:colOff>200025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62025" y="3476625"/>
          <a:ext cx="133350" cy="552450"/>
        </a:xfrm>
        <a:prstGeom prst="leftBrace">
          <a:avLst>
            <a:gd name="adj" fmla="val -36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133350</xdr:rowOff>
    </xdr:from>
    <xdr:to>
      <xdr:col>3</xdr:col>
      <xdr:colOff>200025</xdr:colOff>
      <xdr:row>16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4286250"/>
          <a:ext cx="133350" cy="285750"/>
        </a:xfrm>
        <a:prstGeom prst="leftBrace">
          <a:avLst>
            <a:gd name="adj" fmla="val -3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161925</xdr:rowOff>
    </xdr:from>
    <xdr:to>
      <xdr:col>3</xdr:col>
      <xdr:colOff>200025</xdr:colOff>
      <xdr:row>34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952500" y="9010650"/>
          <a:ext cx="142875" cy="533400"/>
        </a:xfrm>
        <a:prstGeom prst="leftBrace">
          <a:avLst>
            <a:gd name="adj" fmla="val -37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114300</xdr:rowOff>
    </xdr:from>
    <xdr:to>
      <xdr:col>3</xdr:col>
      <xdr:colOff>180975</xdr:colOff>
      <xdr:row>41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981075" y="10344150"/>
          <a:ext cx="95250" cy="1143000"/>
        </a:xfrm>
        <a:prstGeom prst="leftBrace">
          <a:avLst>
            <a:gd name="adj" fmla="val -40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142875</xdr:rowOff>
    </xdr:from>
    <xdr:to>
      <xdr:col>1</xdr:col>
      <xdr:colOff>190500</xdr:colOff>
      <xdr:row>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90525" y="242887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152400</xdr:rowOff>
    </xdr:from>
    <xdr:to>
      <xdr:col>1</xdr:col>
      <xdr:colOff>190500</xdr:colOff>
      <xdr:row>20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90525" y="5295900"/>
          <a:ext cx="9525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123825</xdr:rowOff>
    </xdr:from>
    <xdr:to>
      <xdr:col>1</xdr:col>
      <xdr:colOff>200025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7267575"/>
          <a:ext cx="133350" cy="314325"/>
        </a:xfrm>
        <a:prstGeom prst="leftBrace">
          <a:avLst>
            <a:gd name="adj" fmla="val -37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123825</xdr:rowOff>
    </xdr:from>
    <xdr:to>
      <xdr:col>1</xdr:col>
      <xdr:colOff>219075</xdr:colOff>
      <xdr:row>32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81000" y="8982075"/>
          <a:ext cx="133350" cy="333375"/>
        </a:xfrm>
        <a:prstGeom prst="leftBrace">
          <a:avLst>
            <a:gd name="adj" fmla="val -3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123825</xdr:rowOff>
    </xdr:from>
    <xdr:to>
      <xdr:col>1</xdr:col>
      <xdr:colOff>200025</xdr:colOff>
      <xdr:row>36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361950" y="10125075"/>
          <a:ext cx="133350" cy="342900"/>
        </a:xfrm>
        <a:prstGeom prst="leftBrace">
          <a:avLst>
            <a:gd name="adj" fmla="val -37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3</xdr:col>
      <xdr:colOff>657225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1438275"/>
          <a:ext cx="2419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4"/>
  <sheetViews>
    <sheetView showGridLines="0" defaultGridColor="0" zoomScale="85" zoomScaleNormal="85" zoomScalePageLayoutView="0" colorId="22" workbookViewId="0" topLeftCell="A40">
      <selection activeCell="A52" sqref="A52:B52"/>
    </sheetView>
  </sheetViews>
  <sheetFormatPr defaultColWidth="10.59765625" defaultRowHeight="15"/>
  <cols>
    <col min="1" max="1" width="11.59765625" style="3" customWidth="1"/>
    <col min="2" max="2" width="5.69921875" style="3" customWidth="1"/>
    <col min="3" max="3" width="11.3984375" style="3" customWidth="1"/>
    <col min="4" max="12" width="10.3984375" style="3" customWidth="1"/>
    <col min="13" max="13" width="12.3984375" style="3" customWidth="1"/>
    <col min="14" max="14" width="10.3984375" style="3" customWidth="1"/>
    <col min="15" max="15" width="12.8984375" style="3" customWidth="1"/>
    <col min="16" max="22" width="10.3984375" style="3" customWidth="1"/>
    <col min="23" max="16384" width="10.59765625" style="3" customWidth="1"/>
  </cols>
  <sheetData>
    <row r="1" spans="1:22" ht="14.25">
      <c r="A1" s="59" t="s">
        <v>30</v>
      </c>
      <c r="U1" s="60" t="s">
        <v>31</v>
      </c>
      <c r="V1" s="61"/>
    </row>
    <row r="2" spans="1:22" ht="14.25">
      <c r="A2" s="28"/>
      <c r="U2" s="31"/>
      <c r="V2" s="32"/>
    </row>
    <row r="3" spans="1:22" s="29" customFormat="1" ht="21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s="29" customFormat="1" ht="2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23" customFormat="1" ht="15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.75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6" t="s">
        <v>19</v>
      </c>
    </row>
    <row r="7" spans="1:22" ht="15.75" customHeight="1">
      <c r="A7" s="4"/>
      <c r="B7" s="5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customHeight="1">
      <c r="A8" s="7"/>
      <c r="B8" s="8"/>
      <c r="C8" s="8"/>
      <c r="D8" s="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7"/>
      <c r="V8" s="9"/>
    </row>
    <row r="9" spans="1:22" ht="15.75" customHeight="1">
      <c r="A9" s="39" t="s">
        <v>0</v>
      </c>
      <c r="B9" s="40"/>
      <c r="C9" s="27" t="s">
        <v>1</v>
      </c>
      <c r="D9" s="12" t="s">
        <v>2</v>
      </c>
      <c r="E9" s="13"/>
      <c r="F9" s="36" t="s">
        <v>23</v>
      </c>
      <c r="G9" s="36" t="s">
        <v>24</v>
      </c>
      <c r="H9" s="11"/>
      <c r="I9" s="14"/>
      <c r="J9" s="14"/>
      <c r="K9" s="14"/>
      <c r="L9" s="15"/>
      <c r="M9" s="56" t="s">
        <v>25</v>
      </c>
      <c r="N9" s="12"/>
      <c r="O9" s="52" t="s">
        <v>16</v>
      </c>
      <c r="P9" s="55" t="s">
        <v>17</v>
      </c>
      <c r="Q9" s="12"/>
      <c r="R9" s="55" t="s">
        <v>18</v>
      </c>
      <c r="S9" s="36" t="s">
        <v>27</v>
      </c>
      <c r="T9" s="36" t="s">
        <v>28</v>
      </c>
      <c r="U9" s="12" t="s">
        <v>4</v>
      </c>
      <c r="V9" s="47" t="s">
        <v>26</v>
      </c>
    </row>
    <row r="10" spans="1:22" ht="15.75" customHeight="1">
      <c r="A10" s="7"/>
      <c r="B10" s="8"/>
      <c r="C10" s="8"/>
      <c r="D10" s="12"/>
      <c r="E10" s="12" t="s">
        <v>3</v>
      </c>
      <c r="F10" s="37"/>
      <c r="G10" s="37"/>
      <c r="H10" s="12" t="s">
        <v>5</v>
      </c>
      <c r="I10" s="50" t="s">
        <v>6</v>
      </c>
      <c r="J10" s="50" t="s">
        <v>7</v>
      </c>
      <c r="K10" s="50" t="s">
        <v>8</v>
      </c>
      <c r="L10" s="50" t="s">
        <v>9</v>
      </c>
      <c r="M10" s="57"/>
      <c r="N10" s="12" t="s">
        <v>10</v>
      </c>
      <c r="O10" s="53"/>
      <c r="P10" s="37"/>
      <c r="Q10" s="12" t="s">
        <v>11</v>
      </c>
      <c r="R10" s="37"/>
      <c r="S10" s="37"/>
      <c r="T10" s="37"/>
      <c r="U10" s="12"/>
      <c r="V10" s="48"/>
    </row>
    <row r="11" spans="1:22" ht="15.75" customHeight="1">
      <c r="A11" s="9"/>
      <c r="B11" s="10"/>
      <c r="C11" s="10"/>
      <c r="D11" s="15"/>
      <c r="E11" s="15"/>
      <c r="F11" s="38"/>
      <c r="G11" s="38"/>
      <c r="H11" s="15"/>
      <c r="I11" s="51"/>
      <c r="J11" s="51"/>
      <c r="K11" s="51"/>
      <c r="L11" s="51"/>
      <c r="M11" s="58"/>
      <c r="N11" s="15"/>
      <c r="O11" s="54"/>
      <c r="P11" s="38"/>
      <c r="Q11" s="15"/>
      <c r="R11" s="38"/>
      <c r="S11" s="38"/>
      <c r="T11" s="38"/>
      <c r="U11" s="15"/>
      <c r="V11" s="49"/>
    </row>
    <row r="12" spans="1:22" ht="15.75" customHeight="1">
      <c r="A12" s="45" t="s">
        <v>12</v>
      </c>
      <c r="B12" s="46"/>
      <c r="C12" s="17">
        <f>SUM(D12,U12)</f>
        <v>10000</v>
      </c>
      <c r="D12" s="17">
        <f>SUM(E12:H12,M12:T12)</f>
        <v>9994.2</v>
      </c>
      <c r="E12" s="7">
        <v>172.6</v>
      </c>
      <c r="F12" s="7">
        <v>93.1</v>
      </c>
      <c r="G12" s="16">
        <v>689.3</v>
      </c>
      <c r="H12" s="17">
        <f>SUM(I12:L12)</f>
        <v>3994.2</v>
      </c>
      <c r="I12" s="17">
        <v>2080.5</v>
      </c>
      <c r="J12" s="17">
        <v>1618.6</v>
      </c>
      <c r="K12" s="7">
        <v>278.6</v>
      </c>
      <c r="L12" s="7">
        <v>16.5</v>
      </c>
      <c r="M12" s="7">
        <v>457.1</v>
      </c>
      <c r="N12" s="16">
        <v>490</v>
      </c>
      <c r="O12" s="16">
        <v>297</v>
      </c>
      <c r="P12" s="16">
        <v>150.5</v>
      </c>
      <c r="Q12" s="18">
        <v>2028.2</v>
      </c>
      <c r="R12" s="16">
        <v>206</v>
      </c>
      <c r="S12" s="18">
        <v>1024.2</v>
      </c>
      <c r="T12" s="16">
        <v>392</v>
      </c>
      <c r="U12" s="34">
        <f>SUM(V12)</f>
        <v>5.8</v>
      </c>
      <c r="V12" s="16">
        <v>5.8</v>
      </c>
    </row>
    <row r="13" spans="1:22" ht="15.75" customHeight="1">
      <c r="A13" s="7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 customHeight="1">
      <c r="A14" s="41" t="s">
        <v>13</v>
      </c>
      <c r="B14" s="42"/>
      <c r="C14" s="16">
        <v>91.6</v>
      </c>
      <c r="D14" s="16">
        <v>91.5</v>
      </c>
      <c r="E14" s="16">
        <v>109.3</v>
      </c>
      <c r="F14" s="16">
        <v>36.2</v>
      </c>
      <c r="G14" s="16">
        <v>128.3</v>
      </c>
      <c r="H14" s="16">
        <v>76.5</v>
      </c>
      <c r="I14" s="16">
        <v>112.6</v>
      </c>
      <c r="J14" s="16">
        <v>37.7</v>
      </c>
      <c r="K14" s="16">
        <v>79.9</v>
      </c>
      <c r="L14" s="16">
        <v>144.2</v>
      </c>
      <c r="M14" s="16">
        <v>103</v>
      </c>
      <c r="N14" s="16">
        <v>40.4</v>
      </c>
      <c r="O14" s="16">
        <v>55.2</v>
      </c>
      <c r="P14" s="16">
        <v>91.5</v>
      </c>
      <c r="Q14" s="16">
        <v>121.1</v>
      </c>
      <c r="R14" s="16">
        <v>142.2</v>
      </c>
      <c r="S14" s="16">
        <v>99.4</v>
      </c>
      <c r="T14" s="16">
        <v>69.7</v>
      </c>
      <c r="U14" s="21">
        <f aca="true" t="shared" si="0" ref="U14:U63">SUM(V14)</f>
        <v>108.8</v>
      </c>
      <c r="V14" s="16">
        <v>108.8</v>
      </c>
    </row>
    <row r="15" spans="1:22" ht="15.75" customHeight="1">
      <c r="A15" s="20">
        <v>63</v>
      </c>
      <c r="B15" s="8"/>
      <c r="C15" s="16">
        <v>104.4</v>
      </c>
      <c r="D15" s="16">
        <v>104.4</v>
      </c>
      <c r="E15" s="16">
        <v>97.1</v>
      </c>
      <c r="F15" s="16">
        <v>72.1</v>
      </c>
      <c r="G15" s="16">
        <v>138.7</v>
      </c>
      <c r="H15" s="16">
        <v>98.9</v>
      </c>
      <c r="I15" s="16">
        <v>145</v>
      </c>
      <c r="J15" s="16">
        <v>48.8</v>
      </c>
      <c r="K15" s="16">
        <v>99.4</v>
      </c>
      <c r="L15" s="16">
        <v>156.8</v>
      </c>
      <c r="M15" s="16">
        <v>107.2</v>
      </c>
      <c r="N15" s="16">
        <v>57.322</v>
      </c>
      <c r="O15" s="16">
        <v>60.7</v>
      </c>
      <c r="P15" s="16">
        <v>98.5</v>
      </c>
      <c r="Q15" s="16">
        <v>120.5</v>
      </c>
      <c r="R15" s="16">
        <v>164.1</v>
      </c>
      <c r="S15" s="16">
        <v>99.1</v>
      </c>
      <c r="T15" s="16">
        <v>87.5</v>
      </c>
      <c r="U15" s="21">
        <f t="shared" si="0"/>
        <v>122.1</v>
      </c>
      <c r="V15" s="16">
        <v>122.1</v>
      </c>
    </row>
    <row r="16" spans="1:22" ht="15.75" customHeight="1">
      <c r="A16" s="7" t="s">
        <v>14</v>
      </c>
      <c r="B16" s="8"/>
      <c r="C16" s="16">
        <v>109.1</v>
      </c>
      <c r="D16" s="16">
        <v>109.2</v>
      </c>
      <c r="E16" s="16">
        <v>104.2</v>
      </c>
      <c r="F16" s="16">
        <v>88.1</v>
      </c>
      <c r="G16" s="16">
        <v>116.1</v>
      </c>
      <c r="H16" s="16">
        <v>111.7</v>
      </c>
      <c r="I16" s="16">
        <v>163.4</v>
      </c>
      <c r="J16" s="16">
        <v>56.9</v>
      </c>
      <c r="K16" s="16">
        <v>102.9</v>
      </c>
      <c r="L16" s="16">
        <v>142.2</v>
      </c>
      <c r="M16" s="16">
        <v>107.7</v>
      </c>
      <c r="N16" s="16">
        <v>70.6</v>
      </c>
      <c r="O16" s="16">
        <v>70.4</v>
      </c>
      <c r="P16" s="16">
        <v>102.1</v>
      </c>
      <c r="Q16" s="16">
        <v>122.5</v>
      </c>
      <c r="R16" s="16">
        <v>141</v>
      </c>
      <c r="S16" s="16">
        <v>98.3</v>
      </c>
      <c r="T16" s="16">
        <v>89.4</v>
      </c>
      <c r="U16" s="21">
        <f t="shared" si="0"/>
        <v>134.8</v>
      </c>
      <c r="V16" s="16">
        <v>134.8</v>
      </c>
    </row>
    <row r="17" spans="1:22" ht="15.75" customHeight="1">
      <c r="A17" s="20">
        <v>2</v>
      </c>
      <c r="B17" s="8"/>
      <c r="C17" s="16">
        <v>112.5</v>
      </c>
      <c r="D17" s="16">
        <v>112.5</v>
      </c>
      <c r="E17" s="16">
        <v>114.5</v>
      </c>
      <c r="F17" s="16">
        <v>101.5</v>
      </c>
      <c r="G17" s="16">
        <v>98.7</v>
      </c>
      <c r="H17" s="16">
        <v>122.1</v>
      </c>
      <c r="I17" s="16">
        <v>175.1</v>
      </c>
      <c r="J17" s="16">
        <v>64.2</v>
      </c>
      <c r="K17" s="16">
        <v>116.4</v>
      </c>
      <c r="L17" s="16">
        <v>131.8</v>
      </c>
      <c r="M17" s="16">
        <v>113.3</v>
      </c>
      <c r="N17" s="16">
        <v>77.7</v>
      </c>
      <c r="O17" s="16">
        <v>67.9</v>
      </c>
      <c r="P17" s="16">
        <v>101.9</v>
      </c>
      <c r="Q17" s="16">
        <v>124.4</v>
      </c>
      <c r="R17" s="16">
        <v>111.4</v>
      </c>
      <c r="S17" s="16">
        <v>98.2</v>
      </c>
      <c r="T17" s="16">
        <v>93.9</v>
      </c>
      <c r="U17" s="21">
        <f t="shared" si="0"/>
        <v>132.4</v>
      </c>
      <c r="V17" s="16">
        <v>132.4</v>
      </c>
    </row>
    <row r="18" spans="1:22" ht="15.75" customHeight="1">
      <c r="A18" s="20">
        <v>3</v>
      </c>
      <c r="B18" s="8"/>
      <c r="C18" s="16">
        <v>112.6</v>
      </c>
      <c r="D18" s="16">
        <v>112.6</v>
      </c>
      <c r="E18" s="16">
        <v>111</v>
      </c>
      <c r="F18" s="16">
        <v>100.1</v>
      </c>
      <c r="G18" s="16">
        <v>111.7</v>
      </c>
      <c r="H18" s="16">
        <v>117.8</v>
      </c>
      <c r="I18" s="16">
        <v>155.8</v>
      </c>
      <c r="J18" s="16">
        <v>71.6</v>
      </c>
      <c r="K18" s="16">
        <v>115.7</v>
      </c>
      <c r="L18" s="16">
        <v>104.4</v>
      </c>
      <c r="M18" s="16">
        <v>115.3</v>
      </c>
      <c r="N18" s="16">
        <v>85.5</v>
      </c>
      <c r="O18" s="16">
        <v>65.9</v>
      </c>
      <c r="P18" s="16">
        <v>100.8</v>
      </c>
      <c r="Q18" s="16">
        <v>129</v>
      </c>
      <c r="R18" s="16">
        <v>110.9</v>
      </c>
      <c r="S18" s="16">
        <v>95.8</v>
      </c>
      <c r="T18" s="16">
        <v>92.9</v>
      </c>
      <c r="U18" s="21">
        <f t="shared" si="0"/>
        <v>129.5</v>
      </c>
      <c r="V18" s="16">
        <v>129.5</v>
      </c>
    </row>
    <row r="19" spans="1:22" ht="15.75" customHeight="1">
      <c r="A19" s="20">
        <v>4</v>
      </c>
      <c r="B19" s="8"/>
      <c r="C19" s="16">
        <v>108.2</v>
      </c>
      <c r="D19" s="16">
        <v>108.2</v>
      </c>
      <c r="E19" s="16">
        <v>94.7</v>
      </c>
      <c r="F19" s="16">
        <v>110.5</v>
      </c>
      <c r="G19" s="16">
        <v>104.7</v>
      </c>
      <c r="H19" s="16">
        <v>105.3</v>
      </c>
      <c r="I19" s="16">
        <v>134.4</v>
      </c>
      <c r="J19" s="16">
        <v>68.9</v>
      </c>
      <c r="K19" s="16">
        <v>97.8</v>
      </c>
      <c r="L19" s="16">
        <v>114.9</v>
      </c>
      <c r="M19" s="16">
        <v>115.1</v>
      </c>
      <c r="N19" s="16">
        <v>101.2</v>
      </c>
      <c r="O19" s="16">
        <v>72.1</v>
      </c>
      <c r="P19" s="16">
        <v>101.3</v>
      </c>
      <c r="Q19" s="16">
        <v>131.5</v>
      </c>
      <c r="R19" s="16">
        <v>107.2</v>
      </c>
      <c r="S19" s="16">
        <v>92.6</v>
      </c>
      <c r="T19" s="16">
        <v>101.4</v>
      </c>
      <c r="U19" s="21">
        <f t="shared" si="0"/>
        <v>152.1</v>
      </c>
      <c r="V19" s="16">
        <v>152.1</v>
      </c>
    </row>
    <row r="20" spans="1:22" ht="15.75" customHeight="1">
      <c r="A20" s="20">
        <v>5</v>
      </c>
      <c r="B20" s="8"/>
      <c r="C20" s="16">
        <v>99.6</v>
      </c>
      <c r="D20" s="16">
        <v>99.6</v>
      </c>
      <c r="E20" s="16">
        <v>87.1</v>
      </c>
      <c r="F20" s="16">
        <v>99.3</v>
      </c>
      <c r="G20" s="16">
        <v>101.9</v>
      </c>
      <c r="H20" s="16">
        <v>97.1</v>
      </c>
      <c r="I20" s="16">
        <v>109.9</v>
      </c>
      <c r="J20" s="16">
        <v>84.3</v>
      </c>
      <c r="K20" s="16">
        <v>76.9</v>
      </c>
      <c r="L20" s="16">
        <v>92.6</v>
      </c>
      <c r="M20" s="16">
        <v>104.8</v>
      </c>
      <c r="N20" s="16">
        <v>81.9</v>
      </c>
      <c r="O20" s="16">
        <v>73.7</v>
      </c>
      <c r="P20" s="16">
        <v>98.4</v>
      </c>
      <c r="Q20" s="16">
        <v>114.8</v>
      </c>
      <c r="R20" s="16">
        <v>96.2</v>
      </c>
      <c r="S20" s="16">
        <v>97.5</v>
      </c>
      <c r="T20" s="16">
        <v>90.3</v>
      </c>
      <c r="U20" s="21">
        <f t="shared" si="0"/>
        <v>153.3</v>
      </c>
      <c r="V20" s="16">
        <v>153.3</v>
      </c>
    </row>
    <row r="21" spans="1:22" ht="15.75" customHeight="1">
      <c r="A21" s="20">
        <v>6</v>
      </c>
      <c r="B21" s="8"/>
      <c r="C21" s="16">
        <v>98.2</v>
      </c>
      <c r="D21" s="16">
        <v>98.2</v>
      </c>
      <c r="E21" s="16">
        <v>87.5</v>
      </c>
      <c r="F21" s="16">
        <v>95</v>
      </c>
      <c r="G21" s="16">
        <v>96.6</v>
      </c>
      <c r="H21" s="16">
        <v>93.7</v>
      </c>
      <c r="I21" s="16">
        <v>108.2</v>
      </c>
      <c r="J21" s="16">
        <v>78</v>
      </c>
      <c r="K21" s="16">
        <v>78.3</v>
      </c>
      <c r="L21" s="16">
        <v>78.2</v>
      </c>
      <c r="M21" s="16">
        <v>97.4</v>
      </c>
      <c r="N21" s="16">
        <v>84.9</v>
      </c>
      <c r="O21" s="16">
        <v>101.1</v>
      </c>
      <c r="P21" s="16">
        <v>98.4</v>
      </c>
      <c r="Q21" s="16">
        <v>110.2</v>
      </c>
      <c r="R21" s="16">
        <v>94.8</v>
      </c>
      <c r="S21" s="16">
        <v>102.8</v>
      </c>
      <c r="T21" s="16">
        <v>94.6</v>
      </c>
      <c r="U21" s="21">
        <f t="shared" si="0"/>
        <v>134.7</v>
      </c>
      <c r="V21" s="16">
        <v>134.7</v>
      </c>
    </row>
    <row r="22" spans="1:22" ht="15.75" customHeight="1">
      <c r="A22" s="20">
        <v>7</v>
      </c>
      <c r="B22" s="8"/>
      <c r="C22" s="16">
        <v>100</v>
      </c>
      <c r="D22" s="16">
        <v>100</v>
      </c>
      <c r="E22" s="16">
        <f>AVERAGE(E26:E37)</f>
        <v>99.99999999999999</v>
      </c>
      <c r="F22" s="16">
        <f>AVERAGE(F26:F37)</f>
        <v>99.99999999999999</v>
      </c>
      <c r="G22" s="16">
        <f aca="true" t="shared" si="1" ref="G22:V22">AVERAGE(G26:G37)</f>
        <v>100</v>
      </c>
      <c r="H22" s="16">
        <f t="shared" si="1"/>
        <v>100.02499999999999</v>
      </c>
      <c r="I22" s="16">
        <f t="shared" si="1"/>
        <v>99.99166666666669</v>
      </c>
      <c r="J22" s="16">
        <v>100</v>
      </c>
      <c r="K22" s="16">
        <f t="shared" si="1"/>
        <v>99.99166666666667</v>
      </c>
      <c r="L22" s="16">
        <f t="shared" si="1"/>
        <v>100.00833333333333</v>
      </c>
      <c r="M22" s="16">
        <f t="shared" si="1"/>
        <v>99.99999999999999</v>
      </c>
      <c r="N22" s="16">
        <f t="shared" si="1"/>
        <v>100.98333333333333</v>
      </c>
      <c r="O22" s="16">
        <f t="shared" si="1"/>
        <v>100.00000000000001</v>
      </c>
      <c r="P22" s="16">
        <f t="shared" si="1"/>
        <v>100.00833333333333</v>
      </c>
      <c r="Q22" s="16">
        <f t="shared" si="1"/>
        <v>99.99999999999999</v>
      </c>
      <c r="R22" s="16">
        <f t="shared" si="1"/>
        <v>100.00833333333333</v>
      </c>
      <c r="S22" s="16">
        <f t="shared" si="1"/>
        <v>100</v>
      </c>
      <c r="T22" s="16">
        <f t="shared" si="1"/>
        <v>99.9833333333333</v>
      </c>
      <c r="U22" s="16">
        <f t="shared" si="1"/>
        <v>100.00833333333333</v>
      </c>
      <c r="V22" s="16">
        <f t="shared" si="1"/>
        <v>100.00833333333333</v>
      </c>
    </row>
    <row r="23" spans="1:22" ht="15.75" customHeight="1">
      <c r="A23" s="11">
        <v>8</v>
      </c>
      <c r="B23" s="8"/>
      <c r="C23" s="16">
        <f>AVERAGE(C39:C50)</f>
        <v>110.28333333333335</v>
      </c>
      <c r="D23" s="16">
        <f aca="true" t="shared" si="2" ref="D23:V23">AVERAGE(D39:D50)</f>
        <v>110.27500000000002</v>
      </c>
      <c r="E23" s="16">
        <f t="shared" si="2"/>
        <v>112.15833333333332</v>
      </c>
      <c r="F23" s="16">
        <f t="shared" si="2"/>
        <v>102.90833333333335</v>
      </c>
      <c r="G23" s="16">
        <f t="shared" si="2"/>
        <v>101.19166666666666</v>
      </c>
      <c r="H23" s="16">
        <f t="shared" si="2"/>
        <v>116.1083333333333</v>
      </c>
      <c r="I23" s="16">
        <f t="shared" si="2"/>
        <v>105.90000000000003</v>
      </c>
      <c r="J23" s="16">
        <f t="shared" si="2"/>
        <v>132.95</v>
      </c>
      <c r="K23" s="16">
        <f t="shared" si="2"/>
        <v>94.01666666666667</v>
      </c>
      <c r="L23" s="16">
        <f t="shared" si="2"/>
        <v>123.18333333333334</v>
      </c>
      <c r="M23" s="16">
        <f t="shared" si="2"/>
        <v>106.80833333333334</v>
      </c>
      <c r="N23" s="16">
        <f t="shared" si="2"/>
        <v>164.6166666666667</v>
      </c>
      <c r="O23" s="16">
        <f t="shared" si="2"/>
        <v>103.17500000000001</v>
      </c>
      <c r="P23" s="16">
        <f t="shared" si="2"/>
        <v>105.5</v>
      </c>
      <c r="Q23" s="16">
        <f t="shared" si="2"/>
        <v>98.44166666666666</v>
      </c>
      <c r="R23" s="16">
        <f t="shared" si="2"/>
        <v>101.03333333333332</v>
      </c>
      <c r="S23" s="16">
        <f t="shared" si="2"/>
        <v>101.01666666666667</v>
      </c>
      <c r="T23" s="16">
        <f t="shared" si="2"/>
        <v>101.57499999999999</v>
      </c>
      <c r="U23" s="16">
        <f t="shared" si="2"/>
        <v>103.64999999999999</v>
      </c>
      <c r="V23" s="16">
        <f t="shared" si="2"/>
        <v>103.64999999999999</v>
      </c>
    </row>
    <row r="24" spans="1:22" s="23" customFormat="1" ht="15.75" customHeight="1">
      <c r="A24" s="24">
        <v>9</v>
      </c>
      <c r="B24" s="25"/>
      <c r="C24" s="35">
        <f>AVERAGE(C52:C63)</f>
        <v>115.15000000000002</v>
      </c>
      <c r="D24" s="35">
        <f aca="true" t="shared" si="3" ref="D24:V24">AVERAGE(D52:D63)</f>
        <v>115.16666666666669</v>
      </c>
      <c r="E24" s="35">
        <f t="shared" si="3"/>
        <v>116.70833333333333</v>
      </c>
      <c r="F24" s="35">
        <f t="shared" si="3"/>
        <v>99.39999999999999</v>
      </c>
      <c r="G24" s="35">
        <f t="shared" si="3"/>
        <v>104.36666666666667</v>
      </c>
      <c r="H24" s="35">
        <f t="shared" si="3"/>
        <v>129.15</v>
      </c>
      <c r="I24" s="35">
        <f t="shared" si="3"/>
        <v>113.10833333333335</v>
      </c>
      <c r="J24" s="35">
        <f t="shared" si="3"/>
        <v>156.40833333333333</v>
      </c>
      <c r="K24" s="35">
        <f t="shared" si="3"/>
        <v>90.45</v>
      </c>
      <c r="L24" s="35">
        <f t="shared" si="3"/>
        <v>135.15</v>
      </c>
      <c r="M24" s="35">
        <f t="shared" si="3"/>
        <v>100.24166666666669</v>
      </c>
      <c r="N24" s="35">
        <f t="shared" si="3"/>
        <v>165.76666666666668</v>
      </c>
      <c r="O24" s="35">
        <f t="shared" si="3"/>
        <v>114.41666666666669</v>
      </c>
      <c r="P24" s="35">
        <f t="shared" si="3"/>
        <v>109.075</v>
      </c>
      <c r="Q24" s="35">
        <f t="shared" si="3"/>
        <v>97.01666666666665</v>
      </c>
      <c r="R24" s="35">
        <f t="shared" si="3"/>
        <v>97.50833333333333</v>
      </c>
      <c r="S24" s="35">
        <f t="shared" si="3"/>
        <v>98.73333333333333</v>
      </c>
      <c r="T24" s="35">
        <f t="shared" si="3"/>
        <v>97.91666666666669</v>
      </c>
      <c r="U24" s="35">
        <f t="shared" si="3"/>
        <v>91.97499999999998</v>
      </c>
      <c r="V24" s="35">
        <f t="shared" si="3"/>
        <v>91.97499999999998</v>
      </c>
    </row>
    <row r="25" spans="1:22" ht="15.75" customHeight="1">
      <c r="A25" s="7"/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43" t="s">
        <v>22</v>
      </c>
      <c r="B26" s="44"/>
      <c r="C26" s="16">
        <v>87.7</v>
      </c>
      <c r="D26" s="16">
        <v>87.7</v>
      </c>
      <c r="E26" s="16">
        <v>90.6</v>
      </c>
      <c r="F26" s="16">
        <v>91.1</v>
      </c>
      <c r="G26" s="16">
        <v>89.6</v>
      </c>
      <c r="H26" s="16">
        <v>84.4</v>
      </c>
      <c r="I26" s="16">
        <v>86.8</v>
      </c>
      <c r="J26" s="16">
        <v>76.3</v>
      </c>
      <c r="K26" s="16">
        <v>114.6</v>
      </c>
      <c r="L26" s="16">
        <v>80.6</v>
      </c>
      <c r="M26" s="16">
        <v>83.4</v>
      </c>
      <c r="N26" s="16">
        <v>77.3</v>
      </c>
      <c r="O26" s="16">
        <v>94.5</v>
      </c>
      <c r="P26" s="16">
        <v>87.5</v>
      </c>
      <c r="Q26" s="16">
        <v>100.9</v>
      </c>
      <c r="R26" s="16">
        <v>88.3</v>
      </c>
      <c r="S26" s="16">
        <v>77.2</v>
      </c>
      <c r="T26" s="16">
        <v>87.8</v>
      </c>
      <c r="U26" s="21">
        <f t="shared" si="0"/>
        <v>19.9</v>
      </c>
      <c r="V26" s="16">
        <v>19.9</v>
      </c>
    </row>
    <row r="27" spans="1:22" ht="15.75" customHeight="1">
      <c r="A27" s="65" t="s">
        <v>33</v>
      </c>
      <c r="B27" s="64"/>
      <c r="C27" s="16">
        <v>94.7</v>
      </c>
      <c r="D27" s="16">
        <v>94.7</v>
      </c>
      <c r="E27" s="16">
        <v>98.4</v>
      </c>
      <c r="F27" s="16">
        <v>100.5</v>
      </c>
      <c r="G27" s="16">
        <v>93.3</v>
      </c>
      <c r="H27" s="16">
        <v>93.5</v>
      </c>
      <c r="I27" s="16">
        <v>98.2</v>
      </c>
      <c r="J27" s="16">
        <v>86.3</v>
      </c>
      <c r="K27" s="16">
        <v>99.8</v>
      </c>
      <c r="L27" s="16">
        <v>91.7</v>
      </c>
      <c r="M27" s="16">
        <v>92.9</v>
      </c>
      <c r="N27" s="16">
        <v>84.2</v>
      </c>
      <c r="O27" s="16">
        <v>106.6</v>
      </c>
      <c r="P27" s="16">
        <v>97.2</v>
      </c>
      <c r="Q27" s="16">
        <v>100.1</v>
      </c>
      <c r="R27" s="16">
        <v>95.7</v>
      </c>
      <c r="S27" s="16">
        <v>86.2</v>
      </c>
      <c r="T27" s="16">
        <v>105.1</v>
      </c>
      <c r="U27" s="21">
        <f t="shared" si="0"/>
        <v>36</v>
      </c>
      <c r="V27" s="16">
        <v>36</v>
      </c>
    </row>
    <row r="28" spans="1:22" ht="15.75" customHeight="1">
      <c r="A28" s="65" t="s">
        <v>34</v>
      </c>
      <c r="B28" s="64"/>
      <c r="C28" s="16">
        <v>113</v>
      </c>
      <c r="D28" s="16">
        <v>113</v>
      </c>
      <c r="E28" s="16">
        <v>102.4</v>
      </c>
      <c r="F28" s="16">
        <v>105.2</v>
      </c>
      <c r="G28" s="16">
        <v>104.7</v>
      </c>
      <c r="H28" s="16">
        <v>125.5</v>
      </c>
      <c r="I28" s="16">
        <v>138.1</v>
      </c>
      <c r="J28" s="16">
        <v>103.9</v>
      </c>
      <c r="K28" s="16">
        <v>154.8</v>
      </c>
      <c r="L28" s="16">
        <v>164.8</v>
      </c>
      <c r="M28" s="16">
        <v>101.1</v>
      </c>
      <c r="N28" s="16">
        <v>86.8</v>
      </c>
      <c r="O28" s="16">
        <v>120.5</v>
      </c>
      <c r="P28" s="16">
        <v>107.9</v>
      </c>
      <c r="Q28" s="16">
        <v>106.9</v>
      </c>
      <c r="R28" s="16">
        <v>107.2</v>
      </c>
      <c r="S28" s="16">
        <v>98.5</v>
      </c>
      <c r="T28" s="16">
        <v>122.7</v>
      </c>
      <c r="U28" s="21">
        <f t="shared" si="0"/>
        <v>87.3</v>
      </c>
      <c r="V28" s="16">
        <v>87.3</v>
      </c>
    </row>
    <row r="29" spans="1:22" ht="15.75" customHeight="1">
      <c r="A29" s="65" t="s">
        <v>35</v>
      </c>
      <c r="B29" s="64"/>
      <c r="C29" s="16">
        <v>99.9</v>
      </c>
      <c r="D29" s="16">
        <v>99.9</v>
      </c>
      <c r="E29" s="16">
        <v>102.3</v>
      </c>
      <c r="F29" s="16">
        <v>98.6</v>
      </c>
      <c r="G29" s="16">
        <v>92.9</v>
      </c>
      <c r="H29" s="16">
        <v>98.1</v>
      </c>
      <c r="I29" s="16">
        <v>104.3</v>
      </c>
      <c r="J29" s="16">
        <v>90.3</v>
      </c>
      <c r="K29" s="16">
        <v>97.6</v>
      </c>
      <c r="L29" s="16">
        <v>89.5</v>
      </c>
      <c r="M29" s="16">
        <v>97.1</v>
      </c>
      <c r="N29" s="16">
        <v>89.5</v>
      </c>
      <c r="O29" s="16">
        <v>105.6</v>
      </c>
      <c r="P29" s="16">
        <v>105.2</v>
      </c>
      <c r="Q29" s="16">
        <v>105.4</v>
      </c>
      <c r="R29" s="16">
        <v>102.3</v>
      </c>
      <c r="S29" s="16">
        <v>102.6</v>
      </c>
      <c r="T29" s="16">
        <v>103.6</v>
      </c>
      <c r="U29" s="21">
        <f t="shared" si="0"/>
        <v>94.2</v>
      </c>
      <c r="V29" s="16">
        <v>94.2</v>
      </c>
    </row>
    <row r="30" spans="1:22" ht="15.75" customHeight="1">
      <c r="A30" s="65" t="s">
        <v>36</v>
      </c>
      <c r="B30" s="64"/>
      <c r="C30" s="16">
        <v>91.8</v>
      </c>
      <c r="D30" s="16">
        <v>91.8</v>
      </c>
      <c r="E30" s="16">
        <v>93</v>
      </c>
      <c r="F30" s="16">
        <v>93.2</v>
      </c>
      <c r="G30" s="16">
        <v>90.5</v>
      </c>
      <c r="H30" s="16">
        <v>86.7</v>
      </c>
      <c r="I30" s="16">
        <v>89</v>
      </c>
      <c r="J30" s="16">
        <v>82.2</v>
      </c>
      <c r="K30" s="16">
        <v>92.8</v>
      </c>
      <c r="L30" s="16">
        <v>130.7</v>
      </c>
      <c r="M30" s="16">
        <v>94.7</v>
      </c>
      <c r="N30" s="16">
        <v>83.8</v>
      </c>
      <c r="O30" s="16">
        <v>94.1</v>
      </c>
      <c r="P30" s="16">
        <v>96.3</v>
      </c>
      <c r="Q30" s="16">
        <v>100.8</v>
      </c>
      <c r="R30" s="16">
        <v>97.8</v>
      </c>
      <c r="S30" s="16">
        <v>94</v>
      </c>
      <c r="T30" s="16">
        <v>93.1</v>
      </c>
      <c r="U30" s="21">
        <f t="shared" si="0"/>
        <v>137.7</v>
      </c>
      <c r="V30" s="16">
        <v>137.7</v>
      </c>
    </row>
    <row r="31" spans="1:22" ht="15.75" customHeight="1">
      <c r="A31" s="65" t="s">
        <v>37</v>
      </c>
      <c r="B31" s="64"/>
      <c r="C31" s="16">
        <v>101.6</v>
      </c>
      <c r="D31" s="16">
        <v>101.6</v>
      </c>
      <c r="E31" s="16">
        <v>101.2</v>
      </c>
      <c r="F31" s="16">
        <v>118.2</v>
      </c>
      <c r="G31" s="16">
        <v>101.4</v>
      </c>
      <c r="H31" s="16">
        <v>102</v>
      </c>
      <c r="I31" s="16">
        <v>106.5</v>
      </c>
      <c r="J31" s="16">
        <v>94.3</v>
      </c>
      <c r="K31" s="16">
        <v>115.9</v>
      </c>
      <c r="L31" s="16">
        <v>68.1</v>
      </c>
      <c r="M31" s="16">
        <v>102.1</v>
      </c>
      <c r="N31" s="16">
        <v>97.5</v>
      </c>
      <c r="O31" s="16">
        <v>92.5</v>
      </c>
      <c r="P31" s="16">
        <v>105.2</v>
      </c>
      <c r="Q31" s="16">
        <v>100.8</v>
      </c>
      <c r="R31" s="16">
        <v>98.5</v>
      </c>
      <c r="S31" s="16">
        <v>106.2</v>
      </c>
      <c r="T31" s="16">
        <v>96.3</v>
      </c>
      <c r="U31" s="21">
        <f t="shared" si="0"/>
        <v>119.5</v>
      </c>
      <c r="V31" s="16">
        <v>119.5</v>
      </c>
    </row>
    <row r="32" spans="1:22" ht="15.75" customHeight="1">
      <c r="A32" s="65" t="s">
        <v>38</v>
      </c>
      <c r="B32" s="64"/>
      <c r="C32" s="16">
        <v>97.9</v>
      </c>
      <c r="D32" s="16">
        <v>97.9</v>
      </c>
      <c r="E32" s="16">
        <v>99</v>
      </c>
      <c r="F32" s="16">
        <v>108.5</v>
      </c>
      <c r="G32" s="16">
        <v>100</v>
      </c>
      <c r="H32" s="16">
        <v>92.3</v>
      </c>
      <c r="I32" s="16">
        <v>89.4</v>
      </c>
      <c r="J32" s="16">
        <v>95.2</v>
      </c>
      <c r="K32" s="16">
        <v>98.5</v>
      </c>
      <c r="L32" s="16">
        <v>87.9</v>
      </c>
      <c r="M32" s="16">
        <v>103.4</v>
      </c>
      <c r="N32" s="16">
        <v>92.7</v>
      </c>
      <c r="O32" s="16">
        <v>95.6</v>
      </c>
      <c r="P32" s="16">
        <v>102.3</v>
      </c>
      <c r="Q32" s="16">
        <v>101.4</v>
      </c>
      <c r="R32" s="16">
        <v>98.4</v>
      </c>
      <c r="S32" s="16">
        <v>111.5</v>
      </c>
      <c r="T32" s="16">
        <v>94.3</v>
      </c>
      <c r="U32" s="21">
        <f t="shared" si="0"/>
        <v>116.7</v>
      </c>
      <c r="V32" s="16">
        <v>116.7</v>
      </c>
    </row>
    <row r="33" spans="1:22" ht="15.75" customHeight="1">
      <c r="A33" s="65" t="s">
        <v>39</v>
      </c>
      <c r="B33" s="64"/>
      <c r="C33" s="16">
        <v>95</v>
      </c>
      <c r="D33" s="16">
        <v>95</v>
      </c>
      <c r="E33" s="16">
        <v>96.8</v>
      </c>
      <c r="F33" s="16">
        <v>92.9</v>
      </c>
      <c r="G33" s="16">
        <v>102.6</v>
      </c>
      <c r="H33" s="16">
        <v>89.9</v>
      </c>
      <c r="I33" s="16">
        <v>87.6</v>
      </c>
      <c r="J33" s="16">
        <v>94.9</v>
      </c>
      <c r="K33" s="16">
        <v>78.7</v>
      </c>
      <c r="L33" s="16">
        <v>78.4</v>
      </c>
      <c r="M33" s="16">
        <v>95.6</v>
      </c>
      <c r="N33" s="16">
        <v>95</v>
      </c>
      <c r="O33" s="16">
        <v>91.4</v>
      </c>
      <c r="P33" s="16">
        <v>94.5</v>
      </c>
      <c r="Q33" s="16">
        <v>95.1</v>
      </c>
      <c r="R33" s="16">
        <v>96.2</v>
      </c>
      <c r="S33" s="16">
        <v>108.6</v>
      </c>
      <c r="T33" s="16">
        <v>98.9</v>
      </c>
      <c r="U33" s="21">
        <f t="shared" si="0"/>
        <v>116.7</v>
      </c>
      <c r="V33" s="16">
        <v>116.7</v>
      </c>
    </row>
    <row r="34" spans="1:22" ht="15.75" customHeight="1">
      <c r="A34" s="65" t="s">
        <v>40</v>
      </c>
      <c r="B34" s="64"/>
      <c r="C34" s="16">
        <v>104.3</v>
      </c>
      <c r="D34" s="16">
        <v>104.3</v>
      </c>
      <c r="E34" s="16">
        <v>98.9</v>
      </c>
      <c r="F34" s="16">
        <v>92.8</v>
      </c>
      <c r="G34" s="16">
        <v>99.5</v>
      </c>
      <c r="H34" s="16">
        <v>110.2</v>
      </c>
      <c r="I34" s="16">
        <v>100.7</v>
      </c>
      <c r="J34" s="16">
        <v>123.3</v>
      </c>
      <c r="K34" s="16">
        <v>103.9</v>
      </c>
      <c r="L34" s="16">
        <v>117.3</v>
      </c>
      <c r="M34" s="16">
        <v>102.6</v>
      </c>
      <c r="N34" s="16">
        <v>139</v>
      </c>
      <c r="O34" s="16">
        <v>96.8</v>
      </c>
      <c r="P34" s="16">
        <v>97</v>
      </c>
      <c r="Q34" s="16">
        <v>95.1</v>
      </c>
      <c r="R34" s="16">
        <v>103.5</v>
      </c>
      <c r="S34" s="16">
        <v>94.5</v>
      </c>
      <c r="T34" s="16">
        <v>98.9</v>
      </c>
      <c r="U34" s="21">
        <f t="shared" si="0"/>
        <v>101</v>
      </c>
      <c r="V34" s="16">
        <v>101</v>
      </c>
    </row>
    <row r="35" spans="1:22" ht="15.75" customHeight="1">
      <c r="A35" s="66" t="s">
        <v>41</v>
      </c>
      <c r="B35" s="64"/>
      <c r="C35" s="16">
        <v>105.8</v>
      </c>
      <c r="D35" s="16">
        <v>105.8</v>
      </c>
      <c r="E35" s="16">
        <v>104.7</v>
      </c>
      <c r="F35" s="16">
        <v>100.3</v>
      </c>
      <c r="G35" s="16">
        <v>124.2</v>
      </c>
      <c r="H35" s="16">
        <v>104.4</v>
      </c>
      <c r="I35" s="16">
        <v>100.1</v>
      </c>
      <c r="J35" s="16">
        <v>117.5</v>
      </c>
      <c r="K35" s="16">
        <v>60.1</v>
      </c>
      <c r="L35" s="16">
        <v>112.6</v>
      </c>
      <c r="M35" s="16">
        <v>110.4</v>
      </c>
      <c r="N35" s="16">
        <v>134.7</v>
      </c>
      <c r="O35" s="16">
        <v>104.6</v>
      </c>
      <c r="P35" s="16">
        <v>103.3</v>
      </c>
      <c r="Q35" s="16">
        <v>98.4</v>
      </c>
      <c r="R35" s="16">
        <v>106.9</v>
      </c>
      <c r="S35" s="16">
        <v>102.1</v>
      </c>
      <c r="T35" s="16">
        <v>97.1</v>
      </c>
      <c r="U35" s="21">
        <f t="shared" si="0"/>
        <v>127.9</v>
      </c>
      <c r="V35" s="16">
        <v>127.9</v>
      </c>
    </row>
    <row r="36" spans="1:22" ht="15.75" customHeight="1">
      <c r="A36" s="66" t="s">
        <v>42</v>
      </c>
      <c r="B36" s="64"/>
      <c r="C36" s="16">
        <v>103.6</v>
      </c>
      <c r="D36" s="16">
        <v>103.6</v>
      </c>
      <c r="E36" s="16">
        <v>103.1</v>
      </c>
      <c r="F36" s="16">
        <v>96.7</v>
      </c>
      <c r="G36" s="16">
        <v>104.6</v>
      </c>
      <c r="H36" s="16">
        <v>105.3</v>
      </c>
      <c r="I36" s="16">
        <v>96.8</v>
      </c>
      <c r="J36" s="16">
        <v>116.1</v>
      </c>
      <c r="K36" s="16">
        <v>107.3</v>
      </c>
      <c r="L36" s="16">
        <v>72.2</v>
      </c>
      <c r="M36" s="16">
        <v>107.6</v>
      </c>
      <c r="N36" s="16">
        <v>111.8</v>
      </c>
      <c r="O36" s="16">
        <v>102.9</v>
      </c>
      <c r="P36" s="16">
        <v>102.7</v>
      </c>
      <c r="Q36" s="16">
        <v>97.1</v>
      </c>
      <c r="R36" s="16">
        <v>101.7</v>
      </c>
      <c r="S36" s="16">
        <v>106.6</v>
      </c>
      <c r="T36" s="16">
        <v>99.9</v>
      </c>
      <c r="U36" s="21">
        <f t="shared" si="0"/>
        <v>136.4</v>
      </c>
      <c r="V36" s="16">
        <v>136.4</v>
      </c>
    </row>
    <row r="37" spans="1:22" ht="15.75" customHeight="1">
      <c r="A37" s="66" t="s">
        <v>43</v>
      </c>
      <c r="B37" s="64"/>
      <c r="C37" s="16">
        <v>105.4</v>
      </c>
      <c r="D37" s="16">
        <v>105.4</v>
      </c>
      <c r="E37" s="16">
        <v>109.6</v>
      </c>
      <c r="F37" s="16">
        <v>102</v>
      </c>
      <c r="G37" s="16">
        <v>96.7</v>
      </c>
      <c r="H37" s="16">
        <v>108</v>
      </c>
      <c r="I37" s="16">
        <v>102.4</v>
      </c>
      <c r="J37" s="16">
        <v>120.7</v>
      </c>
      <c r="K37" s="16">
        <v>75.9</v>
      </c>
      <c r="L37" s="16">
        <v>106.3</v>
      </c>
      <c r="M37" s="16">
        <v>109.1</v>
      </c>
      <c r="N37" s="16">
        <v>119.5</v>
      </c>
      <c r="O37" s="16">
        <v>94.9</v>
      </c>
      <c r="P37" s="16">
        <v>101</v>
      </c>
      <c r="Q37" s="16">
        <v>98</v>
      </c>
      <c r="R37" s="16">
        <v>103.6</v>
      </c>
      <c r="S37" s="16">
        <v>112</v>
      </c>
      <c r="T37" s="16">
        <v>102.1</v>
      </c>
      <c r="U37" s="21">
        <f t="shared" si="0"/>
        <v>106.8</v>
      </c>
      <c r="V37" s="16">
        <v>106.8</v>
      </c>
    </row>
    <row r="38" spans="1:22" ht="15.75" customHeight="1">
      <c r="A38" s="7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5.75" customHeight="1">
      <c r="A39" s="43" t="s">
        <v>21</v>
      </c>
      <c r="B39" s="44"/>
      <c r="C39" s="16">
        <v>95.1</v>
      </c>
      <c r="D39" s="16">
        <v>95.1</v>
      </c>
      <c r="E39" s="16">
        <v>102.5</v>
      </c>
      <c r="F39" s="16">
        <v>100.3</v>
      </c>
      <c r="G39" s="16">
        <v>95.5</v>
      </c>
      <c r="H39" s="16">
        <v>100.5</v>
      </c>
      <c r="I39" s="16">
        <v>95.3</v>
      </c>
      <c r="J39" s="16">
        <v>111.4</v>
      </c>
      <c r="K39" s="16">
        <v>75</v>
      </c>
      <c r="L39" s="16">
        <v>115</v>
      </c>
      <c r="M39" s="16">
        <v>86.5</v>
      </c>
      <c r="N39" s="16">
        <v>113.1</v>
      </c>
      <c r="O39" s="16">
        <v>93.2</v>
      </c>
      <c r="P39" s="16">
        <v>89.2</v>
      </c>
      <c r="Q39" s="16">
        <v>93.8</v>
      </c>
      <c r="R39" s="16">
        <v>87.5</v>
      </c>
      <c r="S39" s="16">
        <v>73.6</v>
      </c>
      <c r="T39" s="16">
        <v>94.5</v>
      </c>
      <c r="U39" s="21">
        <f t="shared" si="0"/>
        <v>30.2</v>
      </c>
      <c r="V39" s="16">
        <v>30.2</v>
      </c>
    </row>
    <row r="40" spans="1:22" ht="15.75" customHeight="1">
      <c r="A40" s="65" t="s">
        <v>33</v>
      </c>
      <c r="B40" s="64"/>
      <c r="C40" s="16">
        <v>105.4</v>
      </c>
      <c r="D40" s="16">
        <v>105.4</v>
      </c>
      <c r="E40" s="16">
        <v>108.9</v>
      </c>
      <c r="F40" s="16">
        <v>96.3</v>
      </c>
      <c r="G40" s="16">
        <v>90.4</v>
      </c>
      <c r="H40" s="16">
        <v>115.9</v>
      </c>
      <c r="I40" s="16">
        <v>108.4</v>
      </c>
      <c r="J40" s="16">
        <v>127.4</v>
      </c>
      <c r="K40" s="16">
        <v>104.5</v>
      </c>
      <c r="L40" s="16">
        <v>136</v>
      </c>
      <c r="M40" s="16">
        <v>99.9</v>
      </c>
      <c r="N40" s="16">
        <v>145.6</v>
      </c>
      <c r="O40" s="16">
        <v>97.1</v>
      </c>
      <c r="P40" s="16">
        <v>97</v>
      </c>
      <c r="Q40" s="16">
        <v>96</v>
      </c>
      <c r="R40" s="16">
        <v>94.7</v>
      </c>
      <c r="S40" s="16">
        <v>84.4</v>
      </c>
      <c r="T40" s="16">
        <v>100.3</v>
      </c>
      <c r="U40" s="21">
        <f t="shared" si="0"/>
        <v>42.4</v>
      </c>
      <c r="V40" s="16">
        <v>42.4</v>
      </c>
    </row>
    <row r="41" spans="1:22" ht="15.75" customHeight="1">
      <c r="A41" s="65" t="s">
        <v>34</v>
      </c>
      <c r="B41" s="64"/>
      <c r="C41" s="16">
        <v>119.5</v>
      </c>
      <c r="D41" s="16">
        <v>119.5</v>
      </c>
      <c r="E41" s="16">
        <v>109.2</v>
      </c>
      <c r="F41" s="16">
        <v>97</v>
      </c>
      <c r="G41" s="16">
        <v>108.1</v>
      </c>
      <c r="H41" s="16">
        <v>131.5</v>
      </c>
      <c r="I41" s="16">
        <v>122.9</v>
      </c>
      <c r="J41" s="16">
        <v>141.6</v>
      </c>
      <c r="K41" s="16">
        <v>134.2</v>
      </c>
      <c r="L41" s="16">
        <v>172.3</v>
      </c>
      <c r="M41" s="16">
        <v>111.9</v>
      </c>
      <c r="N41" s="16">
        <v>182.3</v>
      </c>
      <c r="O41" s="16">
        <v>100.4</v>
      </c>
      <c r="P41" s="16">
        <v>103.8</v>
      </c>
      <c r="Q41" s="16">
        <v>101.7</v>
      </c>
      <c r="R41" s="16">
        <v>107.1</v>
      </c>
      <c r="S41" s="16">
        <v>102.2</v>
      </c>
      <c r="T41" s="16">
        <v>123.1</v>
      </c>
      <c r="U41" s="21">
        <f t="shared" si="0"/>
        <v>90.4</v>
      </c>
      <c r="V41" s="16">
        <v>90.4</v>
      </c>
    </row>
    <row r="42" spans="1:22" ht="15.75" customHeight="1">
      <c r="A42" s="65" t="s">
        <v>35</v>
      </c>
      <c r="B42" s="64"/>
      <c r="C42" s="16">
        <v>108.9</v>
      </c>
      <c r="D42" s="16">
        <v>108.9</v>
      </c>
      <c r="E42" s="16">
        <v>108.9</v>
      </c>
      <c r="F42" s="16">
        <v>94.5</v>
      </c>
      <c r="G42" s="16">
        <v>94.3</v>
      </c>
      <c r="H42" s="16">
        <v>107.8</v>
      </c>
      <c r="I42" s="16">
        <v>103.1</v>
      </c>
      <c r="J42" s="16">
        <v>118.5</v>
      </c>
      <c r="K42" s="16">
        <v>77.9</v>
      </c>
      <c r="L42" s="16">
        <v>153.9</v>
      </c>
      <c r="M42" s="16">
        <v>115.8</v>
      </c>
      <c r="N42" s="16">
        <v>182.1</v>
      </c>
      <c r="O42" s="16">
        <v>102.1</v>
      </c>
      <c r="P42" s="16">
        <v>104.7</v>
      </c>
      <c r="Q42" s="16">
        <v>101.4</v>
      </c>
      <c r="R42" s="16">
        <v>105.7</v>
      </c>
      <c r="S42" s="16">
        <v>107</v>
      </c>
      <c r="T42" s="16">
        <v>101.7</v>
      </c>
      <c r="U42" s="21">
        <f t="shared" si="0"/>
        <v>126.4</v>
      </c>
      <c r="V42" s="16">
        <v>126.4</v>
      </c>
    </row>
    <row r="43" spans="1:22" ht="15.75" customHeight="1">
      <c r="A43" s="65" t="s">
        <v>36</v>
      </c>
      <c r="B43" s="64"/>
      <c r="C43" s="16">
        <v>103</v>
      </c>
      <c r="D43" s="16">
        <v>103</v>
      </c>
      <c r="E43" s="16">
        <v>112.7</v>
      </c>
      <c r="F43" s="16">
        <v>95.2</v>
      </c>
      <c r="G43" s="16">
        <v>96.7</v>
      </c>
      <c r="H43" s="16">
        <v>100.6</v>
      </c>
      <c r="I43" s="16">
        <v>92.7</v>
      </c>
      <c r="J43" s="16">
        <v>114.7</v>
      </c>
      <c r="K43" s="16">
        <v>78.3</v>
      </c>
      <c r="L43" s="16">
        <v>92</v>
      </c>
      <c r="M43" s="16">
        <v>106.8</v>
      </c>
      <c r="N43" s="16">
        <v>170</v>
      </c>
      <c r="O43" s="16">
        <v>97.7</v>
      </c>
      <c r="P43" s="16">
        <v>105</v>
      </c>
      <c r="Q43" s="16">
        <v>99.1</v>
      </c>
      <c r="R43" s="16">
        <v>100.1</v>
      </c>
      <c r="S43" s="16">
        <v>95.6</v>
      </c>
      <c r="T43" s="16">
        <v>92.1</v>
      </c>
      <c r="U43" s="21">
        <f t="shared" si="0"/>
        <v>106.8</v>
      </c>
      <c r="V43" s="16">
        <v>106.8</v>
      </c>
    </row>
    <row r="44" spans="1:22" ht="15.75" customHeight="1">
      <c r="A44" s="65" t="s">
        <v>37</v>
      </c>
      <c r="B44" s="64"/>
      <c r="C44" s="16">
        <v>107.6</v>
      </c>
      <c r="D44" s="16">
        <v>107.6</v>
      </c>
      <c r="E44" s="16">
        <v>110.5</v>
      </c>
      <c r="F44" s="16">
        <v>101.1</v>
      </c>
      <c r="G44" s="16">
        <v>107.9</v>
      </c>
      <c r="H44" s="16">
        <v>104.2</v>
      </c>
      <c r="I44" s="16">
        <v>98.2</v>
      </c>
      <c r="J44" s="16">
        <v>114.2</v>
      </c>
      <c r="K44" s="16">
        <v>88.7</v>
      </c>
      <c r="L44" s="16">
        <v>137.4</v>
      </c>
      <c r="M44" s="16">
        <v>113.2</v>
      </c>
      <c r="N44" s="16">
        <v>190.8</v>
      </c>
      <c r="O44" s="16">
        <v>102.7</v>
      </c>
      <c r="P44" s="16">
        <v>105.1</v>
      </c>
      <c r="Q44" s="16">
        <v>99.9</v>
      </c>
      <c r="R44" s="16">
        <v>99.5</v>
      </c>
      <c r="S44" s="16">
        <v>102.7</v>
      </c>
      <c r="T44" s="16">
        <v>92.4</v>
      </c>
      <c r="U44" s="21">
        <f t="shared" si="0"/>
        <v>117.7</v>
      </c>
      <c r="V44" s="16">
        <v>117.7</v>
      </c>
    </row>
    <row r="45" spans="1:22" ht="15.75" customHeight="1">
      <c r="A45" s="65" t="s">
        <v>38</v>
      </c>
      <c r="B45" s="64"/>
      <c r="C45" s="16">
        <v>114</v>
      </c>
      <c r="D45" s="16">
        <v>114</v>
      </c>
      <c r="E45" s="16">
        <v>115.8</v>
      </c>
      <c r="F45" s="16">
        <v>104.2</v>
      </c>
      <c r="G45" s="16">
        <v>103.2</v>
      </c>
      <c r="H45" s="16">
        <v>114.3</v>
      </c>
      <c r="I45" s="16">
        <v>102.1</v>
      </c>
      <c r="J45" s="16">
        <v>132.6</v>
      </c>
      <c r="K45" s="16">
        <v>99.6</v>
      </c>
      <c r="L45" s="16">
        <v>92</v>
      </c>
      <c r="M45" s="16">
        <v>116.8</v>
      </c>
      <c r="N45" s="16">
        <v>213</v>
      </c>
      <c r="O45" s="16">
        <v>103.2</v>
      </c>
      <c r="P45" s="16">
        <v>108.6</v>
      </c>
      <c r="Q45" s="16">
        <v>101.7</v>
      </c>
      <c r="R45" s="16">
        <v>101.7</v>
      </c>
      <c r="S45" s="16">
        <v>108.4</v>
      </c>
      <c r="T45" s="16">
        <v>98.5</v>
      </c>
      <c r="U45" s="21">
        <f t="shared" si="0"/>
        <v>110.1</v>
      </c>
      <c r="V45" s="16">
        <v>110.1</v>
      </c>
    </row>
    <row r="46" spans="1:22" ht="15.75" customHeight="1">
      <c r="A46" s="65" t="s">
        <v>39</v>
      </c>
      <c r="B46" s="64"/>
      <c r="C46" s="16">
        <v>105</v>
      </c>
      <c r="D46" s="16">
        <v>105</v>
      </c>
      <c r="E46" s="16">
        <v>104.9</v>
      </c>
      <c r="F46" s="16">
        <v>108.2</v>
      </c>
      <c r="G46" s="16">
        <v>99.5</v>
      </c>
      <c r="H46" s="16">
        <v>109.3</v>
      </c>
      <c r="I46" s="16">
        <v>101</v>
      </c>
      <c r="J46" s="16">
        <v>125.3</v>
      </c>
      <c r="K46" s="16">
        <v>77.9</v>
      </c>
      <c r="L46" s="16">
        <v>122.9</v>
      </c>
      <c r="M46" s="16">
        <v>97</v>
      </c>
      <c r="N46" s="16">
        <v>140.9</v>
      </c>
      <c r="O46" s="16">
        <v>103.9</v>
      </c>
      <c r="P46" s="16">
        <v>104.8</v>
      </c>
      <c r="Q46" s="16">
        <v>96.4</v>
      </c>
      <c r="R46" s="16">
        <v>99.3</v>
      </c>
      <c r="S46" s="16">
        <v>98.2</v>
      </c>
      <c r="T46" s="16">
        <v>100.2</v>
      </c>
      <c r="U46" s="21">
        <f t="shared" si="0"/>
        <v>93.1</v>
      </c>
      <c r="V46" s="16">
        <v>93.1</v>
      </c>
    </row>
    <row r="47" spans="1:22" ht="15.75" customHeight="1">
      <c r="A47" s="65" t="s">
        <v>40</v>
      </c>
      <c r="B47" s="64"/>
      <c r="C47" s="16">
        <v>115.7</v>
      </c>
      <c r="D47" s="16">
        <v>115.7</v>
      </c>
      <c r="E47" s="16">
        <v>112</v>
      </c>
      <c r="F47" s="16">
        <v>114.6</v>
      </c>
      <c r="G47" s="16">
        <v>104.1</v>
      </c>
      <c r="H47" s="16">
        <v>131.5</v>
      </c>
      <c r="I47" s="16">
        <v>109.6</v>
      </c>
      <c r="J47" s="16">
        <v>163.2</v>
      </c>
      <c r="K47" s="16">
        <v>111.5</v>
      </c>
      <c r="L47" s="16">
        <v>116.9</v>
      </c>
      <c r="M47" s="16">
        <v>102.3</v>
      </c>
      <c r="N47" s="16">
        <v>157.4</v>
      </c>
      <c r="O47" s="16">
        <v>108.2</v>
      </c>
      <c r="P47" s="16">
        <v>108.2</v>
      </c>
      <c r="Q47" s="16">
        <v>96.4</v>
      </c>
      <c r="R47" s="16">
        <v>100.3</v>
      </c>
      <c r="S47" s="16">
        <v>98.1</v>
      </c>
      <c r="T47" s="16">
        <v>104</v>
      </c>
      <c r="U47" s="21">
        <f t="shared" si="0"/>
        <v>119.4</v>
      </c>
      <c r="V47" s="16">
        <v>119.4</v>
      </c>
    </row>
    <row r="48" spans="1:22" ht="15.75" customHeight="1">
      <c r="A48" s="66" t="s">
        <v>41</v>
      </c>
      <c r="B48" s="64"/>
      <c r="C48" s="16">
        <v>115.5</v>
      </c>
      <c r="D48" s="16">
        <v>115.4</v>
      </c>
      <c r="E48" s="16">
        <v>121.1</v>
      </c>
      <c r="F48" s="16">
        <v>105.1</v>
      </c>
      <c r="G48" s="16">
        <v>99.5</v>
      </c>
      <c r="H48" s="16">
        <v>126.6</v>
      </c>
      <c r="I48" s="16">
        <v>111.2</v>
      </c>
      <c r="J48" s="16">
        <v>152.6</v>
      </c>
      <c r="K48" s="16">
        <v>91.7</v>
      </c>
      <c r="L48" s="16">
        <v>107</v>
      </c>
      <c r="M48" s="16">
        <v>113.6</v>
      </c>
      <c r="N48" s="16">
        <v>154.9</v>
      </c>
      <c r="O48" s="16">
        <v>107</v>
      </c>
      <c r="P48" s="16">
        <v>117.6</v>
      </c>
      <c r="Q48" s="16">
        <v>99.3</v>
      </c>
      <c r="R48" s="16">
        <v>108.2</v>
      </c>
      <c r="S48" s="16">
        <v>104.6</v>
      </c>
      <c r="T48" s="16">
        <v>103.9</v>
      </c>
      <c r="U48" s="21">
        <f t="shared" si="0"/>
        <v>131.8</v>
      </c>
      <c r="V48" s="16">
        <v>131.8</v>
      </c>
    </row>
    <row r="49" spans="1:22" ht="15.75" customHeight="1">
      <c r="A49" s="66" t="s">
        <v>42</v>
      </c>
      <c r="B49" s="64"/>
      <c r="C49" s="16">
        <v>114.8</v>
      </c>
      <c r="D49" s="16">
        <v>114.8</v>
      </c>
      <c r="E49" s="16">
        <v>120.1</v>
      </c>
      <c r="F49" s="16">
        <v>99.9</v>
      </c>
      <c r="G49" s="16">
        <v>107.1</v>
      </c>
      <c r="H49" s="16">
        <v>121.5</v>
      </c>
      <c r="I49" s="16">
        <v>106.9</v>
      </c>
      <c r="J49" s="16">
        <v>144.8</v>
      </c>
      <c r="K49" s="16">
        <v>97.2</v>
      </c>
      <c r="L49" s="16">
        <v>89</v>
      </c>
      <c r="M49" s="16">
        <v>112</v>
      </c>
      <c r="N49" s="16">
        <v>170.6</v>
      </c>
      <c r="O49" s="16">
        <v>110.7</v>
      </c>
      <c r="P49" s="16">
        <v>109</v>
      </c>
      <c r="Q49" s="16">
        <v>98.9</v>
      </c>
      <c r="R49" s="16">
        <v>108.3</v>
      </c>
      <c r="S49" s="16">
        <v>107.6</v>
      </c>
      <c r="T49" s="16">
        <v>105.1</v>
      </c>
      <c r="U49" s="21">
        <f t="shared" si="0"/>
        <v>118.3</v>
      </c>
      <c r="V49" s="16">
        <v>118.3</v>
      </c>
    </row>
    <row r="50" spans="1:22" ht="15.75" customHeight="1">
      <c r="A50" s="66" t="s">
        <v>43</v>
      </c>
      <c r="B50" s="64"/>
      <c r="C50" s="21">
        <v>118.9</v>
      </c>
      <c r="D50" s="21">
        <v>118.9</v>
      </c>
      <c r="E50" s="21">
        <v>119.3</v>
      </c>
      <c r="F50" s="21">
        <v>118.5</v>
      </c>
      <c r="G50" s="21">
        <v>108</v>
      </c>
      <c r="H50" s="21">
        <v>129.6</v>
      </c>
      <c r="I50" s="21">
        <v>119.4</v>
      </c>
      <c r="J50" s="21">
        <v>149.1</v>
      </c>
      <c r="K50" s="21">
        <v>91.7</v>
      </c>
      <c r="L50" s="21">
        <v>143.8</v>
      </c>
      <c r="M50" s="21">
        <v>105.9</v>
      </c>
      <c r="N50" s="21">
        <v>154.7</v>
      </c>
      <c r="O50" s="21">
        <v>111.9</v>
      </c>
      <c r="P50" s="21">
        <v>113</v>
      </c>
      <c r="Q50" s="21">
        <v>96.7</v>
      </c>
      <c r="R50" s="21">
        <v>100</v>
      </c>
      <c r="S50" s="21">
        <v>129.8</v>
      </c>
      <c r="T50" s="21">
        <v>103.1</v>
      </c>
      <c r="U50" s="21">
        <f t="shared" si="0"/>
        <v>157.2</v>
      </c>
      <c r="V50" s="21">
        <v>157.2</v>
      </c>
    </row>
    <row r="51" spans="1:22" ht="15.75" customHeight="1">
      <c r="A51" s="7"/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5.75" customHeight="1">
      <c r="A52" s="43" t="s">
        <v>20</v>
      </c>
      <c r="B52" s="44"/>
      <c r="C52" s="16">
        <v>104.3</v>
      </c>
      <c r="D52" s="16">
        <v>104.3</v>
      </c>
      <c r="E52" s="16">
        <v>112</v>
      </c>
      <c r="F52" s="16">
        <v>93.6</v>
      </c>
      <c r="G52" s="16">
        <v>110.1</v>
      </c>
      <c r="H52" s="16">
        <v>116.9</v>
      </c>
      <c r="I52" s="16">
        <v>109.1</v>
      </c>
      <c r="J52" s="16">
        <v>132.7</v>
      </c>
      <c r="K52" s="16">
        <v>85.2</v>
      </c>
      <c r="L52" s="16">
        <v>95.8</v>
      </c>
      <c r="M52" s="16">
        <v>88.4</v>
      </c>
      <c r="N52" s="16">
        <v>139.2</v>
      </c>
      <c r="O52" s="16">
        <v>97.2</v>
      </c>
      <c r="P52" s="16">
        <v>93.9</v>
      </c>
      <c r="Q52" s="16">
        <v>94.8</v>
      </c>
      <c r="R52" s="16">
        <v>86.3</v>
      </c>
      <c r="S52" s="16">
        <v>74.2</v>
      </c>
      <c r="T52" s="16">
        <v>87.5</v>
      </c>
      <c r="U52" s="21">
        <f t="shared" si="0"/>
        <v>35.1</v>
      </c>
      <c r="V52" s="16">
        <v>35.1</v>
      </c>
    </row>
    <row r="53" spans="1:22" ht="15.75" customHeight="1">
      <c r="A53" s="65" t="s">
        <v>33</v>
      </c>
      <c r="B53" s="64"/>
      <c r="C53" s="16">
        <v>112.4</v>
      </c>
      <c r="D53" s="16">
        <v>112.5</v>
      </c>
      <c r="E53" s="16">
        <v>114.9</v>
      </c>
      <c r="F53" s="16">
        <v>95.1</v>
      </c>
      <c r="G53" s="16">
        <v>99.4</v>
      </c>
      <c r="H53" s="16">
        <v>128.9</v>
      </c>
      <c r="I53" s="16">
        <v>121.5</v>
      </c>
      <c r="J53" s="16">
        <v>143.4</v>
      </c>
      <c r="K53" s="16">
        <v>101.1</v>
      </c>
      <c r="L53" s="16">
        <v>99.5</v>
      </c>
      <c r="M53" s="16">
        <v>97.9</v>
      </c>
      <c r="N53" s="16">
        <v>163.5</v>
      </c>
      <c r="O53" s="16">
        <v>108.1</v>
      </c>
      <c r="P53" s="16">
        <v>100.6</v>
      </c>
      <c r="Q53" s="16">
        <v>94.8</v>
      </c>
      <c r="R53" s="16">
        <v>97.8</v>
      </c>
      <c r="S53" s="16">
        <v>86.5</v>
      </c>
      <c r="T53" s="16">
        <v>99.1</v>
      </c>
      <c r="U53" s="21">
        <f t="shared" si="0"/>
        <v>36</v>
      </c>
      <c r="V53" s="16">
        <v>36</v>
      </c>
    </row>
    <row r="54" spans="1:22" ht="15.75" customHeight="1">
      <c r="A54" s="65" t="s">
        <v>34</v>
      </c>
      <c r="B54" s="64"/>
      <c r="C54" s="16">
        <v>129.3</v>
      </c>
      <c r="D54" s="16">
        <v>129.3</v>
      </c>
      <c r="E54" s="16">
        <v>127.9</v>
      </c>
      <c r="F54" s="16">
        <v>112.3</v>
      </c>
      <c r="G54" s="16">
        <v>122.4</v>
      </c>
      <c r="H54" s="16">
        <v>153.2</v>
      </c>
      <c r="I54" s="16">
        <v>129.2</v>
      </c>
      <c r="J54" s="16">
        <v>189.7</v>
      </c>
      <c r="K54" s="16">
        <v>123.2</v>
      </c>
      <c r="L54" s="16">
        <v>104</v>
      </c>
      <c r="M54" s="16">
        <v>111.9</v>
      </c>
      <c r="N54" s="16">
        <v>176.9</v>
      </c>
      <c r="O54" s="16">
        <v>111.2</v>
      </c>
      <c r="P54" s="16">
        <v>113.9</v>
      </c>
      <c r="Q54" s="16">
        <v>98.4</v>
      </c>
      <c r="R54" s="16">
        <v>114.9</v>
      </c>
      <c r="S54" s="16">
        <v>102.5</v>
      </c>
      <c r="T54" s="16">
        <v>120.6</v>
      </c>
      <c r="U54" s="21">
        <f t="shared" si="0"/>
        <v>84.9</v>
      </c>
      <c r="V54" s="16">
        <v>84.9</v>
      </c>
    </row>
    <row r="55" spans="1:22" ht="15.75" customHeight="1">
      <c r="A55" s="65" t="s">
        <v>35</v>
      </c>
      <c r="B55" s="64"/>
      <c r="C55" s="16">
        <v>116.1</v>
      </c>
      <c r="D55" s="16">
        <v>116.1</v>
      </c>
      <c r="E55" s="16">
        <v>118.1</v>
      </c>
      <c r="F55" s="16">
        <v>106.7</v>
      </c>
      <c r="G55" s="16">
        <v>107.5</v>
      </c>
      <c r="H55" s="16">
        <v>124.3</v>
      </c>
      <c r="I55" s="16">
        <v>109.5</v>
      </c>
      <c r="J55" s="16">
        <v>152.1</v>
      </c>
      <c r="K55" s="16">
        <v>74.3</v>
      </c>
      <c r="L55" s="16">
        <v>121.5</v>
      </c>
      <c r="M55" s="16">
        <v>105.6</v>
      </c>
      <c r="N55" s="16">
        <v>179.4</v>
      </c>
      <c r="O55" s="16">
        <v>113.5</v>
      </c>
      <c r="P55" s="16">
        <v>113.4</v>
      </c>
      <c r="Q55" s="16">
        <v>101.3</v>
      </c>
      <c r="R55" s="16">
        <v>105.4</v>
      </c>
      <c r="S55" s="16">
        <v>101.2</v>
      </c>
      <c r="T55" s="16">
        <v>106</v>
      </c>
      <c r="U55" s="21">
        <f t="shared" si="0"/>
        <v>121.2</v>
      </c>
      <c r="V55" s="16">
        <v>121.2</v>
      </c>
    </row>
    <row r="56" spans="1:22" ht="15.75" customHeight="1">
      <c r="A56" s="65" t="s">
        <v>36</v>
      </c>
      <c r="B56" s="64"/>
      <c r="C56" s="16">
        <v>110.3</v>
      </c>
      <c r="D56" s="16">
        <v>110.3</v>
      </c>
      <c r="E56" s="16">
        <v>118.4</v>
      </c>
      <c r="F56" s="16">
        <v>101.6</v>
      </c>
      <c r="G56" s="16">
        <v>93.9</v>
      </c>
      <c r="H56" s="16">
        <v>119</v>
      </c>
      <c r="I56" s="16">
        <v>108.7</v>
      </c>
      <c r="J56" s="16">
        <v>138.6</v>
      </c>
      <c r="K56" s="16">
        <v>79.3</v>
      </c>
      <c r="L56" s="16">
        <v>162.2</v>
      </c>
      <c r="M56" s="16">
        <v>99.6</v>
      </c>
      <c r="N56" s="16">
        <v>174.9</v>
      </c>
      <c r="O56" s="16">
        <v>113.2</v>
      </c>
      <c r="P56" s="16">
        <v>108.2</v>
      </c>
      <c r="Q56" s="16">
        <v>99.3</v>
      </c>
      <c r="R56" s="16">
        <v>100.2</v>
      </c>
      <c r="S56" s="16">
        <v>92.9</v>
      </c>
      <c r="T56" s="16">
        <v>88.4</v>
      </c>
      <c r="U56" s="21">
        <f t="shared" si="0"/>
        <v>94.4</v>
      </c>
      <c r="V56" s="16">
        <v>94.4</v>
      </c>
    </row>
    <row r="57" spans="1:22" ht="15.75" customHeight="1">
      <c r="A57" s="65" t="s">
        <v>37</v>
      </c>
      <c r="B57" s="64"/>
      <c r="C57" s="16">
        <v>115.1</v>
      </c>
      <c r="D57" s="16">
        <v>115.1</v>
      </c>
      <c r="E57" s="16">
        <v>122</v>
      </c>
      <c r="F57" s="16">
        <v>100.8</v>
      </c>
      <c r="G57" s="16">
        <v>100.5</v>
      </c>
      <c r="H57" s="16">
        <v>124.9</v>
      </c>
      <c r="I57" s="16">
        <v>113.7</v>
      </c>
      <c r="J57" s="16">
        <v>146.4</v>
      </c>
      <c r="K57" s="16">
        <v>84.3</v>
      </c>
      <c r="L57" s="16">
        <v>118.2</v>
      </c>
      <c r="M57" s="16">
        <v>101.7</v>
      </c>
      <c r="N57" s="16">
        <v>184.8</v>
      </c>
      <c r="O57" s="16">
        <v>120.9</v>
      </c>
      <c r="P57" s="16">
        <v>107.6</v>
      </c>
      <c r="Q57" s="16">
        <v>99</v>
      </c>
      <c r="R57" s="16">
        <v>94.6</v>
      </c>
      <c r="S57" s="16">
        <v>101.7</v>
      </c>
      <c r="T57" s="16">
        <v>97.9</v>
      </c>
      <c r="U57" s="21">
        <f t="shared" si="0"/>
        <v>120.4</v>
      </c>
      <c r="V57" s="16">
        <v>120.4</v>
      </c>
    </row>
    <row r="58" spans="1:22" ht="15.75" customHeight="1">
      <c r="A58" s="65" t="s">
        <v>38</v>
      </c>
      <c r="B58" s="64"/>
      <c r="C58" s="16">
        <v>116.9</v>
      </c>
      <c r="D58" s="16">
        <v>116.9</v>
      </c>
      <c r="E58" s="16">
        <v>116.1</v>
      </c>
      <c r="F58" s="16">
        <v>101.1</v>
      </c>
      <c r="G58" s="16">
        <v>106.6</v>
      </c>
      <c r="H58" s="16">
        <v>128.1</v>
      </c>
      <c r="I58" s="16">
        <v>110.1</v>
      </c>
      <c r="J58" s="16">
        <v>156.2</v>
      </c>
      <c r="K58" s="16">
        <v>99.9</v>
      </c>
      <c r="L58" s="16">
        <v>130.9</v>
      </c>
      <c r="M58" s="16">
        <v>101.2</v>
      </c>
      <c r="N58" s="16">
        <v>157</v>
      </c>
      <c r="O58" s="16">
        <v>128.1</v>
      </c>
      <c r="P58" s="16">
        <v>118</v>
      </c>
      <c r="Q58" s="16">
        <v>100.9</v>
      </c>
      <c r="R58" s="16">
        <v>104.8</v>
      </c>
      <c r="S58" s="16">
        <v>108.7</v>
      </c>
      <c r="T58" s="16">
        <v>94.2</v>
      </c>
      <c r="U58" s="21">
        <f t="shared" si="0"/>
        <v>127.4</v>
      </c>
      <c r="V58" s="16">
        <v>127.4</v>
      </c>
    </row>
    <row r="59" spans="1:22" ht="15.75" customHeight="1">
      <c r="A59" s="65" t="s">
        <v>39</v>
      </c>
      <c r="B59" s="64"/>
      <c r="C59" s="16">
        <v>105.9</v>
      </c>
      <c r="D59" s="16">
        <v>105.9</v>
      </c>
      <c r="E59" s="16">
        <v>103</v>
      </c>
      <c r="F59" s="16">
        <v>83</v>
      </c>
      <c r="G59" s="16">
        <v>96.5</v>
      </c>
      <c r="H59" s="16">
        <v>116</v>
      </c>
      <c r="I59" s="16">
        <v>100.1</v>
      </c>
      <c r="J59" s="16">
        <v>142.4</v>
      </c>
      <c r="K59" s="16">
        <v>80.8</v>
      </c>
      <c r="L59" s="16">
        <v>134.3</v>
      </c>
      <c r="M59" s="16">
        <v>89.2</v>
      </c>
      <c r="N59" s="16">
        <v>140.9</v>
      </c>
      <c r="O59" s="16">
        <v>109.4</v>
      </c>
      <c r="P59" s="16">
        <v>106.6</v>
      </c>
      <c r="Q59" s="16">
        <v>95.1</v>
      </c>
      <c r="R59" s="16">
        <v>95.8</v>
      </c>
      <c r="S59" s="16">
        <v>93.8</v>
      </c>
      <c r="T59" s="16">
        <v>91.5</v>
      </c>
      <c r="U59" s="21">
        <f t="shared" si="0"/>
        <v>61</v>
      </c>
      <c r="V59" s="16">
        <v>61</v>
      </c>
    </row>
    <row r="60" spans="1:22" ht="15.75" customHeight="1">
      <c r="A60" s="65" t="s">
        <v>40</v>
      </c>
      <c r="B60" s="64"/>
      <c r="C60" s="16">
        <v>124.4</v>
      </c>
      <c r="D60" s="16">
        <v>124.4</v>
      </c>
      <c r="E60" s="16">
        <v>119.1</v>
      </c>
      <c r="F60" s="16">
        <v>97.1</v>
      </c>
      <c r="G60" s="16">
        <v>108.7</v>
      </c>
      <c r="H60" s="16">
        <v>149.5</v>
      </c>
      <c r="I60" s="16">
        <v>125</v>
      </c>
      <c r="J60" s="16">
        <v>186.6</v>
      </c>
      <c r="K60" s="16">
        <v>115.2</v>
      </c>
      <c r="L60" s="16">
        <v>187.2</v>
      </c>
      <c r="M60" s="16">
        <v>99.8</v>
      </c>
      <c r="N60" s="16">
        <v>179.5</v>
      </c>
      <c r="O60" s="16">
        <v>128.3</v>
      </c>
      <c r="P60" s="16">
        <v>109.1</v>
      </c>
      <c r="Q60" s="16">
        <v>96.7</v>
      </c>
      <c r="R60" s="16">
        <v>94.7</v>
      </c>
      <c r="S60" s="16">
        <v>95.5</v>
      </c>
      <c r="T60" s="16">
        <v>101.2</v>
      </c>
      <c r="U60" s="21">
        <f t="shared" si="0"/>
        <v>98.7</v>
      </c>
      <c r="V60" s="16">
        <v>98.7</v>
      </c>
    </row>
    <row r="61" spans="1:22" ht="15.75" customHeight="1">
      <c r="A61" s="66" t="s">
        <v>41</v>
      </c>
      <c r="B61" s="64"/>
      <c r="C61" s="16">
        <v>118.4</v>
      </c>
      <c r="D61" s="16">
        <v>118.4</v>
      </c>
      <c r="E61" s="16">
        <v>124.2</v>
      </c>
      <c r="F61" s="16">
        <v>109.9</v>
      </c>
      <c r="G61" s="16">
        <v>105.1</v>
      </c>
      <c r="H61" s="16">
        <v>134.5</v>
      </c>
      <c r="I61" s="16">
        <v>112.2</v>
      </c>
      <c r="J61" s="16">
        <v>170.9</v>
      </c>
      <c r="K61" s="16">
        <v>84.7</v>
      </c>
      <c r="L61" s="16">
        <v>203.4</v>
      </c>
      <c r="M61" s="16">
        <v>105.7</v>
      </c>
      <c r="N61" s="16">
        <v>179.4</v>
      </c>
      <c r="O61" s="16">
        <v>122.7</v>
      </c>
      <c r="P61" s="16">
        <v>117.8</v>
      </c>
      <c r="Q61" s="16">
        <v>92.8</v>
      </c>
      <c r="R61" s="16">
        <v>103.2</v>
      </c>
      <c r="S61" s="16">
        <v>102.3</v>
      </c>
      <c r="T61" s="16">
        <v>95.1</v>
      </c>
      <c r="U61" s="21">
        <f t="shared" si="0"/>
        <v>107.3</v>
      </c>
      <c r="V61" s="16">
        <v>107.3</v>
      </c>
    </row>
    <row r="62" spans="1:22" ht="15.75" customHeight="1">
      <c r="A62" s="66" t="s">
        <v>42</v>
      </c>
      <c r="B62" s="64"/>
      <c r="C62" s="16">
        <v>112.4</v>
      </c>
      <c r="D62" s="16">
        <v>112.4</v>
      </c>
      <c r="E62" s="16">
        <v>111.7</v>
      </c>
      <c r="F62" s="16">
        <v>100.4</v>
      </c>
      <c r="G62" s="16">
        <v>103</v>
      </c>
      <c r="H62" s="16">
        <v>122.5</v>
      </c>
      <c r="I62" s="16">
        <v>104</v>
      </c>
      <c r="J62" s="16">
        <v>153.5</v>
      </c>
      <c r="K62" s="16">
        <v>82.1</v>
      </c>
      <c r="L62" s="16">
        <v>113.2</v>
      </c>
      <c r="M62" s="16">
        <v>98.2</v>
      </c>
      <c r="N62" s="16">
        <v>170.1</v>
      </c>
      <c r="O62" s="16">
        <v>115.7</v>
      </c>
      <c r="P62" s="16">
        <v>112</v>
      </c>
      <c r="Q62" s="16">
        <v>96.5</v>
      </c>
      <c r="R62" s="16">
        <v>89.5</v>
      </c>
      <c r="S62" s="16">
        <v>101.4</v>
      </c>
      <c r="T62" s="16">
        <v>95.3</v>
      </c>
      <c r="U62" s="21">
        <f t="shared" si="0"/>
        <v>107.3</v>
      </c>
      <c r="V62" s="16">
        <v>107.3</v>
      </c>
    </row>
    <row r="63" spans="1:22" ht="15.75" customHeight="1">
      <c r="A63" s="67" t="s">
        <v>43</v>
      </c>
      <c r="B63" s="68"/>
      <c r="C63" s="22">
        <v>116.3</v>
      </c>
      <c r="D63" s="22">
        <v>116.4</v>
      </c>
      <c r="E63" s="22">
        <v>113.1</v>
      </c>
      <c r="F63" s="22">
        <v>91.2</v>
      </c>
      <c r="G63" s="22">
        <v>98.7</v>
      </c>
      <c r="H63" s="22">
        <v>132</v>
      </c>
      <c r="I63" s="22">
        <v>114.2</v>
      </c>
      <c r="J63" s="22">
        <v>164.4</v>
      </c>
      <c r="K63" s="22">
        <v>75.3</v>
      </c>
      <c r="L63" s="22">
        <v>151.6</v>
      </c>
      <c r="M63" s="22">
        <v>103.7</v>
      </c>
      <c r="N63" s="22">
        <v>143.6</v>
      </c>
      <c r="O63" s="22">
        <v>104.7</v>
      </c>
      <c r="P63" s="22">
        <v>107.8</v>
      </c>
      <c r="Q63" s="22">
        <v>94.6</v>
      </c>
      <c r="R63" s="22">
        <v>82.9</v>
      </c>
      <c r="S63" s="22">
        <v>124.1</v>
      </c>
      <c r="T63" s="22">
        <v>98.2</v>
      </c>
      <c r="U63" s="22">
        <f t="shared" si="0"/>
        <v>110</v>
      </c>
      <c r="V63" s="22">
        <v>110</v>
      </c>
    </row>
    <row r="64" spans="1:17" ht="15.75" customHeight="1">
      <c r="A64" s="7" t="s">
        <v>15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</sheetData>
  <sheetProtection/>
  <mergeCells count="55">
    <mergeCell ref="A3:V3"/>
    <mergeCell ref="U1:V1"/>
    <mergeCell ref="A5:V5"/>
    <mergeCell ref="A60:B60"/>
    <mergeCell ref="A46:B46"/>
    <mergeCell ref="A47:B47"/>
    <mergeCell ref="A42:B42"/>
    <mergeCell ref="A43:B43"/>
    <mergeCell ref="A44:B44"/>
    <mergeCell ref="A45:B45"/>
    <mergeCell ref="A54:B54"/>
    <mergeCell ref="A55:B55"/>
    <mergeCell ref="A52:B52"/>
    <mergeCell ref="A63:B63"/>
    <mergeCell ref="A56:B56"/>
    <mergeCell ref="A57:B57"/>
    <mergeCell ref="A58:B58"/>
    <mergeCell ref="A59:B59"/>
    <mergeCell ref="A62:B62"/>
    <mergeCell ref="A61:B61"/>
    <mergeCell ref="A48:B48"/>
    <mergeCell ref="A31:B31"/>
    <mergeCell ref="A36:B36"/>
    <mergeCell ref="A40:B40"/>
    <mergeCell ref="A41:B41"/>
    <mergeCell ref="A37:B37"/>
    <mergeCell ref="A50:B50"/>
    <mergeCell ref="A53:B53"/>
    <mergeCell ref="M9:M11"/>
    <mergeCell ref="R9:R11"/>
    <mergeCell ref="A49:B49"/>
    <mergeCell ref="A39:B39"/>
    <mergeCell ref="A29:B29"/>
    <mergeCell ref="A32:B32"/>
    <mergeCell ref="A33:B33"/>
    <mergeCell ref="A34:B34"/>
    <mergeCell ref="A35:B35"/>
    <mergeCell ref="A30:B30"/>
    <mergeCell ref="G9:G11"/>
    <mergeCell ref="T9:T11"/>
    <mergeCell ref="V9:V11"/>
    <mergeCell ref="J10:J11"/>
    <mergeCell ref="K10:K11"/>
    <mergeCell ref="L10:L11"/>
    <mergeCell ref="O9:O11"/>
    <mergeCell ref="S9:S11"/>
    <mergeCell ref="P9:P11"/>
    <mergeCell ref="I10:I11"/>
    <mergeCell ref="F9:F11"/>
    <mergeCell ref="A9:B9"/>
    <mergeCell ref="A28:B28"/>
    <mergeCell ref="A14:B14"/>
    <mergeCell ref="A26:B26"/>
    <mergeCell ref="A27:B27"/>
    <mergeCell ref="A12:B12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selection activeCell="A1" sqref="A1"/>
    </sheetView>
  </sheetViews>
  <sheetFormatPr defaultColWidth="8.796875" defaultRowHeight="18.75" customHeight="1"/>
  <cols>
    <col min="1" max="1" width="28.69921875" style="0" customWidth="1"/>
    <col min="2" max="11" width="11.8984375" style="0" customWidth="1"/>
    <col min="12" max="12" width="13.09765625" style="0" customWidth="1"/>
    <col min="13" max="16384" width="11.8984375" style="0" customWidth="1"/>
  </cols>
  <sheetData>
    <row r="1" spans="1:15" ht="18.75" customHeight="1">
      <c r="A1" s="59" t="s">
        <v>398</v>
      </c>
      <c r="B1" s="3"/>
      <c r="C1" s="3"/>
      <c r="D1" s="3"/>
      <c r="E1" s="3"/>
      <c r="F1" s="3"/>
      <c r="G1" s="3"/>
      <c r="H1" s="3"/>
      <c r="I1" s="3"/>
      <c r="J1" s="3"/>
      <c r="K1" s="3"/>
      <c r="M1" s="249"/>
      <c r="O1" s="250" t="s">
        <v>397</v>
      </c>
    </row>
    <row r="2" spans="1:13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customHeight="1">
      <c r="A3" s="176" t="s">
        <v>273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8.75" customHeight="1">
      <c r="A4" s="95" t="s">
        <v>399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8.75" customHeight="1" thickBo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18.75" customHeight="1">
      <c r="A6" s="174" t="s">
        <v>419</v>
      </c>
      <c r="B6" s="89" t="s">
        <v>396</v>
      </c>
      <c r="C6" s="135"/>
      <c r="D6" s="222" t="s">
        <v>395</v>
      </c>
      <c r="E6" s="210"/>
      <c r="F6" s="222" t="s">
        <v>394</v>
      </c>
      <c r="G6" s="210"/>
      <c r="H6" s="222" t="s">
        <v>393</v>
      </c>
      <c r="I6" s="210"/>
      <c r="J6" s="222" t="s">
        <v>392</v>
      </c>
      <c r="K6" s="210"/>
      <c r="L6" s="222" t="s">
        <v>391</v>
      </c>
      <c r="M6" s="221"/>
    </row>
    <row r="7" spans="1:13" ht="18.75" customHeight="1">
      <c r="A7" s="129"/>
      <c r="B7" s="88"/>
      <c r="C7" s="129"/>
      <c r="D7" s="49"/>
      <c r="E7" s="208"/>
      <c r="F7" s="49"/>
      <c r="G7" s="208"/>
      <c r="H7" s="49"/>
      <c r="I7" s="208"/>
      <c r="J7" s="49"/>
      <c r="K7" s="208"/>
      <c r="L7" s="49"/>
      <c r="M7" s="209"/>
    </row>
    <row r="8" spans="1:13" ht="18.75" customHeight="1">
      <c r="A8" s="159" t="s">
        <v>418</v>
      </c>
      <c r="B8" s="220"/>
      <c r="C8" s="220">
        <f>SUM(C10:C32)</f>
        <v>697</v>
      </c>
      <c r="D8" s="220"/>
      <c r="E8" s="220">
        <v>70680</v>
      </c>
      <c r="F8" s="219">
        <v>207713006</v>
      </c>
      <c r="G8" s="219"/>
      <c r="H8" s="219">
        <v>13785032</v>
      </c>
      <c r="I8" s="219"/>
      <c r="J8" s="219">
        <v>4202256</v>
      </c>
      <c r="K8" s="219"/>
      <c r="L8" s="219">
        <v>5341874</v>
      </c>
      <c r="M8" s="219"/>
    </row>
    <row r="9" spans="1:13" ht="18.75" customHeight="1">
      <c r="A9" s="113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 ht="18.75" customHeight="1">
      <c r="A10" s="113" t="s">
        <v>390</v>
      </c>
      <c r="B10" s="217"/>
      <c r="C10" s="216">
        <v>78</v>
      </c>
      <c r="D10" s="217"/>
      <c r="E10" s="216">
        <v>6513</v>
      </c>
      <c r="F10" s="217"/>
      <c r="G10" s="216">
        <v>9762122</v>
      </c>
      <c r="H10" s="217"/>
      <c r="I10" s="216">
        <v>469339</v>
      </c>
      <c r="J10" s="217"/>
      <c r="K10" s="216">
        <v>159585</v>
      </c>
      <c r="L10" s="217"/>
      <c r="M10" s="216">
        <v>234495</v>
      </c>
    </row>
    <row r="11" spans="1:13" ht="18.75" customHeight="1">
      <c r="A11" s="113" t="s">
        <v>389</v>
      </c>
      <c r="B11" s="217"/>
      <c r="C11" s="216">
        <v>6</v>
      </c>
      <c r="D11" s="217"/>
      <c r="E11" s="216">
        <v>712</v>
      </c>
      <c r="F11" s="217"/>
      <c r="G11" s="216">
        <v>9740452</v>
      </c>
      <c r="H11" s="217"/>
      <c r="I11" s="216">
        <v>337499</v>
      </c>
      <c r="J11" s="217"/>
      <c r="K11" s="216">
        <v>107572</v>
      </c>
      <c r="L11" s="217"/>
      <c r="M11" s="216">
        <v>149731</v>
      </c>
    </row>
    <row r="12" spans="1:13" ht="18.75" customHeight="1">
      <c r="A12" s="113" t="s">
        <v>388</v>
      </c>
      <c r="B12" s="217"/>
      <c r="C12" s="216">
        <v>89</v>
      </c>
      <c r="D12" s="217"/>
      <c r="E12" s="216">
        <v>7223</v>
      </c>
      <c r="F12" s="218">
        <v>14854021</v>
      </c>
      <c r="G12" s="218"/>
      <c r="H12" s="217"/>
      <c r="I12" s="216">
        <v>2125050</v>
      </c>
      <c r="J12" s="217"/>
      <c r="K12" s="216">
        <v>872863</v>
      </c>
      <c r="L12" s="217"/>
      <c r="M12" s="216">
        <v>995949</v>
      </c>
    </row>
    <row r="13" spans="1:13" ht="18.75" customHeight="1">
      <c r="A13" s="113" t="s">
        <v>387</v>
      </c>
      <c r="B13" s="217"/>
      <c r="C13" s="216">
        <v>77</v>
      </c>
      <c r="D13" s="217"/>
      <c r="E13" s="216">
        <v>4821</v>
      </c>
      <c r="F13" s="217"/>
      <c r="G13" s="216">
        <v>4260761</v>
      </c>
      <c r="H13" s="217"/>
      <c r="I13" s="216">
        <v>276111</v>
      </c>
      <c r="J13" s="217"/>
      <c r="K13" s="216">
        <v>96481</v>
      </c>
      <c r="L13" s="217"/>
      <c r="M13" s="216">
        <v>146847</v>
      </c>
    </row>
    <row r="14" spans="1:13" ht="18.75" customHeight="1">
      <c r="A14" s="113" t="s">
        <v>386</v>
      </c>
      <c r="B14" s="217"/>
      <c r="C14" s="216">
        <v>14</v>
      </c>
      <c r="D14" s="217"/>
      <c r="E14" s="216">
        <v>1009</v>
      </c>
      <c r="F14" s="217"/>
      <c r="G14" s="216">
        <v>3258999</v>
      </c>
      <c r="H14" s="217"/>
      <c r="I14" s="216">
        <v>362793</v>
      </c>
      <c r="J14" s="217"/>
      <c r="K14" s="216">
        <v>107189</v>
      </c>
      <c r="L14" s="217"/>
      <c r="M14" s="216">
        <v>117270</v>
      </c>
    </row>
    <row r="15" spans="1:13" ht="18.75" customHeight="1">
      <c r="A15" s="113" t="s">
        <v>385</v>
      </c>
      <c r="B15" s="217"/>
      <c r="C15" s="216">
        <v>10</v>
      </c>
      <c r="D15" s="217"/>
      <c r="E15" s="216">
        <v>1476</v>
      </c>
      <c r="F15" s="217"/>
      <c r="G15" s="216">
        <v>3652824</v>
      </c>
      <c r="H15" s="217"/>
      <c r="I15" s="216">
        <v>420069</v>
      </c>
      <c r="J15" s="217"/>
      <c r="K15" s="216">
        <v>99262</v>
      </c>
      <c r="L15" s="217"/>
      <c r="M15" s="216">
        <v>119228</v>
      </c>
    </row>
    <row r="16" spans="1:13" ht="18.75" customHeight="1">
      <c r="A16" s="113" t="s">
        <v>384</v>
      </c>
      <c r="B16" s="217"/>
      <c r="C16" s="216">
        <v>11</v>
      </c>
      <c r="D16" s="217"/>
      <c r="E16" s="216">
        <v>758</v>
      </c>
      <c r="F16" s="217"/>
      <c r="G16" s="216">
        <v>1804650</v>
      </c>
      <c r="H16" s="217"/>
      <c r="I16" s="216">
        <v>204982</v>
      </c>
      <c r="J16" s="217"/>
      <c r="K16" s="216">
        <v>71212</v>
      </c>
      <c r="L16" s="217"/>
      <c r="M16" s="216">
        <v>81655</v>
      </c>
    </row>
    <row r="17" spans="1:13" ht="18.75" customHeight="1">
      <c r="A17" s="113" t="s">
        <v>246</v>
      </c>
      <c r="B17" s="217"/>
      <c r="C17" s="216">
        <v>43</v>
      </c>
      <c r="D17" s="217"/>
      <c r="E17" s="216">
        <v>3854</v>
      </c>
      <c r="F17" s="217"/>
      <c r="G17" s="216">
        <v>9444100</v>
      </c>
      <c r="H17" s="217"/>
      <c r="I17" s="216">
        <v>213401</v>
      </c>
      <c r="J17" s="217"/>
      <c r="K17" s="216">
        <v>92294</v>
      </c>
      <c r="L17" s="217"/>
      <c r="M17" s="216">
        <v>178755</v>
      </c>
    </row>
    <row r="18" spans="1:13" ht="18.75" customHeight="1">
      <c r="A18" s="113" t="s">
        <v>383</v>
      </c>
      <c r="B18" s="217"/>
      <c r="C18" s="216">
        <v>9</v>
      </c>
      <c r="D18" s="217"/>
      <c r="E18" s="216">
        <v>1220</v>
      </c>
      <c r="F18" s="218">
        <v>11697446</v>
      </c>
      <c r="G18" s="218"/>
      <c r="H18" s="217"/>
      <c r="I18" s="216">
        <v>669329</v>
      </c>
      <c r="J18" s="217"/>
      <c r="K18" s="216">
        <v>118325</v>
      </c>
      <c r="L18" s="217"/>
      <c r="M18" s="216">
        <v>199463</v>
      </c>
    </row>
    <row r="19" spans="1:13" ht="18.75" customHeight="1">
      <c r="A19" s="113" t="s">
        <v>382</v>
      </c>
      <c r="B19" s="217"/>
      <c r="C19" s="216">
        <v>2</v>
      </c>
      <c r="D19" s="217"/>
      <c r="E19" s="216" t="s">
        <v>70</v>
      </c>
      <c r="F19" s="217"/>
      <c r="G19" s="216" t="s">
        <v>352</v>
      </c>
      <c r="H19" s="217"/>
      <c r="I19" s="216" t="s">
        <v>70</v>
      </c>
      <c r="J19" s="217"/>
      <c r="K19" s="216" t="s">
        <v>352</v>
      </c>
      <c r="L19" s="217"/>
      <c r="M19" s="216" t="s">
        <v>352</v>
      </c>
    </row>
    <row r="20" spans="1:13" ht="18.75" customHeight="1">
      <c r="A20" s="113" t="s">
        <v>241</v>
      </c>
      <c r="B20" s="217"/>
      <c r="C20" s="216">
        <v>23</v>
      </c>
      <c r="D20" s="217"/>
      <c r="E20" s="216">
        <v>1941</v>
      </c>
      <c r="F20" s="217"/>
      <c r="G20" s="216">
        <v>4841087</v>
      </c>
      <c r="H20" s="217"/>
      <c r="I20" s="216">
        <v>598770</v>
      </c>
      <c r="J20" s="217"/>
      <c r="K20" s="216">
        <v>141184</v>
      </c>
      <c r="L20" s="217"/>
      <c r="M20" s="216">
        <v>194235</v>
      </c>
    </row>
    <row r="21" spans="1:13" ht="18.75" customHeight="1">
      <c r="A21" s="113" t="s">
        <v>381</v>
      </c>
      <c r="B21" s="217"/>
      <c r="C21" s="216" t="s">
        <v>75</v>
      </c>
      <c r="D21" s="217"/>
      <c r="E21" s="216" t="s">
        <v>75</v>
      </c>
      <c r="F21" s="217"/>
      <c r="G21" s="216" t="s">
        <v>75</v>
      </c>
      <c r="H21" s="217"/>
      <c r="I21" s="216" t="s">
        <v>75</v>
      </c>
      <c r="J21" s="217"/>
      <c r="K21" s="216" t="s">
        <v>75</v>
      </c>
      <c r="L21" s="217"/>
      <c r="M21" s="216" t="s">
        <v>75</v>
      </c>
    </row>
    <row r="22" spans="1:13" ht="18.75" customHeight="1">
      <c r="A22" s="141" t="s">
        <v>416</v>
      </c>
      <c r="B22" s="217"/>
      <c r="C22" s="216" t="s">
        <v>75</v>
      </c>
      <c r="D22" s="217"/>
      <c r="E22" s="216" t="s">
        <v>167</v>
      </c>
      <c r="F22" s="217"/>
      <c r="G22" s="216" t="s">
        <v>167</v>
      </c>
      <c r="H22" s="217"/>
      <c r="I22" s="216" t="s">
        <v>167</v>
      </c>
      <c r="J22" s="217"/>
      <c r="K22" s="216" t="s">
        <v>167</v>
      </c>
      <c r="L22" s="217"/>
      <c r="M22" s="216" t="s">
        <v>167</v>
      </c>
    </row>
    <row r="23" spans="1:13" ht="18.75" customHeight="1">
      <c r="A23" s="113" t="s">
        <v>239</v>
      </c>
      <c r="B23" s="217"/>
      <c r="C23" s="216">
        <v>19</v>
      </c>
      <c r="D23" s="217"/>
      <c r="E23" s="216">
        <v>1916</v>
      </c>
      <c r="F23" s="217"/>
      <c r="G23" s="216">
        <v>3051902</v>
      </c>
      <c r="H23" s="217"/>
      <c r="I23" s="216">
        <v>580547</v>
      </c>
      <c r="J23" s="217"/>
      <c r="K23" s="216">
        <v>144726</v>
      </c>
      <c r="L23" s="217"/>
      <c r="M23" s="216">
        <v>184287</v>
      </c>
    </row>
    <row r="24" spans="1:13" ht="18.75" customHeight="1">
      <c r="A24" s="113" t="s">
        <v>380</v>
      </c>
      <c r="B24" s="217"/>
      <c r="C24" s="216">
        <v>16</v>
      </c>
      <c r="D24" s="217"/>
      <c r="E24" s="216">
        <v>1048</v>
      </c>
      <c r="F24" s="217"/>
      <c r="G24" s="216">
        <v>2960540</v>
      </c>
      <c r="H24" s="217"/>
      <c r="I24" s="216">
        <v>492156</v>
      </c>
      <c r="J24" s="217"/>
      <c r="K24" s="216">
        <v>153680</v>
      </c>
      <c r="L24" s="217"/>
      <c r="M24" s="216">
        <v>172837</v>
      </c>
    </row>
    <row r="25" spans="1:13" ht="18.75" customHeight="1">
      <c r="A25" s="113" t="s">
        <v>379</v>
      </c>
      <c r="B25" s="217"/>
      <c r="C25" s="216">
        <v>3</v>
      </c>
      <c r="D25" s="217"/>
      <c r="E25" s="216">
        <v>593</v>
      </c>
      <c r="F25" s="217"/>
      <c r="G25" s="216">
        <v>1962088</v>
      </c>
      <c r="H25" s="217"/>
      <c r="I25" s="216">
        <v>275995</v>
      </c>
      <c r="J25" s="217"/>
      <c r="K25" s="216">
        <v>51627</v>
      </c>
      <c r="L25" s="217"/>
      <c r="M25" s="216">
        <v>58322</v>
      </c>
    </row>
    <row r="26" spans="1:13" ht="18.75" customHeight="1">
      <c r="A26" s="113" t="s">
        <v>378</v>
      </c>
      <c r="B26" s="217"/>
      <c r="C26" s="216">
        <v>47</v>
      </c>
      <c r="D26" s="217"/>
      <c r="E26" s="216">
        <v>3344</v>
      </c>
      <c r="F26" s="217"/>
      <c r="G26" s="216">
        <v>7857243</v>
      </c>
      <c r="H26" s="217"/>
      <c r="I26" s="216">
        <v>702451</v>
      </c>
      <c r="J26" s="217"/>
      <c r="K26" s="216">
        <v>223611</v>
      </c>
      <c r="L26" s="217"/>
      <c r="M26" s="216">
        <v>252880</v>
      </c>
    </row>
    <row r="27" spans="1:13" ht="18.75" customHeight="1">
      <c r="A27" s="113" t="s">
        <v>235</v>
      </c>
      <c r="B27" s="217"/>
      <c r="C27" s="216">
        <v>124</v>
      </c>
      <c r="D27" s="217"/>
      <c r="E27" s="216">
        <v>14561</v>
      </c>
      <c r="F27" s="218">
        <v>50717916</v>
      </c>
      <c r="G27" s="218"/>
      <c r="H27" s="217"/>
      <c r="I27" s="216">
        <v>3599717</v>
      </c>
      <c r="J27" s="217"/>
      <c r="K27" s="216">
        <v>1205740</v>
      </c>
      <c r="L27" s="217"/>
      <c r="M27" s="216">
        <v>1377806</v>
      </c>
    </row>
    <row r="28" spans="1:13" ht="18.75" customHeight="1">
      <c r="A28" s="113" t="s">
        <v>234</v>
      </c>
      <c r="B28" s="217"/>
      <c r="C28" s="216">
        <v>96</v>
      </c>
      <c r="D28" s="217"/>
      <c r="E28" s="216">
        <v>17020</v>
      </c>
      <c r="F28" s="218">
        <v>60793480</v>
      </c>
      <c r="G28" s="218"/>
      <c r="H28" s="217"/>
      <c r="I28" s="216">
        <v>1915234</v>
      </c>
      <c r="J28" s="217"/>
      <c r="K28" s="216">
        <v>390420</v>
      </c>
      <c r="L28" s="217"/>
      <c r="M28" s="216">
        <v>679177</v>
      </c>
    </row>
    <row r="29" spans="1:13" ht="18.75" customHeight="1">
      <c r="A29" s="113" t="s">
        <v>233</v>
      </c>
      <c r="B29" s="217"/>
      <c r="C29" s="216">
        <v>11</v>
      </c>
      <c r="D29" s="217"/>
      <c r="E29" s="216">
        <v>1386</v>
      </c>
      <c r="F29" s="217"/>
      <c r="G29" s="216">
        <v>4105594</v>
      </c>
      <c r="H29" s="217"/>
      <c r="I29" s="216">
        <v>201821</v>
      </c>
      <c r="J29" s="217"/>
      <c r="K29" s="216">
        <v>78829</v>
      </c>
      <c r="L29" s="217"/>
      <c r="M29" s="216">
        <v>89470</v>
      </c>
    </row>
    <row r="30" spans="1:13" ht="18.75" customHeight="1">
      <c r="A30" s="113" t="s">
        <v>232</v>
      </c>
      <c r="B30" s="217"/>
      <c r="C30" s="216">
        <v>2</v>
      </c>
      <c r="D30" s="217"/>
      <c r="E30" s="216" t="s">
        <v>70</v>
      </c>
      <c r="F30" s="217"/>
      <c r="G30" s="216" t="s">
        <v>70</v>
      </c>
      <c r="H30" s="217"/>
      <c r="I30" s="216" t="s">
        <v>352</v>
      </c>
      <c r="J30" s="217"/>
      <c r="K30" s="216" t="s">
        <v>352</v>
      </c>
      <c r="L30" s="217"/>
      <c r="M30" s="216" t="s">
        <v>352</v>
      </c>
    </row>
    <row r="31" spans="1:13" ht="18.75" customHeight="1">
      <c r="A31" s="113" t="s">
        <v>231</v>
      </c>
      <c r="B31" s="217"/>
      <c r="C31" s="216" t="s">
        <v>75</v>
      </c>
      <c r="D31" s="217"/>
      <c r="E31" s="216" t="s">
        <v>167</v>
      </c>
      <c r="F31" s="217"/>
      <c r="G31" s="216" t="s">
        <v>75</v>
      </c>
      <c r="H31" s="217"/>
      <c r="I31" s="216" t="s">
        <v>167</v>
      </c>
      <c r="J31" s="217"/>
      <c r="K31" s="216" t="s">
        <v>167</v>
      </c>
      <c r="L31" s="217"/>
      <c r="M31" s="216" t="s">
        <v>167</v>
      </c>
    </row>
    <row r="32" spans="1:13" ht="18.75" customHeight="1">
      <c r="A32" s="110" t="s">
        <v>377</v>
      </c>
      <c r="B32" s="215"/>
      <c r="C32" s="215">
        <v>17</v>
      </c>
      <c r="D32" s="215"/>
      <c r="E32" s="215">
        <v>1104</v>
      </c>
      <c r="F32" s="215"/>
      <c r="G32" s="215">
        <v>2641217</v>
      </c>
      <c r="H32" s="215"/>
      <c r="I32" s="215">
        <v>227682</v>
      </c>
      <c r="J32" s="215"/>
      <c r="K32" s="215">
        <v>80419</v>
      </c>
      <c r="L32" s="215"/>
      <c r="M32" s="215">
        <v>99022</v>
      </c>
    </row>
    <row r="33" spans="1:13" ht="18.75" customHeight="1">
      <c r="A33" s="214" t="s">
        <v>164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6" spans="1:15" ht="18.75" customHeight="1">
      <c r="A36" s="176" t="s">
        <v>415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1:15" ht="18.75" customHeight="1">
      <c r="A37" s="95" t="s">
        <v>414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8.75" customHeight="1" thickBot="1">
      <c r="A38" s="7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1:15" ht="18.75" customHeight="1">
      <c r="A39" s="174" t="s">
        <v>413</v>
      </c>
      <c r="B39" s="248" t="s">
        <v>412</v>
      </c>
      <c r="C39" s="246" t="s">
        <v>411</v>
      </c>
      <c r="D39" s="245"/>
      <c r="E39" s="245"/>
      <c r="F39" s="245"/>
      <c r="G39" s="245"/>
      <c r="H39" s="247"/>
      <c r="I39" s="246" t="s">
        <v>410</v>
      </c>
      <c r="J39" s="245"/>
      <c r="K39" s="245"/>
      <c r="L39" s="245"/>
      <c r="M39" s="245"/>
      <c r="N39" s="245"/>
      <c r="O39" s="245"/>
    </row>
    <row r="40" spans="1:15" ht="18.75" customHeight="1">
      <c r="A40" s="244"/>
      <c r="B40" s="37"/>
      <c r="C40" s="241" t="s">
        <v>230</v>
      </c>
      <c r="D40" s="241" t="s">
        <v>409</v>
      </c>
      <c r="E40" s="243" t="s">
        <v>408</v>
      </c>
      <c r="F40" s="241" t="s">
        <v>407</v>
      </c>
      <c r="G40" s="241" t="s">
        <v>400</v>
      </c>
      <c r="H40" s="241" t="s">
        <v>406</v>
      </c>
      <c r="I40" s="241" t="s">
        <v>230</v>
      </c>
      <c r="J40" s="241" t="s">
        <v>405</v>
      </c>
      <c r="K40" s="241" t="s">
        <v>404</v>
      </c>
      <c r="L40" s="242" t="s">
        <v>403</v>
      </c>
      <c r="M40" s="241" t="s">
        <v>402</v>
      </c>
      <c r="N40" s="241" t="s">
        <v>401</v>
      </c>
      <c r="O40" s="240" t="s">
        <v>400</v>
      </c>
    </row>
    <row r="41" spans="1:15" ht="18.75" customHeight="1">
      <c r="A41" s="239"/>
      <c r="B41" s="38"/>
      <c r="C41" s="51"/>
      <c r="D41" s="51"/>
      <c r="E41" s="38"/>
      <c r="F41" s="51"/>
      <c r="G41" s="51"/>
      <c r="H41" s="51"/>
      <c r="I41" s="51"/>
      <c r="J41" s="51"/>
      <c r="K41" s="51"/>
      <c r="L41" s="238"/>
      <c r="M41" s="51"/>
      <c r="N41" s="51"/>
      <c r="O41" s="88"/>
    </row>
    <row r="42" spans="1:15" ht="18.75" customHeight="1">
      <c r="A42" s="237" t="s">
        <v>417</v>
      </c>
      <c r="B42" s="235">
        <f>SUM(B44:B66)</f>
        <v>697</v>
      </c>
      <c r="C42" s="235">
        <f>SUM(D42:H42)</f>
        <v>479307</v>
      </c>
      <c r="D42" s="235">
        <v>66193</v>
      </c>
      <c r="E42" s="235">
        <f>SUM(E44:E66)</f>
        <v>13662</v>
      </c>
      <c r="F42" s="235">
        <v>282092</v>
      </c>
      <c r="G42" s="235">
        <f>SUM(G44:G66)</f>
        <v>951</v>
      </c>
      <c r="H42" s="235">
        <f>SUM(H44:H66)</f>
        <v>116409</v>
      </c>
      <c r="I42" s="236">
        <f>SUM(J42:O42)</f>
        <v>479307</v>
      </c>
      <c r="J42" s="235">
        <v>12211</v>
      </c>
      <c r="K42" s="235">
        <f>SUM(K44:K66)</f>
        <v>2725</v>
      </c>
      <c r="L42" s="235">
        <v>167158</v>
      </c>
      <c r="M42" s="235">
        <f>SUM(M44:M66)</f>
        <v>177629</v>
      </c>
      <c r="N42" s="234">
        <v>89542</v>
      </c>
      <c r="O42" s="234">
        <v>30042</v>
      </c>
    </row>
    <row r="43" spans="1:15" ht="18.75" customHeight="1">
      <c r="A43" s="33"/>
      <c r="B43" s="213"/>
      <c r="C43" s="213"/>
      <c r="D43" s="213"/>
      <c r="E43" s="213"/>
      <c r="F43" s="213"/>
      <c r="G43" s="213"/>
      <c r="H43" s="233"/>
      <c r="I43" s="213"/>
      <c r="J43" s="213"/>
      <c r="K43" s="213"/>
      <c r="L43" s="213"/>
      <c r="M43" s="213"/>
      <c r="N43" s="213"/>
      <c r="O43" s="213"/>
    </row>
    <row r="44" spans="1:15" ht="18.75" customHeight="1">
      <c r="A44" s="33" t="s">
        <v>390</v>
      </c>
      <c r="B44" s="224">
        <v>78</v>
      </c>
      <c r="C44" s="232">
        <f>SUM(D44:H44)</f>
        <v>19368</v>
      </c>
      <c r="D44" s="229">
        <v>1791</v>
      </c>
      <c r="E44" s="229" t="s">
        <v>75</v>
      </c>
      <c r="F44" s="229">
        <v>17571</v>
      </c>
      <c r="G44" s="229" t="s">
        <v>75</v>
      </c>
      <c r="H44" s="230">
        <v>6</v>
      </c>
      <c r="I44" s="231">
        <f>SUM(J44:O44)</f>
        <v>19368</v>
      </c>
      <c r="J44" s="224">
        <v>803</v>
      </c>
      <c r="K44" s="224">
        <v>1450</v>
      </c>
      <c r="L44" s="224">
        <v>8341</v>
      </c>
      <c r="M44" s="224">
        <v>4316</v>
      </c>
      <c r="N44" s="224">
        <v>299</v>
      </c>
      <c r="O44" s="224">
        <v>4159</v>
      </c>
    </row>
    <row r="45" spans="1:15" ht="18.75" customHeight="1">
      <c r="A45" s="33" t="s">
        <v>389</v>
      </c>
      <c r="B45" s="224">
        <v>6</v>
      </c>
      <c r="C45" s="232">
        <f>SUM(D45:H45)</f>
        <v>6267</v>
      </c>
      <c r="D45" s="229">
        <v>112</v>
      </c>
      <c r="E45" s="229">
        <v>2</v>
      </c>
      <c r="F45" s="229">
        <v>5825</v>
      </c>
      <c r="G45" s="229" t="s">
        <v>75</v>
      </c>
      <c r="H45" s="230">
        <v>328</v>
      </c>
      <c r="I45" s="231">
        <f>SUM(J45:O45)</f>
        <v>6267</v>
      </c>
      <c r="J45" s="224">
        <v>342</v>
      </c>
      <c r="K45" s="224">
        <v>422</v>
      </c>
      <c r="L45" s="224">
        <v>2706</v>
      </c>
      <c r="M45" s="224">
        <v>996</v>
      </c>
      <c r="N45" s="224">
        <v>54</v>
      </c>
      <c r="O45" s="224">
        <v>1747</v>
      </c>
    </row>
    <row r="46" spans="1:15" ht="18.75" customHeight="1">
      <c r="A46" s="33" t="s">
        <v>388</v>
      </c>
      <c r="B46" s="224">
        <v>89</v>
      </c>
      <c r="C46" s="232">
        <f>SUM(D46:H46)</f>
        <v>182977</v>
      </c>
      <c r="D46" s="229">
        <v>12565</v>
      </c>
      <c r="E46" s="229">
        <v>11080</v>
      </c>
      <c r="F46" s="229">
        <v>140864</v>
      </c>
      <c r="G46" s="229">
        <v>370</v>
      </c>
      <c r="H46" s="230">
        <v>18098</v>
      </c>
      <c r="I46" s="231">
        <f>SUM(J46:O46)</f>
        <v>182977</v>
      </c>
      <c r="J46" s="224">
        <v>6450</v>
      </c>
      <c r="K46" s="224" t="s">
        <v>75</v>
      </c>
      <c r="L46" s="224">
        <v>78853</v>
      </c>
      <c r="M46" s="224">
        <v>28079</v>
      </c>
      <c r="N46" s="224">
        <v>61686</v>
      </c>
      <c r="O46" s="224">
        <v>7909</v>
      </c>
    </row>
    <row r="47" spans="1:15" ht="18.75" customHeight="1">
      <c r="A47" s="33" t="s">
        <v>387</v>
      </c>
      <c r="B47" s="224">
        <v>77</v>
      </c>
      <c r="C47" s="232">
        <f>SUM(D47:H47)</f>
        <v>879</v>
      </c>
      <c r="D47" s="229">
        <v>434</v>
      </c>
      <c r="E47" s="229" t="s">
        <v>75</v>
      </c>
      <c r="F47" s="229">
        <v>443</v>
      </c>
      <c r="G47" s="229" t="s">
        <v>75</v>
      </c>
      <c r="H47" s="230">
        <v>2</v>
      </c>
      <c r="I47" s="231">
        <f>SUM(J47:O47)</f>
        <v>879</v>
      </c>
      <c r="J47" s="224">
        <v>217</v>
      </c>
      <c r="K47" s="224" t="s">
        <v>75</v>
      </c>
      <c r="L47" s="224">
        <v>17</v>
      </c>
      <c r="M47" s="224">
        <v>49</v>
      </c>
      <c r="N47" s="224">
        <v>277</v>
      </c>
      <c r="O47" s="224">
        <v>319</v>
      </c>
    </row>
    <row r="48" spans="1:15" ht="18.75" customHeight="1">
      <c r="A48" s="33" t="s">
        <v>386</v>
      </c>
      <c r="B48" s="224">
        <v>14</v>
      </c>
      <c r="C48" s="232">
        <f>SUM(D48:H48)</f>
        <v>1636</v>
      </c>
      <c r="D48" s="229">
        <v>1515</v>
      </c>
      <c r="E48" s="229" t="s">
        <v>75</v>
      </c>
      <c r="F48" s="229">
        <v>121</v>
      </c>
      <c r="G48" s="229" t="s">
        <v>75</v>
      </c>
      <c r="H48" s="230" t="s">
        <v>75</v>
      </c>
      <c r="I48" s="231">
        <f>SUM(J48:O48)</f>
        <v>1636</v>
      </c>
      <c r="J48" s="224">
        <v>231</v>
      </c>
      <c r="K48" s="224" t="s">
        <v>75</v>
      </c>
      <c r="L48" s="224">
        <v>617</v>
      </c>
      <c r="M48" s="224">
        <v>143</v>
      </c>
      <c r="N48" s="224">
        <v>6</v>
      </c>
      <c r="O48" s="224">
        <v>639</v>
      </c>
    </row>
    <row r="49" spans="1:15" ht="18.75" customHeight="1">
      <c r="A49" s="33" t="s">
        <v>385</v>
      </c>
      <c r="B49" s="224">
        <v>10</v>
      </c>
      <c r="C49" s="232">
        <v>1350</v>
      </c>
      <c r="D49" s="229" t="s">
        <v>70</v>
      </c>
      <c r="E49" s="229" t="s">
        <v>75</v>
      </c>
      <c r="F49" s="229" t="s">
        <v>70</v>
      </c>
      <c r="G49" s="229" t="s">
        <v>75</v>
      </c>
      <c r="H49" s="230" t="s">
        <v>75</v>
      </c>
      <c r="I49" s="231">
        <v>1350</v>
      </c>
      <c r="J49" s="224" t="s">
        <v>70</v>
      </c>
      <c r="K49" s="224" t="s">
        <v>75</v>
      </c>
      <c r="L49" s="224" t="s">
        <v>70</v>
      </c>
      <c r="M49" s="224">
        <v>257</v>
      </c>
      <c r="N49" s="224" t="s">
        <v>70</v>
      </c>
      <c r="O49" s="224" t="s">
        <v>70</v>
      </c>
    </row>
    <row r="50" spans="1:15" ht="18.75" customHeight="1">
      <c r="A50" s="33" t="s">
        <v>384</v>
      </c>
      <c r="B50" s="224">
        <v>11</v>
      </c>
      <c r="C50" s="232">
        <f>SUM(D50:H50)</f>
        <v>47674</v>
      </c>
      <c r="D50" s="229">
        <v>14</v>
      </c>
      <c r="E50" s="229">
        <v>28</v>
      </c>
      <c r="F50" s="229">
        <v>37790</v>
      </c>
      <c r="G50" s="229" t="s">
        <v>75</v>
      </c>
      <c r="H50" s="230">
        <v>9842</v>
      </c>
      <c r="I50" s="231">
        <f>SUM(J50:O50)</f>
        <v>47674</v>
      </c>
      <c r="J50" s="224">
        <v>693</v>
      </c>
      <c r="K50" s="224" t="s">
        <v>75</v>
      </c>
      <c r="L50" s="224">
        <v>46191</v>
      </c>
      <c r="M50" s="224">
        <v>641</v>
      </c>
      <c r="N50" s="224">
        <v>6</v>
      </c>
      <c r="O50" s="224">
        <v>143</v>
      </c>
    </row>
    <row r="51" spans="1:15" ht="18.75" customHeight="1">
      <c r="A51" s="33" t="s">
        <v>246</v>
      </c>
      <c r="B51" s="224">
        <v>43</v>
      </c>
      <c r="C51" s="232">
        <f>SUM(D51:H51)</f>
        <v>2272</v>
      </c>
      <c r="D51" s="229">
        <v>640</v>
      </c>
      <c r="E51" s="229">
        <v>495</v>
      </c>
      <c r="F51" s="229">
        <v>1137</v>
      </c>
      <c r="G51" s="229" t="s">
        <v>75</v>
      </c>
      <c r="H51" s="230" t="s">
        <v>75</v>
      </c>
      <c r="I51" s="231">
        <f>SUM(J51:O51)</f>
        <v>2272</v>
      </c>
      <c r="J51" s="224">
        <v>39</v>
      </c>
      <c r="K51" s="224" t="s">
        <v>75</v>
      </c>
      <c r="L51" s="224">
        <v>619</v>
      </c>
      <c r="M51" s="224">
        <v>100</v>
      </c>
      <c r="N51" s="224">
        <v>953</v>
      </c>
      <c r="O51" s="224">
        <v>561</v>
      </c>
    </row>
    <row r="52" spans="1:15" ht="18.75" customHeight="1">
      <c r="A52" s="33" t="s">
        <v>383</v>
      </c>
      <c r="B52" s="224">
        <v>9</v>
      </c>
      <c r="C52" s="232">
        <f>SUM(D52:H52)</f>
        <v>91381</v>
      </c>
      <c r="D52" s="229">
        <v>28798</v>
      </c>
      <c r="E52" s="229" t="s">
        <v>75</v>
      </c>
      <c r="F52" s="229">
        <v>23520</v>
      </c>
      <c r="G52" s="229" t="s">
        <v>75</v>
      </c>
      <c r="H52" s="230">
        <v>39063</v>
      </c>
      <c r="I52" s="231">
        <f>SUM(J52:O52)</f>
        <v>91381</v>
      </c>
      <c r="J52" s="224">
        <v>736</v>
      </c>
      <c r="K52" s="224">
        <v>95</v>
      </c>
      <c r="L52" s="224">
        <v>2899</v>
      </c>
      <c r="M52" s="224">
        <v>74861</v>
      </c>
      <c r="N52" s="224">
        <v>11171</v>
      </c>
      <c r="O52" s="224">
        <v>1619</v>
      </c>
    </row>
    <row r="53" spans="1:15" ht="18.75" customHeight="1">
      <c r="A53" s="33" t="s">
        <v>382</v>
      </c>
      <c r="B53" s="224">
        <v>2</v>
      </c>
      <c r="C53" s="229" t="s">
        <v>70</v>
      </c>
      <c r="D53" s="229" t="s">
        <v>75</v>
      </c>
      <c r="E53" s="229" t="s">
        <v>75</v>
      </c>
      <c r="F53" s="229" t="s">
        <v>70</v>
      </c>
      <c r="G53" s="229" t="s">
        <v>75</v>
      </c>
      <c r="H53" s="230" t="s">
        <v>75</v>
      </c>
      <c r="I53" s="229" t="s">
        <v>70</v>
      </c>
      <c r="J53" s="224" t="s">
        <v>70</v>
      </c>
      <c r="K53" s="224" t="s">
        <v>75</v>
      </c>
      <c r="L53" s="224" t="s">
        <v>70</v>
      </c>
      <c r="M53" s="224" t="s">
        <v>75</v>
      </c>
      <c r="N53" s="224" t="s">
        <v>70</v>
      </c>
      <c r="O53" s="224" t="s">
        <v>75</v>
      </c>
    </row>
    <row r="54" spans="1:15" ht="18.75" customHeight="1">
      <c r="A54" s="33" t="s">
        <v>241</v>
      </c>
      <c r="B54" s="224">
        <v>23</v>
      </c>
      <c r="C54" s="232">
        <f>SUM(D54:H54)</f>
        <v>9440</v>
      </c>
      <c r="D54" s="229">
        <v>657</v>
      </c>
      <c r="E54" s="229">
        <v>230</v>
      </c>
      <c r="F54" s="229">
        <v>7148</v>
      </c>
      <c r="G54" s="229">
        <v>3</v>
      </c>
      <c r="H54" s="230">
        <v>1402</v>
      </c>
      <c r="I54" s="231">
        <f>SUM(J54:O54)</f>
        <v>9440</v>
      </c>
      <c r="J54" s="224">
        <v>156</v>
      </c>
      <c r="K54" s="224" t="s">
        <v>75</v>
      </c>
      <c r="L54" s="224">
        <v>1875</v>
      </c>
      <c r="M54" s="224">
        <v>6938</v>
      </c>
      <c r="N54" s="224">
        <v>27</v>
      </c>
      <c r="O54" s="224">
        <v>444</v>
      </c>
    </row>
    <row r="55" spans="1:15" ht="18.75" customHeight="1">
      <c r="A55" s="33" t="s">
        <v>381</v>
      </c>
      <c r="B55" s="224" t="s">
        <v>75</v>
      </c>
      <c r="C55" s="229" t="s">
        <v>75</v>
      </c>
      <c r="D55" s="229" t="s">
        <v>75</v>
      </c>
      <c r="E55" s="229" t="s">
        <v>75</v>
      </c>
      <c r="F55" s="229" t="s">
        <v>75</v>
      </c>
      <c r="G55" s="229" t="s">
        <v>75</v>
      </c>
      <c r="H55" s="230" t="s">
        <v>75</v>
      </c>
      <c r="I55" s="229" t="s">
        <v>75</v>
      </c>
      <c r="J55" s="224" t="s">
        <v>75</v>
      </c>
      <c r="K55" s="224" t="s">
        <v>75</v>
      </c>
      <c r="L55" s="224" t="s">
        <v>75</v>
      </c>
      <c r="M55" s="224" t="s">
        <v>75</v>
      </c>
      <c r="N55" s="224" t="s">
        <v>75</v>
      </c>
      <c r="O55" s="224" t="s">
        <v>75</v>
      </c>
    </row>
    <row r="56" spans="1:15" ht="18.75" customHeight="1">
      <c r="A56" s="141" t="s">
        <v>416</v>
      </c>
      <c r="B56" s="224" t="s">
        <v>75</v>
      </c>
      <c r="C56" s="229" t="s">
        <v>75</v>
      </c>
      <c r="D56" s="229" t="s">
        <v>75</v>
      </c>
      <c r="E56" s="229" t="s">
        <v>75</v>
      </c>
      <c r="F56" s="229" t="s">
        <v>75</v>
      </c>
      <c r="G56" s="229" t="s">
        <v>75</v>
      </c>
      <c r="H56" s="230" t="s">
        <v>75</v>
      </c>
      <c r="I56" s="229" t="s">
        <v>75</v>
      </c>
      <c r="J56" s="224" t="s">
        <v>75</v>
      </c>
      <c r="K56" s="224" t="s">
        <v>75</v>
      </c>
      <c r="L56" s="224" t="s">
        <v>75</v>
      </c>
      <c r="M56" s="224" t="s">
        <v>75</v>
      </c>
      <c r="N56" s="224" t="s">
        <v>75</v>
      </c>
      <c r="O56" s="224" t="s">
        <v>75</v>
      </c>
    </row>
    <row r="57" spans="1:15" ht="18.75" customHeight="1">
      <c r="A57" s="33" t="s">
        <v>239</v>
      </c>
      <c r="B57" s="224">
        <v>19</v>
      </c>
      <c r="C57" s="232">
        <f>SUM(D57:H57)</f>
        <v>2874</v>
      </c>
      <c r="D57" s="229">
        <v>256</v>
      </c>
      <c r="E57" s="229" t="s">
        <v>75</v>
      </c>
      <c r="F57" s="229">
        <v>2288</v>
      </c>
      <c r="G57" s="229" t="s">
        <v>75</v>
      </c>
      <c r="H57" s="230">
        <v>330</v>
      </c>
      <c r="I57" s="231">
        <f>SUM(J57:O57)</f>
        <v>2874</v>
      </c>
      <c r="J57" s="224">
        <v>113</v>
      </c>
      <c r="K57" s="224">
        <v>758</v>
      </c>
      <c r="L57" s="224">
        <v>957</v>
      </c>
      <c r="M57" s="224">
        <v>222</v>
      </c>
      <c r="N57" s="224">
        <v>469</v>
      </c>
      <c r="O57" s="224">
        <v>355</v>
      </c>
    </row>
    <row r="58" spans="1:15" ht="18.75" customHeight="1">
      <c r="A58" s="33" t="s">
        <v>380</v>
      </c>
      <c r="B58" s="224">
        <v>16</v>
      </c>
      <c r="C58" s="232">
        <f>SUM(D58:H58)</f>
        <v>4149</v>
      </c>
      <c r="D58" s="229">
        <v>756</v>
      </c>
      <c r="E58" s="229" t="s">
        <v>75</v>
      </c>
      <c r="F58" s="229">
        <v>3184</v>
      </c>
      <c r="G58" s="229" t="s">
        <v>75</v>
      </c>
      <c r="H58" s="230">
        <v>209</v>
      </c>
      <c r="I58" s="231">
        <f>SUM(J58:O58)</f>
        <v>4149</v>
      </c>
      <c r="J58" s="224">
        <v>55</v>
      </c>
      <c r="K58" s="224" t="s">
        <v>75</v>
      </c>
      <c r="L58" s="224">
        <v>578</v>
      </c>
      <c r="M58" s="224">
        <v>3111</v>
      </c>
      <c r="N58" s="224">
        <v>53</v>
      </c>
      <c r="O58" s="224">
        <v>352</v>
      </c>
    </row>
    <row r="59" spans="1:15" ht="18.75" customHeight="1">
      <c r="A59" s="33" t="s">
        <v>379</v>
      </c>
      <c r="B59" s="224">
        <v>3</v>
      </c>
      <c r="C59" s="232">
        <f>SUM(D59:H59)</f>
        <v>2355</v>
      </c>
      <c r="D59" s="229">
        <v>381</v>
      </c>
      <c r="E59" s="229" t="s">
        <v>75</v>
      </c>
      <c r="F59" s="229">
        <v>1974</v>
      </c>
      <c r="G59" s="229" t="s">
        <v>75</v>
      </c>
      <c r="H59" s="230" t="s">
        <v>75</v>
      </c>
      <c r="I59" s="231">
        <f>SUM(J59:O59)</f>
        <v>2355</v>
      </c>
      <c r="J59" s="224">
        <v>81</v>
      </c>
      <c r="K59" s="224" t="s">
        <v>75</v>
      </c>
      <c r="L59" s="224">
        <v>1807</v>
      </c>
      <c r="M59" s="224">
        <v>222</v>
      </c>
      <c r="N59" s="224">
        <v>56</v>
      </c>
      <c r="O59" s="224">
        <v>189</v>
      </c>
    </row>
    <row r="60" spans="1:15" ht="18.75" customHeight="1">
      <c r="A60" s="33" t="s">
        <v>378</v>
      </c>
      <c r="B60" s="224">
        <v>47</v>
      </c>
      <c r="C60" s="232">
        <f>SUM(D60:H60)</f>
        <v>4563</v>
      </c>
      <c r="D60" s="229">
        <v>642</v>
      </c>
      <c r="E60" s="229">
        <v>2</v>
      </c>
      <c r="F60" s="229">
        <v>3784</v>
      </c>
      <c r="G60" s="229" t="s">
        <v>75</v>
      </c>
      <c r="H60" s="230">
        <v>135</v>
      </c>
      <c r="I60" s="231">
        <f>SUM(J60:O60)</f>
        <v>4563</v>
      </c>
      <c r="J60" s="224">
        <v>144</v>
      </c>
      <c r="K60" s="224" t="s">
        <v>75</v>
      </c>
      <c r="L60" s="224">
        <v>1994</v>
      </c>
      <c r="M60" s="224">
        <v>1643</v>
      </c>
      <c r="N60" s="224">
        <v>220</v>
      </c>
      <c r="O60" s="224">
        <v>562</v>
      </c>
    </row>
    <row r="61" spans="1:15" ht="18.75" customHeight="1">
      <c r="A61" s="33" t="s">
        <v>235</v>
      </c>
      <c r="B61" s="224">
        <v>124</v>
      </c>
      <c r="C61" s="232">
        <f>SUM(D61:H61)</f>
        <v>27771</v>
      </c>
      <c r="D61" s="229">
        <v>4807</v>
      </c>
      <c r="E61" s="229">
        <v>1825</v>
      </c>
      <c r="F61" s="229">
        <v>16994</v>
      </c>
      <c r="G61" s="229">
        <v>165</v>
      </c>
      <c r="H61" s="230">
        <v>3980</v>
      </c>
      <c r="I61" s="231">
        <f>SUM(J61:O61)</f>
        <v>27771</v>
      </c>
      <c r="J61" s="224">
        <v>1534</v>
      </c>
      <c r="K61" s="224" t="s">
        <v>75</v>
      </c>
      <c r="L61" s="224">
        <v>6635</v>
      </c>
      <c r="M61" s="224">
        <v>11269</v>
      </c>
      <c r="N61" s="224">
        <v>3081</v>
      </c>
      <c r="O61" s="224">
        <v>5252</v>
      </c>
    </row>
    <row r="62" spans="1:15" ht="18.75" customHeight="1">
      <c r="A62" s="33" t="s">
        <v>234</v>
      </c>
      <c r="B62" s="224">
        <v>96</v>
      </c>
      <c r="C62" s="232">
        <f>SUM(D62:H62)</f>
        <v>69430</v>
      </c>
      <c r="D62" s="229">
        <v>11399</v>
      </c>
      <c r="E62" s="229" t="s">
        <v>75</v>
      </c>
      <c r="F62" s="229">
        <v>14629</v>
      </c>
      <c r="G62" s="229">
        <v>413</v>
      </c>
      <c r="H62" s="230">
        <v>42989</v>
      </c>
      <c r="I62" s="231">
        <f>SUM(J62:O62)</f>
        <v>69430</v>
      </c>
      <c r="J62" s="224">
        <v>477</v>
      </c>
      <c r="K62" s="224" t="s">
        <v>75</v>
      </c>
      <c r="L62" s="224">
        <v>11462</v>
      </c>
      <c r="M62" s="224">
        <v>44268</v>
      </c>
      <c r="N62" s="224">
        <v>9269</v>
      </c>
      <c r="O62" s="224">
        <v>3954</v>
      </c>
    </row>
    <row r="63" spans="1:15" ht="18.75" customHeight="1">
      <c r="A63" s="33" t="s">
        <v>233</v>
      </c>
      <c r="B63" s="224">
        <v>11</v>
      </c>
      <c r="C63" s="232">
        <f>SUM(D63:H63)</f>
        <v>2442</v>
      </c>
      <c r="D63" s="229">
        <v>189</v>
      </c>
      <c r="E63" s="229" t="s">
        <v>75</v>
      </c>
      <c r="F63" s="229">
        <v>2253</v>
      </c>
      <c r="G63" s="229" t="s">
        <v>75</v>
      </c>
      <c r="H63" s="230" t="s">
        <v>75</v>
      </c>
      <c r="I63" s="231">
        <f>SUM(J63:O63)</f>
        <v>2442</v>
      </c>
      <c r="J63" s="224">
        <v>29</v>
      </c>
      <c r="K63" s="224" t="s">
        <v>75</v>
      </c>
      <c r="L63" s="224">
        <v>1034</v>
      </c>
      <c r="M63" s="224">
        <v>487</v>
      </c>
      <c r="N63" s="224">
        <v>8</v>
      </c>
      <c r="O63" s="224">
        <v>884</v>
      </c>
    </row>
    <row r="64" spans="1:15" ht="18.75" customHeight="1">
      <c r="A64" s="33" t="s">
        <v>232</v>
      </c>
      <c r="B64" s="224">
        <v>2</v>
      </c>
      <c r="C64" s="229" t="s">
        <v>70</v>
      </c>
      <c r="D64" s="229" t="s">
        <v>70</v>
      </c>
      <c r="E64" s="229" t="s">
        <v>75</v>
      </c>
      <c r="F64" s="229" t="s">
        <v>75</v>
      </c>
      <c r="G64" s="229" t="s">
        <v>75</v>
      </c>
      <c r="H64" s="230" t="s">
        <v>75</v>
      </c>
      <c r="I64" s="229" t="s">
        <v>70</v>
      </c>
      <c r="J64" s="224" t="s">
        <v>75</v>
      </c>
      <c r="K64" s="224" t="s">
        <v>75</v>
      </c>
      <c r="L64" s="224" t="s">
        <v>75</v>
      </c>
      <c r="M64" s="224" t="s">
        <v>75</v>
      </c>
      <c r="N64" s="224" t="s">
        <v>75</v>
      </c>
      <c r="O64" s="224" t="s">
        <v>70</v>
      </c>
    </row>
    <row r="65" spans="1:15" ht="18.75" customHeight="1">
      <c r="A65" s="33" t="s">
        <v>231</v>
      </c>
      <c r="B65" s="224" t="s">
        <v>75</v>
      </c>
      <c r="C65" s="229" t="s">
        <v>75</v>
      </c>
      <c r="D65" s="229" t="s">
        <v>75</v>
      </c>
      <c r="E65" s="229" t="s">
        <v>75</v>
      </c>
      <c r="F65" s="229" t="s">
        <v>75</v>
      </c>
      <c r="G65" s="229" t="s">
        <v>75</v>
      </c>
      <c r="H65" s="230" t="s">
        <v>75</v>
      </c>
      <c r="I65" s="229" t="s">
        <v>75</v>
      </c>
      <c r="J65" s="224" t="s">
        <v>75</v>
      </c>
      <c r="K65" s="224" t="s">
        <v>75</v>
      </c>
      <c r="L65" s="224" t="s">
        <v>75</v>
      </c>
      <c r="M65" s="224" t="s">
        <v>75</v>
      </c>
      <c r="N65" s="224" t="s">
        <v>75</v>
      </c>
      <c r="O65" s="224" t="s">
        <v>75</v>
      </c>
    </row>
    <row r="66" spans="1:15" ht="18.75" customHeight="1">
      <c r="A66" s="182" t="s">
        <v>377</v>
      </c>
      <c r="B66" s="225">
        <v>17</v>
      </c>
      <c r="C66" s="228">
        <f>SUM(D66:H66)</f>
        <v>548</v>
      </c>
      <c r="D66" s="228">
        <v>394</v>
      </c>
      <c r="E66" s="228" t="s">
        <v>75</v>
      </c>
      <c r="F66" s="228">
        <v>129</v>
      </c>
      <c r="G66" s="228" t="s">
        <v>75</v>
      </c>
      <c r="H66" s="227">
        <v>25</v>
      </c>
      <c r="I66" s="226">
        <f>SUM(J66:O66)</f>
        <v>548</v>
      </c>
      <c r="J66" s="225">
        <v>26</v>
      </c>
      <c r="K66" s="225" t="s">
        <v>75</v>
      </c>
      <c r="L66" s="225">
        <v>158</v>
      </c>
      <c r="M66" s="225">
        <v>27</v>
      </c>
      <c r="N66" s="225">
        <v>100</v>
      </c>
      <c r="O66" s="225">
        <v>237</v>
      </c>
    </row>
    <row r="67" spans="1:15" ht="18.75" customHeight="1">
      <c r="A67" s="7" t="s">
        <v>164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ht="18.75" customHeight="1">
      <c r="A68" s="7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3"/>
    </row>
  </sheetData>
  <sheetProtection/>
  <mergeCells count="36">
    <mergeCell ref="D40:D41"/>
    <mergeCell ref="F40:F41"/>
    <mergeCell ref="G40:G41"/>
    <mergeCell ref="H40:H41"/>
    <mergeCell ref="A39:A41"/>
    <mergeCell ref="O40:O41"/>
    <mergeCell ref="N40:N41"/>
    <mergeCell ref="I40:I41"/>
    <mergeCell ref="J40:J41"/>
    <mergeCell ref="K40:K41"/>
    <mergeCell ref="M40:M41"/>
    <mergeCell ref="I39:O39"/>
    <mergeCell ref="L40:L41"/>
    <mergeCell ref="C39:H39"/>
    <mergeCell ref="F28:G28"/>
    <mergeCell ref="F12:G12"/>
    <mergeCell ref="F18:G18"/>
    <mergeCell ref="F8:G8"/>
    <mergeCell ref="D6:E7"/>
    <mergeCell ref="B39:B41"/>
    <mergeCell ref="C40:C41"/>
    <mergeCell ref="A36:O36"/>
    <mergeCell ref="A37:O37"/>
    <mergeCell ref="E40:E41"/>
    <mergeCell ref="F27:G27"/>
    <mergeCell ref="J6:K7"/>
    <mergeCell ref="J8:K8"/>
    <mergeCell ref="L8:M8"/>
    <mergeCell ref="A4:M4"/>
    <mergeCell ref="H6:I7"/>
    <mergeCell ref="L6:M7"/>
    <mergeCell ref="A3:M3"/>
    <mergeCell ref="A6:A7"/>
    <mergeCell ref="B6:C7"/>
    <mergeCell ref="H8:I8"/>
    <mergeCell ref="F6:G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25">
      <selection activeCell="L38" sqref="L38"/>
    </sheetView>
  </sheetViews>
  <sheetFormatPr defaultColWidth="8.796875" defaultRowHeight="21.75" customHeight="1"/>
  <cols>
    <col min="1" max="2" width="3.09765625" style="0" customWidth="1"/>
    <col min="3" max="3" width="3.19921875" style="0" customWidth="1"/>
    <col min="4" max="4" width="2.5" style="0" customWidth="1"/>
    <col min="5" max="5" width="13.09765625" style="0" customWidth="1"/>
    <col min="6" max="8" width="14.3984375" style="0" customWidth="1"/>
    <col min="9" max="16384" width="13.09765625" style="0" customWidth="1"/>
  </cols>
  <sheetData>
    <row r="1" spans="1:21" ht="21.75" customHeight="1">
      <c r="A1" s="59" t="s">
        <v>124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60" t="s">
        <v>123</v>
      </c>
      <c r="U1" s="61"/>
    </row>
    <row r="2" spans="1:21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.75" customHeight="1">
      <c r="A3" s="63" t="s">
        <v>122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1.75" customHeight="1">
      <c r="A4" s="95" t="s">
        <v>121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21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93" t="s">
        <v>120</v>
      </c>
    </row>
    <row r="6" spans="1:21" ht="21.75" customHeight="1">
      <c r="A6" s="4"/>
      <c r="B6" s="4"/>
      <c r="C6" s="4"/>
      <c r="D6" s="4"/>
      <c r="E6" s="92" t="s">
        <v>0</v>
      </c>
      <c r="F6" s="91" t="s">
        <v>119</v>
      </c>
      <c r="G6" s="91" t="s">
        <v>117</v>
      </c>
      <c r="H6" s="91" t="s">
        <v>115</v>
      </c>
      <c r="I6" s="91" t="s">
        <v>113</v>
      </c>
      <c r="J6" s="91" t="s">
        <v>111</v>
      </c>
      <c r="K6" s="91" t="s">
        <v>109</v>
      </c>
      <c r="L6" s="91" t="s">
        <v>107</v>
      </c>
      <c r="M6" s="91" t="s">
        <v>105</v>
      </c>
      <c r="N6" s="91" t="s">
        <v>103</v>
      </c>
      <c r="O6" s="91" t="s">
        <v>101</v>
      </c>
      <c r="P6" s="91" t="s">
        <v>99</v>
      </c>
      <c r="Q6" s="91" t="s">
        <v>97</v>
      </c>
      <c r="R6" s="90" t="s">
        <v>95</v>
      </c>
      <c r="S6" s="90" t="s">
        <v>93</v>
      </c>
      <c r="T6" s="90" t="s">
        <v>91</v>
      </c>
      <c r="U6" s="89" t="s">
        <v>89</v>
      </c>
    </row>
    <row r="7" spans="1:21" ht="21.75" customHeight="1">
      <c r="A7" s="9" t="s">
        <v>87</v>
      </c>
      <c r="B7" s="9"/>
      <c r="C7" s="9"/>
      <c r="D7" s="9"/>
      <c r="E7" s="1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88"/>
    </row>
    <row r="8" spans="1:21" ht="21.75" customHeight="1">
      <c r="A8" s="87" t="s">
        <v>86</v>
      </c>
      <c r="B8" s="87"/>
      <c r="C8" s="87"/>
      <c r="D8" s="87"/>
      <c r="E8" s="86"/>
      <c r="F8" s="85">
        <v>527156494</v>
      </c>
      <c r="G8" s="85">
        <v>511573458</v>
      </c>
      <c r="H8" s="85">
        <f>SUM(I8:T8)</f>
        <v>527458629</v>
      </c>
      <c r="I8" s="85">
        <v>42235515</v>
      </c>
      <c r="J8" s="85">
        <v>42694513</v>
      </c>
      <c r="K8" s="85">
        <v>44890196</v>
      </c>
      <c r="L8" s="85">
        <v>45038139</v>
      </c>
      <c r="M8" s="85">
        <v>43455713</v>
      </c>
      <c r="N8" s="85">
        <v>44185156</v>
      </c>
      <c r="O8" s="85">
        <v>45386028</v>
      </c>
      <c r="P8" s="85">
        <v>42042428</v>
      </c>
      <c r="Q8" s="85">
        <v>44285613</v>
      </c>
      <c r="R8" s="85">
        <v>44711813</v>
      </c>
      <c r="S8" s="85">
        <v>44308539</v>
      </c>
      <c r="T8" s="85">
        <v>44224976</v>
      </c>
      <c r="U8" s="85">
        <f>AVERAGE(I8:T8)</f>
        <v>43954885.75</v>
      </c>
    </row>
    <row r="9" spans="1:21" ht="21.75" customHeight="1">
      <c r="A9" s="7"/>
      <c r="B9" s="7"/>
      <c r="C9" s="7"/>
      <c r="D9" s="7"/>
      <c r="E9" s="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1.75" customHeight="1">
      <c r="A10" s="7"/>
      <c r="B10" s="78" t="s">
        <v>85</v>
      </c>
      <c r="C10" s="77"/>
      <c r="D10" s="77"/>
      <c r="E10" s="76"/>
      <c r="F10" s="75" t="s">
        <v>70</v>
      </c>
      <c r="G10" s="75" t="s">
        <v>75</v>
      </c>
      <c r="H10" s="75" t="s">
        <v>75</v>
      </c>
      <c r="I10" s="75" t="s">
        <v>75</v>
      </c>
      <c r="J10" s="75" t="s">
        <v>75</v>
      </c>
      <c r="K10" s="75" t="s">
        <v>75</v>
      </c>
      <c r="L10" s="75" t="s">
        <v>75</v>
      </c>
      <c r="M10" s="75" t="s">
        <v>75</v>
      </c>
      <c r="N10" s="75" t="s">
        <v>75</v>
      </c>
      <c r="O10" s="75" t="s">
        <v>75</v>
      </c>
      <c r="P10" s="75" t="s">
        <v>75</v>
      </c>
      <c r="Q10" s="75" t="s">
        <v>75</v>
      </c>
      <c r="R10" s="75" t="s">
        <v>75</v>
      </c>
      <c r="S10" s="75" t="s">
        <v>75</v>
      </c>
      <c r="T10" s="75" t="s">
        <v>75</v>
      </c>
      <c r="U10" s="75" t="s">
        <v>75</v>
      </c>
    </row>
    <row r="11" spans="1:21" ht="21.75" customHeight="1">
      <c r="A11" s="7"/>
      <c r="B11" s="7"/>
      <c r="C11" s="7"/>
      <c r="D11" s="7"/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1.75" customHeight="1">
      <c r="A12" s="7"/>
      <c r="B12" s="78" t="s">
        <v>84</v>
      </c>
      <c r="C12" s="77"/>
      <c r="D12" s="77"/>
      <c r="E12" s="76"/>
      <c r="F12" s="81">
        <f>SUM(F13:F18)</f>
        <v>8396255</v>
      </c>
      <c r="G12" s="81">
        <f>SUM(G13:G18)</f>
        <v>8462804</v>
      </c>
      <c r="H12" s="81">
        <f>SUM(H13:H18)</f>
        <v>8221236</v>
      </c>
      <c r="I12" s="81">
        <f>SUM(I13:I18)</f>
        <v>659837</v>
      </c>
      <c r="J12" s="81">
        <f>SUM(J13:J18)</f>
        <v>683965</v>
      </c>
      <c r="K12" s="81">
        <f>SUM(K13:K18)</f>
        <v>715297</v>
      </c>
      <c r="L12" s="81">
        <f>SUM(L13:L18)</f>
        <v>733954</v>
      </c>
      <c r="M12" s="81">
        <f>SUM(M13:M18)</f>
        <v>713676</v>
      </c>
      <c r="N12" s="81">
        <f>SUM(N13:N18)</f>
        <v>701122</v>
      </c>
      <c r="O12" s="81">
        <f>SUM(O13:O18)</f>
        <v>683403</v>
      </c>
      <c r="P12" s="81">
        <f>SUM(P13:P18)</f>
        <v>642624</v>
      </c>
      <c r="Q12" s="81">
        <f>SUM(Q13:Q18)</f>
        <v>675688</v>
      </c>
      <c r="R12" s="81">
        <f>SUM(R13:R18)</f>
        <v>702391</v>
      </c>
      <c r="S12" s="81">
        <f>SUM(S13:S18)</f>
        <v>649598</v>
      </c>
      <c r="T12" s="81">
        <f>SUM(T13:T18)</f>
        <v>659681</v>
      </c>
      <c r="U12" s="81">
        <f>SUM(U13:U18)</f>
        <v>685103.0000000001</v>
      </c>
    </row>
    <row r="13" spans="1:21" ht="21.75" customHeight="1">
      <c r="A13" s="7"/>
      <c r="B13" s="7"/>
      <c r="C13" s="7" t="s">
        <v>83</v>
      </c>
      <c r="D13" s="7"/>
      <c r="E13" s="33" t="s">
        <v>82</v>
      </c>
      <c r="F13" s="81">
        <v>403953</v>
      </c>
      <c r="G13" s="81">
        <v>429745</v>
      </c>
      <c r="H13" s="80">
        <f>SUM(I13:T13)</f>
        <v>364259</v>
      </c>
      <c r="I13" s="81">
        <v>28806</v>
      </c>
      <c r="J13" s="81">
        <v>29215</v>
      </c>
      <c r="K13" s="81">
        <v>26391</v>
      </c>
      <c r="L13" s="81">
        <v>32287</v>
      </c>
      <c r="M13" s="81">
        <v>31846</v>
      </c>
      <c r="N13" s="81">
        <v>34958</v>
      </c>
      <c r="O13" s="81">
        <v>34886</v>
      </c>
      <c r="P13" s="81">
        <v>29706</v>
      </c>
      <c r="Q13" s="81">
        <v>33909</v>
      </c>
      <c r="R13" s="81">
        <v>32885</v>
      </c>
      <c r="S13" s="81">
        <v>24461</v>
      </c>
      <c r="T13" s="81">
        <v>24909</v>
      </c>
      <c r="U13" s="80">
        <f>AVERAGE(I13:T13)</f>
        <v>30354.916666666668</v>
      </c>
    </row>
    <row r="14" spans="1:21" ht="21.75" customHeight="1">
      <c r="A14" s="7"/>
      <c r="B14" s="7"/>
      <c r="C14" s="7"/>
      <c r="D14" s="7"/>
      <c r="E14" s="33" t="s">
        <v>62</v>
      </c>
      <c r="F14" s="81">
        <v>3890177</v>
      </c>
      <c r="G14" s="81">
        <v>4166414</v>
      </c>
      <c r="H14" s="80">
        <f>SUM(I14:T14)</f>
        <v>4188536</v>
      </c>
      <c r="I14" s="81">
        <v>343603</v>
      </c>
      <c r="J14" s="81">
        <v>353889</v>
      </c>
      <c r="K14" s="81">
        <v>361643</v>
      </c>
      <c r="L14" s="81">
        <v>363627</v>
      </c>
      <c r="M14" s="81">
        <v>358509</v>
      </c>
      <c r="N14" s="81">
        <v>350088</v>
      </c>
      <c r="O14" s="81">
        <v>352144</v>
      </c>
      <c r="P14" s="81">
        <v>337882</v>
      </c>
      <c r="Q14" s="81">
        <v>347368</v>
      </c>
      <c r="R14" s="81">
        <v>361407</v>
      </c>
      <c r="S14" s="81">
        <v>332209</v>
      </c>
      <c r="T14" s="81">
        <v>326167</v>
      </c>
      <c r="U14" s="80">
        <f>AVERAGE(I14:T14)</f>
        <v>349044.6666666667</v>
      </c>
    </row>
    <row r="15" spans="1:21" ht="21.75" customHeight="1">
      <c r="A15" s="7"/>
      <c r="B15" s="7"/>
      <c r="C15" s="97" t="s">
        <v>79</v>
      </c>
      <c r="D15" s="7"/>
      <c r="E15" s="33" t="s">
        <v>78</v>
      </c>
      <c r="F15" s="81">
        <v>186047</v>
      </c>
      <c r="G15" s="81">
        <v>200753</v>
      </c>
      <c r="H15" s="80">
        <f>SUM(I15:T15)</f>
        <v>166622</v>
      </c>
      <c r="I15" s="81">
        <v>16816</v>
      </c>
      <c r="J15" s="81">
        <v>18843</v>
      </c>
      <c r="K15" s="81">
        <v>19143</v>
      </c>
      <c r="L15" s="81">
        <v>15398</v>
      </c>
      <c r="M15" s="81">
        <v>11216</v>
      </c>
      <c r="N15" s="81">
        <v>14507</v>
      </c>
      <c r="O15" s="81">
        <v>11831</v>
      </c>
      <c r="P15" s="81">
        <v>10701</v>
      </c>
      <c r="Q15" s="81">
        <v>11266</v>
      </c>
      <c r="R15" s="81">
        <v>11620</v>
      </c>
      <c r="S15" s="81">
        <v>11418</v>
      </c>
      <c r="T15" s="81">
        <v>13863</v>
      </c>
      <c r="U15" s="80">
        <f>AVERAGE(I15:T15)</f>
        <v>13885.166666666666</v>
      </c>
    </row>
    <row r="16" spans="1:21" ht="21.75" customHeight="1">
      <c r="A16" s="7"/>
      <c r="B16" s="7"/>
      <c r="C16" s="7" t="s">
        <v>81</v>
      </c>
      <c r="D16" s="7"/>
      <c r="E16" s="33" t="s">
        <v>80</v>
      </c>
      <c r="F16" s="81">
        <v>2766443</v>
      </c>
      <c r="G16" s="81">
        <v>2536450</v>
      </c>
      <c r="H16" s="80">
        <f>SUM(I16:T16)</f>
        <v>2528156</v>
      </c>
      <c r="I16" s="81">
        <v>190720</v>
      </c>
      <c r="J16" s="81">
        <v>201984</v>
      </c>
      <c r="K16" s="81">
        <v>219735</v>
      </c>
      <c r="L16" s="81">
        <v>228724</v>
      </c>
      <c r="M16" s="81">
        <v>220182</v>
      </c>
      <c r="N16" s="81">
        <v>217299</v>
      </c>
      <c r="O16" s="81">
        <v>210248</v>
      </c>
      <c r="P16" s="81">
        <v>191649</v>
      </c>
      <c r="Q16" s="81">
        <v>208493</v>
      </c>
      <c r="R16" s="81">
        <v>219421</v>
      </c>
      <c r="S16" s="81">
        <v>205423</v>
      </c>
      <c r="T16" s="81">
        <v>214278</v>
      </c>
      <c r="U16" s="80">
        <f>AVERAGE(I16:T16)</f>
        <v>210679.66666666666</v>
      </c>
    </row>
    <row r="17" spans="1:21" ht="21.75" customHeight="1">
      <c r="A17" s="7"/>
      <c r="B17" s="7"/>
      <c r="C17" s="97" t="s">
        <v>79</v>
      </c>
      <c r="D17" s="7"/>
      <c r="E17" s="33" t="s">
        <v>78</v>
      </c>
      <c r="F17" s="81">
        <v>82142</v>
      </c>
      <c r="G17" s="81">
        <v>79736</v>
      </c>
      <c r="H17" s="80">
        <f>SUM(I17:T17)</f>
        <v>75985</v>
      </c>
      <c r="I17" s="81">
        <v>6419</v>
      </c>
      <c r="J17" s="81">
        <v>6545</v>
      </c>
      <c r="K17" s="81">
        <v>6632</v>
      </c>
      <c r="L17" s="81">
        <v>6666</v>
      </c>
      <c r="M17" s="81">
        <v>6197</v>
      </c>
      <c r="N17" s="81">
        <v>6345</v>
      </c>
      <c r="O17" s="81">
        <v>6309</v>
      </c>
      <c r="P17" s="81">
        <v>6391</v>
      </c>
      <c r="Q17" s="81">
        <v>6401</v>
      </c>
      <c r="R17" s="81">
        <v>6162</v>
      </c>
      <c r="S17" s="81">
        <v>6077</v>
      </c>
      <c r="T17" s="81">
        <v>5841</v>
      </c>
      <c r="U17" s="80">
        <f>AVERAGE(I17:T17)</f>
        <v>6332.083333333333</v>
      </c>
    </row>
    <row r="18" spans="1:21" ht="21.75" customHeight="1">
      <c r="A18" s="7"/>
      <c r="B18" s="7"/>
      <c r="C18" s="78" t="s">
        <v>77</v>
      </c>
      <c r="D18" s="78"/>
      <c r="E18" s="76"/>
      <c r="F18" s="81">
        <v>1067493</v>
      </c>
      <c r="G18" s="81">
        <v>1049706</v>
      </c>
      <c r="H18" s="80">
        <f>SUM(I18:T18)</f>
        <v>897678</v>
      </c>
      <c r="I18" s="81">
        <v>73473</v>
      </c>
      <c r="J18" s="81">
        <v>73489</v>
      </c>
      <c r="K18" s="81">
        <v>81753</v>
      </c>
      <c r="L18" s="81">
        <v>87252</v>
      </c>
      <c r="M18" s="81">
        <v>85726</v>
      </c>
      <c r="N18" s="81">
        <v>77925</v>
      </c>
      <c r="O18" s="81">
        <v>67985</v>
      </c>
      <c r="P18" s="81">
        <v>66295</v>
      </c>
      <c r="Q18" s="81">
        <v>68251</v>
      </c>
      <c r="R18" s="81">
        <v>70896</v>
      </c>
      <c r="S18" s="81">
        <v>70010</v>
      </c>
      <c r="T18" s="81">
        <v>74623</v>
      </c>
      <c r="U18" s="80">
        <f>AVERAGE(I18:T18)</f>
        <v>74806.5</v>
      </c>
    </row>
    <row r="19" spans="1:21" ht="21.75" customHeight="1">
      <c r="A19" s="7"/>
      <c r="B19" s="7"/>
      <c r="C19" s="7"/>
      <c r="D19" s="7"/>
      <c r="E19" s="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1.75" customHeight="1">
      <c r="A20" s="7"/>
      <c r="B20" s="78" t="s">
        <v>76</v>
      </c>
      <c r="C20" s="77"/>
      <c r="D20" s="77"/>
      <c r="E20" s="76"/>
      <c r="F20" s="75" t="s">
        <v>75</v>
      </c>
      <c r="G20" s="75" t="s">
        <v>75</v>
      </c>
      <c r="H20" s="75" t="s">
        <v>75</v>
      </c>
      <c r="I20" s="75" t="s">
        <v>75</v>
      </c>
      <c r="J20" s="75" t="s">
        <v>75</v>
      </c>
      <c r="K20" s="75" t="s">
        <v>75</v>
      </c>
      <c r="L20" s="75" t="s">
        <v>75</v>
      </c>
      <c r="M20" s="75" t="s">
        <v>75</v>
      </c>
      <c r="N20" s="75" t="s">
        <v>75</v>
      </c>
      <c r="O20" s="75" t="s">
        <v>75</v>
      </c>
      <c r="P20" s="75" t="s">
        <v>75</v>
      </c>
      <c r="Q20" s="75" t="s">
        <v>75</v>
      </c>
      <c r="R20" s="75" t="s">
        <v>75</v>
      </c>
      <c r="S20" s="75" t="s">
        <v>75</v>
      </c>
      <c r="T20" s="75" t="s">
        <v>75</v>
      </c>
      <c r="U20" s="75" t="s">
        <v>75</v>
      </c>
    </row>
    <row r="21" spans="1:21" ht="21.75" customHeight="1">
      <c r="A21" s="7"/>
      <c r="B21" s="7"/>
      <c r="C21" s="7"/>
      <c r="D21" s="7"/>
      <c r="E21" s="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21.75" customHeight="1">
      <c r="A22" s="7"/>
      <c r="B22" s="78" t="s">
        <v>74</v>
      </c>
      <c r="C22" s="77"/>
      <c r="D22" s="77"/>
      <c r="E22" s="76"/>
      <c r="F22" s="81">
        <v>15722490</v>
      </c>
      <c r="G22" s="81">
        <v>11969904</v>
      </c>
      <c r="H22" s="80">
        <f>SUM(I22:T22)</f>
        <v>11850710</v>
      </c>
      <c r="I22" s="81">
        <v>1008200</v>
      </c>
      <c r="J22" s="81">
        <v>1008050</v>
      </c>
      <c r="K22" s="81">
        <v>988420</v>
      </c>
      <c r="L22" s="81">
        <v>987560</v>
      </c>
      <c r="M22" s="81">
        <v>974710</v>
      </c>
      <c r="N22" s="81">
        <v>994150</v>
      </c>
      <c r="O22" s="81">
        <v>995240</v>
      </c>
      <c r="P22" s="81">
        <v>918550</v>
      </c>
      <c r="Q22" s="81">
        <v>997930</v>
      </c>
      <c r="R22" s="81">
        <v>1004500</v>
      </c>
      <c r="S22" s="81">
        <v>1001200</v>
      </c>
      <c r="T22" s="81">
        <v>972200</v>
      </c>
      <c r="U22" s="80">
        <f>AVERAGE(I22:T22)</f>
        <v>987559.1666666666</v>
      </c>
    </row>
    <row r="23" spans="1:21" ht="21.75" customHeight="1">
      <c r="A23" s="7"/>
      <c r="B23" s="7"/>
      <c r="C23" s="7"/>
      <c r="D23" s="7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21.75" customHeight="1">
      <c r="A24" s="7"/>
      <c r="B24" s="78" t="s">
        <v>73</v>
      </c>
      <c r="C24" s="77"/>
      <c r="D24" s="77"/>
      <c r="E24" s="76"/>
      <c r="F24" s="75" t="s">
        <v>70</v>
      </c>
      <c r="G24" s="75" t="s">
        <v>70</v>
      </c>
      <c r="H24" s="75" t="s">
        <v>70</v>
      </c>
      <c r="I24" s="75" t="s">
        <v>70</v>
      </c>
      <c r="J24" s="75" t="s">
        <v>70</v>
      </c>
      <c r="K24" s="75" t="s">
        <v>70</v>
      </c>
      <c r="L24" s="75" t="s">
        <v>70</v>
      </c>
      <c r="M24" s="75" t="s">
        <v>70</v>
      </c>
      <c r="N24" s="75" t="s">
        <v>70</v>
      </c>
      <c r="O24" s="75" t="s">
        <v>70</v>
      </c>
      <c r="P24" s="75" t="s">
        <v>70</v>
      </c>
      <c r="Q24" s="75" t="s">
        <v>70</v>
      </c>
      <c r="R24" s="75" t="s">
        <v>70</v>
      </c>
      <c r="S24" s="75" t="s">
        <v>70</v>
      </c>
      <c r="T24" s="75" t="s">
        <v>70</v>
      </c>
      <c r="U24" s="75" t="s">
        <v>70</v>
      </c>
    </row>
    <row r="25" spans="1:21" ht="21.75" customHeight="1">
      <c r="A25" s="7"/>
      <c r="B25" s="7"/>
      <c r="C25" s="7"/>
      <c r="D25" s="7"/>
      <c r="E25" s="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1.75" customHeight="1">
      <c r="A26" s="7"/>
      <c r="B26" s="78" t="s">
        <v>72</v>
      </c>
      <c r="C26" s="77"/>
      <c r="D26" s="77"/>
      <c r="E26" s="76"/>
      <c r="F26" s="81">
        <v>42433452</v>
      </c>
      <c r="G26" s="81">
        <v>38271321</v>
      </c>
      <c r="H26" s="80">
        <f>SUM(I26:T26)</f>
        <v>39154324</v>
      </c>
      <c r="I26" s="81">
        <v>3185691</v>
      </c>
      <c r="J26" s="81">
        <v>3108165</v>
      </c>
      <c r="K26" s="81">
        <v>3174408</v>
      </c>
      <c r="L26" s="81">
        <v>3272347</v>
      </c>
      <c r="M26" s="81">
        <v>3296780</v>
      </c>
      <c r="N26" s="81">
        <v>3340130</v>
      </c>
      <c r="O26" s="81">
        <v>3312223</v>
      </c>
      <c r="P26" s="81">
        <v>3263952</v>
      </c>
      <c r="Q26" s="81">
        <v>3250506</v>
      </c>
      <c r="R26" s="81">
        <v>3372154</v>
      </c>
      <c r="S26" s="81">
        <v>3385824</v>
      </c>
      <c r="T26" s="81">
        <v>3192144</v>
      </c>
      <c r="U26" s="80">
        <f>AVERAGE(I26:T26)</f>
        <v>3262860.3333333335</v>
      </c>
    </row>
    <row r="27" spans="1:21" ht="21.75" customHeight="1">
      <c r="A27" s="7"/>
      <c r="B27" s="7"/>
      <c r="C27" s="7"/>
      <c r="D27" s="7"/>
      <c r="E27" s="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21.75" customHeight="1">
      <c r="A28" s="7"/>
      <c r="B28" s="78" t="s">
        <v>71</v>
      </c>
      <c r="C28" s="77"/>
      <c r="D28" s="77"/>
      <c r="E28" s="76"/>
      <c r="F28" s="75" t="s">
        <v>70</v>
      </c>
      <c r="G28" s="75" t="s">
        <v>70</v>
      </c>
      <c r="H28" s="75" t="s">
        <v>70</v>
      </c>
      <c r="I28" s="75" t="s">
        <v>70</v>
      </c>
      <c r="J28" s="75" t="s">
        <v>70</v>
      </c>
      <c r="K28" s="75" t="s">
        <v>70</v>
      </c>
      <c r="L28" s="75" t="s">
        <v>70</v>
      </c>
      <c r="M28" s="75" t="s">
        <v>70</v>
      </c>
      <c r="N28" s="75" t="s">
        <v>70</v>
      </c>
      <c r="O28" s="75" t="s">
        <v>70</v>
      </c>
      <c r="P28" s="75" t="s">
        <v>70</v>
      </c>
      <c r="Q28" s="75" t="s">
        <v>70</v>
      </c>
      <c r="R28" s="75" t="s">
        <v>70</v>
      </c>
      <c r="S28" s="75" t="s">
        <v>70</v>
      </c>
      <c r="T28" s="75" t="s">
        <v>70</v>
      </c>
      <c r="U28" s="75" t="s">
        <v>70</v>
      </c>
    </row>
    <row r="29" spans="1:21" ht="21.75" customHeight="1">
      <c r="A29" s="7"/>
      <c r="B29" s="7"/>
      <c r="C29" s="7"/>
      <c r="D29" s="7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1.75" customHeight="1">
      <c r="A30" s="7"/>
      <c r="B30" s="78" t="s">
        <v>69</v>
      </c>
      <c r="C30" s="77"/>
      <c r="D30" s="77"/>
      <c r="E30" s="76"/>
      <c r="F30" s="81">
        <v>458823505</v>
      </c>
      <c r="G30" s="81">
        <v>450597833</v>
      </c>
      <c r="H30" s="80">
        <f>SUM(I30:T30)</f>
        <v>465689769</v>
      </c>
      <c r="I30" s="81">
        <v>37169171</v>
      </c>
      <c r="J30" s="81">
        <v>37677624</v>
      </c>
      <c r="K30" s="81">
        <v>39795253</v>
      </c>
      <c r="L30" s="81">
        <v>39826256</v>
      </c>
      <c r="M30" s="81">
        <v>38255666</v>
      </c>
      <c r="N30" s="81">
        <v>38940373</v>
      </c>
      <c r="O30" s="81">
        <v>40183677</v>
      </c>
      <c r="P30" s="81">
        <v>37016387</v>
      </c>
      <c r="Q30" s="81">
        <v>39154727</v>
      </c>
      <c r="R30" s="81">
        <v>39424468</v>
      </c>
      <c r="S30" s="81">
        <v>39057652</v>
      </c>
      <c r="T30" s="81">
        <v>39188515</v>
      </c>
      <c r="U30" s="80">
        <f>AVERAGE(I30:T30)</f>
        <v>38807480.75</v>
      </c>
    </row>
    <row r="31" spans="1:21" ht="21.75" customHeight="1">
      <c r="A31" s="7"/>
      <c r="B31" s="7"/>
      <c r="C31" s="7"/>
      <c r="D31" s="7"/>
      <c r="E31" s="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21.75" customHeight="1">
      <c r="A32" s="7"/>
      <c r="B32" s="7" t="s">
        <v>68</v>
      </c>
      <c r="C32" s="7"/>
      <c r="D32" s="7"/>
      <c r="E32" s="12" t="s">
        <v>58</v>
      </c>
      <c r="F32" s="81">
        <f>SUM(F33:F35)</f>
        <v>50644931</v>
      </c>
      <c r="G32" s="81">
        <f>SUM(G33:G35)</f>
        <v>57018698</v>
      </c>
      <c r="H32" s="81">
        <f>SUM(H33:H35)</f>
        <v>58566061</v>
      </c>
      <c r="I32" s="81">
        <f>SUM(I33:I35)</f>
        <v>4470196</v>
      </c>
      <c r="J32" s="81">
        <f>SUM(J33:J35)</f>
        <v>4615632</v>
      </c>
      <c r="K32" s="81">
        <f>SUM(K33:K35)</f>
        <v>4947191</v>
      </c>
      <c r="L32" s="81">
        <f>SUM(L33:L35)</f>
        <v>5370670</v>
      </c>
      <c r="M32" s="81">
        <f>SUM(M33:M35)</f>
        <v>4850018</v>
      </c>
      <c r="N32" s="81">
        <f>SUM(N33:N35)</f>
        <v>4835259</v>
      </c>
      <c r="O32" s="81">
        <f>SUM(O33:O35)</f>
        <v>5062909</v>
      </c>
      <c r="P32" s="81">
        <f>SUM(P33:P35)</f>
        <v>4698041</v>
      </c>
      <c r="Q32" s="81">
        <f>SUM(Q33:Q35)</f>
        <v>4860425</v>
      </c>
      <c r="R32" s="81">
        <f>SUM(R33:R35)</f>
        <v>4602377</v>
      </c>
      <c r="S32" s="81">
        <f>SUM(S33:S35)</f>
        <v>5056083</v>
      </c>
      <c r="T32" s="81">
        <f>SUM(T33:T35)</f>
        <v>5197260</v>
      </c>
      <c r="U32" s="81">
        <f>SUM(U33:U35)</f>
        <v>4880505.083333334</v>
      </c>
    </row>
    <row r="33" spans="1:21" ht="21.75" customHeight="1">
      <c r="A33" s="7"/>
      <c r="B33" s="7" t="s">
        <v>67</v>
      </c>
      <c r="C33" s="7" t="s">
        <v>66</v>
      </c>
      <c r="D33" s="7"/>
      <c r="E33" s="33" t="s">
        <v>65</v>
      </c>
      <c r="F33" s="81">
        <v>41869751</v>
      </c>
      <c r="G33" s="81">
        <v>42860495</v>
      </c>
      <c r="H33" s="80">
        <f>SUM(I33:T33)</f>
        <v>43993291</v>
      </c>
      <c r="I33" s="81">
        <v>3201441</v>
      </c>
      <c r="J33" s="81">
        <v>3338976</v>
      </c>
      <c r="K33" s="81">
        <v>3659785</v>
      </c>
      <c r="L33" s="81">
        <v>3862937</v>
      </c>
      <c r="M33" s="81">
        <v>3546944</v>
      </c>
      <c r="N33" s="84">
        <v>3691488</v>
      </c>
      <c r="O33" s="81">
        <v>3906852</v>
      </c>
      <c r="P33" s="81">
        <v>3590305</v>
      </c>
      <c r="Q33" s="81">
        <v>3743068</v>
      </c>
      <c r="R33" s="81">
        <v>3544011</v>
      </c>
      <c r="S33" s="81">
        <v>3887765</v>
      </c>
      <c r="T33" s="81">
        <v>4019719</v>
      </c>
      <c r="U33" s="80">
        <f>AVERAGE(I33:T33)</f>
        <v>3666107.5833333335</v>
      </c>
    </row>
    <row r="34" spans="1:21" ht="21.75" customHeight="1">
      <c r="A34" s="7"/>
      <c r="B34" s="7" t="s">
        <v>64</v>
      </c>
      <c r="C34" s="98" t="s">
        <v>63</v>
      </c>
      <c r="D34" s="7"/>
      <c r="E34" s="33" t="s">
        <v>62</v>
      </c>
      <c r="F34" s="81">
        <v>1825266</v>
      </c>
      <c r="G34" s="81">
        <v>3992361</v>
      </c>
      <c r="H34" s="80">
        <f>SUM(I34:T34)</f>
        <v>4612384</v>
      </c>
      <c r="I34" s="81">
        <v>469356</v>
      </c>
      <c r="J34" s="81">
        <v>480269</v>
      </c>
      <c r="K34" s="81">
        <v>426252</v>
      </c>
      <c r="L34" s="81">
        <v>420655</v>
      </c>
      <c r="M34" s="81">
        <v>347441</v>
      </c>
      <c r="N34" s="81">
        <v>352527</v>
      </c>
      <c r="O34" s="84">
        <v>353740</v>
      </c>
      <c r="P34" s="81">
        <v>342266</v>
      </c>
      <c r="Q34" s="81">
        <v>420052</v>
      </c>
      <c r="R34" s="81">
        <v>366838</v>
      </c>
      <c r="S34" s="81">
        <v>336551</v>
      </c>
      <c r="T34" s="81">
        <v>296437</v>
      </c>
      <c r="U34" s="80">
        <f>AVERAGE(I34:T34)</f>
        <v>384365.3333333333</v>
      </c>
    </row>
    <row r="35" spans="1:21" ht="21.75" customHeight="1">
      <c r="A35" s="7"/>
      <c r="B35" s="7" t="s">
        <v>61</v>
      </c>
      <c r="C35" s="97" t="s">
        <v>60</v>
      </c>
      <c r="D35" s="7"/>
      <c r="E35" s="33" t="s">
        <v>59</v>
      </c>
      <c r="F35" s="81">
        <v>6949914</v>
      </c>
      <c r="G35" s="81">
        <v>10165842</v>
      </c>
      <c r="H35" s="80">
        <f>SUM(I35:T35)</f>
        <v>9960386</v>
      </c>
      <c r="I35" s="81">
        <v>799399</v>
      </c>
      <c r="J35" s="81">
        <v>796387</v>
      </c>
      <c r="K35" s="81">
        <v>861154</v>
      </c>
      <c r="L35" s="81">
        <v>1087078</v>
      </c>
      <c r="M35" s="81">
        <v>955633</v>
      </c>
      <c r="N35" s="81">
        <v>791244</v>
      </c>
      <c r="O35" s="81">
        <v>802317</v>
      </c>
      <c r="P35" s="81">
        <v>765470</v>
      </c>
      <c r="Q35" s="81">
        <v>697305</v>
      </c>
      <c r="R35" s="81">
        <v>691528</v>
      </c>
      <c r="S35" s="81">
        <v>831767</v>
      </c>
      <c r="T35" s="81">
        <v>881104</v>
      </c>
      <c r="U35" s="80">
        <f>AVERAGE(I35:T35)</f>
        <v>830032.1666666666</v>
      </c>
    </row>
    <row r="36" spans="1:21" ht="21.75" customHeight="1">
      <c r="A36" s="7"/>
      <c r="B36" s="7"/>
      <c r="C36" s="7"/>
      <c r="D36" s="7"/>
      <c r="E36" s="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21.75" customHeight="1">
      <c r="A37" s="7"/>
      <c r="B37" s="3"/>
      <c r="C37" s="7"/>
      <c r="D37" s="7"/>
      <c r="E37" s="12" t="s">
        <v>58</v>
      </c>
      <c r="F37" s="81">
        <f>SUM(F38:F43)</f>
        <v>376962314</v>
      </c>
      <c r="G37" s="81">
        <f>SUM(G38:G43)</f>
        <v>362853214</v>
      </c>
      <c r="H37" s="81">
        <f>SUM(H38:H43)</f>
        <v>379733893</v>
      </c>
      <c r="I37" s="81">
        <f>SUM(I38:I43)</f>
        <v>30107990</v>
      </c>
      <c r="J37" s="81">
        <f>SUM(J38:J43)</f>
        <v>30600545</v>
      </c>
      <c r="K37" s="81">
        <f>SUM(K38:K43)</f>
        <v>32205732</v>
      </c>
      <c r="L37" s="81">
        <f>SUM(L38:L43)</f>
        <v>32211581</v>
      </c>
      <c r="M37" s="81">
        <f>SUM(M38:M43)</f>
        <v>31382517</v>
      </c>
      <c r="N37" s="81">
        <f>SUM(N38:N43)</f>
        <v>31911477</v>
      </c>
      <c r="O37" s="81">
        <f>SUM(O38:O43)</f>
        <v>32778096</v>
      </c>
      <c r="P37" s="81">
        <f>SUM(P38:P43)</f>
        <v>30441926</v>
      </c>
      <c r="Q37" s="81">
        <f>SUM(Q38:Q43)</f>
        <v>32035314</v>
      </c>
      <c r="R37" s="81">
        <f>SUM(R38:R43)</f>
        <v>32523305</v>
      </c>
      <c r="S37" s="81">
        <f>SUM(S38:S43)</f>
        <v>31823373</v>
      </c>
      <c r="T37" s="81">
        <f>SUM(T38:T43)</f>
        <v>31712037</v>
      </c>
      <c r="U37" s="81">
        <f>SUM(U38:U43)</f>
        <v>31644491.083333332</v>
      </c>
    </row>
    <row r="38" spans="1:21" ht="21.75" customHeight="1">
      <c r="A38" s="7"/>
      <c r="B38" s="79" t="s">
        <v>57</v>
      </c>
      <c r="C38" s="3"/>
      <c r="D38" s="82"/>
      <c r="E38" s="33" t="s">
        <v>56</v>
      </c>
      <c r="F38" s="81">
        <v>106570566</v>
      </c>
      <c r="G38" s="81">
        <v>108354486</v>
      </c>
      <c r="H38" s="80">
        <f>SUM(I38:T38)</f>
        <v>115339268</v>
      </c>
      <c r="I38" s="81">
        <v>9070036</v>
      </c>
      <c r="J38" s="81">
        <v>9082020</v>
      </c>
      <c r="K38" s="81">
        <v>9733634</v>
      </c>
      <c r="L38" s="81">
        <v>9549037</v>
      </c>
      <c r="M38" s="81">
        <v>9676838</v>
      </c>
      <c r="N38" s="81">
        <v>9645115</v>
      </c>
      <c r="O38" s="81">
        <v>10117727</v>
      </c>
      <c r="P38" s="81">
        <v>9482854</v>
      </c>
      <c r="Q38" s="81">
        <v>9961081</v>
      </c>
      <c r="R38" s="81">
        <v>9895839</v>
      </c>
      <c r="S38" s="81">
        <v>9580552</v>
      </c>
      <c r="T38" s="81">
        <v>9544535</v>
      </c>
      <c r="U38" s="80">
        <f>AVERAGE(I38:T38)</f>
        <v>9611605.666666666</v>
      </c>
    </row>
    <row r="39" spans="1:21" ht="21.75" customHeight="1">
      <c r="A39" s="7"/>
      <c r="B39" s="79"/>
      <c r="C39" s="83" t="s">
        <v>55</v>
      </c>
      <c r="D39" s="82"/>
      <c r="E39" s="33" t="s">
        <v>54</v>
      </c>
      <c r="F39" s="81">
        <v>25138190</v>
      </c>
      <c r="G39" s="81">
        <v>21721833</v>
      </c>
      <c r="H39" s="80">
        <f>SUM(I39:T39)</f>
        <v>19706111</v>
      </c>
      <c r="I39" s="81">
        <v>1628560</v>
      </c>
      <c r="J39" s="81">
        <v>1594704</v>
      </c>
      <c r="K39" s="81">
        <v>1697824</v>
      </c>
      <c r="L39" s="81">
        <v>1709094</v>
      </c>
      <c r="M39" s="81">
        <v>1616777</v>
      </c>
      <c r="N39" s="81">
        <v>1611605</v>
      </c>
      <c r="O39" s="81">
        <v>1661786</v>
      </c>
      <c r="P39" s="81">
        <v>1588608</v>
      </c>
      <c r="Q39" s="81">
        <v>1570116</v>
      </c>
      <c r="R39" s="81">
        <v>1633106</v>
      </c>
      <c r="S39" s="81">
        <v>1747836</v>
      </c>
      <c r="T39" s="81">
        <v>1646095</v>
      </c>
      <c r="U39" s="80">
        <f>AVERAGE(I39:T39)</f>
        <v>1642175.9166666667</v>
      </c>
    </row>
    <row r="40" spans="1:21" ht="21.75" customHeight="1">
      <c r="A40" s="7"/>
      <c r="B40" s="79"/>
      <c r="C40" s="83"/>
      <c r="D40" s="82"/>
      <c r="E40" s="33" t="s">
        <v>53</v>
      </c>
      <c r="F40" s="81">
        <v>51262975</v>
      </c>
      <c r="G40" s="81">
        <v>36809928</v>
      </c>
      <c r="H40" s="80">
        <f>SUM(I40:T40)</f>
        <v>33583452</v>
      </c>
      <c r="I40" s="81">
        <v>2688792</v>
      </c>
      <c r="J40" s="81">
        <v>2829802</v>
      </c>
      <c r="K40" s="81">
        <v>2809140</v>
      </c>
      <c r="L40" s="81">
        <v>2880109</v>
      </c>
      <c r="M40" s="81">
        <v>2813208</v>
      </c>
      <c r="N40" s="81">
        <v>2785467</v>
      </c>
      <c r="O40" s="81">
        <v>2923969</v>
      </c>
      <c r="P40" s="81">
        <v>2765882</v>
      </c>
      <c r="Q40" s="81">
        <v>2852370</v>
      </c>
      <c r="R40" s="81">
        <v>2702556</v>
      </c>
      <c r="S40" s="81">
        <v>2804299</v>
      </c>
      <c r="T40" s="81">
        <v>2727858</v>
      </c>
      <c r="U40" s="80">
        <f>AVERAGE(I40:T40)</f>
        <v>2798621</v>
      </c>
    </row>
    <row r="41" spans="1:21" ht="21.75" customHeight="1">
      <c r="A41" s="7"/>
      <c r="B41" s="79"/>
      <c r="C41" s="83"/>
      <c r="D41" s="82"/>
      <c r="E41" s="33" t="s">
        <v>52</v>
      </c>
      <c r="F41" s="81">
        <v>15624399</v>
      </c>
      <c r="G41" s="81">
        <v>15989738</v>
      </c>
      <c r="H41" s="80">
        <f>SUM(I41:T41)</f>
        <v>15530323</v>
      </c>
      <c r="I41" s="81">
        <v>1367000</v>
      </c>
      <c r="J41" s="81">
        <v>1369400</v>
      </c>
      <c r="K41" s="81">
        <v>1396500</v>
      </c>
      <c r="L41" s="81">
        <v>1435824</v>
      </c>
      <c r="M41" s="81">
        <v>1222128</v>
      </c>
      <c r="N41" s="81">
        <v>1227282</v>
      </c>
      <c r="O41" s="81">
        <v>1230327</v>
      </c>
      <c r="P41" s="81">
        <v>1182068</v>
      </c>
      <c r="Q41" s="81">
        <v>1234822</v>
      </c>
      <c r="R41" s="81">
        <v>1236176</v>
      </c>
      <c r="S41" s="81">
        <v>1228671</v>
      </c>
      <c r="T41" s="81">
        <v>1400125</v>
      </c>
      <c r="U41" s="80">
        <f>AVERAGE(I41:T41)</f>
        <v>1294193.5833333333</v>
      </c>
    </row>
    <row r="42" spans="1:21" ht="21.75" customHeight="1">
      <c r="A42" s="7"/>
      <c r="B42" s="79"/>
      <c r="C42" s="82"/>
      <c r="D42" s="82"/>
      <c r="E42" s="33" t="s">
        <v>51</v>
      </c>
      <c r="F42" s="81">
        <v>91495640</v>
      </c>
      <c r="G42" s="81">
        <v>98741548</v>
      </c>
      <c r="H42" s="80">
        <f>SUM(I42:T42)</f>
        <v>102264961</v>
      </c>
      <c r="I42" s="81">
        <v>8050293</v>
      </c>
      <c r="J42" s="81">
        <v>8144303</v>
      </c>
      <c r="K42" s="81">
        <v>8478503</v>
      </c>
      <c r="L42" s="81">
        <v>8751563</v>
      </c>
      <c r="M42" s="81">
        <v>8430975</v>
      </c>
      <c r="N42" s="81">
        <v>8751854</v>
      </c>
      <c r="O42" s="81">
        <v>8753572</v>
      </c>
      <c r="P42" s="81">
        <v>7894627</v>
      </c>
      <c r="Q42" s="81">
        <v>8527045</v>
      </c>
      <c r="R42" s="81">
        <v>9198716</v>
      </c>
      <c r="S42" s="81">
        <v>8702147</v>
      </c>
      <c r="T42" s="81">
        <v>8581363</v>
      </c>
      <c r="U42" s="80">
        <f>AVERAGE(I42:T42)</f>
        <v>8522080.083333334</v>
      </c>
    </row>
    <row r="43" spans="1:21" ht="21.75" customHeight="1">
      <c r="A43" s="7"/>
      <c r="B43" s="79"/>
      <c r="C43" s="82"/>
      <c r="D43" s="82"/>
      <c r="E43" s="33" t="s">
        <v>50</v>
      </c>
      <c r="F43" s="81">
        <v>86870544</v>
      </c>
      <c r="G43" s="81">
        <v>81235681</v>
      </c>
      <c r="H43" s="80">
        <f>SUM(I43:T43)</f>
        <v>93309778</v>
      </c>
      <c r="I43" s="81">
        <v>7303309</v>
      </c>
      <c r="J43" s="81">
        <v>7580316</v>
      </c>
      <c r="K43" s="81">
        <v>8090131</v>
      </c>
      <c r="L43" s="81">
        <v>7885954</v>
      </c>
      <c r="M43" s="81">
        <v>7622591</v>
      </c>
      <c r="N43" s="81">
        <v>7890154</v>
      </c>
      <c r="O43" s="81">
        <v>8090715</v>
      </c>
      <c r="P43" s="81">
        <v>7527887</v>
      </c>
      <c r="Q43" s="81">
        <v>7889880</v>
      </c>
      <c r="R43" s="81">
        <v>7856912</v>
      </c>
      <c r="S43" s="81">
        <v>7759868</v>
      </c>
      <c r="T43" s="81">
        <v>7812061</v>
      </c>
      <c r="U43" s="80">
        <f>AVERAGE(I43:T43)</f>
        <v>7775814.833333333</v>
      </c>
    </row>
    <row r="44" spans="1:21" ht="21.75" customHeight="1">
      <c r="A44" s="7"/>
      <c r="B44" s="79"/>
      <c r="C44" s="78" t="s">
        <v>49</v>
      </c>
      <c r="D44" s="78"/>
      <c r="E44" s="44"/>
      <c r="F44" s="75" t="s">
        <v>44</v>
      </c>
      <c r="G44" s="75" t="s">
        <v>44</v>
      </c>
      <c r="H44" s="75" t="s">
        <v>44</v>
      </c>
      <c r="I44" s="75" t="s">
        <v>44</v>
      </c>
      <c r="J44" s="75" t="s">
        <v>44</v>
      </c>
      <c r="K44" s="75" t="s">
        <v>44</v>
      </c>
      <c r="L44" s="75" t="s">
        <v>44</v>
      </c>
      <c r="M44" s="75" t="s">
        <v>44</v>
      </c>
      <c r="N44" s="75" t="s">
        <v>44</v>
      </c>
      <c r="O44" s="75" t="s">
        <v>44</v>
      </c>
      <c r="P44" s="75" t="s">
        <v>44</v>
      </c>
      <c r="Q44" s="75" t="s">
        <v>44</v>
      </c>
      <c r="R44" s="75" t="s">
        <v>44</v>
      </c>
      <c r="S44" s="75" t="s">
        <v>44</v>
      </c>
      <c r="T44" s="75" t="s">
        <v>44</v>
      </c>
      <c r="U44" s="75" t="s">
        <v>44</v>
      </c>
    </row>
    <row r="45" spans="1:21" ht="21.75" customHeight="1">
      <c r="A45" s="7"/>
      <c r="B45" s="7"/>
      <c r="C45" s="7"/>
      <c r="D45" s="7"/>
      <c r="E45" s="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21.75" customHeight="1">
      <c r="A46" s="7"/>
      <c r="B46" s="78" t="s">
        <v>48</v>
      </c>
      <c r="C46" s="77"/>
      <c r="D46" s="77"/>
      <c r="E46" s="76"/>
      <c r="F46" s="75" t="s">
        <v>46</v>
      </c>
      <c r="G46" s="75" t="s">
        <v>46</v>
      </c>
      <c r="H46" s="75" t="s">
        <v>46</v>
      </c>
      <c r="I46" s="75" t="s">
        <v>46</v>
      </c>
      <c r="J46" s="75" t="s">
        <v>46</v>
      </c>
      <c r="K46" s="75" t="s">
        <v>46</v>
      </c>
      <c r="L46" s="75" t="s">
        <v>46</v>
      </c>
      <c r="M46" s="75" t="s">
        <v>46</v>
      </c>
      <c r="N46" s="75" t="s">
        <v>46</v>
      </c>
      <c r="O46" s="75" t="s">
        <v>46</v>
      </c>
      <c r="P46" s="75" t="s">
        <v>46</v>
      </c>
      <c r="Q46" s="75" t="s">
        <v>46</v>
      </c>
      <c r="R46" s="75" t="s">
        <v>46</v>
      </c>
      <c r="S46" s="75" t="s">
        <v>46</v>
      </c>
      <c r="T46" s="75" t="s">
        <v>46</v>
      </c>
      <c r="U46" s="75" t="s">
        <v>46</v>
      </c>
    </row>
    <row r="47" spans="1:21" ht="21.75" customHeight="1">
      <c r="A47" s="7"/>
      <c r="B47" s="7"/>
      <c r="C47" s="7"/>
      <c r="D47" s="7"/>
      <c r="E47" s="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1.75" customHeight="1">
      <c r="A48" s="7"/>
      <c r="B48" s="78" t="s">
        <v>47</v>
      </c>
      <c r="C48" s="77"/>
      <c r="D48" s="77"/>
      <c r="E48" s="76"/>
      <c r="F48" s="75" t="s">
        <v>44</v>
      </c>
      <c r="G48" s="75" t="s">
        <v>46</v>
      </c>
      <c r="H48" s="75" t="s">
        <v>46</v>
      </c>
      <c r="I48" s="75" t="s">
        <v>46</v>
      </c>
      <c r="J48" s="75" t="s">
        <v>46</v>
      </c>
      <c r="K48" s="75" t="s">
        <v>46</v>
      </c>
      <c r="L48" s="75" t="s">
        <v>46</v>
      </c>
      <c r="M48" s="75" t="s">
        <v>46</v>
      </c>
      <c r="N48" s="75" t="s">
        <v>46</v>
      </c>
      <c r="O48" s="75" t="s">
        <v>46</v>
      </c>
      <c r="P48" s="75" t="s">
        <v>46</v>
      </c>
      <c r="Q48" s="75" t="s">
        <v>46</v>
      </c>
      <c r="R48" s="75" t="s">
        <v>46</v>
      </c>
      <c r="S48" s="75" t="s">
        <v>46</v>
      </c>
      <c r="T48" s="75" t="s">
        <v>46</v>
      </c>
      <c r="U48" s="75" t="s">
        <v>46</v>
      </c>
    </row>
    <row r="49" spans="1:21" ht="21.75" customHeight="1">
      <c r="A49" s="7"/>
      <c r="B49" s="7"/>
      <c r="C49" s="7"/>
      <c r="D49" s="7"/>
      <c r="E49" s="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1.75" customHeight="1">
      <c r="A50" s="9"/>
      <c r="B50" s="74" t="s">
        <v>45</v>
      </c>
      <c r="C50" s="73"/>
      <c r="D50" s="73"/>
      <c r="E50" s="72"/>
      <c r="F50" s="71" t="s">
        <v>44</v>
      </c>
      <c r="G50" s="70" t="s">
        <v>44</v>
      </c>
      <c r="H50" s="70" t="s">
        <v>44</v>
      </c>
      <c r="I50" s="70" t="s">
        <v>44</v>
      </c>
      <c r="J50" s="70" t="s">
        <v>44</v>
      </c>
      <c r="K50" s="70" t="s">
        <v>44</v>
      </c>
      <c r="L50" s="70" t="s">
        <v>44</v>
      </c>
      <c r="M50" s="70" t="s">
        <v>44</v>
      </c>
      <c r="N50" s="70" t="s">
        <v>44</v>
      </c>
      <c r="O50" s="70" t="s">
        <v>44</v>
      </c>
      <c r="P50" s="70" t="s">
        <v>44</v>
      </c>
      <c r="Q50" s="70" t="s">
        <v>44</v>
      </c>
      <c r="R50" s="70" t="s">
        <v>44</v>
      </c>
      <c r="S50" s="70" t="s">
        <v>44</v>
      </c>
      <c r="T50" s="70" t="s">
        <v>44</v>
      </c>
      <c r="U50" s="70" t="s">
        <v>44</v>
      </c>
    </row>
    <row r="51" spans="1:21" ht="21.75" customHeight="1">
      <c r="A51" s="7" t="s">
        <v>15</v>
      </c>
      <c r="B51" s="7"/>
      <c r="C51" s="7"/>
      <c r="D51" s="7"/>
      <c r="E51" s="7"/>
      <c r="F51" s="6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</sheetData>
  <sheetProtection/>
  <mergeCells count="35">
    <mergeCell ref="T1:U1"/>
    <mergeCell ref="B20:E20"/>
    <mergeCell ref="B22:E22"/>
    <mergeCell ref="B24:E24"/>
    <mergeCell ref="J6:J7"/>
    <mergeCell ref="K6:K7"/>
    <mergeCell ref="A8:E8"/>
    <mergeCell ref="C18:E18"/>
    <mergeCell ref="I6:I7"/>
    <mergeCell ref="B10:E10"/>
    <mergeCell ref="C39:C41"/>
    <mergeCell ref="B50:E50"/>
    <mergeCell ref="B26:E26"/>
    <mergeCell ref="B28:E28"/>
    <mergeCell ref="B30:E30"/>
    <mergeCell ref="B46:E46"/>
    <mergeCell ref="B48:E48"/>
    <mergeCell ref="C44:E44"/>
    <mergeCell ref="B38:B44"/>
    <mergeCell ref="B12:E12"/>
    <mergeCell ref="F6:F7"/>
    <mergeCell ref="L6:L7"/>
    <mergeCell ref="O6:O7"/>
    <mergeCell ref="N6:N7"/>
    <mergeCell ref="M6:M7"/>
    <mergeCell ref="A3:U3"/>
    <mergeCell ref="A4:U4"/>
    <mergeCell ref="T6:T7"/>
    <mergeCell ref="U6:U7"/>
    <mergeCell ref="P6:P7"/>
    <mergeCell ref="Q6:Q7"/>
    <mergeCell ref="R6:R7"/>
    <mergeCell ref="S6:S7"/>
    <mergeCell ref="H6:H7"/>
    <mergeCell ref="G6:G7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D2" sqref="D2"/>
    </sheetView>
  </sheetViews>
  <sheetFormatPr defaultColWidth="8.796875" defaultRowHeight="22.5" customHeight="1"/>
  <cols>
    <col min="1" max="1" width="3.09765625" style="0" customWidth="1"/>
    <col min="2" max="2" width="2.5" style="0" customWidth="1"/>
    <col min="3" max="3" width="13.09765625" style="0" customWidth="1"/>
    <col min="4" max="4" width="6.8984375" style="0" customWidth="1"/>
    <col min="5" max="16384" width="13.09765625" style="0" customWidth="1"/>
  </cols>
  <sheetData>
    <row r="1" spans="1:20" ht="22.5" customHeight="1">
      <c r="A1" s="59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0" t="s">
        <v>161</v>
      </c>
      <c r="T1" s="61"/>
    </row>
    <row r="2" spans="1:20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63" t="s">
        <v>163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22.5" customHeight="1">
      <c r="A4" s="95" t="s">
        <v>160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ht="22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2.5" customHeight="1">
      <c r="A6" s="4"/>
      <c r="B6" s="4"/>
      <c r="C6" s="105"/>
      <c r="D6" s="92" t="s">
        <v>0</v>
      </c>
      <c r="E6" s="91" t="s">
        <v>118</v>
      </c>
      <c r="F6" s="91" t="s">
        <v>116</v>
      </c>
      <c r="G6" s="91" t="s">
        <v>114</v>
      </c>
      <c r="H6" s="91" t="s">
        <v>112</v>
      </c>
      <c r="I6" s="91" t="s">
        <v>110</v>
      </c>
      <c r="J6" s="91" t="s">
        <v>108</v>
      </c>
      <c r="K6" s="91" t="s">
        <v>106</v>
      </c>
      <c r="L6" s="91" t="s">
        <v>104</v>
      </c>
      <c r="M6" s="91" t="s">
        <v>102</v>
      </c>
      <c r="N6" s="91" t="s">
        <v>100</v>
      </c>
      <c r="O6" s="91" t="s">
        <v>98</v>
      </c>
      <c r="P6" s="91" t="s">
        <v>96</v>
      </c>
      <c r="Q6" s="90" t="s">
        <v>94</v>
      </c>
      <c r="R6" s="90" t="s">
        <v>92</v>
      </c>
      <c r="S6" s="90" t="s">
        <v>90</v>
      </c>
      <c r="T6" s="89" t="s">
        <v>88</v>
      </c>
    </row>
    <row r="7" spans="1:20" ht="22.5" customHeight="1">
      <c r="A7" s="9" t="s">
        <v>87</v>
      </c>
      <c r="B7" s="9"/>
      <c r="C7" s="9"/>
      <c r="D7" s="1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88"/>
    </row>
    <row r="8" spans="1:20" ht="22.5" customHeight="1">
      <c r="A8" s="78" t="s">
        <v>159</v>
      </c>
      <c r="B8" s="78"/>
      <c r="C8" s="78"/>
      <c r="D8" s="12" t="s">
        <v>130</v>
      </c>
      <c r="E8" s="81">
        <f>SUM(E9:E10)</f>
        <v>9709720</v>
      </c>
      <c r="F8" s="81">
        <f>SUM(F9:F10)</f>
        <v>10735726</v>
      </c>
      <c r="G8" s="81">
        <f>SUM(G9:G10)</f>
        <v>11851686</v>
      </c>
      <c r="H8" s="81">
        <f>SUM(H9:H10)</f>
        <v>912049</v>
      </c>
      <c r="I8" s="81">
        <f>SUM(I9:I10)</f>
        <v>986030</v>
      </c>
      <c r="J8" s="81">
        <f>SUM(J9:J10)</f>
        <v>1026428</v>
      </c>
      <c r="K8" s="81">
        <f>SUM(K9:K10)</f>
        <v>1035910</v>
      </c>
      <c r="L8" s="81">
        <f>SUM(L9:L10)</f>
        <v>946285</v>
      </c>
      <c r="M8" s="81">
        <f>SUM(M9:M10)</f>
        <v>1082031</v>
      </c>
      <c r="N8" s="81">
        <f>SUM(N9:N10)</f>
        <v>1029989</v>
      </c>
      <c r="O8" s="81">
        <f>SUM(O9:O10)</f>
        <v>914522</v>
      </c>
      <c r="P8" s="81">
        <f>SUM(P9:P10)</f>
        <v>1010159</v>
      </c>
      <c r="Q8" s="81">
        <f>SUM(Q9:Q10)</f>
        <v>946385</v>
      </c>
      <c r="R8" s="81">
        <f>SUM(R9:R10)</f>
        <v>991694</v>
      </c>
      <c r="S8" s="81">
        <f>SUM(S9:S10)</f>
        <v>970204</v>
      </c>
      <c r="T8" s="81">
        <f>SUM(T9:T10)</f>
        <v>987640.5</v>
      </c>
    </row>
    <row r="9" spans="1:20" ht="22.5" customHeight="1">
      <c r="A9" s="7" t="s">
        <v>135</v>
      </c>
      <c r="B9" s="7"/>
      <c r="C9" s="102" t="s">
        <v>158</v>
      </c>
      <c r="D9" s="12" t="s">
        <v>130</v>
      </c>
      <c r="E9" s="81">
        <v>3050223</v>
      </c>
      <c r="F9" s="81">
        <v>2800624</v>
      </c>
      <c r="G9" s="80">
        <f>SUM(H9:S9)</f>
        <v>3250799</v>
      </c>
      <c r="H9" s="81">
        <v>224898</v>
      </c>
      <c r="I9" s="81">
        <v>252821</v>
      </c>
      <c r="J9" s="81">
        <v>255353</v>
      </c>
      <c r="K9" s="81">
        <v>310846</v>
      </c>
      <c r="L9" s="81">
        <v>246103</v>
      </c>
      <c r="M9" s="81">
        <v>319399</v>
      </c>
      <c r="N9" s="81">
        <v>273423</v>
      </c>
      <c r="O9" s="81">
        <v>224458</v>
      </c>
      <c r="P9" s="81">
        <v>293272</v>
      </c>
      <c r="Q9" s="81">
        <v>293505</v>
      </c>
      <c r="R9" s="81">
        <v>287502</v>
      </c>
      <c r="S9" s="81">
        <v>269219</v>
      </c>
      <c r="T9" s="80">
        <f>AVERAGE(H9:S9)</f>
        <v>270899.9166666667</v>
      </c>
    </row>
    <row r="10" spans="1:20" ht="22.5" customHeight="1">
      <c r="A10" s="97" t="s">
        <v>133</v>
      </c>
      <c r="B10" s="7"/>
      <c r="C10" s="102" t="s">
        <v>157</v>
      </c>
      <c r="D10" s="12" t="s">
        <v>130</v>
      </c>
      <c r="E10" s="81">
        <v>6659497</v>
      </c>
      <c r="F10" s="81">
        <v>7935102</v>
      </c>
      <c r="G10" s="80">
        <f>SUM(H10:S10)</f>
        <v>8600887</v>
      </c>
      <c r="H10" s="81">
        <v>687151</v>
      </c>
      <c r="I10" s="81">
        <v>733209</v>
      </c>
      <c r="J10" s="81">
        <v>771075</v>
      </c>
      <c r="K10" s="81">
        <v>725064</v>
      </c>
      <c r="L10" s="81">
        <v>700182</v>
      </c>
      <c r="M10" s="81">
        <v>762632</v>
      </c>
      <c r="N10" s="81">
        <v>756566</v>
      </c>
      <c r="O10" s="81">
        <v>690064</v>
      </c>
      <c r="P10" s="81">
        <v>716887</v>
      </c>
      <c r="Q10" s="81">
        <v>652880</v>
      </c>
      <c r="R10" s="81">
        <v>704192</v>
      </c>
      <c r="S10" s="81">
        <v>700985</v>
      </c>
      <c r="T10" s="80">
        <f>AVERAGE(H10:S10)</f>
        <v>716740.5833333334</v>
      </c>
    </row>
    <row r="11" spans="1:20" ht="22.5" customHeight="1">
      <c r="A11" s="7"/>
      <c r="B11" s="7"/>
      <c r="C11" s="7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2.5" customHeight="1">
      <c r="A12" s="78" t="s">
        <v>156</v>
      </c>
      <c r="B12" s="78"/>
      <c r="C12" s="78"/>
      <c r="D12" s="104" t="s">
        <v>155</v>
      </c>
      <c r="E12" s="81">
        <v>527503</v>
      </c>
      <c r="F12" s="81">
        <v>531533</v>
      </c>
      <c r="G12" s="80">
        <f>SUM(H12:S12)</f>
        <v>485999</v>
      </c>
      <c r="H12" s="81">
        <v>39177</v>
      </c>
      <c r="I12" s="81">
        <v>38030</v>
      </c>
      <c r="J12" s="81">
        <v>38680</v>
      </c>
      <c r="K12" s="81">
        <v>43118</v>
      </c>
      <c r="L12" s="81">
        <v>42723</v>
      </c>
      <c r="M12" s="81">
        <v>42533</v>
      </c>
      <c r="N12" s="81">
        <v>43231</v>
      </c>
      <c r="O12" s="81">
        <v>41606</v>
      </c>
      <c r="P12" s="81">
        <v>38873</v>
      </c>
      <c r="Q12" s="81">
        <v>38853</v>
      </c>
      <c r="R12" s="81">
        <v>40591</v>
      </c>
      <c r="S12" s="81">
        <v>38584</v>
      </c>
      <c r="T12" s="80">
        <f>AVERAGE(H12:S12)</f>
        <v>40499.916666666664</v>
      </c>
    </row>
    <row r="13" spans="1:20" ht="22.5" customHeight="1">
      <c r="A13" s="7"/>
      <c r="B13" s="7"/>
      <c r="C13" s="7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22.5" customHeight="1">
      <c r="A14" s="78" t="s">
        <v>154</v>
      </c>
      <c r="B14" s="78"/>
      <c r="C14" s="78"/>
      <c r="D14" s="12" t="s">
        <v>153</v>
      </c>
      <c r="E14" s="81">
        <v>6643778</v>
      </c>
      <c r="F14" s="81">
        <v>5766509</v>
      </c>
      <c r="G14" s="80">
        <v>4946360</v>
      </c>
      <c r="H14" s="81">
        <v>407855</v>
      </c>
      <c r="I14" s="81">
        <v>416153</v>
      </c>
      <c r="J14" s="81">
        <v>441449</v>
      </c>
      <c r="K14" s="81">
        <v>445302</v>
      </c>
      <c r="L14" s="81">
        <v>441886</v>
      </c>
      <c r="M14" s="81">
        <v>396294</v>
      </c>
      <c r="N14" s="81">
        <v>406758</v>
      </c>
      <c r="O14" s="81">
        <v>378837</v>
      </c>
      <c r="P14" s="81">
        <v>375369</v>
      </c>
      <c r="Q14" s="81">
        <v>398530</v>
      </c>
      <c r="R14" s="81">
        <v>400230</v>
      </c>
      <c r="S14" s="81">
        <v>377439</v>
      </c>
      <c r="T14" s="80">
        <v>412197</v>
      </c>
    </row>
    <row r="15" spans="1:20" ht="22.5" customHeight="1">
      <c r="A15" s="7"/>
      <c r="B15" s="7"/>
      <c r="C15" s="7"/>
      <c r="D15" s="1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2.5" customHeight="1">
      <c r="A16" s="78" t="s">
        <v>152</v>
      </c>
      <c r="B16" s="78"/>
      <c r="C16" s="78"/>
      <c r="D16" s="12" t="s">
        <v>130</v>
      </c>
      <c r="E16" s="81">
        <v>766973</v>
      </c>
      <c r="F16" s="81">
        <v>944706</v>
      </c>
      <c r="G16" s="80">
        <f>SUM(H16:S16)</f>
        <v>822454</v>
      </c>
      <c r="H16" s="81">
        <v>59458</v>
      </c>
      <c r="I16" s="81">
        <v>59870</v>
      </c>
      <c r="J16" s="81">
        <v>56549</v>
      </c>
      <c r="K16" s="81">
        <v>65955</v>
      </c>
      <c r="L16" s="81">
        <v>72189</v>
      </c>
      <c r="M16" s="81">
        <v>83184</v>
      </c>
      <c r="N16" s="81">
        <v>75983</v>
      </c>
      <c r="O16" s="81">
        <v>67029</v>
      </c>
      <c r="P16" s="81">
        <v>75410</v>
      </c>
      <c r="Q16" s="81">
        <v>78776</v>
      </c>
      <c r="R16" s="81">
        <v>73568</v>
      </c>
      <c r="S16" s="81">
        <v>54483</v>
      </c>
      <c r="T16" s="80">
        <f>AVERAGE(H16:S16)</f>
        <v>68537.83333333333</v>
      </c>
    </row>
    <row r="17" spans="1:20" ht="22.5" customHeight="1">
      <c r="A17" s="7"/>
      <c r="B17" s="7"/>
      <c r="C17" s="7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22.5" customHeight="1">
      <c r="A18" s="78" t="s">
        <v>151</v>
      </c>
      <c r="B18" s="78"/>
      <c r="C18" s="78"/>
      <c r="D18" s="12" t="s">
        <v>130</v>
      </c>
      <c r="E18" s="81">
        <f>SUM(E19:E21)</f>
        <v>445094</v>
      </c>
      <c r="F18" s="81">
        <f>SUM(F19:F21)</f>
        <v>467522</v>
      </c>
      <c r="G18" s="81">
        <f>SUM(G19:G21)</f>
        <v>493041</v>
      </c>
      <c r="H18" s="81">
        <f>SUM(H19:H21)</f>
        <v>39019</v>
      </c>
      <c r="I18" s="81">
        <f>SUM(I19:I21)</f>
        <v>38242</v>
      </c>
      <c r="J18" s="81">
        <f>SUM(J19:J21)</f>
        <v>36364</v>
      </c>
      <c r="K18" s="81">
        <f>SUM(K19:K21)</f>
        <v>41080</v>
      </c>
      <c r="L18" s="81">
        <f>SUM(L19:L21)</f>
        <v>41822</v>
      </c>
      <c r="M18" s="81">
        <f>SUM(M19:M21)</f>
        <v>39993</v>
      </c>
      <c r="N18" s="81">
        <f>SUM(N19:N21)</f>
        <v>42752</v>
      </c>
      <c r="O18" s="81">
        <f>SUM(O19:O21)</f>
        <v>43135</v>
      </c>
      <c r="P18" s="81">
        <f>SUM(P19:P21)</f>
        <v>42446</v>
      </c>
      <c r="Q18" s="81">
        <f>SUM(Q19:Q21)</f>
        <v>41764</v>
      </c>
      <c r="R18" s="81">
        <f>SUM(R19:R21)</f>
        <v>42804</v>
      </c>
      <c r="S18" s="81">
        <f>SUM(S19:S21)</f>
        <v>43620</v>
      </c>
      <c r="T18" s="81">
        <f>SUM(T19:T21)</f>
        <v>41086.75</v>
      </c>
    </row>
    <row r="19" spans="1:20" ht="22.5" customHeight="1">
      <c r="A19" s="7" t="s">
        <v>150</v>
      </c>
      <c r="B19" s="7"/>
      <c r="C19" s="102" t="s">
        <v>149</v>
      </c>
      <c r="D19" s="12"/>
      <c r="E19" s="81">
        <v>316003</v>
      </c>
      <c r="F19" s="81">
        <v>308200</v>
      </c>
      <c r="G19" s="80">
        <f>SUM(H19:S19)</f>
        <v>319902</v>
      </c>
      <c r="H19" s="81">
        <v>25467</v>
      </c>
      <c r="I19" s="81">
        <v>23857</v>
      </c>
      <c r="J19" s="81">
        <v>23640</v>
      </c>
      <c r="K19" s="81">
        <v>25650</v>
      </c>
      <c r="L19" s="81">
        <v>27049</v>
      </c>
      <c r="M19" s="81">
        <v>26397</v>
      </c>
      <c r="N19" s="81">
        <v>27407</v>
      </c>
      <c r="O19" s="81">
        <v>29000</v>
      </c>
      <c r="P19" s="81">
        <v>27882</v>
      </c>
      <c r="Q19" s="81">
        <v>26435</v>
      </c>
      <c r="R19" s="81">
        <v>27343</v>
      </c>
      <c r="S19" s="81">
        <v>29775</v>
      </c>
      <c r="T19" s="80">
        <f>AVERAGE(H19:S19)</f>
        <v>26658.5</v>
      </c>
    </row>
    <row r="20" spans="1:20" ht="22.5" customHeight="1">
      <c r="A20" s="7"/>
      <c r="B20" s="7"/>
      <c r="C20" s="103" t="s">
        <v>148</v>
      </c>
      <c r="D20" s="12"/>
      <c r="E20" s="81">
        <v>5327</v>
      </c>
      <c r="F20" s="81">
        <v>5476</v>
      </c>
      <c r="G20" s="80">
        <f>SUM(H20:S20)</f>
        <v>5556</v>
      </c>
      <c r="H20" s="81">
        <v>467</v>
      </c>
      <c r="I20" s="81">
        <v>466</v>
      </c>
      <c r="J20" s="81">
        <v>465</v>
      </c>
      <c r="K20" s="81">
        <v>465</v>
      </c>
      <c r="L20" s="81">
        <v>462</v>
      </c>
      <c r="M20" s="81">
        <v>463</v>
      </c>
      <c r="N20" s="81">
        <v>463</v>
      </c>
      <c r="O20" s="81">
        <v>463</v>
      </c>
      <c r="P20" s="81">
        <v>462</v>
      </c>
      <c r="Q20" s="81">
        <v>460</v>
      </c>
      <c r="R20" s="81">
        <v>460</v>
      </c>
      <c r="S20" s="81">
        <v>460</v>
      </c>
      <c r="T20" s="80">
        <f>AVERAGE(H20:S20)</f>
        <v>463</v>
      </c>
    </row>
    <row r="21" spans="1:20" ht="22.5" customHeight="1">
      <c r="A21" s="97" t="s">
        <v>133</v>
      </c>
      <c r="B21" s="7"/>
      <c r="C21" s="7" t="s">
        <v>147</v>
      </c>
      <c r="D21" s="12"/>
      <c r="E21" s="81">
        <v>123764</v>
      </c>
      <c r="F21" s="81">
        <v>153846</v>
      </c>
      <c r="G21" s="80">
        <f>SUM(H21:S21)</f>
        <v>167583</v>
      </c>
      <c r="H21" s="81">
        <v>13085</v>
      </c>
      <c r="I21" s="81">
        <v>13919</v>
      </c>
      <c r="J21" s="81">
        <v>12259</v>
      </c>
      <c r="K21" s="81">
        <v>14965</v>
      </c>
      <c r="L21" s="81">
        <v>14311</v>
      </c>
      <c r="M21" s="81">
        <v>13133</v>
      </c>
      <c r="N21" s="81">
        <v>14882</v>
      </c>
      <c r="O21" s="81">
        <v>13672</v>
      </c>
      <c r="P21" s="81">
        <v>14102</v>
      </c>
      <c r="Q21" s="81">
        <v>14869</v>
      </c>
      <c r="R21" s="81">
        <v>15001</v>
      </c>
      <c r="S21" s="81">
        <v>13385</v>
      </c>
      <c r="T21" s="80">
        <f>AVERAGE(H21:S21)</f>
        <v>13965.25</v>
      </c>
    </row>
    <row r="22" spans="1:20" ht="22.5" customHeight="1">
      <c r="A22" s="7"/>
      <c r="B22" s="7"/>
      <c r="C22" s="7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2.5" customHeight="1">
      <c r="A23" s="78" t="s">
        <v>146</v>
      </c>
      <c r="B23" s="78"/>
      <c r="C23" s="78"/>
      <c r="D23" s="12" t="s">
        <v>130</v>
      </c>
      <c r="E23" s="81">
        <v>556937</v>
      </c>
      <c r="F23" s="81">
        <v>632461</v>
      </c>
      <c r="G23" s="80">
        <f>SUM(H23:S23)</f>
        <v>596337</v>
      </c>
      <c r="H23" s="81">
        <v>43891</v>
      </c>
      <c r="I23" s="81">
        <v>45427</v>
      </c>
      <c r="J23" s="81">
        <v>51319</v>
      </c>
      <c r="K23" s="81">
        <v>52036</v>
      </c>
      <c r="L23" s="81">
        <v>50662</v>
      </c>
      <c r="M23" s="81">
        <v>50850</v>
      </c>
      <c r="N23" s="81">
        <v>51679</v>
      </c>
      <c r="O23" s="81">
        <v>49298</v>
      </c>
      <c r="P23" s="81">
        <v>51234</v>
      </c>
      <c r="Q23" s="81">
        <v>50352</v>
      </c>
      <c r="R23" s="81">
        <v>49930</v>
      </c>
      <c r="S23" s="81">
        <v>49659</v>
      </c>
      <c r="T23" s="80">
        <f>AVERAGE(H23:S23)</f>
        <v>49694.75</v>
      </c>
    </row>
    <row r="24" spans="1:20" ht="22.5" customHeight="1">
      <c r="A24" s="7"/>
      <c r="B24" s="7"/>
      <c r="C24" s="7"/>
      <c r="D24" s="1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22.5" customHeight="1">
      <c r="A25" s="78" t="s">
        <v>145</v>
      </c>
      <c r="B25" s="78"/>
      <c r="C25" s="78"/>
      <c r="D25" s="12" t="s">
        <v>144</v>
      </c>
      <c r="E25" s="81">
        <f>SUM(E26:E27)</f>
        <v>4447982</v>
      </c>
      <c r="F25" s="81">
        <f>SUM(F26:F27)</f>
        <v>3831353</v>
      </c>
      <c r="G25" s="81">
        <f>SUM(G26:G27)</f>
        <v>3792781</v>
      </c>
      <c r="H25" s="81">
        <f>SUM(H26:H27)</f>
        <v>259754</v>
      </c>
      <c r="I25" s="81">
        <f>SUM(I26:I27)</f>
        <v>295276</v>
      </c>
      <c r="J25" s="81">
        <f>SUM(J26:J27)</f>
        <v>303718</v>
      </c>
      <c r="K25" s="81">
        <f>SUM(K26:K27)</f>
        <v>334762</v>
      </c>
      <c r="L25" s="81">
        <f>SUM(L26:L27)</f>
        <v>321583</v>
      </c>
      <c r="M25" s="81">
        <f>SUM(M26:M27)</f>
        <v>322153</v>
      </c>
      <c r="N25" s="81">
        <f>SUM(N26:N27)</f>
        <v>340029</v>
      </c>
      <c r="O25" s="81">
        <f>SUM(O26:O27)</f>
        <v>300220</v>
      </c>
      <c r="P25" s="81">
        <f>SUM(P26:P27)</f>
        <v>334261</v>
      </c>
      <c r="Q25" s="81">
        <f>SUM(Q26:Q27)</f>
        <v>321916</v>
      </c>
      <c r="R25" s="81">
        <f>SUM(R26:R27)</f>
        <v>330808</v>
      </c>
      <c r="S25" s="81">
        <f>SUM(S26:S27)</f>
        <v>328301</v>
      </c>
      <c r="T25" s="81">
        <f>SUM(T26:T27)</f>
        <v>316065.0833333334</v>
      </c>
    </row>
    <row r="26" spans="1:20" ht="22.5" customHeight="1">
      <c r="A26" s="7" t="s">
        <v>135</v>
      </c>
      <c r="B26" s="7"/>
      <c r="C26" s="102" t="s">
        <v>143</v>
      </c>
      <c r="D26" s="12"/>
      <c r="E26" s="81">
        <v>2771210</v>
      </c>
      <c r="F26" s="81">
        <v>2525011</v>
      </c>
      <c r="G26" s="80">
        <f>SUM(H26:S26)</f>
        <v>2323696</v>
      </c>
      <c r="H26" s="81">
        <v>170798</v>
      </c>
      <c r="I26" s="81">
        <v>185758</v>
      </c>
      <c r="J26" s="81">
        <v>178152</v>
      </c>
      <c r="K26" s="81">
        <v>194616</v>
      </c>
      <c r="L26" s="81">
        <v>193644</v>
      </c>
      <c r="M26" s="81">
        <v>197942</v>
      </c>
      <c r="N26" s="81">
        <v>212706</v>
      </c>
      <c r="O26" s="81">
        <v>183490</v>
      </c>
      <c r="P26" s="81">
        <v>207426</v>
      </c>
      <c r="Q26" s="81">
        <v>194316</v>
      </c>
      <c r="R26" s="81">
        <v>200650</v>
      </c>
      <c r="S26" s="81">
        <v>204198</v>
      </c>
      <c r="T26" s="80">
        <f>AVERAGE(H26:S26)</f>
        <v>193641.33333333334</v>
      </c>
    </row>
    <row r="27" spans="1:20" ht="22.5" customHeight="1">
      <c r="A27" s="97" t="s">
        <v>133</v>
      </c>
      <c r="B27" s="7"/>
      <c r="C27" s="102" t="s">
        <v>142</v>
      </c>
      <c r="D27" s="12"/>
      <c r="E27" s="81">
        <v>1676772</v>
      </c>
      <c r="F27" s="81">
        <v>1306342</v>
      </c>
      <c r="G27" s="80">
        <f>SUM(H27:S27)</f>
        <v>1469085</v>
      </c>
      <c r="H27" s="81">
        <v>88956</v>
      </c>
      <c r="I27" s="81">
        <v>109518</v>
      </c>
      <c r="J27" s="81">
        <v>125566</v>
      </c>
      <c r="K27" s="81">
        <v>140146</v>
      </c>
      <c r="L27" s="81">
        <v>127939</v>
      </c>
      <c r="M27" s="81">
        <v>124211</v>
      </c>
      <c r="N27" s="81">
        <v>127323</v>
      </c>
      <c r="O27" s="81">
        <v>116730</v>
      </c>
      <c r="P27" s="81">
        <v>126835</v>
      </c>
      <c r="Q27" s="81">
        <v>127600</v>
      </c>
      <c r="R27" s="81">
        <v>130158</v>
      </c>
      <c r="S27" s="81">
        <v>124103</v>
      </c>
      <c r="T27" s="80">
        <f>AVERAGE(H27:S27)</f>
        <v>122423.75</v>
      </c>
    </row>
    <row r="28" spans="1:20" ht="22.5" customHeight="1">
      <c r="A28" s="7"/>
      <c r="B28" s="7"/>
      <c r="C28" s="102"/>
      <c r="D28" s="1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22.5" customHeight="1">
      <c r="A29" s="78" t="s">
        <v>141</v>
      </c>
      <c r="B29" s="78"/>
      <c r="C29" s="78"/>
      <c r="D29" s="12" t="s">
        <v>130</v>
      </c>
      <c r="E29" s="81">
        <v>11146147</v>
      </c>
      <c r="F29" s="81">
        <v>10182367</v>
      </c>
      <c r="G29" s="80">
        <f>SUM(H29:S29)</f>
        <v>10230404</v>
      </c>
      <c r="H29" s="81">
        <v>813198</v>
      </c>
      <c r="I29" s="81">
        <v>812830</v>
      </c>
      <c r="J29" s="81">
        <v>892727</v>
      </c>
      <c r="K29" s="81">
        <v>837935</v>
      </c>
      <c r="L29" s="81">
        <v>877591</v>
      </c>
      <c r="M29" s="81">
        <v>885319</v>
      </c>
      <c r="N29" s="81">
        <v>879150</v>
      </c>
      <c r="O29" s="81">
        <v>847902</v>
      </c>
      <c r="P29" s="81">
        <v>872964</v>
      </c>
      <c r="Q29" s="81">
        <v>854345</v>
      </c>
      <c r="R29" s="81">
        <v>831648</v>
      </c>
      <c r="S29" s="81">
        <v>824795</v>
      </c>
      <c r="T29" s="80">
        <f>AVERAGE(H29:S29)</f>
        <v>852533.6666666666</v>
      </c>
    </row>
    <row r="30" spans="1:20" ht="22.5" customHeight="1">
      <c r="A30" s="7"/>
      <c r="B30" s="7"/>
      <c r="C30" s="7"/>
      <c r="D30" s="1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2.5" customHeight="1">
      <c r="A31" s="78" t="s">
        <v>140</v>
      </c>
      <c r="B31" s="78"/>
      <c r="C31" s="78"/>
      <c r="D31" s="12" t="s">
        <v>136</v>
      </c>
      <c r="E31" s="81">
        <f>SUM(E32:E33)</f>
        <v>7003</v>
      </c>
      <c r="F31" s="81">
        <f>SUM(F32:F33)</f>
        <v>5150</v>
      </c>
      <c r="G31" s="81">
        <f>SUM(G32:G33)</f>
        <v>5863</v>
      </c>
      <c r="H31" s="81">
        <f>SUM(H32:H33)</f>
        <v>365</v>
      </c>
      <c r="I31" s="81">
        <f>SUM(I32:I33)</f>
        <v>401</v>
      </c>
      <c r="J31" s="81">
        <f>SUM(J32:J33)</f>
        <v>628</v>
      </c>
      <c r="K31" s="81">
        <f>SUM(K32:K33)</f>
        <v>347</v>
      </c>
      <c r="L31" s="81">
        <f>SUM(L32:L33)</f>
        <v>438</v>
      </c>
      <c r="M31" s="81">
        <f>SUM(M32:M33)</f>
        <v>537</v>
      </c>
      <c r="N31" s="81">
        <f>SUM(N32:N33)</f>
        <v>500</v>
      </c>
      <c r="O31" s="81">
        <f>SUM(O32:O33)</f>
        <v>514</v>
      </c>
      <c r="P31" s="81">
        <f>SUM(P32:P33)</f>
        <v>639</v>
      </c>
      <c r="Q31" s="81">
        <f>SUM(Q32:Q33)</f>
        <v>453</v>
      </c>
      <c r="R31" s="81">
        <f>SUM(R32:R33)</f>
        <v>506</v>
      </c>
      <c r="S31" s="81">
        <f>SUM(S32:S33)</f>
        <v>535</v>
      </c>
      <c r="T31" s="81">
        <f>SUM(T32:T33)</f>
        <v>488.5833333333333</v>
      </c>
    </row>
    <row r="32" spans="1:20" ht="22.5" customHeight="1">
      <c r="A32" s="7" t="s">
        <v>135</v>
      </c>
      <c r="B32" s="7"/>
      <c r="C32" s="102" t="s">
        <v>139</v>
      </c>
      <c r="D32" s="12"/>
      <c r="E32" s="81">
        <v>2007</v>
      </c>
      <c r="F32" s="81">
        <v>3054</v>
      </c>
      <c r="G32" s="80">
        <f>SUM(H32:S32)</f>
        <v>3214</v>
      </c>
      <c r="H32" s="81">
        <v>193</v>
      </c>
      <c r="I32" s="81">
        <v>247</v>
      </c>
      <c r="J32" s="81">
        <v>412</v>
      </c>
      <c r="K32" s="81">
        <v>162</v>
      </c>
      <c r="L32" s="81">
        <v>243</v>
      </c>
      <c r="M32" s="81">
        <v>278</v>
      </c>
      <c r="N32" s="81">
        <v>243</v>
      </c>
      <c r="O32" s="81">
        <v>235</v>
      </c>
      <c r="P32" s="81">
        <v>377</v>
      </c>
      <c r="Q32" s="81">
        <v>223</v>
      </c>
      <c r="R32" s="81">
        <v>286</v>
      </c>
      <c r="S32" s="81">
        <v>315</v>
      </c>
      <c r="T32" s="80">
        <f>AVERAGE(H32:S32)</f>
        <v>267.8333333333333</v>
      </c>
    </row>
    <row r="33" spans="1:20" ht="22.5" customHeight="1">
      <c r="A33" s="97" t="s">
        <v>133</v>
      </c>
      <c r="B33" s="7"/>
      <c r="C33" s="102" t="s">
        <v>138</v>
      </c>
      <c r="D33" s="12"/>
      <c r="E33" s="81">
        <v>4996</v>
      </c>
      <c r="F33" s="81">
        <v>2096</v>
      </c>
      <c r="G33" s="80">
        <f>SUM(H33:S33)</f>
        <v>2649</v>
      </c>
      <c r="H33" s="81">
        <v>172</v>
      </c>
      <c r="I33" s="81">
        <v>154</v>
      </c>
      <c r="J33" s="81">
        <v>216</v>
      </c>
      <c r="K33" s="81">
        <v>185</v>
      </c>
      <c r="L33" s="81">
        <v>195</v>
      </c>
      <c r="M33" s="81">
        <v>259</v>
      </c>
      <c r="N33" s="81">
        <v>257</v>
      </c>
      <c r="O33" s="81">
        <v>279</v>
      </c>
      <c r="P33" s="81">
        <v>262</v>
      </c>
      <c r="Q33" s="81">
        <v>230</v>
      </c>
      <c r="R33" s="81">
        <v>220</v>
      </c>
      <c r="S33" s="81">
        <v>220</v>
      </c>
      <c r="T33" s="80">
        <f>AVERAGE(H33:S33)</f>
        <v>220.75</v>
      </c>
    </row>
    <row r="34" spans="1:20" ht="22.5" customHeight="1">
      <c r="A34" s="7"/>
      <c r="B34" s="7"/>
      <c r="C34" s="7"/>
      <c r="D34" s="1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2.5" customHeight="1">
      <c r="A35" s="78" t="s">
        <v>137</v>
      </c>
      <c r="B35" s="78"/>
      <c r="C35" s="78"/>
      <c r="D35" s="12" t="s">
        <v>136</v>
      </c>
      <c r="E35" s="81">
        <f>SUM(E36:E37)</f>
        <v>12463</v>
      </c>
      <c r="F35" s="81">
        <f>SUM(F36:F37)</f>
        <v>12294</v>
      </c>
      <c r="G35" s="81">
        <f>SUM(G36:G37)</f>
        <v>14990</v>
      </c>
      <c r="H35" s="81">
        <f>SUM(H36:H37)</f>
        <v>1021</v>
      </c>
      <c r="I35" s="81">
        <f>SUM(I36:I37)</f>
        <v>1050</v>
      </c>
      <c r="J35" s="81">
        <f>SUM(J36:J37)</f>
        <v>1074</v>
      </c>
      <c r="K35" s="81">
        <f>SUM(K36:K37)</f>
        <v>1078</v>
      </c>
      <c r="L35" s="81">
        <f>SUM(L36:L37)</f>
        <v>1178</v>
      </c>
      <c r="M35" s="81">
        <f>SUM(M36:M37)</f>
        <v>1266</v>
      </c>
      <c r="N35" s="81">
        <f>SUM(N36:N37)</f>
        <v>1384</v>
      </c>
      <c r="O35" s="81">
        <f>SUM(O36:O37)</f>
        <v>1156</v>
      </c>
      <c r="P35" s="81">
        <f>SUM(P36:P37)</f>
        <v>1513</v>
      </c>
      <c r="Q35" s="81">
        <f>SUM(Q36:Q37)</f>
        <v>1559</v>
      </c>
      <c r="R35" s="81">
        <f>SUM(R36:R37)</f>
        <v>1324</v>
      </c>
      <c r="S35" s="81">
        <f>SUM(S36:S37)</f>
        <v>1387</v>
      </c>
      <c r="T35" s="81">
        <f>SUM(T36:T37)</f>
        <v>1249.1666666666667</v>
      </c>
    </row>
    <row r="36" spans="1:20" ht="22.5" customHeight="1">
      <c r="A36" s="7" t="s">
        <v>135</v>
      </c>
      <c r="B36" s="7"/>
      <c r="C36" s="102" t="s">
        <v>134</v>
      </c>
      <c r="D36" s="12"/>
      <c r="E36" s="81">
        <v>9225</v>
      </c>
      <c r="F36" s="81">
        <v>9219</v>
      </c>
      <c r="G36" s="80">
        <f>SUM(H36:S36)</f>
        <v>11235</v>
      </c>
      <c r="H36" s="81">
        <v>948</v>
      </c>
      <c r="I36" s="81">
        <v>781</v>
      </c>
      <c r="J36" s="81">
        <v>773</v>
      </c>
      <c r="K36" s="81">
        <v>800</v>
      </c>
      <c r="L36" s="81">
        <v>634</v>
      </c>
      <c r="M36" s="81">
        <v>995</v>
      </c>
      <c r="N36" s="81">
        <v>1083</v>
      </c>
      <c r="O36" s="81">
        <v>851</v>
      </c>
      <c r="P36" s="81">
        <v>1159</v>
      </c>
      <c r="Q36" s="81">
        <v>1201</v>
      </c>
      <c r="R36" s="81">
        <v>1006</v>
      </c>
      <c r="S36" s="81">
        <v>1004</v>
      </c>
      <c r="T36" s="80">
        <f>AVERAGE(H36:S36)</f>
        <v>936.25</v>
      </c>
    </row>
    <row r="37" spans="1:20" ht="22.5" customHeight="1">
      <c r="A37" s="97" t="s">
        <v>133</v>
      </c>
      <c r="B37" s="7"/>
      <c r="C37" s="102" t="s">
        <v>132</v>
      </c>
      <c r="D37" s="12"/>
      <c r="E37" s="81">
        <v>3238</v>
      </c>
      <c r="F37" s="81">
        <v>3075</v>
      </c>
      <c r="G37" s="80">
        <f>SUM(H37:S37)</f>
        <v>3755</v>
      </c>
      <c r="H37" s="81">
        <v>73</v>
      </c>
      <c r="I37" s="81">
        <v>269</v>
      </c>
      <c r="J37" s="81">
        <v>301</v>
      </c>
      <c r="K37" s="81">
        <v>278</v>
      </c>
      <c r="L37" s="81">
        <v>544</v>
      </c>
      <c r="M37" s="81">
        <v>271</v>
      </c>
      <c r="N37" s="81">
        <v>301</v>
      </c>
      <c r="O37" s="81">
        <v>305</v>
      </c>
      <c r="P37" s="81">
        <v>354</v>
      </c>
      <c r="Q37" s="81">
        <v>358</v>
      </c>
      <c r="R37" s="81">
        <v>318</v>
      </c>
      <c r="S37" s="81">
        <v>383</v>
      </c>
      <c r="T37" s="80">
        <f>AVERAGE(H37:S37)</f>
        <v>312.9166666666667</v>
      </c>
    </row>
    <row r="38" spans="1:20" ht="22.5" customHeight="1">
      <c r="A38" s="7"/>
      <c r="B38" s="7"/>
      <c r="C38" s="7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2.5" customHeight="1">
      <c r="A39" s="78" t="s">
        <v>131</v>
      </c>
      <c r="B39" s="78"/>
      <c r="C39" s="78"/>
      <c r="D39" s="12" t="s">
        <v>130</v>
      </c>
      <c r="E39" s="81">
        <v>33803459</v>
      </c>
      <c r="F39" s="81">
        <v>31201513</v>
      </c>
      <c r="G39" s="80">
        <f>SUM(H39:S39)</f>
        <v>29256769</v>
      </c>
      <c r="H39" s="81">
        <v>2518725</v>
      </c>
      <c r="I39" s="81">
        <v>2571335</v>
      </c>
      <c r="J39" s="81">
        <v>2756425</v>
      </c>
      <c r="K39" s="81">
        <v>2491432</v>
      </c>
      <c r="L39" s="81">
        <v>2434054</v>
      </c>
      <c r="M39" s="81">
        <v>2562342</v>
      </c>
      <c r="N39" s="81">
        <v>2389066</v>
      </c>
      <c r="O39" s="81">
        <v>2251898</v>
      </c>
      <c r="P39" s="81">
        <v>2386041</v>
      </c>
      <c r="Q39" s="81">
        <v>2329695</v>
      </c>
      <c r="R39" s="81">
        <v>2260159</v>
      </c>
      <c r="S39" s="81">
        <v>2305597</v>
      </c>
      <c r="T39" s="80">
        <f>AVERAGE(H39:S39)</f>
        <v>2438064.0833333335</v>
      </c>
    </row>
    <row r="40" spans="1:20" ht="22.5" customHeight="1">
      <c r="A40" s="7"/>
      <c r="B40" s="7"/>
      <c r="C40" s="7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22.5" customHeight="1">
      <c r="A41" s="78" t="s">
        <v>129</v>
      </c>
      <c r="B41" s="78"/>
      <c r="C41" s="78"/>
      <c r="D41" s="12" t="s">
        <v>126</v>
      </c>
      <c r="E41" s="81">
        <v>32545</v>
      </c>
      <c r="F41" s="81">
        <v>32688</v>
      </c>
      <c r="G41" s="80">
        <f>SUM(H41:S41)</f>
        <v>36639</v>
      </c>
      <c r="H41" s="81">
        <v>2520</v>
      </c>
      <c r="I41" s="81">
        <v>2936</v>
      </c>
      <c r="J41" s="81">
        <v>2786</v>
      </c>
      <c r="K41" s="81">
        <v>3142</v>
      </c>
      <c r="L41" s="81">
        <v>2939</v>
      </c>
      <c r="M41" s="81">
        <v>3463</v>
      </c>
      <c r="N41" s="81">
        <v>3221</v>
      </c>
      <c r="O41" s="81">
        <v>2908</v>
      </c>
      <c r="P41" s="81">
        <v>3297</v>
      </c>
      <c r="Q41" s="81">
        <v>3357</v>
      </c>
      <c r="R41" s="81">
        <v>3049</v>
      </c>
      <c r="S41" s="81">
        <v>3021</v>
      </c>
      <c r="T41" s="80">
        <f>AVERAGE(H41:S41)</f>
        <v>3053.25</v>
      </c>
    </row>
    <row r="42" spans="1:20" ht="22.5" customHeight="1">
      <c r="A42" s="7"/>
      <c r="B42" s="7"/>
      <c r="C42" s="7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22.5" customHeight="1">
      <c r="A43" s="101" t="s">
        <v>128</v>
      </c>
      <c r="B43" s="101"/>
      <c r="C43" s="77"/>
      <c r="D43" s="12" t="s">
        <v>126</v>
      </c>
      <c r="E43" s="81">
        <v>32264</v>
      </c>
      <c r="F43" s="81">
        <v>33183</v>
      </c>
      <c r="G43" s="80">
        <f>SUM(H43:S43)</f>
        <v>34377</v>
      </c>
      <c r="H43" s="81">
        <v>2875</v>
      </c>
      <c r="I43" s="81">
        <v>2962</v>
      </c>
      <c r="J43" s="81">
        <v>3314</v>
      </c>
      <c r="K43" s="81">
        <v>2772</v>
      </c>
      <c r="L43" s="81">
        <v>2580</v>
      </c>
      <c r="M43" s="81">
        <v>2810</v>
      </c>
      <c r="N43" s="81">
        <v>2969</v>
      </c>
      <c r="O43" s="81">
        <v>2573</v>
      </c>
      <c r="P43" s="81">
        <v>3385</v>
      </c>
      <c r="Q43" s="81">
        <v>2580</v>
      </c>
      <c r="R43" s="81">
        <v>2777</v>
      </c>
      <c r="S43" s="81">
        <v>2780</v>
      </c>
      <c r="T43" s="80">
        <f>AVERAGE(H43:S43)</f>
        <v>2864.75</v>
      </c>
    </row>
    <row r="44" spans="1:20" ht="22.5" customHeight="1">
      <c r="A44" s="7"/>
      <c r="B44" s="7"/>
      <c r="C44" s="7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2.5" customHeight="1">
      <c r="A45" s="74" t="s">
        <v>127</v>
      </c>
      <c r="B45" s="74"/>
      <c r="C45" s="74"/>
      <c r="D45" s="15" t="s">
        <v>126</v>
      </c>
      <c r="E45" s="100">
        <v>149335</v>
      </c>
      <c r="F45" s="100">
        <v>161591</v>
      </c>
      <c r="G45" s="100">
        <f>SUM(H45:S45)</f>
        <v>142035</v>
      </c>
      <c r="H45" s="100">
        <v>12271</v>
      </c>
      <c r="I45" s="100">
        <v>14087</v>
      </c>
      <c r="J45" s="100">
        <v>14488</v>
      </c>
      <c r="K45" s="100">
        <v>12882</v>
      </c>
      <c r="L45" s="100">
        <v>11616</v>
      </c>
      <c r="M45" s="100">
        <v>10544</v>
      </c>
      <c r="N45" s="100">
        <v>10151</v>
      </c>
      <c r="O45" s="100">
        <v>9330</v>
      </c>
      <c r="P45" s="100">
        <v>9606</v>
      </c>
      <c r="Q45" s="100">
        <v>11997</v>
      </c>
      <c r="R45" s="100">
        <v>10970</v>
      </c>
      <c r="S45" s="100">
        <v>14093</v>
      </c>
      <c r="T45" s="100">
        <v>11837</v>
      </c>
    </row>
    <row r="46" spans="1:20" ht="22.5" customHeight="1">
      <c r="A46" s="99" t="s">
        <v>125</v>
      </c>
      <c r="B46" s="7"/>
      <c r="C46" s="7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</sheetData>
  <sheetProtection/>
  <mergeCells count="33">
    <mergeCell ref="S1:T1"/>
    <mergeCell ref="A3:T3"/>
    <mergeCell ref="A4:T4"/>
    <mergeCell ref="Q6:Q7"/>
    <mergeCell ref="R6:R7"/>
    <mergeCell ref="S6:S7"/>
    <mergeCell ref="T6:T7"/>
    <mergeCell ref="O6:O7"/>
    <mergeCell ref="P6:P7"/>
    <mergeCell ref="K6:K7"/>
    <mergeCell ref="N6:N7"/>
    <mergeCell ref="E6:E7"/>
    <mergeCell ref="F6:F7"/>
    <mergeCell ref="G6:G7"/>
    <mergeCell ref="H6:H7"/>
    <mergeCell ref="I6:I7"/>
    <mergeCell ref="J6:J7"/>
    <mergeCell ref="L6:L7"/>
    <mergeCell ref="M6:M7"/>
    <mergeCell ref="A8:C8"/>
    <mergeCell ref="A12:C12"/>
    <mergeCell ref="A14:C14"/>
    <mergeCell ref="A16:C16"/>
    <mergeCell ref="A43:C43"/>
    <mergeCell ref="A45:C45"/>
    <mergeCell ref="A35:C35"/>
    <mergeCell ref="A39:C39"/>
    <mergeCell ref="A41:C41"/>
    <mergeCell ref="A18:C18"/>
    <mergeCell ref="A23:C23"/>
    <mergeCell ref="A25:C25"/>
    <mergeCell ref="A31:C31"/>
    <mergeCell ref="A29:C29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1">
      <selection activeCell="A38" sqref="A38:V38"/>
    </sheetView>
  </sheetViews>
  <sheetFormatPr defaultColWidth="8.796875" defaultRowHeight="26.25" customHeight="1"/>
  <cols>
    <col min="1" max="1" width="3.09765625" style="0" customWidth="1"/>
    <col min="2" max="2" width="18.69921875" style="0" customWidth="1"/>
    <col min="3" max="16384" width="14.3984375" style="0" customWidth="1"/>
  </cols>
  <sheetData>
    <row r="1" spans="1:22" ht="26.25" customHeight="1">
      <c r="A1" s="59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0" t="s">
        <v>206</v>
      </c>
      <c r="V1" s="61"/>
    </row>
    <row r="2" spans="1:2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6.25" customHeight="1">
      <c r="A3" s="63" t="s">
        <v>205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26.25" customHeight="1">
      <c r="A4" s="95" t="s">
        <v>204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26.25" customHeight="1" thickBot="1">
      <c r="A5" s="139" t="s">
        <v>203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7"/>
    </row>
    <row r="6" spans="1:22" ht="26.25" customHeight="1">
      <c r="A6" s="136" t="s">
        <v>202</v>
      </c>
      <c r="B6" s="135"/>
      <c r="C6" s="132" t="s">
        <v>201</v>
      </c>
      <c r="D6" s="134"/>
      <c r="E6" s="134"/>
      <c r="F6" s="133"/>
      <c r="G6" s="132" t="s">
        <v>200</v>
      </c>
      <c r="H6" s="134"/>
      <c r="I6" s="134"/>
      <c r="J6" s="133"/>
      <c r="K6" s="132" t="s">
        <v>199</v>
      </c>
      <c r="L6" s="134"/>
      <c r="M6" s="134"/>
      <c r="N6" s="133"/>
      <c r="O6" s="132" t="s">
        <v>198</v>
      </c>
      <c r="P6" s="134"/>
      <c r="Q6" s="134"/>
      <c r="R6" s="133"/>
      <c r="S6" s="132" t="s">
        <v>197</v>
      </c>
      <c r="T6" s="131"/>
      <c r="U6" s="131"/>
      <c r="V6" s="131"/>
    </row>
    <row r="7" spans="1:22" ht="26.25" customHeight="1">
      <c r="A7" s="130"/>
      <c r="B7" s="129"/>
      <c r="C7" s="128" t="s">
        <v>196</v>
      </c>
      <c r="D7" s="128" t="s">
        <v>195</v>
      </c>
      <c r="E7" s="127" t="s">
        <v>194</v>
      </c>
      <c r="F7" s="127" t="s">
        <v>193</v>
      </c>
      <c r="G7" s="128" t="s">
        <v>196</v>
      </c>
      <c r="H7" s="128" t="s">
        <v>195</v>
      </c>
      <c r="I7" s="127" t="s">
        <v>194</v>
      </c>
      <c r="J7" s="127" t="s">
        <v>193</v>
      </c>
      <c r="K7" s="128" t="s">
        <v>196</v>
      </c>
      <c r="L7" s="128" t="s">
        <v>195</v>
      </c>
      <c r="M7" s="127" t="s">
        <v>194</v>
      </c>
      <c r="N7" s="127" t="s">
        <v>193</v>
      </c>
      <c r="O7" s="128" t="s">
        <v>196</v>
      </c>
      <c r="P7" s="128" t="s">
        <v>195</v>
      </c>
      <c r="Q7" s="127" t="s">
        <v>194</v>
      </c>
      <c r="R7" s="127" t="s">
        <v>193</v>
      </c>
      <c r="S7" s="128" t="s">
        <v>196</v>
      </c>
      <c r="T7" s="128" t="s">
        <v>195</v>
      </c>
      <c r="U7" s="127" t="s">
        <v>194</v>
      </c>
      <c r="V7" s="126" t="s">
        <v>193</v>
      </c>
    </row>
    <row r="8" spans="1:22" ht="26.25" customHeight="1">
      <c r="A8" s="98"/>
      <c r="B8" s="119"/>
      <c r="C8" s="98"/>
      <c r="D8" s="98"/>
      <c r="E8" s="125" t="s">
        <v>190</v>
      </c>
      <c r="F8" s="125" t="s">
        <v>190</v>
      </c>
      <c r="G8" s="125" t="s">
        <v>192</v>
      </c>
      <c r="H8" s="125" t="s">
        <v>192</v>
      </c>
      <c r="I8" s="125" t="s">
        <v>190</v>
      </c>
      <c r="J8" s="125" t="s">
        <v>190</v>
      </c>
      <c r="K8" s="125" t="s">
        <v>191</v>
      </c>
      <c r="L8" s="125" t="s">
        <v>191</v>
      </c>
      <c r="M8" s="125" t="s">
        <v>190</v>
      </c>
      <c r="N8" s="125" t="s">
        <v>190</v>
      </c>
      <c r="O8" s="125" t="s">
        <v>191</v>
      </c>
      <c r="P8" s="125" t="s">
        <v>191</v>
      </c>
      <c r="Q8" s="125" t="s">
        <v>190</v>
      </c>
      <c r="R8" s="125" t="s">
        <v>190</v>
      </c>
      <c r="S8" s="125" t="s">
        <v>191</v>
      </c>
      <c r="T8" s="125" t="s">
        <v>191</v>
      </c>
      <c r="U8" s="125" t="s">
        <v>190</v>
      </c>
      <c r="V8" s="125" t="s">
        <v>190</v>
      </c>
    </row>
    <row r="9" spans="1:22" ht="26.25" customHeight="1">
      <c r="A9" s="124" t="s">
        <v>189</v>
      </c>
      <c r="B9" s="123"/>
      <c r="C9" s="122">
        <f>SUM(C11:C33)</f>
        <v>11864</v>
      </c>
      <c r="D9" s="122">
        <f>SUM(D11:D33)</f>
        <v>11478</v>
      </c>
      <c r="E9" s="121">
        <f>100*D9/D$9</f>
        <v>100</v>
      </c>
      <c r="F9" s="120">
        <f>100*(D9-C9)/C9</f>
        <v>-3.25354012137559</v>
      </c>
      <c r="G9" s="122">
        <f>SUM(G11:G33)</f>
        <v>131035</v>
      </c>
      <c r="H9" s="122">
        <f>SUM(H11:H33)</f>
        <v>128247</v>
      </c>
      <c r="I9" s="121">
        <f>100*H9/H$9</f>
        <v>100</v>
      </c>
      <c r="J9" s="120">
        <f>100*(H9-G9)/G9</f>
        <v>-2.127675811806006</v>
      </c>
      <c r="K9" s="122">
        <f>SUM(K11:K33)</f>
        <v>265027412</v>
      </c>
      <c r="L9" s="122">
        <f>SUM(L11:L33)</f>
        <v>275833161</v>
      </c>
      <c r="M9" s="121">
        <f>100*L9/L$9</f>
        <v>100</v>
      </c>
      <c r="N9" s="120">
        <f>100*(L9-K9)/K9</f>
        <v>4.077219378348682</v>
      </c>
      <c r="O9" s="122">
        <f>SUM(O11:O33)</f>
        <v>265458880</v>
      </c>
      <c r="P9" s="122">
        <f>SUM(P11:P33)</f>
        <v>277518465</v>
      </c>
      <c r="Q9" s="121">
        <f>100*P9/P$9</f>
        <v>100</v>
      </c>
      <c r="R9" s="120">
        <f>100*(P9-O9)/O9</f>
        <v>4.542920169029569</v>
      </c>
      <c r="S9" s="122">
        <f>SUM(S11:S33)</f>
        <v>107387645</v>
      </c>
      <c r="T9" s="122">
        <f>SUM(T11:T33)</f>
        <v>109521180</v>
      </c>
      <c r="U9" s="121">
        <f>100*T9/T$9</f>
        <v>100</v>
      </c>
      <c r="V9" s="120">
        <f>100*(T9-S9)/S9</f>
        <v>1.9867602087744825</v>
      </c>
    </row>
    <row r="10" spans="1:22" ht="26.25" customHeight="1">
      <c r="A10" s="98"/>
      <c r="B10" s="119"/>
      <c r="C10" s="118"/>
      <c r="D10" s="118"/>
      <c r="E10" s="118"/>
      <c r="F10" s="117"/>
      <c r="G10" s="118"/>
      <c r="H10" s="118"/>
      <c r="I10" s="118"/>
      <c r="J10" s="117"/>
      <c r="K10" s="118"/>
      <c r="L10" s="118"/>
      <c r="M10" s="118"/>
      <c r="N10" s="117"/>
      <c r="O10" s="118"/>
      <c r="P10" s="118"/>
      <c r="Q10" s="118"/>
      <c r="R10" s="117"/>
      <c r="S10" s="118"/>
      <c r="T10" s="118"/>
      <c r="U10" s="118"/>
      <c r="V10" s="117"/>
    </row>
    <row r="11" spans="1:22" ht="26.25" customHeight="1">
      <c r="A11" s="98"/>
      <c r="B11" s="113" t="s">
        <v>188</v>
      </c>
      <c r="C11" s="106">
        <v>894</v>
      </c>
      <c r="D11" s="106">
        <v>868</v>
      </c>
      <c r="E11" s="115">
        <f>100*D11/D$9</f>
        <v>7.56229308241854</v>
      </c>
      <c r="F11" s="114">
        <f>100*(D11-C11)/C11</f>
        <v>-2.9082774049217</v>
      </c>
      <c r="G11" s="106">
        <v>12900</v>
      </c>
      <c r="H11" s="106">
        <v>12203</v>
      </c>
      <c r="I11" s="115">
        <f>100*H11/H$9</f>
        <v>9.515232325122614</v>
      </c>
      <c r="J11" s="114">
        <f>100*(H11-G11)/G11</f>
        <v>-5.403100775193798</v>
      </c>
      <c r="K11" s="106">
        <v>16494919</v>
      </c>
      <c r="L11" s="106">
        <v>15783278</v>
      </c>
      <c r="M11" s="115">
        <f>100*L11/L$9</f>
        <v>5.722037895218842</v>
      </c>
      <c r="N11" s="114">
        <f>100*(L11-K11)/K11</f>
        <v>-4.3143043018277325</v>
      </c>
      <c r="O11" s="106">
        <v>16509733</v>
      </c>
      <c r="P11" s="106">
        <v>15789955</v>
      </c>
      <c r="Q11" s="115">
        <f>100*P11/P$9</f>
        <v>5.689695278474534</v>
      </c>
      <c r="R11" s="114">
        <f>100*(P11-O11)/O11</f>
        <v>-4.359719203211827</v>
      </c>
      <c r="S11" s="106">
        <v>7388828</v>
      </c>
      <c r="T11" s="106">
        <v>6576529</v>
      </c>
      <c r="U11" s="115">
        <f>100*T11/T$9</f>
        <v>6.0048010804850716</v>
      </c>
      <c r="V11" s="114">
        <f>100*(T11-S11)/S11</f>
        <v>-10.993610894718351</v>
      </c>
    </row>
    <row r="12" spans="1:22" ht="26.25" customHeight="1">
      <c r="A12" s="98"/>
      <c r="B12" s="113" t="s">
        <v>187</v>
      </c>
      <c r="C12" s="106">
        <v>63</v>
      </c>
      <c r="D12" s="106">
        <v>64</v>
      </c>
      <c r="E12" s="115">
        <f>100*D12/D$9</f>
        <v>0.5575884300400766</v>
      </c>
      <c r="F12" s="114">
        <f>100*(D12-C12)/C12</f>
        <v>1.5873015873015872</v>
      </c>
      <c r="G12" s="106">
        <v>1308</v>
      </c>
      <c r="H12" s="106">
        <v>1253</v>
      </c>
      <c r="I12" s="115">
        <f>100*H12/H$9</f>
        <v>0.977020904972436</v>
      </c>
      <c r="J12" s="114">
        <f>100*(H12-G12)/G12</f>
        <v>-4.204892966360856</v>
      </c>
      <c r="K12" s="106">
        <v>11127951</v>
      </c>
      <c r="L12" s="106">
        <v>10977535</v>
      </c>
      <c r="M12" s="115">
        <f>100*L12/L$9</f>
        <v>3.9797734834355176</v>
      </c>
      <c r="N12" s="114">
        <f>100*(L12-K12)/K12</f>
        <v>-1.3516953839929742</v>
      </c>
      <c r="O12" s="106">
        <v>11131422</v>
      </c>
      <c r="P12" s="106">
        <v>10976685</v>
      </c>
      <c r="Q12" s="115">
        <f>100*P12/P$9</f>
        <v>3.955298974430404</v>
      </c>
      <c r="R12" s="114">
        <f>100*(P12-O12)/O12</f>
        <v>-1.3900919397360014</v>
      </c>
      <c r="S12" s="106">
        <v>2632378</v>
      </c>
      <c r="T12" s="106">
        <v>2630847</v>
      </c>
      <c r="U12" s="115">
        <f>100*T12/T$9</f>
        <v>2.4021353677891346</v>
      </c>
      <c r="V12" s="114">
        <f>100*(T12-S12)/S12</f>
        <v>-0.058160340194303405</v>
      </c>
    </row>
    <row r="13" spans="1:22" ht="26.25" customHeight="1">
      <c r="A13" s="98"/>
      <c r="B13" s="113" t="s">
        <v>186</v>
      </c>
      <c r="C13" s="106">
        <v>3573</v>
      </c>
      <c r="D13" s="106">
        <v>3399</v>
      </c>
      <c r="E13" s="115">
        <f>100*D13/D$9</f>
        <v>29.613173026659698</v>
      </c>
      <c r="F13" s="114">
        <f>100*(D13-C13)/C13</f>
        <v>-4.869857262804366</v>
      </c>
      <c r="G13" s="106">
        <v>22730</v>
      </c>
      <c r="H13" s="106">
        <v>21507</v>
      </c>
      <c r="I13" s="115">
        <f>100*H13/H$9</f>
        <v>16.76998292357716</v>
      </c>
      <c r="J13" s="114">
        <f>100*(H13-G13)/G13</f>
        <v>-5.380554333479982</v>
      </c>
      <c r="K13" s="106">
        <v>29510509</v>
      </c>
      <c r="L13" s="106">
        <v>28954216</v>
      </c>
      <c r="M13" s="115">
        <f>100*L13/L$9</f>
        <v>10.497003295408705</v>
      </c>
      <c r="N13" s="114">
        <f>100*(L13-K13)/K13</f>
        <v>-1.885067451733889</v>
      </c>
      <c r="O13" s="106">
        <v>29520182</v>
      </c>
      <c r="P13" s="106">
        <v>29010370</v>
      </c>
      <c r="Q13" s="115">
        <f>100*P13/P$9</f>
        <v>10.453491806392053</v>
      </c>
      <c r="R13" s="114">
        <f>100*(P13-O13)/O13</f>
        <v>-1.7269947725932042</v>
      </c>
      <c r="S13" s="106">
        <v>14178118</v>
      </c>
      <c r="T13" s="106">
        <v>13969314</v>
      </c>
      <c r="U13" s="115">
        <f>100*T13/T$9</f>
        <v>12.754897271924937</v>
      </c>
      <c r="V13" s="114">
        <f>100*(T13-S13)/S13</f>
        <v>-1.472720145226609</v>
      </c>
    </row>
    <row r="14" spans="1:22" ht="26.25" customHeight="1">
      <c r="A14" s="98"/>
      <c r="B14" s="113" t="s">
        <v>185</v>
      </c>
      <c r="C14" s="106">
        <v>489</v>
      </c>
      <c r="D14" s="106">
        <v>456</v>
      </c>
      <c r="E14" s="115">
        <f>100*D14/D$9</f>
        <v>3.9728175640355463</v>
      </c>
      <c r="F14" s="114">
        <f>100*(D14-C14)/C14</f>
        <v>-6.748466257668712</v>
      </c>
      <c r="G14" s="106">
        <v>8442</v>
      </c>
      <c r="H14" s="106">
        <v>7786</v>
      </c>
      <c r="I14" s="115">
        <f>100*H14/H$9</f>
        <v>6.071097179661122</v>
      </c>
      <c r="J14" s="114">
        <f>100*(H14-G14)/G14</f>
        <v>-7.770670457237621</v>
      </c>
      <c r="K14" s="106">
        <v>6665907</v>
      </c>
      <c r="L14" s="106">
        <v>6326707</v>
      </c>
      <c r="M14" s="115">
        <f>100*L14/L$9</f>
        <v>2.293671644505426</v>
      </c>
      <c r="N14" s="114">
        <f>100*(L14-K14)/K14</f>
        <v>-5.088579843673187</v>
      </c>
      <c r="O14" s="106">
        <v>6697647</v>
      </c>
      <c r="P14" s="106">
        <v>6359712</v>
      </c>
      <c r="Q14" s="115">
        <f>100*P14/P$9</f>
        <v>2.2916356214351357</v>
      </c>
      <c r="R14" s="114">
        <f>100*(P14-O14)/O14</f>
        <v>-5.045577947001387</v>
      </c>
      <c r="S14" s="106">
        <v>3298520</v>
      </c>
      <c r="T14" s="106">
        <v>3131942</v>
      </c>
      <c r="U14" s="115">
        <f>100*T14/T$9</f>
        <v>2.8596678742869646</v>
      </c>
      <c r="V14" s="114">
        <f>100*(T14-S14)/S14</f>
        <v>-5.050083067557571</v>
      </c>
    </row>
    <row r="15" spans="1:22" ht="26.25" customHeight="1">
      <c r="A15" s="98"/>
      <c r="B15" s="113" t="s">
        <v>184</v>
      </c>
      <c r="C15" s="106">
        <v>418</v>
      </c>
      <c r="D15" s="106">
        <v>399</v>
      </c>
      <c r="E15" s="115">
        <f>100*D15/D$9</f>
        <v>3.476215368531103</v>
      </c>
      <c r="F15" s="114">
        <f>100*(D15-C15)/C15</f>
        <v>-4.545454545454546</v>
      </c>
      <c r="G15" s="106">
        <v>2928</v>
      </c>
      <c r="H15" s="106">
        <v>2823</v>
      </c>
      <c r="I15" s="115">
        <f>100*H15/H$9</f>
        <v>2.201221081194882</v>
      </c>
      <c r="J15" s="114">
        <f>100*(H15-G15)/G15</f>
        <v>-3.5860655737704916</v>
      </c>
      <c r="K15" s="106">
        <v>6179728</v>
      </c>
      <c r="L15" s="106">
        <v>5795408</v>
      </c>
      <c r="M15" s="115">
        <f>100*L15/L$9</f>
        <v>2.101055572502394</v>
      </c>
      <c r="N15" s="114">
        <f>100*(L15-K15)/K15</f>
        <v>-6.219043944976219</v>
      </c>
      <c r="O15" s="106">
        <v>6100602</v>
      </c>
      <c r="P15" s="106">
        <v>5946034</v>
      </c>
      <c r="Q15" s="115">
        <f>100*P15/P$9</f>
        <v>2.142572387030175</v>
      </c>
      <c r="R15" s="114">
        <f>100*(P15-O15)/O15</f>
        <v>-2.5336515970063282</v>
      </c>
      <c r="S15" s="106">
        <v>1786879</v>
      </c>
      <c r="T15" s="106">
        <v>1776011</v>
      </c>
      <c r="U15" s="115">
        <f>100*T15/T$9</f>
        <v>1.6216141937112072</v>
      </c>
      <c r="V15" s="114">
        <f>100*(T15-S15)/S15</f>
        <v>-0.6082113002615174</v>
      </c>
    </row>
    <row r="16" spans="1:22" ht="26.25" customHeight="1">
      <c r="A16" s="98"/>
      <c r="B16" s="113" t="s">
        <v>183</v>
      </c>
      <c r="C16" s="106">
        <v>624</v>
      </c>
      <c r="D16" s="106">
        <v>607</v>
      </c>
      <c r="E16" s="115">
        <f>100*D16/D$9</f>
        <v>5.288377766161352</v>
      </c>
      <c r="F16" s="114">
        <f>100*(D16-C16)/C16</f>
        <v>-2.7243589743589745</v>
      </c>
      <c r="G16" s="106">
        <v>3526</v>
      </c>
      <c r="H16" s="106">
        <v>3499</v>
      </c>
      <c r="I16" s="115">
        <f>100*H16/H$9</f>
        <v>2.7283289277721896</v>
      </c>
      <c r="J16" s="114">
        <f>100*(H16-G16)/G16</f>
        <v>-0.7657402155416903</v>
      </c>
      <c r="K16" s="106">
        <v>5579873</v>
      </c>
      <c r="L16" s="106">
        <v>5584860</v>
      </c>
      <c r="M16" s="115">
        <f>100*L16/L$9</f>
        <v>2.02472392360395</v>
      </c>
      <c r="N16" s="114">
        <f>100*(L16-K16)/K16</f>
        <v>0.089374794014129</v>
      </c>
      <c r="O16" s="106">
        <v>5630553</v>
      </c>
      <c r="P16" s="106">
        <v>5556058</v>
      </c>
      <c r="Q16" s="115">
        <f>100*P16/P$9</f>
        <v>2.002049845584149</v>
      </c>
      <c r="R16" s="114">
        <f>100*(P16-O16)/O16</f>
        <v>-1.323049441147255</v>
      </c>
      <c r="S16" s="106">
        <v>2670644</v>
      </c>
      <c r="T16" s="106">
        <v>2651718</v>
      </c>
      <c r="U16" s="115">
        <f>100*T16/T$9</f>
        <v>2.4211919557477377</v>
      </c>
      <c r="V16" s="114">
        <f>100*(T16-S16)/S16</f>
        <v>-0.7086680216457154</v>
      </c>
    </row>
    <row r="17" spans="1:22" ht="26.25" customHeight="1">
      <c r="A17" s="98"/>
      <c r="B17" s="113" t="s">
        <v>182</v>
      </c>
      <c r="C17" s="106">
        <v>148</v>
      </c>
      <c r="D17" s="106">
        <v>143</v>
      </c>
      <c r="E17" s="115">
        <f>100*D17/D$9</f>
        <v>1.2458616483707963</v>
      </c>
      <c r="F17" s="114">
        <f>100*(D17-C17)/C17</f>
        <v>-3.3783783783783785</v>
      </c>
      <c r="G17" s="106">
        <v>1856</v>
      </c>
      <c r="H17" s="106">
        <v>1797</v>
      </c>
      <c r="I17" s="115">
        <f>100*H17/H$9</f>
        <v>1.4012023673068377</v>
      </c>
      <c r="J17" s="114">
        <f>100*(H17-G17)/G17</f>
        <v>-3.1788793103448274</v>
      </c>
      <c r="K17" s="106">
        <v>3740515</v>
      </c>
      <c r="L17" s="106">
        <v>3508852</v>
      </c>
      <c r="M17" s="115">
        <f>100*L17/L$9</f>
        <v>1.2720921542859744</v>
      </c>
      <c r="N17" s="114">
        <f>100*(L17-K17)/K17</f>
        <v>-6.193345034039431</v>
      </c>
      <c r="O17" s="106">
        <v>3744128</v>
      </c>
      <c r="P17" s="106">
        <v>3514639</v>
      </c>
      <c r="Q17" s="115">
        <f>100*P17/P$9</f>
        <v>1.2664523061555562</v>
      </c>
      <c r="R17" s="114">
        <f>100*(P17-O17)/O17</f>
        <v>-6.129304340022563</v>
      </c>
      <c r="S17" s="106">
        <v>1602103</v>
      </c>
      <c r="T17" s="106">
        <v>1466921</v>
      </c>
      <c r="U17" s="115">
        <f>100*T17/T$9</f>
        <v>1.3393948092962475</v>
      </c>
      <c r="V17" s="114">
        <f>100*(T17-S17)/S17</f>
        <v>-8.437784586883614</v>
      </c>
    </row>
    <row r="18" spans="1:22" ht="26.25" customHeight="1">
      <c r="A18" s="98"/>
      <c r="B18" s="113" t="s">
        <v>181</v>
      </c>
      <c r="C18" s="106">
        <v>472</v>
      </c>
      <c r="D18" s="106">
        <v>456</v>
      </c>
      <c r="E18" s="115">
        <f>100*D18/D$9</f>
        <v>3.9728175640355463</v>
      </c>
      <c r="F18" s="114">
        <f>100*(D18-C18)/C18</f>
        <v>-3.389830508474576</v>
      </c>
      <c r="G18" s="106">
        <v>6297</v>
      </c>
      <c r="H18" s="106">
        <v>6346</v>
      </c>
      <c r="I18" s="115">
        <f>100*H18/H$9</f>
        <v>4.948263897011236</v>
      </c>
      <c r="J18" s="114">
        <f>100*(H18-G18)/G18</f>
        <v>0.7781483245990154</v>
      </c>
      <c r="K18" s="106">
        <v>10974681</v>
      </c>
      <c r="L18" s="106">
        <v>12268910</v>
      </c>
      <c r="M18" s="115">
        <f>100*L18/L$9</f>
        <v>4.447945981375314</v>
      </c>
      <c r="N18" s="114">
        <f>100*(L18-K18)/K18</f>
        <v>11.79286213421602</v>
      </c>
      <c r="O18" s="106">
        <v>10981476</v>
      </c>
      <c r="P18" s="106">
        <v>12285760</v>
      </c>
      <c r="Q18" s="115">
        <f>100*P18/P$9</f>
        <v>4.427006325507025</v>
      </c>
      <c r="R18" s="114">
        <f>100*(P18-O18)/O18</f>
        <v>11.87712835688026</v>
      </c>
      <c r="S18" s="106">
        <v>6447644</v>
      </c>
      <c r="T18" s="106">
        <v>7041668</v>
      </c>
      <c r="U18" s="115">
        <f>100*T18/T$9</f>
        <v>6.429503407468766</v>
      </c>
      <c r="V18" s="114">
        <f>100*(T18-S18)/S18</f>
        <v>9.213039677748958</v>
      </c>
    </row>
    <row r="19" spans="1:22" ht="26.25" customHeight="1">
      <c r="A19" s="98"/>
      <c r="B19" s="113" t="s">
        <v>180</v>
      </c>
      <c r="C19" s="106">
        <v>33</v>
      </c>
      <c r="D19" s="106">
        <v>35</v>
      </c>
      <c r="E19" s="115">
        <f>100*D19/D$9</f>
        <v>0.30493117267816694</v>
      </c>
      <c r="F19" s="114">
        <f>100*(D19-C19)/C19</f>
        <v>6.0606060606060606</v>
      </c>
      <c r="G19" s="106">
        <v>1447</v>
      </c>
      <c r="H19" s="106">
        <v>1478</v>
      </c>
      <c r="I19" s="115">
        <f>100*H19/H$9</f>
        <v>1.1524636053864807</v>
      </c>
      <c r="J19" s="114">
        <f>100*(H19-G19)/G19</f>
        <v>2.1423635107118177</v>
      </c>
      <c r="K19" s="106">
        <v>11594404</v>
      </c>
      <c r="L19" s="106">
        <v>12413615</v>
      </c>
      <c r="M19" s="115">
        <f>100*L19/L$9</f>
        <v>4.500407041341922</v>
      </c>
      <c r="N19" s="114">
        <f>100*(L19-K19)/K19</f>
        <v>7.065572322648063</v>
      </c>
      <c r="O19" s="106">
        <v>11591712</v>
      </c>
      <c r="P19" s="106">
        <v>12472290</v>
      </c>
      <c r="Q19" s="115">
        <f>100*P19/P$9</f>
        <v>4.494219871099388</v>
      </c>
      <c r="R19" s="114">
        <f>100*(P19-O19)/O19</f>
        <v>7.596617307262292</v>
      </c>
      <c r="S19" s="106">
        <v>7018607</v>
      </c>
      <c r="T19" s="106">
        <v>7997688</v>
      </c>
      <c r="U19" s="115">
        <f>100*T19/T$9</f>
        <v>7.302412190957037</v>
      </c>
      <c r="V19" s="114">
        <f>100*(T19-S19)/S19</f>
        <v>13.949790891554407</v>
      </c>
    </row>
    <row r="20" spans="1:22" ht="26.25" customHeight="1">
      <c r="A20" s="98"/>
      <c r="B20" s="113" t="s">
        <v>179</v>
      </c>
      <c r="C20" s="106">
        <v>13</v>
      </c>
      <c r="D20" s="106">
        <v>14</v>
      </c>
      <c r="E20" s="115">
        <f>100*D20/D$9</f>
        <v>0.12197246907126677</v>
      </c>
      <c r="F20" s="114">
        <f>100*(D20-C20)/C20</f>
        <v>7.6923076923076925</v>
      </c>
      <c r="G20" s="106">
        <v>159</v>
      </c>
      <c r="H20" s="106">
        <v>168</v>
      </c>
      <c r="I20" s="115">
        <f>100*H20/H$9</f>
        <v>0.13099721630915342</v>
      </c>
      <c r="J20" s="114">
        <f>100*(H20-G20)/G20</f>
        <v>5.660377358490566</v>
      </c>
      <c r="K20" s="106">
        <v>755464</v>
      </c>
      <c r="L20" s="106">
        <v>781240</v>
      </c>
      <c r="M20" s="115">
        <f>100*L20/L$9</f>
        <v>0.28322917997520974</v>
      </c>
      <c r="N20" s="114">
        <f>100*(L20-K20)/K20</f>
        <v>3.411942858958203</v>
      </c>
      <c r="O20" s="106">
        <v>755369</v>
      </c>
      <c r="P20" s="106">
        <v>781145</v>
      </c>
      <c r="Q20" s="115">
        <f>100*P20/P$9</f>
        <v>0.28147496419742735</v>
      </c>
      <c r="R20" s="114">
        <f>100*(P20-O20)/O20</f>
        <v>3.4123719665487995</v>
      </c>
      <c r="S20" s="106">
        <v>380912</v>
      </c>
      <c r="T20" s="106">
        <v>348967</v>
      </c>
      <c r="U20" s="115">
        <f>100*T20/T$9</f>
        <v>0.3186296933615945</v>
      </c>
      <c r="V20" s="114">
        <f>100*(T20-S20)/S20</f>
        <v>-8.386451463855169</v>
      </c>
    </row>
    <row r="21" spans="1:22" ht="26.25" customHeight="1">
      <c r="A21" s="98"/>
      <c r="B21" s="113" t="s">
        <v>128</v>
      </c>
      <c r="C21" s="106">
        <v>319</v>
      </c>
      <c r="D21" s="106">
        <v>317</v>
      </c>
      <c r="E21" s="115">
        <f>100*D21/D$9</f>
        <v>2.761805192542255</v>
      </c>
      <c r="F21" s="114">
        <f>100*(D21-C21)/C21</f>
        <v>-0.6269592476489029</v>
      </c>
      <c r="G21" s="106">
        <v>3670</v>
      </c>
      <c r="H21" s="106">
        <v>3689</v>
      </c>
      <c r="I21" s="115">
        <f>100*H21/H$9</f>
        <v>2.8764805414551606</v>
      </c>
      <c r="J21" s="114">
        <f>100*(H21-G21)/G21</f>
        <v>0.5177111716621253</v>
      </c>
      <c r="K21" s="106">
        <v>6918159</v>
      </c>
      <c r="L21" s="106">
        <v>7224213</v>
      </c>
      <c r="M21" s="115">
        <f>100*L21/L$9</f>
        <v>2.619051666525331</v>
      </c>
      <c r="N21" s="114">
        <f>100*(L21-K21)/K21</f>
        <v>4.423922607156037</v>
      </c>
      <c r="O21" s="106">
        <v>6912450</v>
      </c>
      <c r="P21" s="106">
        <v>7206010</v>
      </c>
      <c r="Q21" s="115">
        <f>100*P21/P$9</f>
        <v>2.596587582019092</v>
      </c>
      <c r="R21" s="114">
        <f>100*(P21-O21)/O21</f>
        <v>4.246829995153672</v>
      </c>
      <c r="S21" s="106">
        <v>2856129</v>
      </c>
      <c r="T21" s="106">
        <v>2734435</v>
      </c>
      <c r="U21" s="115">
        <f>100*T21/T$9</f>
        <v>2.496717986420526</v>
      </c>
      <c r="V21" s="114">
        <f>100*(T21-S21)/S21</f>
        <v>-4.260801945570385</v>
      </c>
    </row>
    <row r="22" spans="1:22" ht="26.25" customHeight="1">
      <c r="A22" s="98"/>
      <c r="B22" s="113" t="s">
        <v>178</v>
      </c>
      <c r="C22" s="106">
        <v>27</v>
      </c>
      <c r="D22" s="106">
        <v>27</v>
      </c>
      <c r="E22" s="115">
        <f>100*D22/D$9</f>
        <v>0.23523261892315733</v>
      </c>
      <c r="F22" s="114">
        <f>100*(D22-C22)/C22</f>
        <v>0</v>
      </c>
      <c r="G22" s="106">
        <v>290</v>
      </c>
      <c r="H22" s="106">
        <v>280</v>
      </c>
      <c r="I22" s="115">
        <f>100*H22/H$9</f>
        <v>0.21832869384858905</v>
      </c>
      <c r="J22" s="114">
        <f>100*(H22-G22)/G22</f>
        <v>-3.4482758620689653</v>
      </c>
      <c r="K22" s="106">
        <v>362935</v>
      </c>
      <c r="L22" s="106">
        <v>340814</v>
      </c>
      <c r="M22" s="115">
        <f>100*L22/L$9</f>
        <v>0.12355802281510307</v>
      </c>
      <c r="N22" s="114">
        <f>100*(L22-K22)/K22</f>
        <v>-6.095030790637442</v>
      </c>
      <c r="O22" s="106">
        <v>365693</v>
      </c>
      <c r="P22" s="106">
        <v>340814</v>
      </c>
      <c r="Q22" s="115">
        <f>100*P22/P$9</f>
        <v>0.12280768416616891</v>
      </c>
      <c r="R22" s="114">
        <f>100*(P22-O22)/O22</f>
        <v>-6.803247532766555</v>
      </c>
      <c r="S22" s="106">
        <v>159979</v>
      </c>
      <c r="T22" s="106">
        <v>164038</v>
      </c>
      <c r="U22" s="115">
        <f>100*T22/T$9</f>
        <v>0.14977742204749803</v>
      </c>
      <c r="V22" s="114">
        <f>100*(T22-S22)/S22</f>
        <v>2.537208008551122</v>
      </c>
    </row>
    <row r="23" spans="1:22" ht="26.25" customHeight="1">
      <c r="A23" s="98"/>
      <c r="B23" s="116" t="s">
        <v>177</v>
      </c>
      <c r="C23" s="106">
        <v>15</v>
      </c>
      <c r="D23" s="106">
        <v>14</v>
      </c>
      <c r="E23" s="115">
        <f>100*D23/D$9</f>
        <v>0.12197246907126677</v>
      </c>
      <c r="F23" s="114">
        <f>100*(D23-C23)/C23</f>
        <v>-6.666666666666667</v>
      </c>
      <c r="G23" s="106">
        <v>112</v>
      </c>
      <c r="H23" s="106">
        <v>91</v>
      </c>
      <c r="I23" s="115">
        <f>100*H23/H$9</f>
        <v>0.07095682550079144</v>
      </c>
      <c r="J23" s="114">
        <f>100*(H23-G23)/G23</f>
        <v>-18.75</v>
      </c>
      <c r="K23" s="106">
        <v>113697</v>
      </c>
      <c r="L23" s="106">
        <v>87937</v>
      </c>
      <c r="M23" s="115">
        <f>100*L23/L$9</f>
        <v>0.031880503301776685</v>
      </c>
      <c r="N23" s="114">
        <f>100*(L23-K23)/K23</f>
        <v>-22.656710379341582</v>
      </c>
      <c r="O23" s="106">
        <v>113697</v>
      </c>
      <c r="P23" s="106">
        <v>87937</v>
      </c>
      <c r="Q23" s="115">
        <f>100*P23/P$9</f>
        <v>0.031686900545518655</v>
      </c>
      <c r="R23" s="114">
        <f>100*(P23-O23)/O23</f>
        <v>-22.656710379341582</v>
      </c>
      <c r="S23" s="106">
        <v>41980</v>
      </c>
      <c r="T23" s="106">
        <v>29934</v>
      </c>
      <c r="U23" s="115">
        <f>100*T23/T$9</f>
        <v>0.027331699676720063</v>
      </c>
      <c r="V23" s="114">
        <f>100*(T23-S23)/S23</f>
        <v>-28.69461648404002</v>
      </c>
    </row>
    <row r="24" spans="1:22" ht="26.25" customHeight="1">
      <c r="A24" s="98"/>
      <c r="B24" s="113" t="s">
        <v>176</v>
      </c>
      <c r="C24" s="106">
        <v>651</v>
      </c>
      <c r="D24" s="106">
        <v>640</v>
      </c>
      <c r="E24" s="115">
        <f>100*D24/D$9</f>
        <v>5.575884300400767</v>
      </c>
      <c r="F24" s="114">
        <f>100*(D24-C24)/C24</f>
        <v>-1.6897081413210446</v>
      </c>
      <c r="G24" s="106">
        <v>5650</v>
      </c>
      <c r="H24" s="106">
        <v>5552</v>
      </c>
      <c r="I24" s="115">
        <f>100*H24/H$9</f>
        <v>4.3291461008834515</v>
      </c>
      <c r="J24" s="114">
        <f>100*(H24-G24)/G24</f>
        <v>-1.7345132743362832</v>
      </c>
      <c r="K24" s="106">
        <v>8559396</v>
      </c>
      <c r="L24" s="106">
        <v>8571198</v>
      </c>
      <c r="M24" s="115">
        <f>100*L24/L$9</f>
        <v>3.107384902136549</v>
      </c>
      <c r="N24" s="114">
        <f>100*(L24-K24)/K24</f>
        <v>0.13788356094285156</v>
      </c>
      <c r="O24" s="106">
        <v>8625839</v>
      </c>
      <c r="P24" s="106">
        <v>8532984</v>
      </c>
      <c r="Q24" s="115">
        <f>100*P24/P$9</f>
        <v>3.0747445940218787</v>
      </c>
      <c r="R24" s="114">
        <f>100*(P24-O24)/O24</f>
        <v>-1.0764749956496986</v>
      </c>
      <c r="S24" s="106">
        <v>4567506</v>
      </c>
      <c r="T24" s="106">
        <v>4475738</v>
      </c>
      <c r="U24" s="115">
        <f>100*T24/T$9</f>
        <v>4.086641506236511</v>
      </c>
      <c r="V24" s="114">
        <f>100*(T24-S24)/S24</f>
        <v>-2.009148975392698</v>
      </c>
    </row>
    <row r="25" spans="1:22" ht="26.25" customHeight="1">
      <c r="A25" s="98"/>
      <c r="B25" s="113" t="s">
        <v>175</v>
      </c>
      <c r="C25" s="106">
        <v>114</v>
      </c>
      <c r="D25" s="106">
        <v>116</v>
      </c>
      <c r="E25" s="115">
        <f>100*D25/D$9</f>
        <v>1.010629029447639</v>
      </c>
      <c r="F25" s="114">
        <f>100*(D25-C25)/C25</f>
        <v>1.7543859649122806</v>
      </c>
      <c r="G25" s="106">
        <v>1918</v>
      </c>
      <c r="H25" s="106">
        <v>1881</v>
      </c>
      <c r="I25" s="115">
        <f>100*H25/H$9</f>
        <v>1.4667009754614142</v>
      </c>
      <c r="J25" s="114">
        <f>100*(H25-G25)/G25</f>
        <v>-1.9290928050052139</v>
      </c>
      <c r="K25" s="106">
        <v>4754519</v>
      </c>
      <c r="L25" s="106">
        <v>4840394</v>
      </c>
      <c r="M25" s="115">
        <f>100*L25/L$9</f>
        <v>1.7548267157044255</v>
      </c>
      <c r="N25" s="114">
        <f>100*(L25-K25)/K25</f>
        <v>1.8061763976545262</v>
      </c>
      <c r="O25" s="106">
        <v>4765699</v>
      </c>
      <c r="P25" s="106">
        <v>4849797</v>
      </c>
      <c r="Q25" s="115">
        <f>100*P25/P$9</f>
        <v>1.7475583111199466</v>
      </c>
      <c r="R25" s="114">
        <f>100*(P25-O25)/O25</f>
        <v>1.7646519429783543</v>
      </c>
      <c r="S25" s="106">
        <v>1854151</v>
      </c>
      <c r="T25" s="106">
        <v>1868008</v>
      </c>
      <c r="U25" s="115">
        <f>100*T25/T$9</f>
        <v>1.7056134712938629</v>
      </c>
      <c r="V25" s="114">
        <f>100*(T25-S25)/S25</f>
        <v>0.7473501349134994</v>
      </c>
    </row>
    <row r="26" spans="1:22" ht="26.25" customHeight="1">
      <c r="A26" s="98"/>
      <c r="B26" s="113" t="s">
        <v>174</v>
      </c>
      <c r="C26" s="106">
        <v>46</v>
      </c>
      <c r="D26" s="106">
        <v>45</v>
      </c>
      <c r="E26" s="115">
        <f>100*D26/D$9</f>
        <v>0.3920543648719289</v>
      </c>
      <c r="F26" s="114">
        <f>100*(D26-C26)/C26</f>
        <v>-2.1739130434782608</v>
      </c>
      <c r="G26" s="106">
        <v>905</v>
      </c>
      <c r="H26" s="106">
        <v>951</v>
      </c>
      <c r="I26" s="115">
        <f>100*H26/H$9</f>
        <v>0.7415378137500293</v>
      </c>
      <c r="J26" s="114">
        <f>100*(H26-G26)/G26</f>
        <v>5.082872928176796</v>
      </c>
      <c r="K26" s="106">
        <v>2407752</v>
      </c>
      <c r="L26" s="106">
        <v>2650723</v>
      </c>
      <c r="M26" s="115">
        <f>100*L26/L$9</f>
        <v>0.9609877907319491</v>
      </c>
      <c r="N26" s="114">
        <f>100*(L26-K26)/K26</f>
        <v>10.091197100033558</v>
      </c>
      <c r="O26" s="106">
        <v>2390981</v>
      </c>
      <c r="P26" s="106">
        <v>2661896</v>
      </c>
      <c r="Q26" s="115">
        <f>100*P26/P$9</f>
        <v>0.959177977580699</v>
      </c>
      <c r="R26" s="114">
        <f>100*(P26-O26)/O26</f>
        <v>11.33070484458053</v>
      </c>
      <c r="S26" s="106">
        <v>846254</v>
      </c>
      <c r="T26" s="106">
        <v>974990</v>
      </c>
      <c r="U26" s="115">
        <f>100*T26/T$9</f>
        <v>0.8902296341219114</v>
      </c>
      <c r="V26" s="114">
        <f>100*(T26-S26)/S26</f>
        <v>15.21245394408771</v>
      </c>
    </row>
    <row r="27" spans="1:22" ht="26.25" customHeight="1">
      <c r="A27" s="98"/>
      <c r="B27" s="113" t="s">
        <v>173</v>
      </c>
      <c r="C27" s="106">
        <v>915</v>
      </c>
      <c r="D27" s="106">
        <v>888</v>
      </c>
      <c r="E27" s="115">
        <f>100*D27/D$9</f>
        <v>7.736539466806064</v>
      </c>
      <c r="F27" s="114">
        <f>100*(D27-C27)/C27</f>
        <v>-2.9508196721311477</v>
      </c>
      <c r="G27" s="106">
        <v>8585</v>
      </c>
      <c r="H27" s="106">
        <v>8372</v>
      </c>
      <c r="I27" s="115">
        <f>100*H27/H$9</f>
        <v>6.528027946072813</v>
      </c>
      <c r="J27" s="114">
        <f>100*(H27-G27)/G27</f>
        <v>-2.481071636575422</v>
      </c>
      <c r="K27" s="106">
        <v>14553979</v>
      </c>
      <c r="L27" s="106">
        <v>14725648</v>
      </c>
      <c r="M27" s="115">
        <f>100*L27/L$9</f>
        <v>5.338606839951343</v>
      </c>
      <c r="N27" s="114">
        <f>100*(L27-K27)/K27</f>
        <v>1.1795331022533426</v>
      </c>
      <c r="O27" s="106">
        <v>14635939</v>
      </c>
      <c r="P27" s="106">
        <v>14713031</v>
      </c>
      <c r="Q27" s="115">
        <f>100*P27/P$9</f>
        <v>5.301640379136574</v>
      </c>
      <c r="R27" s="114">
        <f>100*(P27-O27)/O27</f>
        <v>0.5267308096870313</v>
      </c>
      <c r="S27" s="106">
        <v>6899063</v>
      </c>
      <c r="T27" s="106">
        <v>6954053</v>
      </c>
      <c r="U27" s="115">
        <f>100*T27/T$9</f>
        <v>6.349505182467903</v>
      </c>
      <c r="V27" s="114">
        <f>100*(T27-S27)/S27</f>
        <v>0.7970647608233176</v>
      </c>
    </row>
    <row r="28" spans="1:22" ht="26.25" customHeight="1">
      <c r="A28" s="98"/>
      <c r="B28" s="113" t="s">
        <v>172</v>
      </c>
      <c r="C28" s="106">
        <v>1336</v>
      </c>
      <c r="D28" s="106">
        <v>1330</v>
      </c>
      <c r="E28" s="115">
        <f>100*D28/D$9</f>
        <v>11.587384561770344</v>
      </c>
      <c r="F28" s="114">
        <f>100*(D28-C28)/C28</f>
        <v>-0.4491017964071856</v>
      </c>
      <c r="G28" s="106">
        <v>21308</v>
      </c>
      <c r="H28" s="106">
        <v>21604</v>
      </c>
      <c r="I28" s="115">
        <f>100*H28/H$9</f>
        <v>16.84561822108899</v>
      </c>
      <c r="J28" s="114">
        <f>100*(H28-G28)/G28</f>
        <v>1.389149615168012</v>
      </c>
      <c r="K28" s="106">
        <v>55731929</v>
      </c>
      <c r="L28" s="106">
        <v>60987156</v>
      </c>
      <c r="M28" s="115">
        <f>100*L28/L$9</f>
        <v>22.110161004173097</v>
      </c>
      <c r="N28" s="114">
        <f>100*(L28-K28)/K28</f>
        <v>9.42947264574316</v>
      </c>
      <c r="O28" s="106">
        <v>56154353</v>
      </c>
      <c r="P28" s="106">
        <v>61681071</v>
      </c>
      <c r="Q28" s="115">
        <f>100*P28/P$9</f>
        <v>22.225934047307447</v>
      </c>
      <c r="R28" s="114">
        <f>100*(P28-O28)/O28</f>
        <v>9.842011713677834</v>
      </c>
      <c r="S28" s="106">
        <v>22361191</v>
      </c>
      <c r="T28" s="106">
        <v>25529568</v>
      </c>
      <c r="U28" s="115">
        <f>100*T28/T$9</f>
        <v>23.310165211879564</v>
      </c>
      <c r="V28" s="114">
        <f>100*(T28-S28)/S28</f>
        <v>14.169088757392215</v>
      </c>
    </row>
    <row r="29" spans="1:22" ht="26.25" customHeight="1">
      <c r="A29" s="98"/>
      <c r="B29" s="113" t="s">
        <v>171</v>
      </c>
      <c r="C29" s="106">
        <v>307</v>
      </c>
      <c r="D29" s="106">
        <v>299</v>
      </c>
      <c r="E29" s="115">
        <f>100*D29/D$9</f>
        <v>2.6049834465934834</v>
      </c>
      <c r="F29" s="114">
        <f>100*(D29-C29)/C29</f>
        <v>-2.6058631921824102</v>
      </c>
      <c r="G29" s="106">
        <v>19135</v>
      </c>
      <c r="H29" s="106">
        <v>19254</v>
      </c>
      <c r="I29" s="115">
        <f>100*H29/H$9</f>
        <v>15.01321668343119</v>
      </c>
      <c r="J29" s="114">
        <f>100*(H29-G29)/G29</f>
        <v>0.6218970472955317</v>
      </c>
      <c r="K29" s="106">
        <v>57520241</v>
      </c>
      <c r="L29" s="106">
        <v>62646047</v>
      </c>
      <c r="M29" s="115">
        <f>100*L29/L$9</f>
        <v>22.711572014359795</v>
      </c>
      <c r="N29" s="114">
        <f>100*(L29-K29)/K29</f>
        <v>8.911308281896803</v>
      </c>
      <c r="O29" s="106">
        <v>57365676</v>
      </c>
      <c r="P29" s="106">
        <v>63394374</v>
      </c>
      <c r="Q29" s="115">
        <f>100*P29/P$9</f>
        <v>22.843299453966065</v>
      </c>
      <c r="R29" s="114">
        <f>100*(P29-O29)/O29</f>
        <v>10.509242495460176</v>
      </c>
      <c r="S29" s="106">
        <v>15429555</v>
      </c>
      <c r="T29" s="106">
        <v>14464131</v>
      </c>
      <c r="U29" s="115">
        <f>100*T29/T$9</f>
        <v>13.20669755384301</v>
      </c>
      <c r="V29" s="114">
        <f>100*(T29-S29)/S29</f>
        <v>-6.256978895373198</v>
      </c>
    </row>
    <row r="30" spans="1:22" ht="26.25" customHeight="1">
      <c r="A30" s="98"/>
      <c r="B30" s="113" t="s">
        <v>170</v>
      </c>
      <c r="C30" s="106">
        <v>135</v>
      </c>
      <c r="D30" s="106">
        <v>134</v>
      </c>
      <c r="E30" s="115">
        <f>100*D30/D$9</f>
        <v>1.1674507753964105</v>
      </c>
      <c r="F30" s="114">
        <f>100*(D30-C30)/C30</f>
        <v>-0.7407407407407407</v>
      </c>
      <c r="G30" s="106">
        <v>2487</v>
      </c>
      <c r="H30" s="106">
        <v>2460</v>
      </c>
      <c r="I30" s="115">
        <f>100*H30/H$9</f>
        <v>1.9181735245268896</v>
      </c>
      <c r="J30" s="114">
        <f>100*(H30-G30)/G30</f>
        <v>-1.0856453558504222</v>
      </c>
      <c r="K30" s="106">
        <v>5524324</v>
      </c>
      <c r="L30" s="106">
        <v>5747027</v>
      </c>
      <c r="M30" s="115">
        <f>100*L30/L$9</f>
        <v>2.08351562196686</v>
      </c>
      <c r="N30" s="114">
        <f>100*(L30-K30)/K30</f>
        <v>4.03131677287574</v>
      </c>
      <c r="O30" s="106">
        <v>5505341</v>
      </c>
      <c r="P30" s="106">
        <v>5732779</v>
      </c>
      <c r="Q30" s="115">
        <f>100*P30/P$9</f>
        <v>2.065728851591911</v>
      </c>
      <c r="R30" s="114">
        <f>100*(P30-O30)/O30</f>
        <v>4.131224569013981</v>
      </c>
      <c r="S30" s="106">
        <v>2091705</v>
      </c>
      <c r="T30" s="106">
        <v>2130730</v>
      </c>
      <c r="U30" s="115">
        <f>100*T30/T$9</f>
        <v>1.9454958392522799</v>
      </c>
      <c r="V30" s="114">
        <f>100*(T30-S30)/S30</f>
        <v>1.8657028596288674</v>
      </c>
    </row>
    <row r="31" spans="1:22" ht="26.25" customHeight="1">
      <c r="A31" s="98"/>
      <c r="B31" s="113" t="s">
        <v>169</v>
      </c>
      <c r="C31" s="106">
        <v>17</v>
      </c>
      <c r="D31" s="106">
        <v>16</v>
      </c>
      <c r="E31" s="115">
        <f>100*D31/D$9</f>
        <v>0.13939710751001916</v>
      </c>
      <c r="F31" s="114">
        <f>100*(D31-C31)/C31</f>
        <v>-5.882352941176471</v>
      </c>
      <c r="G31" s="106">
        <v>155</v>
      </c>
      <c r="H31" s="106">
        <v>173</v>
      </c>
      <c r="I31" s="115">
        <f>100*H31/H$9</f>
        <v>0.13489594298502108</v>
      </c>
      <c r="J31" s="114">
        <f>100*(H31-G31)/G31</f>
        <v>11.612903225806452</v>
      </c>
      <c r="K31" s="106">
        <v>199395</v>
      </c>
      <c r="L31" s="106">
        <v>199042</v>
      </c>
      <c r="M31" s="115">
        <f>100*L31/L$9</f>
        <v>0.07216028677567161</v>
      </c>
      <c r="N31" s="114">
        <f>100*(L31-K31)/K31</f>
        <v>-0.17703553248576945</v>
      </c>
      <c r="O31" s="106">
        <v>195900</v>
      </c>
      <c r="P31" s="106">
        <v>200677</v>
      </c>
      <c r="Q31" s="115">
        <f>100*P31/P$9</f>
        <v>0.07231122440807677</v>
      </c>
      <c r="R31" s="114">
        <f>100*(P31-O31)/O31</f>
        <v>2.4384890250127618</v>
      </c>
      <c r="S31" s="106">
        <v>91543</v>
      </c>
      <c r="T31" s="106">
        <v>52092</v>
      </c>
      <c r="U31" s="115">
        <f>100*T31/T$9</f>
        <v>0.04756340280482734</v>
      </c>
      <c r="V31" s="114">
        <f>100*(T31-S31)/S31</f>
        <v>-43.09559442010858</v>
      </c>
    </row>
    <row r="32" spans="1:22" ht="26.25" customHeight="1">
      <c r="A32" s="98"/>
      <c r="B32" s="113" t="s">
        <v>168</v>
      </c>
      <c r="C32" s="112" t="s">
        <v>167</v>
      </c>
      <c r="D32" s="112" t="s">
        <v>167</v>
      </c>
      <c r="E32" s="112" t="s">
        <v>167</v>
      </c>
      <c r="F32" s="112" t="s">
        <v>167</v>
      </c>
      <c r="G32" s="112" t="s">
        <v>167</v>
      </c>
      <c r="H32" s="112" t="s">
        <v>167</v>
      </c>
      <c r="I32" s="112" t="s">
        <v>167</v>
      </c>
      <c r="J32" s="112" t="s">
        <v>167</v>
      </c>
      <c r="K32" s="112" t="s">
        <v>167</v>
      </c>
      <c r="L32" s="112" t="s">
        <v>167</v>
      </c>
      <c r="M32" s="112" t="s">
        <v>167</v>
      </c>
      <c r="N32" s="112" t="s">
        <v>167</v>
      </c>
      <c r="O32" s="112" t="s">
        <v>167</v>
      </c>
      <c r="P32" s="112" t="s">
        <v>167</v>
      </c>
      <c r="Q32" s="112" t="s">
        <v>167</v>
      </c>
      <c r="R32" s="112" t="s">
        <v>167</v>
      </c>
      <c r="S32" s="112" t="s">
        <v>167</v>
      </c>
      <c r="T32" s="112" t="s">
        <v>167</v>
      </c>
      <c r="U32" s="112" t="s">
        <v>167</v>
      </c>
      <c r="V32" s="112" t="s">
        <v>167</v>
      </c>
    </row>
    <row r="33" spans="1:22" ht="26.25" customHeight="1">
      <c r="A33" s="111"/>
      <c r="B33" s="110" t="s">
        <v>166</v>
      </c>
      <c r="C33" s="109">
        <v>1255</v>
      </c>
      <c r="D33" s="109">
        <v>1211</v>
      </c>
      <c r="E33" s="108">
        <f>100*D33/D$9</f>
        <v>10.550618574664576</v>
      </c>
      <c r="F33" s="107">
        <f>100*(D33-C33)/C33</f>
        <v>-3.50597609561753</v>
      </c>
      <c r="G33" s="109">
        <v>5227</v>
      </c>
      <c r="H33" s="109">
        <v>5080</v>
      </c>
      <c r="I33" s="108">
        <f>100*H33/H$9</f>
        <v>3.9611063026815443</v>
      </c>
      <c r="J33" s="107">
        <f>100*(H33-G33)/G33</f>
        <v>-2.812320642816147</v>
      </c>
      <c r="K33" s="109">
        <v>5757135</v>
      </c>
      <c r="L33" s="109">
        <v>5418341</v>
      </c>
      <c r="M33" s="108">
        <f>100*L33/L$9</f>
        <v>1.9643544599048408</v>
      </c>
      <c r="N33" s="107">
        <f>100*(L33-K33)/K33</f>
        <v>-5.884767336531104</v>
      </c>
      <c r="O33" s="109">
        <v>5764488</v>
      </c>
      <c r="P33" s="109">
        <v>5424447</v>
      </c>
      <c r="Q33" s="108">
        <f>100*P33/P$9</f>
        <v>1.954625613830777</v>
      </c>
      <c r="R33" s="107">
        <f>100*(P33-O33)/O33</f>
        <v>-5.898893362255243</v>
      </c>
      <c r="S33" s="109">
        <v>2783956</v>
      </c>
      <c r="T33" s="109">
        <v>2551858</v>
      </c>
      <c r="U33" s="108">
        <f>100*T33/T$9</f>
        <v>2.3300132449266893</v>
      </c>
      <c r="V33" s="107">
        <f>100*(T33-S33)/S33</f>
        <v>-8.336985210973163</v>
      </c>
    </row>
    <row r="34" spans="1:22" ht="26.25" customHeight="1">
      <c r="A34" s="98" t="s">
        <v>165</v>
      </c>
      <c r="B34" s="98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pans="1:22" ht="26.25" customHeight="1">
      <c r="A35" s="98" t="s">
        <v>164</v>
      </c>
      <c r="B35" s="98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</row>
    <row r="38" spans="1:22" ht="26.25" customHeight="1">
      <c r="A38" s="63" t="s">
        <v>222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26.25" customHeight="1">
      <c r="A39" s="153" t="s">
        <v>221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</row>
    <row r="40" spans="1:22" ht="26.25" customHeight="1" thickBot="1">
      <c r="A40" s="98" t="s">
        <v>203</v>
      </c>
      <c r="B40" s="98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</row>
    <row r="41" spans="1:22" ht="26.25" customHeight="1">
      <c r="A41" s="136" t="s">
        <v>220</v>
      </c>
      <c r="B41" s="135"/>
      <c r="C41" s="152" t="s">
        <v>201</v>
      </c>
      <c r="D41" s="134"/>
      <c r="E41" s="134"/>
      <c r="F41" s="133"/>
      <c r="G41" s="152" t="s">
        <v>200</v>
      </c>
      <c r="H41" s="134"/>
      <c r="I41" s="134"/>
      <c r="J41" s="133"/>
      <c r="K41" s="132" t="s">
        <v>199</v>
      </c>
      <c r="L41" s="134"/>
      <c r="M41" s="134"/>
      <c r="N41" s="133"/>
      <c r="O41" s="152" t="s">
        <v>219</v>
      </c>
      <c r="P41" s="134"/>
      <c r="Q41" s="134"/>
      <c r="R41" s="133"/>
      <c r="S41" s="152" t="s">
        <v>197</v>
      </c>
      <c r="T41" s="151"/>
      <c r="U41" s="151"/>
      <c r="V41" s="151"/>
    </row>
    <row r="42" spans="1:22" ht="26.25" customHeight="1">
      <c r="A42" s="130"/>
      <c r="B42" s="129"/>
      <c r="C42" s="150" t="s">
        <v>196</v>
      </c>
      <c r="D42" s="128" t="s">
        <v>195</v>
      </c>
      <c r="E42" s="149" t="s">
        <v>218</v>
      </c>
      <c r="F42" s="149" t="s">
        <v>193</v>
      </c>
      <c r="G42" s="150" t="s">
        <v>196</v>
      </c>
      <c r="H42" s="128" t="s">
        <v>195</v>
      </c>
      <c r="I42" s="149" t="s">
        <v>218</v>
      </c>
      <c r="J42" s="149" t="s">
        <v>193</v>
      </c>
      <c r="K42" s="150" t="s">
        <v>196</v>
      </c>
      <c r="L42" s="128" t="s">
        <v>195</v>
      </c>
      <c r="M42" s="149" t="s">
        <v>218</v>
      </c>
      <c r="N42" s="149" t="s">
        <v>193</v>
      </c>
      <c r="O42" s="150" t="s">
        <v>196</v>
      </c>
      <c r="P42" s="128" t="s">
        <v>195</v>
      </c>
      <c r="Q42" s="149" t="s">
        <v>218</v>
      </c>
      <c r="R42" s="149" t="s">
        <v>193</v>
      </c>
      <c r="S42" s="150" t="s">
        <v>196</v>
      </c>
      <c r="T42" s="128" t="s">
        <v>195</v>
      </c>
      <c r="U42" s="149" t="s">
        <v>218</v>
      </c>
      <c r="V42" s="148" t="s">
        <v>193</v>
      </c>
    </row>
    <row r="43" spans="1:22" ht="26.25" customHeight="1">
      <c r="A43" s="98"/>
      <c r="B43" s="119"/>
      <c r="C43" s="106"/>
      <c r="D43" s="106"/>
      <c r="E43" s="147" t="s">
        <v>190</v>
      </c>
      <c r="F43" s="147" t="s">
        <v>190</v>
      </c>
      <c r="G43" s="147" t="s">
        <v>192</v>
      </c>
      <c r="H43" s="147" t="s">
        <v>192</v>
      </c>
      <c r="I43" s="147" t="s">
        <v>190</v>
      </c>
      <c r="J43" s="147" t="s">
        <v>190</v>
      </c>
      <c r="K43" s="147" t="s">
        <v>191</v>
      </c>
      <c r="L43" s="147" t="s">
        <v>191</v>
      </c>
      <c r="M43" s="147" t="s">
        <v>190</v>
      </c>
      <c r="N43" s="147" t="s">
        <v>190</v>
      </c>
      <c r="O43" s="147" t="s">
        <v>191</v>
      </c>
      <c r="P43" s="147" t="s">
        <v>191</v>
      </c>
      <c r="Q43" s="147" t="s">
        <v>190</v>
      </c>
      <c r="R43" s="147" t="s">
        <v>190</v>
      </c>
      <c r="S43" s="147" t="s">
        <v>191</v>
      </c>
      <c r="T43" s="147" t="s">
        <v>191</v>
      </c>
      <c r="U43" s="147" t="s">
        <v>190</v>
      </c>
      <c r="V43" s="147" t="s">
        <v>190</v>
      </c>
    </row>
    <row r="44" spans="1:22" ht="26.25" customHeight="1">
      <c r="A44" s="146" t="s">
        <v>217</v>
      </c>
      <c r="B44" s="145"/>
      <c r="C44" s="122">
        <f>SUM(C46:C54)</f>
        <v>11864</v>
      </c>
      <c r="D44" s="122">
        <f>SUM(D46:D54)</f>
        <v>11478</v>
      </c>
      <c r="E44" s="121">
        <f>100*D44/D$44</f>
        <v>100</v>
      </c>
      <c r="F44" s="120">
        <f>100*(D44-C44)/C44</f>
        <v>-3.25354012137559</v>
      </c>
      <c r="G44" s="122">
        <f>SUM(G46:G54)</f>
        <v>131035</v>
      </c>
      <c r="H44" s="122">
        <f>SUM(H46:H54)</f>
        <v>128247</v>
      </c>
      <c r="I44" s="121">
        <f>100*H44/H$44</f>
        <v>100</v>
      </c>
      <c r="J44" s="120">
        <f>100*(H44-G44)/G44</f>
        <v>-2.127675811806006</v>
      </c>
      <c r="K44" s="122">
        <f>SUM(K46:K54)</f>
        <v>265027412</v>
      </c>
      <c r="L44" s="122">
        <f>SUM(L46:L54)</f>
        <v>275833161</v>
      </c>
      <c r="M44" s="121">
        <f>100*L44/L$44</f>
        <v>100</v>
      </c>
      <c r="N44" s="120">
        <f>100*(L44-K44)/K44</f>
        <v>4.077219378348682</v>
      </c>
      <c r="O44" s="122">
        <f>SUM(O46:O54)</f>
        <v>265458880</v>
      </c>
      <c r="P44" s="122">
        <f>SUM(P46:P54)</f>
        <v>277518465</v>
      </c>
      <c r="Q44" s="121">
        <f>100*P44/P$44</f>
        <v>100</v>
      </c>
      <c r="R44" s="120">
        <f>100*(P44-O44)/O44</f>
        <v>4.542920169029569</v>
      </c>
      <c r="S44" s="122">
        <f>SUM(S46:S54)</f>
        <v>107387645</v>
      </c>
      <c r="T44" s="122">
        <f>SUM(T46:T54)</f>
        <v>109521180</v>
      </c>
      <c r="U44" s="121">
        <f>100*T44/T$44</f>
        <v>100</v>
      </c>
      <c r="V44" s="120">
        <f>100*(T44-S44)/S44</f>
        <v>1.9867602087744825</v>
      </c>
    </row>
    <row r="45" spans="1:22" ht="26.25" customHeight="1">
      <c r="A45" s="142"/>
      <c r="B45" s="144"/>
      <c r="C45" s="106"/>
      <c r="D45" s="106"/>
      <c r="E45" s="143"/>
      <c r="F45" s="114"/>
      <c r="G45" s="106"/>
      <c r="H45" s="106"/>
      <c r="I45" s="143"/>
      <c r="J45" s="114"/>
      <c r="K45" s="106"/>
      <c r="L45" s="106"/>
      <c r="M45" s="143"/>
      <c r="N45" s="114"/>
      <c r="O45" s="106"/>
      <c r="P45" s="106"/>
      <c r="Q45" s="143"/>
      <c r="R45" s="114"/>
      <c r="S45" s="106"/>
      <c r="T45" s="106"/>
      <c r="U45" s="143"/>
      <c r="V45" s="114"/>
    </row>
    <row r="46" spans="1:22" ht="26.25" customHeight="1">
      <c r="A46" s="142"/>
      <c r="B46" s="141" t="s">
        <v>216</v>
      </c>
      <c r="C46" s="106">
        <v>6057</v>
      </c>
      <c r="D46" s="106">
        <v>5848</v>
      </c>
      <c r="E46" s="115">
        <f>100*D46/D$44</f>
        <v>50.94964279491201</v>
      </c>
      <c r="F46" s="117">
        <f>100*(D46-C46)/C46</f>
        <v>-3.450553079082054</v>
      </c>
      <c r="G46" s="106">
        <v>12770</v>
      </c>
      <c r="H46" s="106">
        <v>12331</v>
      </c>
      <c r="I46" s="115">
        <f>100*H46/H$44</f>
        <v>9.615039728024827</v>
      </c>
      <c r="J46" s="117">
        <f>100*(H46-G46)/G46</f>
        <v>-3.437744714173845</v>
      </c>
      <c r="K46" s="106">
        <v>7041433</v>
      </c>
      <c r="L46" s="106">
        <v>6837999</v>
      </c>
      <c r="M46" s="115">
        <f>100*L46/L$44</f>
        <v>2.4790344189254316</v>
      </c>
      <c r="N46" s="117">
        <f>100*(L46-K46)/K46</f>
        <v>-2.8890994205298837</v>
      </c>
      <c r="O46" s="106">
        <v>7041433</v>
      </c>
      <c r="P46" s="106">
        <v>6837999</v>
      </c>
      <c r="Q46" s="115">
        <f>100*P46/P$44</f>
        <v>2.4639798292340656</v>
      </c>
      <c r="R46" s="117">
        <f>100*(P46-O46)/O46</f>
        <v>-2.8890994205298837</v>
      </c>
      <c r="S46" s="106">
        <v>4357200</v>
      </c>
      <c r="T46" s="106">
        <v>4215762</v>
      </c>
      <c r="U46" s="115">
        <f>100*T46/T$44</f>
        <v>3.8492664158658627</v>
      </c>
      <c r="V46" s="117">
        <f>100*(T46-S46)/S46</f>
        <v>-3.2460754613054257</v>
      </c>
    </row>
    <row r="47" spans="1:22" ht="26.25" customHeight="1">
      <c r="A47" s="142"/>
      <c r="B47" s="141" t="s">
        <v>215</v>
      </c>
      <c r="C47" s="106">
        <v>3613</v>
      </c>
      <c r="D47" s="106">
        <v>3477</v>
      </c>
      <c r="E47" s="115">
        <f>100*D47/D$44</f>
        <v>30.29273392577104</v>
      </c>
      <c r="F47" s="117">
        <f>100*(D47-C47)/C47</f>
        <v>-3.764184887904788</v>
      </c>
      <c r="G47" s="106">
        <v>20629</v>
      </c>
      <c r="H47" s="106">
        <v>19937</v>
      </c>
      <c r="I47" s="115">
        <f>100*H47/H$44</f>
        <v>15.545782747354714</v>
      </c>
      <c r="J47" s="117">
        <f>100*(H47-G47)/G47</f>
        <v>-3.3545009452712202</v>
      </c>
      <c r="K47" s="106">
        <v>20764591</v>
      </c>
      <c r="L47" s="106">
        <v>20615177</v>
      </c>
      <c r="M47" s="115">
        <f>100*L47/L$44</f>
        <v>7.473784850690958</v>
      </c>
      <c r="N47" s="117">
        <f>100*(L47-K47)/K47</f>
        <v>-0.7195614881121425</v>
      </c>
      <c r="O47" s="106">
        <v>20764591</v>
      </c>
      <c r="P47" s="106">
        <v>20615177</v>
      </c>
      <c r="Q47" s="115">
        <f>100*P47/P$44</f>
        <v>7.428398322972852</v>
      </c>
      <c r="R47" s="117">
        <f>100*(P47-O47)/O47</f>
        <v>-0.7195614881121425</v>
      </c>
      <c r="S47" s="106">
        <v>11667028</v>
      </c>
      <c r="T47" s="106">
        <v>11513687</v>
      </c>
      <c r="U47" s="115">
        <f>100*T47/T$44</f>
        <v>10.512749223483532</v>
      </c>
      <c r="V47" s="117">
        <f>100*(T47-S47)/S47</f>
        <v>-1.3143107224907662</v>
      </c>
    </row>
    <row r="48" spans="1:22" ht="26.25" customHeight="1">
      <c r="A48" s="142"/>
      <c r="B48" s="141" t="s">
        <v>214</v>
      </c>
      <c r="C48" s="106">
        <v>997</v>
      </c>
      <c r="D48" s="106">
        <v>980</v>
      </c>
      <c r="E48" s="115">
        <f>100*D48/D$44</f>
        <v>8.538072834988673</v>
      </c>
      <c r="F48" s="117">
        <f>100*(D48-C48)/C48</f>
        <v>-1.7051153460381143</v>
      </c>
      <c r="G48" s="106">
        <v>13838</v>
      </c>
      <c r="H48" s="106">
        <v>13582</v>
      </c>
      <c r="I48" s="115">
        <f>100*H48/H$44</f>
        <v>10.590501142326916</v>
      </c>
      <c r="J48" s="117">
        <f>100*(H48-G48)/G48</f>
        <v>-1.8499783205665559</v>
      </c>
      <c r="K48" s="106">
        <v>20723176</v>
      </c>
      <c r="L48" s="106">
        <v>20097826</v>
      </c>
      <c r="M48" s="115">
        <f>100*L48/L$44</f>
        <v>7.286225458584365</v>
      </c>
      <c r="N48" s="117">
        <f>100*(L48-K48)/K48</f>
        <v>-3.017635906774135</v>
      </c>
      <c r="O48" s="106">
        <v>20723176</v>
      </c>
      <c r="P48" s="106">
        <v>20097826</v>
      </c>
      <c r="Q48" s="115">
        <f>100*P48/P$44</f>
        <v>7.2419779346934625</v>
      </c>
      <c r="R48" s="117">
        <f>100*(P48-O48)/O48</f>
        <v>-3.017635906774135</v>
      </c>
      <c r="S48" s="106">
        <v>9722463</v>
      </c>
      <c r="T48" s="106">
        <v>9625266</v>
      </c>
      <c r="U48" s="115">
        <f>100*T48/T$44</f>
        <v>8.78849734818416</v>
      </c>
      <c r="V48" s="117">
        <f>100*(T48-S48)/S48</f>
        <v>-0.9997158127523859</v>
      </c>
    </row>
    <row r="49" spans="1:22" ht="26.25" customHeight="1">
      <c r="A49" s="142"/>
      <c r="B49" s="141" t="s">
        <v>213</v>
      </c>
      <c r="C49" s="106">
        <v>497</v>
      </c>
      <c r="D49" s="106">
        <v>476</v>
      </c>
      <c r="E49" s="115">
        <f>100*D49/D$44</f>
        <v>4.14706394842307</v>
      </c>
      <c r="F49" s="117">
        <f>100*(D49-C49)/C49</f>
        <v>-4.225352112676056</v>
      </c>
      <c r="G49" s="106">
        <v>12320</v>
      </c>
      <c r="H49" s="106">
        <v>11717</v>
      </c>
      <c r="I49" s="115">
        <f>100*H49/H$44</f>
        <v>9.136276092228279</v>
      </c>
      <c r="J49" s="117">
        <f>100*(H49-G49)/G49</f>
        <v>-4.89448051948052</v>
      </c>
      <c r="K49" s="106">
        <v>20496828</v>
      </c>
      <c r="L49" s="106">
        <v>20569153</v>
      </c>
      <c r="M49" s="115">
        <f>100*L49/L$44</f>
        <v>7.457099402199868</v>
      </c>
      <c r="N49" s="117">
        <f>100*(L49-K49)/K49</f>
        <v>0.3528594765980375</v>
      </c>
      <c r="O49" s="106">
        <v>20496828</v>
      </c>
      <c r="P49" s="106">
        <v>20569153</v>
      </c>
      <c r="Q49" s="115">
        <f>100*P49/P$44</f>
        <v>7.4118142012640496</v>
      </c>
      <c r="R49" s="117">
        <f>100*(P49-O49)/O49</f>
        <v>0.3528594765980375</v>
      </c>
      <c r="S49" s="106">
        <v>9233631</v>
      </c>
      <c r="T49" s="106">
        <v>8914776</v>
      </c>
      <c r="U49" s="115">
        <f>100*T49/T$44</f>
        <v>8.139773512301456</v>
      </c>
      <c r="V49" s="117">
        <f>100*(T49-S49)/S49</f>
        <v>-3.453191924173708</v>
      </c>
    </row>
    <row r="50" spans="1:22" ht="26.25" customHeight="1">
      <c r="A50" s="142"/>
      <c r="B50" s="141" t="s">
        <v>212</v>
      </c>
      <c r="C50" s="106">
        <v>279</v>
      </c>
      <c r="D50" s="106">
        <v>287</v>
      </c>
      <c r="E50" s="115">
        <f>100*D50/D$44</f>
        <v>2.500435615960969</v>
      </c>
      <c r="F50" s="117">
        <f>100*(D50-C50)/C50</f>
        <v>2.867383512544803</v>
      </c>
      <c r="G50" s="106">
        <v>10768</v>
      </c>
      <c r="H50" s="106">
        <v>11060</v>
      </c>
      <c r="I50" s="115">
        <f>100*H50/H$44</f>
        <v>8.623983407019267</v>
      </c>
      <c r="J50" s="117">
        <f>100*(H50-G50)/G50</f>
        <v>2.711738484398217</v>
      </c>
      <c r="K50" s="106">
        <v>18630502</v>
      </c>
      <c r="L50" s="106">
        <v>20269093</v>
      </c>
      <c r="M50" s="115">
        <f>100*L50/L$44</f>
        <v>7.348316252664051</v>
      </c>
      <c r="N50" s="117">
        <f>100*(L50-K50)/K50</f>
        <v>8.795205840400865</v>
      </c>
      <c r="O50" s="106">
        <v>18640110</v>
      </c>
      <c r="P50" s="106">
        <v>20427831</v>
      </c>
      <c r="Q50" s="115">
        <f>100*P50/P$44</f>
        <v>7.360890742891649</v>
      </c>
      <c r="R50" s="117">
        <f>100*(P50-O50)/O50</f>
        <v>9.590721299391474</v>
      </c>
      <c r="S50" s="106">
        <v>8129900</v>
      </c>
      <c r="T50" s="106">
        <v>8833659</v>
      </c>
      <c r="U50" s="115">
        <f>100*T50/T$44</f>
        <v>8.0657083862683</v>
      </c>
      <c r="V50" s="117">
        <f>100*(T50-S50)/S50</f>
        <v>8.656428738360866</v>
      </c>
    </row>
    <row r="51" spans="1:22" ht="26.25" customHeight="1">
      <c r="A51" s="142"/>
      <c r="B51" s="141" t="s">
        <v>211</v>
      </c>
      <c r="C51" s="106">
        <v>256</v>
      </c>
      <c r="D51" s="106">
        <v>248</v>
      </c>
      <c r="E51" s="115">
        <f>100*D51/D$44</f>
        <v>2.1606551664052973</v>
      </c>
      <c r="F51" s="117">
        <f>100*(D51-C51)/C51</f>
        <v>-3.125</v>
      </c>
      <c r="G51" s="106">
        <v>17512</v>
      </c>
      <c r="H51" s="106">
        <v>17074</v>
      </c>
      <c r="I51" s="115">
        <f>100*H51/H$44</f>
        <v>13.31337185275289</v>
      </c>
      <c r="J51" s="117">
        <f>100*(H51-G51)/G51</f>
        <v>-2.5011420740063954</v>
      </c>
      <c r="K51" s="106">
        <v>33524599</v>
      </c>
      <c r="L51" s="106">
        <v>36857002</v>
      </c>
      <c r="M51" s="115">
        <f>100*L51/L$44</f>
        <v>13.362063454002183</v>
      </c>
      <c r="N51" s="117">
        <f>100*(L51-K51)/K51</f>
        <v>9.940172587895832</v>
      </c>
      <c r="O51" s="106">
        <v>33745124</v>
      </c>
      <c r="P51" s="106">
        <v>36763590</v>
      </c>
      <c r="Q51" s="115">
        <f>100*P51/P$44</f>
        <v>13.247259060761957</v>
      </c>
      <c r="R51" s="117">
        <f>100*(P51-O51)/O51</f>
        <v>8.944895268424558</v>
      </c>
      <c r="S51" s="106">
        <v>13708418</v>
      </c>
      <c r="T51" s="106">
        <v>14637693</v>
      </c>
      <c r="U51" s="115">
        <f>100*T51/T$44</f>
        <v>13.36517101075792</v>
      </c>
      <c r="V51" s="117">
        <f>100*(T51-S51)/S51</f>
        <v>6.778863906834472</v>
      </c>
    </row>
    <row r="52" spans="1:22" ht="26.25" customHeight="1">
      <c r="A52" s="142"/>
      <c r="B52" s="141" t="s">
        <v>210</v>
      </c>
      <c r="C52" s="106">
        <v>99</v>
      </c>
      <c r="D52" s="106">
        <v>98</v>
      </c>
      <c r="E52" s="115">
        <f>100*D52/D$44</f>
        <v>0.8538072834988674</v>
      </c>
      <c r="F52" s="117">
        <f>100*(D52-C52)/C52</f>
        <v>-1.0101010101010102</v>
      </c>
      <c r="G52" s="106">
        <v>13424</v>
      </c>
      <c r="H52" s="106">
        <v>13444</v>
      </c>
      <c r="I52" s="115">
        <f>100*H52/H$44</f>
        <v>10.482896286072968</v>
      </c>
      <c r="J52" s="117">
        <f>100*(H52-G52)/G52</f>
        <v>0.14898688915375446</v>
      </c>
      <c r="K52" s="106">
        <v>33959394</v>
      </c>
      <c r="L52" s="106">
        <v>32209773</v>
      </c>
      <c r="M52" s="115">
        <f>100*L52/L$44</f>
        <v>11.677266389301176</v>
      </c>
      <c r="N52" s="117">
        <f>100*(L52-K52)/K52</f>
        <v>-5.152097237070838</v>
      </c>
      <c r="O52" s="106">
        <v>33772424</v>
      </c>
      <c r="P52" s="106">
        <v>32224322</v>
      </c>
      <c r="Q52" s="115">
        <f>100*P52/P$44</f>
        <v>11.611595646437436</v>
      </c>
      <c r="R52" s="117">
        <f>100*(P52-O52)/O52</f>
        <v>-4.583923262363401</v>
      </c>
      <c r="S52" s="106">
        <v>12299660</v>
      </c>
      <c r="T52" s="106">
        <v>12003007</v>
      </c>
      <c r="U52" s="115">
        <f>100*T52/T$44</f>
        <v>10.959530384899066</v>
      </c>
      <c r="V52" s="117">
        <f>100*(T52-S52)/S52</f>
        <v>-2.4118796779748384</v>
      </c>
    </row>
    <row r="53" spans="1:22" ht="26.25" customHeight="1">
      <c r="A53" s="142"/>
      <c r="B53" s="141" t="s">
        <v>209</v>
      </c>
      <c r="C53" s="106">
        <v>30</v>
      </c>
      <c r="D53" s="106">
        <v>32</v>
      </c>
      <c r="E53" s="115">
        <f>100*D53/D$44</f>
        <v>0.2787942150200383</v>
      </c>
      <c r="F53" s="117">
        <f>100*(D53-C53)/C53</f>
        <v>6.666666666666667</v>
      </c>
      <c r="G53" s="106">
        <v>7366</v>
      </c>
      <c r="H53" s="106">
        <v>8118</v>
      </c>
      <c r="I53" s="115">
        <f>100*H53/H$44</f>
        <v>6.329972630938736</v>
      </c>
      <c r="J53" s="117">
        <f>100*(H53-G53)/G53</f>
        <v>10.209068693999457</v>
      </c>
      <c r="K53" s="106">
        <v>25359142</v>
      </c>
      <c r="L53" s="106">
        <v>30014239</v>
      </c>
      <c r="M53" s="115">
        <f>100*L53/L$44</f>
        <v>10.88130190408832</v>
      </c>
      <c r="N53" s="117">
        <f>100*(L53-K53)/K53</f>
        <v>18.356681783634478</v>
      </c>
      <c r="O53" s="106">
        <v>25413116</v>
      </c>
      <c r="P53" s="106">
        <v>30333083</v>
      </c>
      <c r="Q53" s="115">
        <f>100*P53/P$44</f>
        <v>10.930113425065247</v>
      </c>
      <c r="R53" s="117">
        <f>100*(P53-O53)/O53</f>
        <v>19.35995176663893</v>
      </c>
      <c r="S53" s="106">
        <v>10570925</v>
      </c>
      <c r="T53" s="106">
        <v>12069441</v>
      </c>
      <c r="U53" s="115">
        <f>100*T53/T$44</f>
        <v>11.020188971667398</v>
      </c>
      <c r="V53" s="117">
        <f>100*(T53-S53)/S53</f>
        <v>14.175826618767989</v>
      </c>
    </row>
    <row r="54" spans="1:22" ht="26.25" customHeight="1">
      <c r="A54" s="126"/>
      <c r="B54" s="140" t="s">
        <v>208</v>
      </c>
      <c r="C54" s="109">
        <v>36</v>
      </c>
      <c r="D54" s="109">
        <v>32</v>
      </c>
      <c r="E54" s="108">
        <f>100*D54/D$44</f>
        <v>0.2787942150200383</v>
      </c>
      <c r="F54" s="107">
        <f>100*(D54-C54)/C54</f>
        <v>-11.11111111111111</v>
      </c>
      <c r="G54" s="109">
        <v>22408</v>
      </c>
      <c r="H54" s="109">
        <v>20984</v>
      </c>
      <c r="I54" s="108">
        <f>100*H54/H$44</f>
        <v>16.362176113281404</v>
      </c>
      <c r="J54" s="107">
        <f>100*(H54-G54)/G54</f>
        <v>-6.3548732595501605</v>
      </c>
      <c r="K54" s="109">
        <v>84527747</v>
      </c>
      <c r="L54" s="109">
        <v>88362899</v>
      </c>
      <c r="M54" s="108">
        <f>100*L54/L$44</f>
        <v>32.034907869543645</v>
      </c>
      <c r="N54" s="107">
        <f>100*(L54-K54)/K54</f>
        <v>4.5371515698862765</v>
      </c>
      <c r="O54" s="109">
        <v>84862078</v>
      </c>
      <c r="P54" s="109">
        <v>89649484</v>
      </c>
      <c r="Q54" s="108">
        <f>100*P54/P$44</f>
        <v>32.303970836679284</v>
      </c>
      <c r="R54" s="107">
        <f>100*(P54-O54)/O54</f>
        <v>5.641396148701426</v>
      </c>
      <c r="S54" s="109">
        <v>27698420</v>
      </c>
      <c r="T54" s="109">
        <v>27707889</v>
      </c>
      <c r="U54" s="108">
        <f>100*T54/T$44</f>
        <v>25.299114746572307</v>
      </c>
      <c r="V54" s="107">
        <f>100*(T54-S54)/S54</f>
        <v>0.034186065486767836</v>
      </c>
    </row>
    <row r="55" spans="1:22" ht="26.25" customHeight="1">
      <c r="A55" s="98" t="s">
        <v>165</v>
      </c>
      <c r="B55" s="9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26.25" customHeight="1">
      <c r="A56" s="98" t="s">
        <v>164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</sheetData>
  <sheetProtection/>
  <mergeCells count="19">
    <mergeCell ref="O41:R41"/>
    <mergeCell ref="S41:V41"/>
    <mergeCell ref="A38:V38"/>
    <mergeCell ref="A44:B44"/>
    <mergeCell ref="C41:F41"/>
    <mergeCell ref="G41:J41"/>
    <mergeCell ref="K41:N41"/>
    <mergeCell ref="A41:B42"/>
    <mergeCell ref="A39:V39"/>
    <mergeCell ref="U1:V1"/>
    <mergeCell ref="A9:B9"/>
    <mergeCell ref="A3:V3"/>
    <mergeCell ref="A4:V4"/>
    <mergeCell ref="O6:R6"/>
    <mergeCell ref="S6:V6"/>
    <mergeCell ref="A6:B7"/>
    <mergeCell ref="C6:F6"/>
    <mergeCell ref="G6:J6"/>
    <mergeCell ref="K6:N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4" sqref="A4:P4"/>
    </sheetView>
  </sheetViews>
  <sheetFormatPr defaultColWidth="8.796875" defaultRowHeight="18.75" customHeight="1"/>
  <cols>
    <col min="1" max="1" width="25" style="0" customWidth="1"/>
    <col min="2" max="2" width="17.5" style="0" customWidth="1"/>
    <col min="3" max="10" width="10.59765625" style="0" customWidth="1"/>
    <col min="11" max="11" width="13.09765625" style="0" customWidth="1"/>
    <col min="12" max="14" width="14.3984375" style="0" customWidth="1"/>
    <col min="15" max="15" width="13.69921875" style="0" customWidth="1"/>
    <col min="16" max="16384" width="10.59765625" style="0" customWidth="1"/>
  </cols>
  <sheetData>
    <row r="1" spans="1:16" ht="18.75" customHeight="1">
      <c r="A1" s="175" t="s">
        <v>276</v>
      </c>
      <c r="B1" s="17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0" t="s">
        <v>277</v>
      </c>
      <c r="O1" s="60"/>
      <c r="P1" s="60"/>
    </row>
    <row r="2" spans="1:16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176" t="s">
        <v>273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8.75" customHeight="1">
      <c r="A4" s="95" t="s">
        <v>275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.75" customHeight="1" thickBot="1">
      <c r="A5" s="138" t="s">
        <v>272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</row>
    <row r="6" spans="1:16" ht="18.75" customHeight="1">
      <c r="A6" s="174" t="s">
        <v>274</v>
      </c>
      <c r="B6" s="171" t="s">
        <v>271</v>
      </c>
      <c r="C6" s="90" t="s">
        <v>270</v>
      </c>
      <c r="D6" s="132" t="s">
        <v>269</v>
      </c>
      <c r="E6" s="131"/>
      <c r="F6" s="131"/>
      <c r="G6" s="131"/>
      <c r="H6" s="131"/>
      <c r="I6" s="131"/>
      <c r="J6" s="173"/>
      <c r="K6" s="172" t="s">
        <v>268</v>
      </c>
      <c r="L6" s="171" t="s">
        <v>267</v>
      </c>
      <c r="M6" s="132" t="s">
        <v>266</v>
      </c>
      <c r="N6" s="131"/>
      <c r="O6" s="131"/>
      <c r="P6" s="131"/>
    </row>
    <row r="7" spans="1:16" ht="18.75" customHeight="1">
      <c r="A7" s="170"/>
      <c r="B7" s="37"/>
      <c r="C7" s="169"/>
      <c r="D7" s="50" t="s">
        <v>265</v>
      </c>
      <c r="E7" s="168" t="s">
        <v>264</v>
      </c>
      <c r="F7" s="167"/>
      <c r="G7" s="166"/>
      <c r="H7" s="168" t="s">
        <v>263</v>
      </c>
      <c r="I7" s="167"/>
      <c r="J7" s="166"/>
      <c r="K7" s="37"/>
      <c r="L7" s="37"/>
      <c r="M7" s="50" t="s">
        <v>230</v>
      </c>
      <c r="N7" s="50" t="s">
        <v>262</v>
      </c>
      <c r="O7" s="55" t="s">
        <v>261</v>
      </c>
      <c r="P7" s="165" t="s">
        <v>260</v>
      </c>
    </row>
    <row r="8" spans="1:16" ht="18.75" customHeight="1">
      <c r="A8" s="129"/>
      <c r="B8" s="38"/>
      <c r="C8" s="164"/>
      <c r="D8" s="51"/>
      <c r="E8" s="127" t="s">
        <v>230</v>
      </c>
      <c r="F8" s="127" t="s">
        <v>259</v>
      </c>
      <c r="G8" s="127" t="s">
        <v>258</v>
      </c>
      <c r="H8" s="127" t="s">
        <v>230</v>
      </c>
      <c r="I8" s="127" t="s">
        <v>259</v>
      </c>
      <c r="J8" s="127" t="s">
        <v>258</v>
      </c>
      <c r="K8" s="38"/>
      <c r="L8" s="38"/>
      <c r="M8" s="51"/>
      <c r="N8" s="51"/>
      <c r="O8" s="38"/>
      <c r="P8" s="49"/>
    </row>
    <row r="9" spans="1:16" ht="18.75" customHeight="1">
      <c r="A9" s="160"/>
      <c r="B9" s="160" t="s">
        <v>257</v>
      </c>
      <c r="C9" s="122">
        <v>11478</v>
      </c>
      <c r="D9" s="122">
        <v>128247</v>
      </c>
      <c r="E9" s="122">
        <v>117041</v>
      </c>
      <c r="F9" s="122">
        <v>66913</v>
      </c>
      <c r="G9" s="122">
        <v>50128</v>
      </c>
      <c r="H9" s="122">
        <v>11206</v>
      </c>
      <c r="I9" s="122">
        <v>6782</v>
      </c>
      <c r="J9" s="122">
        <v>4424</v>
      </c>
      <c r="K9" s="122">
        <v>47759113</v>
      </c>
      <c r="L9" s="122">
        <v>150598274</v>
      </c>
      <c r="M9" s="122">
        <v>275833161</v>
      </c>
      <c r="N9" s="122">
        <v>243109604</v>
      </c>
      <c r="O9" s="122">
        <v>32121557</v>
      </c>
      <c r="P9" s="122">
        <v>602000</v>
      </c>
    </row>
    <row r="10" spans="1:16" ht="18.75" customHeight="1">
      <c r="A10" s="113"/>
      <c r="B10" s="141" t="s">
        <v>229</v>
      </c>
      <c r="C10" s="106">
        <v>5848</v>
      </c>
      <c r="D10" s="156">
        <v>12331</v>
      </c>
      <c r="E10" s="156">
        <v>4077</v>
      </c>
      <c r="F10" s="106">
        <v>1583</v>
      </c>
      <c r="G10" s="106">
        <v>2494</v>
      </c>
      <c r="H10" s="156">
        <v>8254</v>
      </c>
      <c r="I10" s="106">
        <v>4982</v>
      </c>
      <c r="J10" s="106">
        <v>3272</v>
      </c>
      <c r="K10" s="106">
        <v>1115286</v>
      </c>
      <c r="L10" s="106">
        <v>2592807</v>
      </c>
      <c r="M10" s="156">
        <v>6837999</v>
      </c>
      <c r="N10" s="106">
        <v>3660685</v>
      </c>
      <c r="O10" s="106">
        <v>3136364</v>
      </c>
      <c r="P10" s="106">
        <v>40950</v>
      </c>
    </row>
    <row r="11" spans="1:16" ht="18.75" customHeight="1">
      <c r="A11" s="123" t="s">
        <v>256</v>
      </c>
      <c r="B11" s="141" t="s">
        <v>227</v>
      </c>
      <c r="C11" s="106">
        <v>3477</v>
      </c>
      <c r="D11" s="156">
        <v>19937</v>
      </c>
      <c r="E11" s="156">
        <v>17122</v>
      </c>
      <c r="F11" s="106">
        <v>8388</v>
      </c>
      <c r="G11" s="106">
        <v>8734</v>
      </c>
      <c r="H11" s="156">
        <v>2815</v>
      </c>
      <c r="I11" s="106">
        <v>1709</v>
      </c>
      <c r="J11" s="106">
        <v>1106</v>
      </c>
      <c r="K11" s="106">
        <v>5540045</v>
      </c>
      <c r="L11" s="106">
        <v>8850924</v>
      </c>
      <c r="M11" s="156">
        <v>20615177</v>
      </c>
      <c r="N11" s="106">
        <v>14285096</v>
      </c>
      <c r="O11" s="106">
        <v>6195220</v>
      </c>
      <c r="P11" s="106">
        <v>134861</v>
      </c>
    </row>
    <row r="12" spans="1:16" ht="18.75" customHeight="1">
      <c r="A12" s="163"/>
      <c r="B12" s="141" t="s">
        <v>226</v>
      </c>
      <c r="C12" s="106">
        <v>980</v>
      </c>
      <c r="D12" s="156">
        <v>13582</v>
      </c>
      <c r="E12" s="156">
        <v>13472</v>
      </c>
      <c r="F12" s="106">
        <v>7253</v>
      </c>
      <c r="G12" s="106">
        <v>6219</v>
      </c>
      <c r="H12" s="156">
        <v>110</v>
      </c>
      <c r="I12" s="106">
        <v>73</v>
      </c>
      <c r="J12" s="106">
        <v>37</v>
      </c>
      <c r="K12" s="106">
        <v>4814628</v>
      </c>
      <c r="L12" s="106">
        <v>9539728</v>
      </c>
      <c r="M12" s="156">
        <v>20097826</v>
      </c>
      <c r="N12" s="106">
        <v>16247933</v>
      </c>
      <c r="O12" s="106">
        <v>3823224</v>
      </c>
      <c r="P12" s="106">
        <v>26669</v>
      </c>
    </row>
    <row r="13" spans="1:16" ht="18.75" customHeight="1">
      <c r="A13" s="113"/>
      <c r="B13" s="141" t="s">
        <v>225</v>
      </c>
      <c r="C13" s="106">
        <v>476</v>
      </c>
      <c r="D13" s="156">
        <v>11717</v>
      </c>
      <c r="E13" s="156">
        <v>11698</v>
      </c>
      <c r="F13" s="106">
        <v>6322</v>
      </c>
      <c r="G13" s="106">
        <v>5376</v>
      </c>
      <c r="H13" s="156">
        <v>19</v>
      </c>
      <c r="I13" s="106">
        <v>13</v>
      </c>
      <c r="J13" s="106">
        <v>6</v>
      </c>
      <c r="K13" s="106">
        <v>4353924</v>
      </c>
      <c r="L13" s="106">
        <v>10624365</v>
      </c>
      <c r="M13" s="156">
        <v>20569153</v>
      </c>
      <c r="N13" s="106">
        <v>17038557</v>
      </c>
      <c r="O13" s="106">
        <v>3484475</v>
      </c>
      <c r="P13" s="106">
        <v>46121</v>
      </c>
    </row>
    <row r="14" spans="1:16" ht="18.75" customHeight="1">
      <c r="A14" s="113"/>
      <c r="B14" s="141" t="s">
        <v>224</v>
      </c>
      <c r="C14" s="106">
        <v>697</v>
      </c>
      <c r="D14" s="156">
        <v>70680</v>
      </c>
      <c r="E14" s="156">
        <v>70672</v>
      </c>
      <c r="F14" s="106">
        <v>43367</v>
      </c>
      <c r="G14" s="106">
        <v>27305</v>
      </c>
      <c r="H14" s="156">
        <v>8</v>
      </c>
      <c r="I14" s="106">
        <v>5</v>
      </c>
      <c r="J14" s="106">
        <v>3</v>
      </c>
      <c r="K14" s="106">
        <v>31935230</v>
      </c>
      <c r="L14" s="106">
        <v>118990450</v>
      </c>
      <c r="M14" s="156">
        <v>207713006</v>
      </c>
      <c r="N14" s="106">
        <v>191877333</v>
      </c>
      <c r="O14" s="106">
        <v>15482274</v>
      </c>
      <c r="P14" s="106">
        <v>353399</v>
      </c>
    </row>
    <row r="15" spans="1:16" ht="18.75" customHeight="1">
      <c r="A15" s="113"/>
      <c r="B15" s="119"/>
      <c r="C15" s="118"/>
      <c r="D15" s="118"/>
      <c r="E15" s="118"/>
      <c r="F15" s="118"/>
      <c r="G15" s="118"/>
      <c r="H15" s="118"/>
      <c r="I15" s="125"/>
      <c r="J15" s="125"/>
      <c r="K15" s="118"/>
      <c r="L15" s="118"/>
      <c r="M15" s="118"/>
      <c r="N15" s="118"/>
      <c r="O15" s="125"/>
      <c r="P15" s="125"/>
    </row>
    <row r="16" spans="1:16" ht="18.75" customHeight="1">
      <c r="A16" s="160"/>
      <c r="B16" s="159" t="s">
        <v>230</v>
      </c>
      <c r="C16" s="122">
        <f>SUM(C17:C21)</f>
        <v>868</v>
      </c>
      <c r="D16" s="122">
        <f>SUM(D17:D21)</f>
        <v>12203</v>
      </c>
      <c r="E16" s="122">
        <f>SUM(E17:E21)</f>
        <v>11396</v>
      </c>
      <c r="F16" s="122">
        <f>SUM(F17:F21)</f>
        <v>4173</v>
      </c>
      <c r="G16" s="122">
        <f>SUM(G17:G21)</f>
        <v>7223</v>
      </c>
      <c r="H16" s="122">
        <f>SUM(H17:H21)</f>
        <v>807</v>
      </c>
      <c r="I16" s="122">
        <f>SUM(I17:I21)</f>
        <v>443</v>
      </c>
      <c r="J16" s="122">
        <f>SUM(J17:J21)</f>
        <v>364</v>
      </c>
      <c r="K16" s="122">
        <f>SUM(K17:K21)</f>
        <v>3294329</v>
      </c>
      <c r="L16" s="122">
        <f>SUM(L17:L21)</f>
        <v>8628635</v>
      </c>
      <c r="M16" s="122">
        <f>SUM(M17:M21)</f>
        <v>15783278</v>
      </c>
      <c r="N16" s="122">
        <f>SUM(N17:N21)</f>
        <v>15522273</v>
      </c>
      <c r="O16" s="122">
        <f>SUM(O17:O21)</f>
        <v>261005</v>
      </c>
      <c r="P16" s="162" t="s">
        <v>46</v>
      </c>
    </row>
    <row r="17" spans="1:16" ht="18.75" customHeight="1">
      <c r="A17" s="113"/>
      <c r="B17" s="141" t="s">
        <v>229</v>
      </c>
      <c r="C17" s="106">
        <v>298</v>
      </c>
      <c r="D17" s="156">
        <f>SUM(E17,H17)</f>
        <v>666</v>
      </c>
      <c r="E17" s="156">
        <f>SUM(F17:G17)</f>
        <v>188</v>
      </c>
      <c r="F17" s="106">
        <v>67</v>
      </c>
      <c r="G17" s="106">
        <v>121</v>
      </c>
      <c r="H17" s="156">
        <f>SUM(I17:J17)</f>
        <v>478</v>
      </c>
      <c r="I17" s="112">
        <v>253</v>
      </c>
      <c r="J17" s="112">
        <v>225</v>
      </c>
      <c r="K17" s="106">
        <v>48735</v>
      </c>
      <c r="L17" s="106">
        <v>158830</v>
      </c>
      <c r="M17" s="156">
        <f>SUM(N17:P17)</f>
        <v>433521</v>
      </c>
      <c r="N17" s="106">
        <v>415505</v>
      </c>
      <c r="O17" s="112">
        <v>18016</v>
      </c>
      <c r="P17" s="112" t="s">
        <v>46</v>
      </c>
    </row>
    <row r="18" spans="1:16" ht="18.75" customHeight="1">
      <c r="A18" s="158" t="s">
        <v>255</v>
      </c>
      <c r="B18" s="141" t="s">
        <v>227</v>
      </c>
      <c r="C18" s="106">
        <v>315</v>
      </c>
      <c r="D18" s="156">
        <f>SUM(E18,H18)</f>
        <v>1883</v>
      </c>
      <c r="E18" s="156">
        <f>SUM(F18:G18)</f>
        <v>1573</v>
      </c>
      <c r="F18" s="106">
        <v>561</v>
      </c>
      <c r="G18" s="106">
        <v>1012</v>
      </c>
      <c r="H18" s="156">
        <f>SUM(I18:J18)</f>
        <v>310</v>
      </c>
      <c r="I18" s="112">
        <v>177</v>
      </c>
      <c r="J18" s="112">
        <v>133</v>
      </c>
      <c r="K18" s="106">
        <v>408074</v>
      </c>
      <c r="L18" s="106">
        <v>739202</v>
      </c>
      <c r="M18" s="156">
        <f>SUM(N18:P18)</f>
        <v>1592834</v>
      </c>
      <c r="N18" s="106">
        <v>1524795</v>
      </c>
      <c r="O18" s="112">
        <v>68039</v>
      </c>
      <c r="P18" s="112" t="s">
        <v>46</v>
      </c>
    </row>
    <row r="19" spans="1:16" ht="18.75" customHeight="1">
      <c r="A19" s="158"/>
      <c r="B19" s="141" t="s">
        <v>226</v>
      </c>
      <c r="C19" s="106">
        <v>116</v>
      </c>
      <c r="D19" s="156">
        <f>SUM(E19,H19)</f>
        <v>1619</v>
      </c>
      <c r="E19" s="156">
        <f>SUM(F19:G19)</f>
        <v>1603</v>
      </c>
      <c r="F19" s="106">
        <v>615</v>
      </c>
      <c r="G19" s="106">
        <v>988</v>
      </c>
      <c r="H19" s="156">
        <f>SUM(I19:J19)</f>
        <v>16</v>
      </c>
      <c r="I19" s="112">
        <v>10</v>
      </c>
      <c r="J19" s="112">
        <v>6</v>
      </c>
      <c r="K19" s="106">
        <v>471339</v>
      </c>
      <c r="L19" s="106">
        <v>1049156</v>
      </c>
      <c r="M19" s="156">
        <f>SUM(N19:P19)</f>
        <v>2066946</v>
      </c>
      <c r="N19" s="106">
        <v>1961355</v>
      </c>
      <c r="O19" s="112">
        <v>105591</v>
      </c>
      <c r="P19" s="112" t="s">
        <v>46</v>
      </c>
    </row>
    <row r="20" spans="1:16" ht="18.75" customHeight="1">
      <c r="A20" s="113"/>
      <c r="B20" s="141" t="s">
        <v>225</v>
      </c>
      <c r="C20" s="106">
        <v>61</v>
      </c>
      <c r="D20" s="156">
        <f>SUM(E20,H20)</f>
        <v>1522</v>
      </c>
      <c r="E20" s="156">
        <f>SUM(F20:G20)</f>
        <v>1519</v>
      </c>
      <c r="F20" s="106">
        <v>544</v>
      </c>
      <c r="G20" s="106">
        <v>975</v>
      </c>
      <c r="H20" s="156">
        <f>SUM(I20:J20)</f>
        <v>3</v>
      </c>
      <c r="I20" s="112">
        <v>3</v>
      </c>
      <c r="J20" s="112" t="s">
        <v>46</v>
      </c>
      <c r="K20" s="106">
        <v>469599</v>
      </c>
      <c r="L20" s="106">
        <v>912696</v>
      </c>
      <c r="M20" s="156">
        <f>SUM(N20:P20)</f>
        <v>1927855</v>
      </c>
      <c r="N20" s="106">
        <v>1883665</v>
      </c>
      <c r="O20" s="112">
        <v>44190</v>
      </c>
      <c r="P20" s="112" t="s">
        <v>46</v>
      </c>
    </row>
    <row r="21" spans="1:16" ht="18.75" customHeight="1">
      <c r="A21" s="113"/>
      <c r="B21" s="141" t="s">
        <v>224</v>
      </c>
      <c r="C21" s="106">
        <v>78</v>
      </c>
      <c r="D21" s="156">
        <f>SUM(E21,H21)</f>
        <v>6513</v>
      </c>
      <c r="E21" s="156">
        <f>SUM(F21:G21)</f>
        <v>6513</v>
      </c>
      <c r="F21" s="106">
        <v>2386</v>
      </c>
      <c r="G21" s="106">
        <v>4127</v>
      </c>
      <c r="H21" s="112" t="s">
        <v>46</v>
      </c>
      <c r="I21" s="112" t="s">
        <v>46</v>
      </c>
      <c r="J21" s="112" t="s">
        <v>46</v>
      </c>
      <c r="K21" s="106">
        <v>1896582</v>
      </c>
      <c r="L21" s="106">
        <v>5768751</v>
      </c>
      <c r="M21" s="156">
        <f>SUM(N21:P21)</f>
        <v>9762122</v>
      </c>
      <c r="N21" s="106">
        <v>9736953</v>
      </c>
      <c r="O21" s="112">
        <v>25169</v>
      </c>
      <c r="P21" s="112" t="s">
        <v>46</v>
      </c>
    </row>
    <row r="22" spans="1:16" ht="18.75" customHeight="1">
      <c r="A22" s="113"/>
      <c r="B22" s="119"/>
      <c r="C22" s="118"/>
      <c r="D22" s="118"/>
      <c r="E22" s="118"/>
      <c r="F22" s="118"/>
      <c r="G22" s="118"/>
      <c r="H22" s="118"/>
      <c r="I22" s="125"/>
      <c r="J22" s="125"/>
      <c r="K22" s="118"/>
      <c r="L22" s="118"/>
      <c r="M22" s="118"/>
      <c r="N22" s="118"/>
      <c r="O22" s="125"/>
      <c r="P22" s="125"/>
    </row>
    <row r="23" spans="1:16" ht="18.75" customHeight="1">
      <c r="A23" s="160"/>
      <c r="B23" s="159" t="s">
        <v>230</v>
      </c>
      <c r="C23" s="122">
        <f>SUM(C24:C28)</f>
        <v>64</v>
      </c>
      <c r="D23" s="122">
        <f>SUM(D24:D28)</f>
        <v>1253</v>
      </c>
      <c r="E23" s="122">
        <f>SUM(E24:E28)</f>
        <v>1245</v>
      </c>
      <c r="F23" s="122">
        <f>SUM(F24:F28)</f>
        <v>822</v>
      </c>
      <c r="G23" s="122">
        <f>SUM(G24:G28)</f>
        <v>423</v>
      </c>
      <c r="H23" s="122">
        <f>SUM(H24:H28)</f>
        <v>8</v>
      </c>
      <c r="I23" s="122">
        <f>SUM(I24:I28)</f>
        <v>4</v>
      </c>
      <c r="J23" s="122">
        <f>SUM(J24:J28)</f>
        <v>4</v>
      </c>
      <c r="K23" s="122">
        <f>SUM(K24:K28)</f>
        <v>659384</v>
      </c>
      <c r="L23" s="122">
        <f>SUM(L24:L28)</f>
        <v>2535866</v>
      </c>
      <c r="M23" s="122">
        <f>SUM(M24:M28)</f>
        <v>10977535</v>
      </c>
      <c r="N23" s="122">
        <f>SUM(N24:N28)</f>
        <v>10966650</v>
      </c>
      <c r="O23" s="122">
        <f>SUM(O24:O28)</f>
        <v>10885</v>
      </c>
      <c r="P23" s="162" t="s">
        <v>46</v>
      </c>
    </row>
    <row r="24" spans="1:16" ht="18.75" customHeight="1">
      <c r="A24" s="113"/>
      <c r="B24" s="141" t="s">
        <v>229</v>
      </c>
      <c r="C24" s="106">
        <v>12</v>
      </c>
      <c r="D24" s="156">
        <f>SUM(E24,H24)</f>
        <v>28</v>
      </c>
      <c r="E24" s="156">
        <f>SUM(F24:G24)</f>
        <v>23</v>
      </c>
      <c r="F24" s="106">
        <v>18</v>
      </c>
      <c r="G24" s="106">
        <v>5</v>
      </c>
      <c r="H24" s="156">
        <f>SUM(I24:J24)</f>
        <v>5</v>
      </c>
      <c r="I24" s="112">
        <v>3</v>
      </c>
      <c r="J24" s="112">
        <v>2</v>
      </c>
      <c r="K24" s="106">
        <v>6998</v>
      </c>
      <c r="L24" s="106">
        <v>17584</v>
      </c>
      <c r="M24" s="156">
        <f>SUM(N24:P24)</f>
        <v>39752</v>
      </c>
      <c r="N24" s="106">
        <v>39602</v>
      </c>
      <c r="O24" s="112">
        <v>150</v>
      </c>
      <c r="P24" s="112" t="s">
        <v>46</v>
      </c>
    </row>
    <row r="25" spans="1:16" ht="18.75" customHeight="1">
      <c r="A25" s="113" t="s">
        <v>187</v>
      </c>
      <c r="B25" s="141" t="s">
        <v>227</v>
      </c>
      <c r="C25" s="106">
        <v>28</v>
      </c>
      <c r="D25" s="156">
        <f>SUM(E25,H25)</f>
        <v>178</v>
      </c>
      <c r="E25" s="156">
        <f>SUM(F25:G25)</f>
        <v>175</v>
      </c>
      <c r="F25" s="106">
        <v>120</v>
      </c>
      <c r="G25" s="106">
        <v>55</v>
      </c>
      <c r="H25" s="156">
        <f>SUM(I25:J25)</f>
        <v>3</v>
      </c>
      <c r="I25" s="112">
        <v>1</v>
      </c>
      <c r="J25" s="112">
        <v>2</v>
      </c>
      <c r="K25" s="106">
        <v>57782</v>
      </c>
      <c r="L25" s="106">
        <v>78296</v>
      </c>
      <c r="M25" s="156">
        <f>SUM(N25:P25)</f>
        <v>230392</v>
      </c>
      <c r="N25" s="106">
        <v>227288</v>
      </c>
      <c r="O25" s="112">
        <v>3104</v>
      </c>
      <c r="P25" s="112" t="s">
        <v>46</v>
      </c>
    </row>
    <row r="26" spans="1:16" ht="18.75" customHeight="1">
      <c r="A26" s="113" t="s">
        <v>254</v>
      </c>
      <c r="B26" s="141" t="s">
        <v>226</v>
      </c>
      <c r="C26" s="106">
        <v>8</v>
      </c>
      <c r="D26" s="156">
        <f>SUM(E26,H26)</f>
        <v>96</v>
      </c>
      <c r="E26" s="156">
        <f>SUM(F26:G26)</f>
        <v>96</v>
      </c>
      <c r="F26" s="106">
        <v>61</v>
      </c>
      <c r="G26" s="106">
        <v>35</v>
      </c>
      <c r="H26" s="112" t="s">
        <v>46</v>
      </c>
      <c r="I26" s="112" t="s">
        <v>46</v>
      </c>
      <c r="J26" s="112" t="s">
        <v>46</v>
      </c>
      <c r="K26" s="106">
        <v>38817</v>
      </c>
      <c r="L26" s="106">
        <v>36956</v>
      </c>
      <c r="M26" s="156">
        <f>SUM(N26:P26)</f>
        <v>157194</v>
      </c>
      <c r="N26" s="106">
        <v>157194</v>
      </c>
      <c r="O26" s="112" t="s">
        <v>46</v>
      </c>
      <c r="P26" s="112" t="s">
        <v>46</v>
      </c>
    </row>
    <row r="27" spans="1:16" ht="18.75" customHeight="1">
      <c r="A27" s="113"/>
      <c r="B27" s="141" t="s">
        <v>225</v>
      </c>
      <c r="C27" s="106">
        <v>10</v>
      </c>
      <c r="D27" s="156">
        <f>SUM(E27,H27)</f>
        <v>239</v>
      </c>
      <c r="E27" s="156">
        <f>SUM(F27:G27)</f>
        <v>239</v>
      </c>
      <c r="F27" s="106">
        <v>146</v>
      </c>
      <c r="G27" s="106">
        <v>93</v>
      </c>
      <c r="H27" s="112" t="s">
        <v>46</v>
      </c>
      <c r="I27" s="112" t="s">
        <v>46</v>
      </c>
      <c r="J27" s="112" t="s">
        <v>46</v>
      </c>
      <c r="K27" s="106">
        <v>115311</v>
      </c>
      <c r="L27" s="106">
        <v>321561</v>
      </c>
      <c r="M27" s="156">
        <f>SUM(N27:P27)</f>
        <v>809745</v>
      </c>
      <c r="N27" s="106">
        <v>802114</v>
      </c>
      <c r="O27" s="112">
        <v>7631</v>
      </c>
      <c r="P27" s="112" t="s">
        <v>46</v>
      </c>
    </row>
    <row r="28" spans="1:16" ht="18.75" customHeight="1">
      <c r="A28" s="113"/>
      <c r="B28" s="141" t="s">
        <v>224</v>
      </c>
      <c r="C28" s="106">
        <v>6</v>
      </c>
      <c r="D28" s="156">
        <f>SUM(E28,H28)</f>
        <v>712</v>
      </c>
      <c r="E28" s="156">
        <f>SUM(F28:G28)</f>
        <v>712</v>
      </c>
      <c r="F28" s="106">
        <v>477</v>
      </c>
      <c r="G28" s="106">
        <v>235</v>
      </c>
      <c r="H28" s="112" t="s">
        <v>46</v>
      </c>
      <c r="I28" s="112" t="s">
        <v>46</v>
      </c>
      <c r="J28" s="112" t="s">
        <v>46</v>
      </c>
      <c r="K28" s="106">
        <v>440476</v>
      </c>
      <c r="L28" s="106">
        <v>2081469</v>
      </c>
      <c r="M28" s="156">
        <f>SUM(N28:P28)</f>
        <v>9740452</v>
      </c>
      <c r="N28" s="106">
        <v>9740452</v>
      </c>
      <c r="O28" s="112" t="s">
        <v>46</v>
      </c>
      <c r="P28" s="112" t="s">
        <v>46</v>
      </c>
    </row>
    <row r="29" spans="1:16" ht="18.75" customHeight="1">
      <c r="A29" s="113"/>
      <c r="B29" s="119"/>
      <c r="C29" s="118"/>
      <c r="D29" s="118"/>
      <c r="E29" s="118"/>
      <c r="F29" s="118"/>
      <c r="G29" s="118"/>
      <c r="H29" s="118"/>
      <c r="I29" s="125"/>
      <c r="J29" s="125"/>
      <c r="K29" s="118"/>
      <c r="L29" s="118"/>
      <c r="M29" s="118"/>
      <c r="N29" s="118"/>
      <c r="O29" s="125"/>
      <c r="P29" s="125"/>
    </row>
    <row r="30" spans="1:16" ht="18.75" customHeight="1">
      <c r="A30" s="160"/>
      <c r="B30" s="159" t="s">
        <v>230</v>
      </c>
      <c r="C30" s="122">
        <f>SUM(C31:C35)</f>
        <v>3399</v>
      </c>
      <c r="D30" s="122">
        <f>SUM(D31:D35)</f>
        <v>21507</v>
      </c>
      <c r="E30" s="122">
        <f>SUM(E31:E35)</f>
        <v>17425</v>
      </c>
      <c r="F30" s="122">
        <f>SUM(F31:F35)</f>
        <v>7760</v>
      </c>
      <c r="G30" s="122">
        <f>SUM(G31:G35)</f>
        <v>9665</v>
      </c>
      <c r="H30" s="122">
        <f>SUM(H31:H35)</f>
        <v>4082</v>
      </c>
      <c r="I30" s="122">
        <f>SUM(I31:I35)</f>
        <v>2217</v>
      </c>
      <c r="J30" s="122">
        <f>SUM(J31:J35)</f>
        <v>1865</v>
      </c>
      <c r="K30" s="122">
        <f>SUM(K31:K35)</f>
        <v>6424182</v>
      </c>
      <c r="L30" s="122">
        <f>SUM(L31:L35)</f>
        <v>13655258</v>
      </c>
      <c r="M30" s="122">
        <f>SUM(M31:M35)</f>
        <v>28954216</v>
      </c>
      <c r="N30" s="122">
        <f>SUM(N31:N35)</f>
        <v>12205872</v>
      </c>
      <c r="O30" s="122">
        <f>SUM(O31:O35)</f>
        <v>16726690</v>
      </c>
      <c r="P30" s="122">
        <f>SUM(P31:P35)</f>
        <v>21654</v>
      </c>
    </row>
    <row r="31" spans="1:16" ht="18.75" customHeight="1">
      <c r="A31" s="113"/>
      <c r="B31" s="141" t="s">
        <v>229</v>
      </c>
      <c r="C31" s="106">
        <v>1995</v>
      </c>
      <c r="D31" s="156">
        <f>SUM(E31,H31)</f>
        <v>4410</v>
      </c>
      <c r="E31" s="156">
        <f>SUM(F31:G31)</f>
        <v>1474</v>
      </c>
      <c r="F31" s="106">
        <v>327</v>
      </c>
      <c r="G31" s="106">
        <v>1147</v>
      </c>
      <c r="H31" s="156">
        <f>SUM(I31:J31)</f>
        <v>2936</v>
      </c>
      <c r="I31" s="112">
        <v>1560</v>
      </c>
      <c r="J31" s="112">
        <v>1376</v>
      </c>
      <c r="K31" s="106">
        <v>331547</v>
      </c>
      <c r="L31" s="106">
        <v>813353</v>
      </c>
      <c r="M31" s="156">
        <f>SUM(N31:P31)</f>
        <v>2119362</v>
      </c>
      <c r="N31" s="106">
        <v>679039</v>
      </c>
      <c r="O31" s="112">
        <v>1436835</v>
      </c>
      <c r="P31" s="112">
        <v>3488</v>
      </c>
    </row>
    <row r="32" spans="1:16" ht="18.75" customHeight="1">
      <c r="A32" s="158" t="s">
        <v>253</v>
      </c>
      <c r="B32" s="141" t="s">
        <v>227</v>
      </c>
      <c r="C32" s="106">
        <v>1080</v>
      </c>
      <c r="D32" s="156">
        <f>SUM(E32,H32)</f>
        <v>5908</v>
      </c>
      <c r="E32" s="156">
        <f>SUM(F32:G32)</f>
        <v>4796</v>
      </c>
      <c r="F32" s="106">
        <v>1502</v>
      </c>
      <c r="G32" s="106">
        <v>3294</v>
      </c>
      <c r="H32" s="156">
        <f>SUM(I32:J32)</f>
        <v>1112</v>
      </c>
      <c r="I32" s="112">
        <v>636</v>
      </c>
      <c r="J32" s="112">
        <v>476</v>
      </c>
      <c r="K32" s="106">
        <v>1322526</v>
      </c>
      <c r="L32" s="106">
        <v>2386357</v>
      </c>
      <c r="M32" s="156">
        <f>SUM(N32:P32)</f>
        <v>5399918</v>
      </c>
      <c r="N32" s="106">
        <v>2453069</v>
      </c>
      <c r="O32" s="112">
        <v>2931537</v>
      </c>
      <c r="P32" s="112">
        <v>15312</v>
      </c>
    </row>
    <row r="33" spans="1:16" ht="18.75" customHeight="1">
      <c r="A33" s="158"/>
      <c r="B33" s="141" t="s">
        <v>226</v>
      </c>
      <c r="C33" s="106">
        <v>168</v>
      </c>
      <c r="D33" s="156">
        <f>SUM(E33,H33)</f>
        <v>2311</v>
      </c>
      <c r="E33" s="156">
        <f>SUM(F33:G33)</f>
        <v>2283</v>
      </c>
      <c r="F33" s="106">
        <v>855</v>
      </c>
      <c r="G33" s="106">
        <v>1428</v>
      </c>
      <c r="H33" s="156">
        <f>SUM(I33:J33)</f>
        <v>28</v>
      </c>
      <c r="I33" s="112">
        <v>17</v>
      </c>
      <c r="J33" s="112">
        <v>11</v>
      </c>
      <c r="K33" s="106">
        <v>757049</v>
      </c>
      <c r="L33" s="106">
        <v>1768022</v>
      </c>
      <c r="M33" s="156">
        <f>SUM(N33:P33)</f>
        <v>3599843</v>
      </c>
      <c r="N33" s="106">
        <v>1819625</v>
      </c>
      <c r="O33" s="112">
        <v>1780093</v>
      </c>
      <c r="P33" s="112">
        <v>125</v>
      </c>
    </row>
    <row r="34" spans="1:16" ht="18.75" customHeight="1">
      <c r="A34" s="113"/>
      <c r="B34" s="141" t="s">
        <v>225</v>
      </c>
      <c r="C34" s="106">
        <v>67</v>
      </c>
      <c r="D34" s="156">
        <f>SUM(E34,H34)</f>
        <v>1655</v>
      </c>
      <c r="E34" s="156">
        <f>SUM(F34:G34)</f>
        <v>1649</v>
      </c>
      <c r="F34" s="106">
        <v>748</v>
      </c>
      <c r="G34" s="106">
        <v>901</v>
      </c>
      <c r="H34" s="156">
        <f>SUM(I34:J34)</f>
        <v>6</v>
      </c>
      <c r="I34" s="112">
        <v>4</v>
      </c>
      <c r="J34" s="112">
        <v>2</v>
      </c>
      <c r="K34" s="106">
        <v>584500</v>
      </c>
      <c r="L34" s="106">
        <v>1566062</v>
      </c>
      <c r="M34" s="156">
        <f>SUM(N34:P34)</f>
        <v>2981072</v>
      </c>
      <c r="N34" s="106">
        <v>1777761</v>
      </c>
      <c r="O34" s="112">
        <v>1202682</v>
      </c>
      <c r="P34" s="112">
        <v>629</v>
      </c>
    </row>
    <row r="35" spans="1:16" ht="18.75" customHeight="1">
      <c r="A35" s="113"/>
      <c r="B35" s="141" t="s">
        <v>224</v>
      </c>
      <c r="C35" s="106">
        <v>89</v>
      </c>
      <c r="D35" s="156">
        <f>SUM(E35,H35)</f>
        <v>7223</v>
      </c>
      <c r="E35" s="156">
        <f>SUM(F35:G35)</f>
        <v>7223</v>
      </c>
      <c r="F35" s="106">
        <v>4328</v>
      </c>
      <c r="G35" s="106">
        <v>2895</v>
      </c>
      <c r="H35" s="112" t="s">
        <v>46</v>
      </c>
      <c r="I35" s="112" t="s">
        <v>46</v>
      </c>
      <c r="J35" s="112" t="s">
        <v>46</v>
      </c>
      <c r="K35" s="106">
        <v>3428560</v>
      </c>
      <c r="L35" s="106">
        <v>7121464</v>
      </c>
      <c r="M35" s="156">
        <f>SUM(N35:P35)</f>
        <v>14854021</v>
      </c>
      <c r="N35" s="106">
        <v>5476378</v>
      </c>
      <c r="O35" s="112">
        <v>9375543</v>
      </c>
      <c r="P35" s="112">
        <v>2100</v>
      </c>
    </row>
    <row r="36" spans="1:16" ht="18.75" customHeight="1">
      <c r="A36" s="113"/>
      <c r="B36" s="119"/>
      <c r="C36" s="118"/>
      <c r="D36" s="118"/>
      <c r="E36" s="118"/>
      <c r="F36" s="118"/>
      <c r="G36" s="118"/>
      <c r="H36" s="118"/>
      <c r="I36" s="125"/>
      <c r="J36" s="125"/>
      <c r="K36" s="118"/>
      <c r="L36" s="118"/>
      <c r="M36" s="118"/>
      <c r="N36" s="118"/>
      <c r="O36" s="125"/>
      <c r="P36" s="125"/>
    </row>
    <row r="37" spans="1:16" ht="18.75" customHeight="1">
      <c r="A37" s="160"/>
      <c r="B37" s="159" t="s">
        <v>230</v>
      </c>
      <c r="C37" s="122">
        <f>SUM(C38:C42)</f>
        <v>456</v>
      </c>
      <c r="D37" s="122">
        <f>SUM(D38:D42)</f>
        <v>7786</v>
      </c>
      <c r="E37" s="122">
        <f>SUM(E38:E42)</f>
        <v>7487</v>
      </c>
      <c r="F37" s="122">
        <f>SUM(F38:F42)</f>
        <v>1262</v>
      </c>
      <c r="G37" s="122">
        <f>SUM(G38:G42)</f>
        <v>6225</v>
      </c>
      <c r="H37" s="122">
        <f>SUM(H38:H42)</f>
        <v>299</v>
      </c>
      <c r="I37" s="122">
        <f>SUM(I38:I42)</f>
        <v>165</v>
      </c>
      <c r="J37" s="122">
        <f>SUM(J38:J42)</f>
        <v>134</v>
      </c>
      <c r="K37" s="122">
        <f>SUM(K38:K42)</f>
        <v>1798977</v>
      </c>
      <c r="L37" s="122">
        <f>SUM(L38:L42)</f>
        <v>3019988</v>
      </c>
      <c r="M37" s="122">
        <f>SUM(M38:M42)</f>
        <v>6326707</v>
      </c>
      <c r="N37" s="122">
        <f>SUM(N38:N42)</f>
        <v>3924421</v>
      </c>
      <c r="O37" s="122">
        <f>SUM(O38:O42)</f>
        <v>2401317</v>
      </c>
      <c r="P37" s="122">
        <f>SUM(P38:P42)</f>
        <v>969</v>
      </c>
    </row>
    <row r="38" spans="1:16" ht="18.75" customHeight="1">
      <c r="A38" s="113"/>
      <c r="B38" s="141" t="s">
        <v>229</v>
      </c>
      <c r="C38" s="106">
        <v>151</v>
      </c>
      <c r="D38" s="156">
        <f>SUM(E38,H38)</f>
        <v>300</v>
      </c>
      <c r="E38" s="156">
        <f>SUM(F38:G38)</f>
        <v>107</v>
      </c>
      <c r="F38" s="106">
        <v>29</v>
      </c>
      <c r="G38" s="106">
        <v>78</v>
      </c>
      <c r="H38" s="156">
        <f>SUM(I38:J38)</f>
        <v>193</v>
      </c>
      <c r="I38" s="112">
        <v>109</v>
      </c>
      <c r="J38" s="112">
        <v>84</v>
      </c>
      <c r="K38" s="106">
        <v>22051</v>
      </c>
      <c r="L38" s="106">
        <v>47548</v>
      </c>
      <c r="M38" s="156">
        <f>SUM(N38:P38)</f>
        <v>185923</v>
      </c>
      <c r="N38" s="106">
        <v>103200</v>
      </c>
      <c r="O38" s="112">
        <v>82114</v>
      </c>
      <c r="P38" s="112">
        <v>609</v>
      </c>
    </row>
    <row r="39" spans="1:16" ht="18.75" customHeight="1">
      <c r="A39" s="113" t="s">
        <v>252</v>
      </c>
      <c r="B39" s="141" t="s">
        <v>227</v>
      </c>
      <c r="C39" s="106">
        <v>125</v>
      </c>
      <c r="D39" s="156">
        <f>SUM(E39,H39)</f>
        <v>741</v>
      </c>
      <c r="E39" s="156">
        <f>SUM(F39:G39)</f>
        <v>651</v>
      </c>
      <c r="F39" s="106">
        <v>156</v>
      </c>
      <c r="G39" s="106">
        <v>495</v>
      </c>
      <c r="H39" s="156">
        <f>SUM(I39:J39)</f>
        <v>90</v>
      </c>
      <c r="I39" s="112">
        <v>46</v>
      </c>
      <c r="J39" s="112">
        <v>44</v>
      </c>
      <c r="K39" s="106">
        <v>142133</v>
      </c>
      <c r="L39" s="106">
        <v>188540</v>
      </c>
      <c r="M39" s="156">
        <f>SUM(N39:P39)</f>
        <v>518302</v>
      </c>
      <c r="N39" s="106">
        <v>293327</v>
      </c>
      <c r="O39" s="112">
        <v>224615</v>
      </c>
      <c r="P39" s="112">
        <v>360</v>
      </c>
    </row>
    <row r="40" spans="1:16" ht="18.75" customHeight="1">
      <c r="A40" s="113" t="s">
        <v>251</v>
      </c>
      <c r="B40" s="141" t="s">
        <v>226</v>
      </c>
      <c r="C40" s="106">
        <v>62</v>
      </c>
      <c r="D40" s="156">
        <f>SUM(E40,H40)</f>
        <v>895</v>
      </c>
      <c r="E40" s="156">
        <f>SUM(F40:G40)</f>
        <v>888</v>
      </c>
      <c r="F40" s="106">
        <v>110</v>
      </c>
      <c r="G40" s="106">
        <v>778</v>
      </c>
      <c r="H40" s="156">
        <f>SUM(I40:J40)</f>
        <v>7</v>
      </c>
      <c r="I40" s="112">
        <v>5</v>
      </c>
      <c r="J40" s="112">
        <v>2</v>
      </c>
      <c r="K40" s="106">
        <v>180682</v>
      </c>
      <c r="L40" s="106">
        <v>229163</v>
      </c>
      <c r="M40" s="156">
        <f>SUM(N40:P40)</f>
        <v>519577</v>
      </c>
      <c r="N40" s="106">
        <v>261414</v>
      </c>
      <c r="O40" s="112">
        <v>258163</v>
      </c>
      <c r="P40" s="112" t="s">
        <v>46</v>
      </c>
    </row>
    <row r="41" spans="1:16" ht="18.75" customHeight="1">
      <c r="A41" s="113"/>
      <c r="B41" s="141" t="s">
        <v>225</v>
      </c>
      <c r="C41" s="106">
        <v>41</v>
      </c>
      <c r="D41" s="156">
        <f>SUM(E41,H41)</f>
        <v>1029</v>
      </c>
      <c r="E41" s="156">
        <f>SUM(F41:G41)</f>
        <v>1024</v>
      </c>
      <c r="F41" s="106">
        <v>184</v>
      </c>
      <c r="G41" s="106">
        <v>840</v>
      </c>
      <c r="H41" s="156">
        <f>SUM(I41:J41)</f>
        <v>5</v>
      </c>
      <c r="I41" s="112">
        <v>3</v>
      </c>
      <c r="J41" s="112">
        <v>2</v>
      </c>
      <c r="K41" s="106">
        <v>245016</v>
      </c>
      <c r="L41" s="106">
        <v>471026</v>
      </c>
      <c r="M41" s="156">
        <f>SUM(N41:P41)</f>
        <v>842144</v>
      </c>
      <c r="N41" s="106">
        <v>561107</v>
      </c>
      <c r="O41" s="112">
        <v>281037</v>
      </c>
      <c r="P41" s="112" t="s">
        <v>46</v>
      </c>
    </row>
    <row r="42" spans="1:16" ht="18.75" customHeight="1">
      <c r="A42" s="113"/>
      <c r="B42" s="141" t="s">
        <v>224</v>
      </c>
      <c r="C42" s="106">
        <v>77</v>
      </c>
      <c r="D42" s="156">
        <f>SUM(E42,H42)</f>
        <v>4821</v>
      </c>
      <c r="E42" s="156">
        <f>SUM(F42:G42)</f>
        <v>4817</v>
      </c>
      <c r="F42" s="106">
        <v>783</v>
      </c>
      <c r="G42" s="106">
        <v>4034</v>
      </c>
      <c r="H42" s="156">
        <f>SUM(I42:J42)</f>
        <v>4</v>
      </c>
      <c r="I42" s="112">
        <v>2</v>
      </c>
      <c r="J42" s="112">
        <v>2</v>
      </c>
      <c r="K42" s="106">
        <v>1209095</v>
      </c>
      <c r="L42" s="106">
        <v>2083711</v>
      </c>
      <c r="M42" s="156">
        <f>SUM(N42:P42)</f>
        <v>4260761</v>
      </c>
      <c r="N42" s="106">
        <v>2705373</v>
      </c>
      <c r="O42" s="112">
        <v>1555388</v>
      </c>
      <c r="P42" s="112" t="s">
        <v>46</v>
      </c>
    </row>
    <row r="43" spans="1:16" ht="18.75" customHeight="1">
      <c r="A43" s="113"/>
      <c r="B43" s="119"/>
      <c r="C43" s="118"/>
      <c r="D43" s="118"/>
      <c r="E43" s="118"/>
      <c r="F43" s="118"/>
      <c r="G43" s="118"/>
      <c r="H43" s="118"/>
      <c r="I43" s="125"/>
      <c r="J43" s="125"/>
      <c r="K43" s="118"/>
      <c r="L43" s="118"/>
      <c r="M43" s="118"/>
      <c r="N43" s="118"/>
      <c r="O43" s="125"/>
      <c r="P43" s="125"/>
    </row>
    <row r="44" spans="1:16" ht="18.75" customHeight="1">
      <c r="A44" s="160"/>
      <c r="B44" s="159" t="s">
        <v>230</v>
      </c>
      <c r="C44" s="122">
        <f>SUM(C45:C49)</f>
        <v>399</v>
      </c>
      <c r="D44" s="122">
        <f>SUM(D45:D49)</f>
        <v>2823</v>
      </c>
      <c r="E44" s="122">
        <f>SUM(E45:E49)</f>
        <v>2447</v>
      </c>
      <c r="F44" s="122">
        <f>SUM(F45:F49)</f>
        <v>1736</v>
      </c>
      <c r="G44" s="122">
        <f>SUM(G45:G49)</f>
        <v>711</v>
      </c>
      <c r="H44" s="122">
        <f>SUM(H45:H49)</f>
        <v>376</v>
      </c>
      <c r="I44" s="122">
        <f>SUM(I45:I49)</f>
        <v>265</v>
      </c>
      <c r="J44" s="122">
        <f>SUM(J45:J49)</f>
        <v>111</v>
      </c>
      <c r="K44" s="122">
        <f>SUM(K45:K49)</f>
        <v>987749</v>
      </c>
      <c r="L44" s="122">
        <f>SUM(L45:L49)</f>
        <v>3983298</v>
      </c>
      <c r="M44" s="122">
        <f>SUM(M45:M49)</f>
        <v>5795408</v>
      </c>
      <c r="N44" s="122">
        <f>SUM(N45:N49)</f>
        <v>5683952</v>
      </c>
      <c r="O44" s="122">
        <f>SUM(O45:O49)</f>
        <v>109813</v>
      </c>
      <c r="P44" s="122">
        <f>SUM(P45:P49)</f>
        <v>1643</v>
      </c>
    </row>
    <row r="45" spans="1:16" ht="18.75" customHeight="1">
      <c r="A45" s="113"/>
      <c r="B45" s="141" t="s">
        <v>229</v>
      </c>
      <c r="C45" s="106">
        <v>220</v>
      </c>
      <c r="D45" s="156">
        <f>SUM(E45,H45)</f>
        <v>426</v>
      </c>
      <c r="E45" s="156">
        <f>SUM(F45:G45)</f>
        <v>145</v>
      </c>
      <c r="F45" s="106">
        <v>87</v>
      </c>
      <c r="G45" s="106">
        <v>58</v>
      </c>
      <c r="H45" s="156">
        <f>SUM(I45:J45)</f>
        <v>281</v>
      </c>
      <c r="I45" s="112">
        <v>200</v>
      </c>
      <c r="J45" s="112">
        <v>81</v>
      </c>
      <c r="K45" s="106">
        <v>39344</v>
      </c>
      <c r="L45" s="106">
        <v>138290</v>
      </c>
      <c r="M45" s="156">
        <f>SUM(N45:P45)</f>
        <v>275807</v>
      </c>
      <c r="N45" s="106">
        <v>244885</v>
      </c>
      <c r="O45" s="112">
        <v>29938</v>
      </c>
      <c r="P45" s="112">
        <v>984</v>
      </c>
    </row>
    <row r="46" spans="1:16" ht="18.75" customHeight="1">
      <c r="A46" s="158" t="s">
        <v>250</v>
      </c>
      <c r="B46" s="141" t="s">
        <v>227</v>
      </c>
      <c r="C46" s="106">
        <v>123</v>
      </c>
      <c r="D46" s="156">
        <f>SUM(E46,H46)</f>
        <v>735</v>
      </c>
      <c r="E46" s="156">
        <f>SUM(F46:G46)</f>
        <v>647</v>
      </c>
      <c r="F46" s="106">
        <v>437</v>
      </c>
      <c r="G46" s="106">
        <v>210</v>
      </c>
      <c r="H46" s="156">
        <f>SUM(I46:J46)</f>
        <v>88</v>
      </c>
      <c r="I46" s="112">
        <v>59</v>
      </c>
      <c r="J46" s="112">
        <v>29</v>
      </c>
      <c r="K46" s="106">
        <v>224757</v>
      </c>
      <c r="L46" s="106">
        <v>504944</v>
      </c>
      <c r="M46" s="156">
        <f>SUM(N46:P46)</f>
        <v>924071</v>
      </c>
      <c r="N46" s="106">
        <v>870046</v>
      </c>
      <c r="O46" s="112">
        <v>53989</v>
      </c>
      <c r="P46" s="147">
        <v>36</v>
      </c>
    </row>
    <row r="47" spans="1:16" ht="18.75" customHeight="1">
      <c r="A47" s="158"/>
      <c r="B47" s="141" t="s">
        <v>226</v>
      </c>
      <c r="C47" s="106">
        <v>35</v>
      </c>
      <c r="D47" s="156">
        <f>SUM(E47,H47)</f>
        <v>479</v>
      </c>
      <c r="E47" s="156">
        <f>SUM(F47:G47)</f>
        <v>472</v>
      </c>
      <c r="F47" s="106">
        <v>326</v>
      </c>
      <c r="G47" s="106">
        <v>146</v>
      </c>
      <c r="H47" s="156">
        <f>SUM(I47:J47)</f>
        <v>7</v>
      </c>
      <c r="I47" s="112">
        <v>6</v>
      </c>
      <c r="J47" s="112">
        <v>1</v>
      </c>
      <c r="K47" s="106">
        <v>181599</v>
      </c>
      <c r="L47" s="106">
        <v>559685</v>
      </c>
      <c r="M47" s="156">
        <f>SUM(N47:P47)</f>
        <v>960580</v>
      </c>
      <c r="N47" s="106">
        <v>956238</v>
      </c>
      <c r="O47" s="112">
        <v>3719</v>
      </c>
      <c r="P47" s="112">
        <v>623</v>
      </c>
    </row>
    <row r="48" spans="1:16" ht="18.75" customHeight="1">
      <c r="A48" s="113"/>
      <c r="B48" s="141" t="s">
        <v>225</v>
      </c>
      <c r="C48" s="106">
        <v>7</v>
      </c>
      <c r="D48" s="156">
        <f>SUM(E48,H48)</f>
        <v>174</v>
      </c>
      <c r="E48" s="156">
        <f>SUM(F48:G48)</f>
        <v>174</v>
      </c>
      <c r="F48" s="106">
        <v>110</v>
      </c>
      <c r="G48" s="106">
        <v>64</v>
      </c>
      <c r="H48" s="112" t="s">
        <v>46</v>
      </c>
      <c r="I48" s="112" t="s">
        <v>46</v>
      </c>
      <c r="J48" s="112" t="s">
        <v>46</v>
      </c>
      <c r="K48" s="106">
        <v>75442</v>
      </c>
      <c r="L48" s="106">
        <v>256568</v>
      </c>
      <c r="M48" s="156">
        <f>SUM(N48:P48)</f>
        <v>375951</v>
      </c>
      <c r="N48" s="106">
        <v>375367</v>
      </c>
      <c r="O48" s="112">
        <v>584</v>
      </c>
      <c r="P48" s="112" t="s">
        <v>46</v>
      </c>
    </row>
    <row r="49" spans="1:16" ht="18.75" customHeight="1">
      <c r="A49" s="113"/>
      <c r="B49" s="141" t="s">
        <v>224</v>
      </c>
      <c r="C49" s="106">
        <v>14</v>
      </c>
      <c r="D49" s="156">
        <f>SUM(E49,H49)</f>
        <v>1009</v>
      </c>
      <c r="E49" s="156">
        <f>SUM(F49:G49)</f>
        <v>1009</v>
      </c>
      <c r="F49" s="106">
        <v>776</v>
      </c>
      <c r="G49" s="106">
        <v>233</v>
      </c>
      <c r="H49" s="112" t="s">
        <v>46</v>
      </c>
      <c r="I49" s="112" t="s">
        <v>46</v>
      </c>
      <c r="J49" s="112" t="s">
        <v>46</v>
      </c>
      <c r="K49" s="106">
        <v>466607</v>
      </c>
      <c r="L49" s="106">
        <v>2523811</v>
      </c>
      <c r="M49" s="156">
        <f>SUM(N49:P49)</f>
        <v>3258999</v>
      </c>
      <c r="N49" s="106">
        <v>3237416</v>
      </c>
      <c r="O49" s="112">
        <v>21583</v>
      </c>
      <c r="P49" s="112" t="s">
        <v>46</v>
      </c>
    </row>
    <row r="50" spans="1:16" ht="18.75" customHeight="1">
      <c r="A50" s="113"/>
      <c r="B50" s="119"/>
      <c r="C50" s="118"/>
      <c r="D50" s="118"/>
      <c r="E50" s="118"/>
      <c r="F50" s="118"/>
      <c r="G50" s="118"/>
      <c r="H50" s="118"/>
      <c r="I50" s="125"/>
      <c r="J50" s="125"/>
      <c r="K50" s="118"/>
      <c r="L50" s="118"/>
      <c r="M50" s="118"/>
      <c r="N50" s="118"/>
      <c r="O50" s="125"/>
      <c r="P50" s="125"/>
    </row>
    <row r="51" spans="1:16" ht="18.75" customHeight="1">
      <c r="A51" s="160"/>
      <c r="B51" s="159" t="s">
        <v>230</v>
      </c>
      <c r="C51" s="122">
        <f>SUM(C52:C56)</f>
        <v>607</v>
      </c>
      <c r="D51" s="122">
        <f>SUM(D52:D56)</f>
        <v>3499</v>
      </c>
      <c r="E51" s="122">
        <f>SUM(E52:E56)</f>
        <v>2807</v>
      </c>
      <c r="F51" s="122">
        <f>SUM(F52:F56)</f>
        <v>2002</v>
      </c>
      <c r="G51" s="122">
        <f>SUM(G52:G56)</f>
        <v>805</v>
      </c>
      <c r="H51" s="122">
        <f>SUM(H52:H56)</f>
        <v>692</v>
      </c>
      <c r="I51" s="122">
        <f>SUM(I52:I56)</f>
        <v>523</v>
      </c>
      <c r="J51" s="122">
        <f>SUM(J52:J56)</f>
        <v>169</v>
      </c>
      <c r="K51" s="122">
        <f>SUM(K52:K56)</f>
        <v>1204880</v>
      </c>
      <c r="L51" s="122">
        <f>SUM(L52:L56)</f>
        <v>2700482</v>
      </c>
      <c r="M51" s="122">
        <f>SUM(M52:M56)</f>
        <v>5584860</v>
      </c>
      <c r="N51" s="122">
        <f>SUM(N52:N56)</f>
        <v>5424847</v>
      </c>
      <c r="O51" s="122">
        <f>SUM(O52:O56)</f>
        <v>151435</v>
      </c>
      <c r="P51" s="122">
        <f>SUM(P52:P56)</f>
        <v>8578</v>
      </c>
    </row>
    <row r="52" spans="1:16" ht="18.75" customHeight="1">
      <c r="A52" s="113"/>
      <c r="B52" s="141" t="s">
        <v>229</v>
      </c>
      <c r="C52" s="106">
        <v>422</v>
      </c>
      <c r="D52" s="156">
        <f>SUM(E52,H52)</f>
        <v>785</v>
      </c>
      <c r="E52" s="156">
        <f>SUM(F52:G52)</f>
        <v>223</v>
      </c>
      <c r="F52" s="106">
        <v>132</v>
      </c>
      <c r="G52" s="106">
        <v>91</v>
      </c>
      <c r="H52" s="156">
        <f>SUM(I52:J52)</f>
        <v>562</v>
      </c>
      <c r="I52" s="112">
        <v>431</v>
      </c>
      <c r="J52" s="112">
        <v>131</v>
      </c>
      <c r="K52" s="106">
        <v>70376</v>
      </c>
      <c r="L52" s="106">
        <v>229911</v>
      </c>
      <c r="M52" s="156">
        <f>SUM(N52:P52)</f>
        <v>526455</v>
      </c>
      <c r="N52" s="106">
        <v>478763</v>
      </c>
      <c r="O52" s="112">
        <v>43511</v>
      </c>
      <c r="P52" s="112">
        <v>4181</v>
      </c>
    </row>
    <row r="53" spans="1:16" ht="18.75" customHeight="1">
      <c r="A53" s="158" t="s">
        <v>249</v>
      </c>
      <c r="B53" s="141" t="s">
        <v>227</v>
      </c>
      <c r="C53" s="106">
        <v>144</v>
      </c>
      <c r="D53" s="156">
        <f>SUM(E53,H53)</f>
        <v>796</v>
      </c>
      <c r="E53" s="156">
        <f>SUM(F53:G53)</f>
        <v>669</v>
      </c>
      <c r="F53" s="106">
        <v>472</v>
      </c>
      <c r="G53" s="106">
        <v>197</v>
      </c>
      <c r="H53" s="156">
        <f>SUM(I53:J53)</f>
        <v>127</v>
      </c>
      <c r="I53" s="112">
        <v>89</v>
      </c>
      <c r="J53" s="112">
        <v>38</v>
      </c>
      <c r="K53" s="106">
        <v>249993</v>
      </c>
      <c r="L53" s="106">
        <v>349444</v>
      </c>
      <c r="M53" s="156">
        <f>SUM(N53:P53)</f>
        <v>789595</v>
      </c>
      <c r="N53" s="106">
        <v>728971</v>
      </c>
      <c r="O53" s="112">
        <v>56277</v>
      </c>
      <c r="P53" s="112">
        <v>4347</v>
      </c>
    </row>
    <row r="54" spans="1:16" ht="18.75" customHeight="1">
      <c r="A54" s="158"/>
      <c r="B54" s="141" t="s">
        <v>226</v>
      </c>
      <c r="C54" s="106">
        <v>28</v>
      </c>
      <c r="D54" s="156">
        <f>SUM(E54,H54)</f>
        <v>373</v>
      </c>
      <c r="E54" s="156">
        <f>SUM(F54:G54)</f>
        <v>370</v>
      </c>
      <c r="F54" s="106">
        <v>244</v>
      </c>
      <c r="G54" s="106">
        <v>126</v>
      </c>
      <c r="H54" s="156">
        <f>SUM(I54:J54)</f>
        <v>3</v>
      </c>
      <c r="I54" s="112">
        <v>3</v>
      </c>
      <c r="J54" s="112" t="s">
        <v>46</v>
      </c>
      <c r="K54" s="106">
        <v>146035</v>
      </c>
      <c r="L54" s="106">
        <v>171908</v>
      </c>
      <c r="M54" s="156">
        <f>SUM(N54:P54)</f>
        <v>472306</v>
      </c>
      <c r="N54" s="106">
        <v>420609</v>
      </c>
      <c r="O54" s="112">
        <v>51647</v>
      </c>
      <c r="P54" s="112">
        <v>50</v>
      </c>
    </row>
    <row r="55" spans="1:16" ht="18.75" customHeight="1">
      <c r="A55" s="113"/>
      <c r="B55" s="141" t="s">
        <v>225</v>
      </c>
      <c r="C55" s="106">
        <v>3</v>
      </c>
      <c r="D55" s="156">
        <f>SUM(E55,H55)</f>
        <v>69</v>
      </c>
      <c r="E55" s="156">
        <f>SUM(F55:G55)</f>
        <v>69</v>
      </c>
      <c r="F55" s="106">
        <v>50</v>
      </c>
      <c r="G55" s="106">
        <v>19</v>
      </c>
      <c r="H55" s="112" t="s">
        <v>46</v>
      </c>
      <c r="I55" s="112" t="s">
        <v>46</v>
      </c>
      <c r="J55" s="112" t="s">
        <v>46</v>
      </c>
      <c r="K55" s="106">
        <v>25010</v>
      </c>
      <c r="L55" s="106">
        <v>74769</v>
      </c>
      <c r="M55" s="156">
        <f>SUM(N55:P55)</f>
        <v>143680</v>
      </c>
      <c r="N55" s="106">
        <v>143680</v>
      </c>
      <c r="O55" s="112" t="s">
        <v>46</v>
      </c>
      <c r="P55" s="112" t="s">
        <v>46</v>
      </c>
    </row>
    <row r="56" spans="1:16" ht="18.75" customHeight="1">
      <c r="A56" s="113"/>
      <c r="B56" s="141" t="s">
        <v>224</v>
      </c>
      <c r="C56" s="106">
        <v>10</v>
      </c>
      <c r="D56" s="156">
        <f>SUM(E56,H56)</f>
        <v>1476</v>
      </c>
      <c r="E56" s="156">
        <f>SUM(F56:G56)</f>
        <v>1476</v>
      </c>
      <c r="F56" s="106">
        <v>1104</v>
      </c>
      <c r="G56" s="106">
        <v>372</v>
      </c>
      <c r="H56" s="112" t="s">
        <v>46</v>
      </c>
      <c r="I56" s="112" t="s">
        <v>46</v>
      </c>
      <c r="J56" s="112" t="s">
        <v>46</v>
      </c>
      <c r="K56" s="106">
        <v>713466</v>
      </c>
      <c r="L56" s="106">
        <v>1874450</v>
      </c>
      <c r="M56" s="156">
        <f>SUM(N56:P56)</f>
        <v>3652824</v>
      </c>
      <c r="N56" s="106">
        <v>3652824</v>
      </c>
      <c r="O56" s="112" t="s">
        <v>46</v>
      </c>
      <c r="P56" s="112" t="s">
        <v>46</v>
      </c>
    </row>
    <row r="57" spans="1:16" ht="18.75" customHeight="1">
      <c r="A57" s="113"/>
      <c r="B57" s="119"/>
      <c r="C57" s="118"/>
      <c r="D57" s="118"/>
      <c r="E57" s="118"/>
      <c r="F57" s="118"/>
      <c r="G57" s="118"/>
      <c r="H57" s="118"/>
      <c r="I57" s="125"/>
      <c r="J57" s="125"/>
      <c r="K57" s="118"/>
      <c r="L57" s="118"/>
      <c r="M57" s="118"/>
      <c r="N57" s="118"/>
      <c r="O57" s="125"/>
      <c r="P57" s="125"/>
    </row>
    <row r="58" spans="1:16" ht="18.75" customHeight="1">
      <c r="A58" s="160"/>
      <c r="B58" s="159" t="s">
        <v>230</v>
      </c>
      <c r="C58" s="122">
        <f>SUM(C59:C63)</f>
        <v>143</v>
      </c>
      <c r="D58" s="122">
        <f>SUM(D59:D63)</f>
        <v>1797</v>
      </c>
      <c r="E58" s="122">
        <f>SUM(E59:E63)</f>
        <v>1681</v>
      </c>
      <c r="F58" s="122">
        <f>SUM(F59:F63)</f>
        <v>1041</v>
      </c>
      <c r="G58" s="122">
        <f>SUM(G59:G63)</f>
        <v>640</v>
      </c>
      <c r="H58" s="122">
        <f>SUM(H59:H63)</f>
        <v>116</v>
      </c>
      <c r="I58" s="122">
        <f>SUM(I59:I63)</f>
        <v>61</v>
      </c>
      <c r="J58" s="122">
        <f>SUM(J59:J63)</f>
        <v>55</v>
      </c>
      <c r="K58" s="122">
        <f>SUM(K59:K63)</f>
        <v>639157</v>
      </c>
      <c r="L58" s="122">
        <f>SUM(L59:L63)</f>
        <v>1909883</v>
      </c>
      <c r="M58" s="122">
        <f>SUM(M59:M63)</f>
        <v>3508852</v>
      </c>
      <c r="N58" s="122">
        <f>SUM(N59:N63)</f>
        <v>3084910</v>
      </c>
      <c r="O58" s="122">
        <f>SUM(O59:O63)</f>
        <v>423777</v>
      </c>
      <c r="P58" s="122">
        <f>SUM(P59:P63)</f>
        <v>165</v>
      </c>
    </row>
    <row r="59" spans="1:16" ht="18.75" customHeight="1">
      <c r="A59" s="113"/>
      <c r="B59" s="141" t="s">
        <v>229</v>
      </c>
      <c r="C59" s="106">
        <v>41</v>
      </c>
      <c r="D59" s="156">
        <f>SUM(E59,H59)</f>
        <v>100</v>
      </c>
      <c r="E59" s="156">
        <f>SUM(F59:G59)</f>
        <v>40</v>
      </c>
      <c r="F59" s="106">
        <v>15</v>
      </c>
      <c r="G59" s="106">
        <v>25</v>
      </c>
      <c r="H59" s="156">
        <f>SUM(I59:J59)</f>
        <v>60</v>
      </c>
      <c r="I59" s="112">
        <v>33</v>
      </c>
      <c r="J59" s="112">
        <v>27</v>
      </c>
      <c r="K59" s="106">
        <v>10917</v>
      </c>
      <c r="L59" s="106">
        <v>18905</v>
      </c>
      <c r="M59" s="156">
        <f>SUM(N59:P59)</f>
        <v>47109</v>
      </c>
      <c r="N59" s="106">
        <v>34773</v>
      </c>
      <c r="O59" s="112">
        <v>12336</v>
      </c>
      <c r="P59" s="112" t="s">
        <v>46</v>
      </c>
    </row>
    <row r="60" spans="1:16" ht="18.75" customHeight="1">
      <c r="A60" s="113" t="s">
        <v>248</v>
      </c>
      <c r="B60" s="141" t="s">
        <v>227</v>
      </c>
      <c r="C60" s="106">
        <v>56</v>
      </c>
      <c r="D60" s="156">
        <f>SUM(E60,H60)</f>
        <v>322</v>
      </c>
      <c r="E60" s="156">
        <f>SUM(F60:G60)</f>
        <v>266</v>
      </c>
      <c r="F60" s="106">
        <v>101</v>
      </c>
      <c r="G60" s="106">
        <v>165</v>
      </c>
      <c r="H60" s="156">
        <f>SUM(I60:J60)</f>
        <v>56</v>
      </c>
      <c r="I60" s="112">
        <v>28</v>
      </c>
      <c r="J60" s="112">
        <v>28</v>
      </c>
      <c r="K60" s="106">
        <v>77023</v>
      </c>
      <c r="L60" s="106">
        <v>115819</v>
      </c>
      <c r="M60" s="156">
        <f>SUM(N60:P60)</f>
        <v>252324</v>
      </c>
      <c r="N60" s="106">
        <v>209967</v>
      </c>
      <c r="O60" s="112">
        <v>42222</v>
      </c>
      <c r="P60" s="147">
        <v>135</v>
      </c>
    </row>
    <row r="61" spans="1:16" ht="18.75" customHeight="1">
      <c r="A61" s="113" t="s">
        <v>247</v>
      </c>
      <c r="B61" s="141" t="s">
        <v>226</v>
      </c>
      <c r="C61" s="106">
        <v>23</v>
      </c>
      <c r="D61" s="156">
        <f>SUM(E61,H61)</f>
        <v>315</v>
      </c>
      <c r="E61" s="156">
        <f>SUM(F61:G61)</f>
        <v>315</v>
      </c>
      <c r="F61" s="106">
        <v>159</v>
      </c>
      <c r="G61" s="106">
        <v>156</v>
      </c>
      <c r="H61" s="147" t="s">
        <v>46</v>
      </c>
      <c r="I61" s="112" t="s">
        <v>46</v>
      </c>
      <c r="J61" s="112" t="s">
        <v>46</v>
      </c>
      <c r="K61" s="106">
        <v>106539</v>
      </c>
      <c r="L61" s="106">
        <v>272631</v>
      </c>
      <c r="M61" s="156">
        <f>SUM(N61:P61)</f>
        <v>587819</v>
      </c>
      <c r="N61" s="106">
        <v>566537</v>
      </c>
      <c r="O61" s="112">
        <v>21282</v>
      </c>
      <c r="P61" s="112" t="s">
        <v>46</v>
      </c>
    </row>
    <row r="62" spans="1:16" ht="18.75" customHeight="1">
      <c r="A62" s="113"/>
      <c r="B62" s="141" t="s">
        <v>225</v>
      </c>
      <c r="C62" s="106">
        <v>12</v>
      </c>
      <c r="D62" s="156">
        <f>SUM(E62,H62)</f>
        <v>302</v>
      </c>
      <c r="E62" s="156">
        <f>SUM(F62:G62)</f>
        <v>302</v>
      </c>
      <c r="F62" s="106">
        <v>171</v>
      </c>
      <c r="G62" s="106">
        <v>131</v>
      </c>
      <c r="H62" s="147" t="s">
        <v>46</v>
      </c>
      <c r="I62" s="112" t="s">
        <v>46</v>
      </c>
      <c r="J62" s="112" t="s">
        <v>46</v>
      </c>
      <c r="K62" s="106">
        <v>111285</v>
      </c>
      <c r="L62" s="106">
        <v>542045</v>
      </c>
      <c r="M62" s="156">
        <f>SUM(N62:P62)</f>
        <v>816950</v>
      </c>
      <c r="N62" s="106">
        <v>474974</v>
      </c>
      <c r="O62" s="112">
        <v>341946</v>
      </c>
      <c r="P62" s="112">
        <v>30</v>
      </c>
    </row>
    <row r="63" spans="1:16" ht="18.75" customHeight="1">
      <c r="A63" s="177"/>
      <c r="B63" s="178" t="s">
        <v>224</v>
      </c>
      <c r="C63" s="179">
        <v>11</v>
      </c>
      <c r="D63" s="179">
        <f>SUM(E63,H63)</f>
        <v>758</v>
      </c>
      <c r="E63" s="179">
        <f>SUM(F63:G63)</f>
        <v>758</v>
      </c>
      <c r="F63" s="179">
        <v>595</v>
      </c>
      <c r="G63" s="179">
        <v>163</v>
      </c>
      <c r="H63" s="180" t="s">
        <v>46</v>
      </c>
      <c r="I63" s="180" t="s">
        <v>46</v>
      </c>
      <c r="J63" s="180" t="s">
        <v>46</v>
      </c>
      <c r="K63" s="179">
        <v>333393</v>
      </c>
      <c r="L63" s="179">
        <v>960483</v>
      </c>
      <c r="M63" s="179">
        <f>SUM(N63:P63)</f>
        <v>1804650</v>
      </c>
      <c r="N63" s="179">
        <v>1798659</v>
      </c>
      <c r="O63" s="180">
        <v>5991</v>
      </c>
      <c r="P63" s="180" t="s">
        <v>46</v>
      </c>
    </row>
    <row r="64" spans="1:16" ht="18.75" customHeight="1">
      <c r="A64" s="98" t="s">
        <v>223</v>
      </c>
      <c r="B64" s="9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23">
    <mergeCell ref="A32:A33"/>
    <mergeCell ref="A4:P4"/>
    <mergeCell ref="A11:A12"/>
    <mergeCell ref="B6:B8"/>
    <mergeCell ref="K6:K8"/>
    <mergeCell ref="D6:J6"/>
    <mergeCell ref="H7:J7"/>
    <mergeCell ref="C6:C8"/>
    <mergeCell ref="A18:A19"/>
    <mergeCell ref="A1:B1"/>
    <mergeCell ref="N1:P1"/>
    <mergeCell ref="A3:P3"/>
    <mergeCell ref="P7:P8"/>
    <mergeCell ref="D7:D8"/>
    <mergeCell ref="M7:M8"/>
    <mergeCell ref="N7:N8"/>
    <mergeCell ref="L6:L8"/>
    <mergeCell ref="M6:P6"/>
    <mergeCell ref="O7:O8"/>
    <mergeCell ref="A53:A54"/>
    <mergeCell ref="E7:G7"/>
    <mergeCell ref="A46:A47"/>
    <mergeCell ref="A6:A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31">
      <selection activeCell="A46" sqref="A46:A47"/>
    </sheetView>
  </sheetViews>
  <sheetFormatPr defaultColWidth="8.796875" defaultRowHeight="18.75" customHeight="1"/>
  <cols>
    <col min="1" max="1" width="25" style="0" customWidth="1"/>
    <col min="2" max="2" width="17.5" style="0" customWidth="1"/>
    <col min="3" max="10" width="10.59765625" style="0" customWidth="1"/>
    <col min="11" max="12" width="11.8984375" style="0" customWidth="1"/>
    <col min="13" max="14" width="13.09765625" style="0" customWidth="1"/>
    <col min="15" max="16384" width="10.59765625" style="0" customWidth="1"/>
  </cols>
  <sheetData>
    <row r="1" spans="1:16" ht="18.75" customHeight="1">
      <c r="A1" s="175" t="s">
        <v>278</v>
      </c>
      <c r="B1" s="17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0" t="s">
        <v>279</v>
      </c>
      <c r="O1" s="60"/>
      <c r="P1" s="60"/>
    </row>
    <row r="2" spans="1:16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176" t="s">
        <v>273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8.75" customHeight="1">
      <c r="A4" s="95" t="s">
        <v>280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.75" customHeight="1" thickBot="1">
      <c r="A5" s="138" t="s">
        <v>272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</row>
    <row r="6" spans="1:16" ht="18.75" customHeight="1">
      <c r="A6" s="174" t="s">
        <v>274</v>
      </c>
      <c r="B6" s="171" t="s">
        <v>271</v>
      </c>
      <c r="C6" s="90" t="s">
        <v>270</v>
      </c>
      <c r="D6" s="132" t="s">
        <v>269</v>
      </c>
      <c r="E6" s="131"/>
      <c r="F6" s="131"/>
      <c r="G6" s="131"/>
      <c r="H6" s="131"/>
      <c r="I6" s="131"/>
      <c r="J6" s="173"/>
      <c r="K6" s="172" t="s">
        <v>268</v>
      </c>
      <c r="L6" s="171" t="s">
        <v>267</v>
      </c>
      <c r="M6" s="181" t="s">
        <v>281</v>
      </c>
      <c r="N6" s="131"/>
      <c r="O6" s="131"/>
      <c r="P6" s="131"/>
    </row>
    <row r="7" spans="1:16" ht="18.75" customHeight="1">
      <c r="A7" s="170"/>
      <c r="B7" s="37"/>
      <c r="C7" s="169"/>
      <c r="D7" s="50" t="s">
        <v>265</v>
      </c>
      <c r="E7" s="168" t="s">
        <v>264</v>
      </c>
      <c r="F7" s="167"/>
      <c r="G7" s="166"/>
      <c r="H7" s="168" t="s">
        <v>263</v>
      </c>
      <c r="I7" s="167"/>
      <c r="J7" s="166"/>
      <c r="K7" s="37"/>
      <c r="L7" s="37"/>
      <c r="M7" s="50" t="s">
        <v>230</v>
      </c>
      <c r="N7" s="50" t="s">
        <v>262</v>
      </c>
      <c r="O7" s="55" t="s">
        <v>261</v>
      </c>
      <c r="P7" s="165" t="s">
        <v>260</v>
      </c>
    </row>
    <row r="8" spans="1:16" ht="18.75" customHeight="1">
      <c r="A8" s="129"/>
      <c r="B8" s="38"/>
      <c r="C8" s="164"/>
      <c r="D8" s="51"/>
      <c r="E8" s="127" t="s">
        <v>230</v>
      </c>
      <c r="F8" s="127" t="s">
        <v>259</v>
      </c>
      <c r="G8" s="127" t="s">
        <v>258</v>
      </c>
      <c r="H8" s="127" t="s">
        <v>230</v>
      </c>
      <c r="I8" s="127" t="s">
        <v>259</v>
      </c>
      <c r="J8" s="127" t="s">
        <v>258</v>
      </c>
      <c r="K8" s="38"/>
      <c r="L8" s="38"/>
      <c r="M8" s="51"/>
      <c r="N8" s="51"/>
      <c r="O8" s="38"/>
      <c r="P8" s="49"/>
    </row>
    <row r="9" spans="1:16" ht="18.75" customHeight="1">
      <c r="A9" s="160"/>
      <c r="B9" s="159" t="s">
        <v>230</v>
      </c>
      <c r="C9" s="122">
        <f>SUM(C10:C14)</f>
        <v>456</v>
      </c>
      <c r="D9" s="122">
        <f>SUM(D10:D14)</f>
        <v>6346</v>
      </c>
      <c r="E9" s="122">
        <f>SUM(E10:E14)</f>
        <v>5984</v>
      </c>
      <c r="F9" s="122">
        <f>SUM(F10:F14)</f>
        <v>3817</v>
      </c>
      <c r="G9" s="122">
        <f>SUM(G10:G14)</f>
        <v>2167</v>
      </c>
      <c r="H9" s="122">
        <f>SUM(H10:H14)</f>
        <v>362</v>
      </c>
      <c r="I9" s="122">
        <f>SUM(I10:I14)</f>
        <v>230</v>
      </c>
      <c r="J9" s="122">
        <f>SUM(J10:J14)</f>
        <v>132</v>
      </c>
      <c r="K9" s="122">
        <f>SUM(K10:K14)</f>
        <v>2823532</v>
      </c>
      <c r="L9" s="122">
        <f>SUM(L10:L14)</f>
        <v>4422782</v>
      </c>
      <c r="M9" s="122">
        <f>SUM(M10:M14)</f>
        <v>12268910</v>
      </c>
      <c r="N9" s="122">
        <f>SUM(N10:N14)</f>
        <v>11700124</v>
      </c>
      <c r="O9" s="122">
        <f>SUM(O10:O14)</f>
        <v>566096</v>
      </c>
      <c r="P9" s="122">
        <f>SUM(P10:P14)</f>
        <v>2690</v>
      </c>
    </row>
    <row r="10" spans="1:16" ht="18.75" customHeight="1">
      <c r="A10" s="113"/>
      <c r="B10" s="141" t="s">
        <v>229</v>
      </c>
      <c r="C10" s="112">
        <v>189</v>
      </c>
      <c r="D10" s="156">
        <f>SUM(E10,H10)</f>
        <v>406</v>
      </c>
      <c r="E10" s="156">
        <f>SUM(F10:G10)</f>
        <v>147</v>
      </c>
      <c r="F10" s="112">
        <v>55</v>
      </c>
      <c r="G10" s="112">
        <v>92</v>
      </c>
      <c r="H10" s="156">
        <f>SUM(I10:J10)</f>
        <v>259</v>
      </c>
      <c r="I10" s="112">
        <v>162</v>
      </c>
      <c r="J10" s="112">
        <v>97</v>
      </c>
      <c r="K10" s="112">
        <v>41130</v>
      </c>
      <c r="L10" s="112">
        <v>89503</v>
      </c>
      <c r="M10" s="156">
        <f>SUM(N10:P10)</f>
        <v>238621</v>
      </c>
      <c r="N10" s="112">
        <v>166717</v>
      </c>
      <c r="O10" s="112">
        <v>69334</v>
      </c>
      <c r="P10" s="112">
        <v>2570</v>
      </c>
    </row>
    <row r="11" spans="1:16" ht="18.75" customHeight="1">
      <c r="A11" s="158" t="s">
        <v>246</v>
      </c>
      <c r="B11" s="141" t="s">
        <v>227</v>
      </c>
      <c r="C11" s="112">
        <v>149</v>
      </c>
      <c r="D11" s="156">
        <f>SUM(E11,H11)</f>
        <v>829</v>
      </c>
      <c r="E11" s="156">
        <f>SUM(F11:G11)</f>
        <v>729</v>
      </c>
      <c r="F11" s="112">
        <v>360</v>
      </c>
      <c r="G11" s="112">
        <v>369</v>
      </c>
      <c r="H11" s="156">
        <f>SUM(I11:J11)</f>
        <v>100</v>
      </c>
      <c r="I11" s="112">
        <v>65</v>
      </c>
      <c r="J11" s="112">
        <v>35</v>
      </c>
      <c r="K11" s="112">
        <v>236757</v>
      </c>
      <c r="L11" s="112">
        <v>257755</v>
      </c>
      <c r="M11" s="156">
        <f>SUM(N11:P11)</f>
        <v>720455</v>
      </c>
      <c r="N11" s="112">
        <v>533812</v>
      </c>
      <c r="O11" s="112">
        <v>186523</v>
      </c>
      <c r="P11" s="112">
        <v>120</v>
      </c>
    </row>
    <row r="12" spans="1:16" ht="18.75" customHeight="1">
      <c r="A12" s="157"/>
      <c r="B12" s="141" t="s">
        <v>226</v>
      </c>
      <c r="C12" s="112">
        <v>53</v>
      </c>
      <c r="D12" s="156">
        <f>SUM(E12,H12)</f>
        <v>719</v>
      </c>
      <c r="E12" s="156">
        <f>SUM(F12:G12)</f>
        <v>716</v>
      </c>
      <c r="F12" s="112">
        <v>382</v>
      </c>
      <c r="G12" s="112">
        <v>334</v>
      </c>
      <c r="H12" s="156">
        <f>SUM(I12:J12)</f>
        <v>3</v>
      </c>
      <c r="I12" s="112">
        <v>3</v>
      </c>
      <c r="J12" s="112" t="s">
        <v>46</v>
      </c>
      <c r="K12" s="112">
        <v>267654</v>
      </c>
      <c r="L12" s="112">
        <v>418756</v>
      </c>
      <c r="M12" s="156">
        <f>SUM(N12:P12)</f>
        <v>932209</v>
      </c>
      <c r="N12" s="112">
        <v>840887</v>
      </c>
      <c r="O12" s="112">
        <v>91322</v>
      </c>
      <c r="P12" s="112" t="s">
        <v>46</v>
      </c>
    </row>
    <row r="13" spans="1:16" ht="18.75" customHeight="1">
      <c r="A13" s="113"/>
      <c r="B13" s="141" t="s">
        <v>225</v>
      </c>
      <c r="C13" s="112">
        <v>22</v>
      </c>
      <c r="D13" s="156">
        <f>SUM(E13,H13)</f>
        <v>538</v>
      </c>
      <c r="E13" s="156">
        <f>SUM(F13:G13)</f>
        <v>538</v>
      </c>
      <c r="F13" s="112">
        <v>338</v>
      </c>
      <c r="G13" s="112">
        <v>200</v>
      </c>
      <c r="H13" s="112" t="s">
        <v>46</v>
      </c>
      <c r="I13" s="112" t="s">
        <v>46</v>
      </c>
      <c r="J13" s="112" t="s">
        <v>46</v>
      </c>
      <c r="K13" s="112">
        <v>213823</v>
      </c>
      <c r="L13" s="112">
        <v>510440</v>
      </c>
      <c r="M13" s="156">
        <f>SUM(N13:P13)</f>
        <v>933525</v>
      </c>
      <c r="N13" s="112">
        <v>859340</v>
      </c>
      <c r="O13" s="112">
        <v>74185</v>
      </c>
      <c r="P13" s="112" t="s">
        <v>46</v>
      </c>
    </row>
    <row r="14" spans="1:16" ht="18.75" customHeight="1">
      <c r="A14" s="113"/>
      <c r="B14" s="141" t="s">
        <v>224</v>
      </c>
      <c r="C14" s="112">
        <v>43</v>
      </c>
      <c r="D14" s="156">
        <f>SUM(E14,H14)</f>
        <v>3854</v>
      </c>
      <c r="E14" s="156">
        <f>SUM(F14:G14)</f>
        <v>3854</v>
      </c>
      <c r="F14" s="112">
        <v>2682</v>
      </c>
      <c r="G14" s="112">
        <v>1172</v>
      </c>
      <c r="H14" s="112" t="s">
        <v>46</v>
      </c>
      <c r="I14" s="112" t="s">
        <v>46</v>
      </c>
      <c r="J14" s="112" t="s">
        <v>46</v>
      </c>
      <c r="K14" s="112">
        <v>2064168</v>
      </c>
      <c r="L14" s="112">
        <v>3146328</v>
      </c>
      <c r="M14" s="156">
        <f>SUM(N14:P14)</f>
        <v>9444100</v>
      </c>
      <c r="N14" s="112">
        <v>9299368</v>
      </c>
      <c r="O14" s="112">
        <v>144732</v>
      </c>
      <c r="P14" s="112" t="s">
        <v>46</v>
      </c>
    </row>
    <row r="15" spans="1:16" ht="18.75" customHeight="1">
      <c r="A15" s="113"/>
      <c r="B15" s="119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18"/>
      <c r="N15" s="125"/>
      <c r="O15" s="125"/>
      <c r="P15" s="125"/>
    </row>
    <row r="16" spans="1:16" ht="18.75" customHeight="1">
      <c r="A16" s="160"/>
      <c r="B16" s="159" t="s">
        <v>230</v>
      </c>
      <c r="C16" s="122">
        <f>SUM(C17:C21)</f>
        <v>35</v>
      </c>
      <c r="D16" s="122">
        <f>SUM(E16,H16)</f>
        <v>1478</v>
      </c>
      <c r="E16" s="122">
        <f>SUM(F16:G16)</f>
        <v>1470</v>
      </c>
      <c r="F16" s="122">
        <v>1030</v>
      </c>
      <c r="G16" s="122">
        <v>440</v>
      </c>
      <c r="H16" s="122">
        <f>SUM(H17:H21)</f>
        <v>8</v>
      </c>
      <c r="I16" s="122">
        <f>SUM(I17:I21)</f>
        <v>6</v>
      </c>
      <c r="J16" s="122">
        <f>SUM(J17:J21)</f>
        <v>2</v>
      </c>
      <c r="K16" s="122">
        <v>756413</v>
      </c>
      <c r="L16" s="122">
        <v>3893974</v>
      </c>
      <c r="M16" s="122">
        <f>SUM(N16:P16)</f>
        <v>12413615</v>
      </c>
      <c r="N16" s="122">
        <v>12360865</v>
      </c>
      <c r="O16" s="122">
        <v>52750</v>
      </c>
      <c r="P16" s="161" t="s">
        <v>46</v>
      </c>
    </row>
    <row r="17" spans="1:16" ht="18.75" customHeight="1">
      <c r="A17" s="113"/>
      <c r="B17" s="141" t="s">
        <v>229</v>
      </c>
      <c r="C17" s="112">
        <v>6</v>
      </c>
      <c r="D17" s="112" t="s">
        <v>244</v>
      </c>
      <c r="E17" s="112" t="s">
        <v>244</v>
      </c>
      <c r="F17" s="112" t="s">
        <v>244</v>
      </c>
      <c r="G17" s="112" t="s">
        <v>244</v>
      </c>
      <c r="H17" s="156">
        <f>SUM(I17:J17)</f>
        <v>4</v>
      </c>
      <c r="I17" s="112">
        <v>4</v>
      </c>
      <c r="J17" s="112" t="s">
        <v>46</v>
      </c>
      <c r="K17" s="112" t="s">
        <v>244</v>
      </c>
      <c r="L17" s="112" t="s">
        <v>244</v>
      </c>
      <c r="M17" s="112" t="s">
        <v>244</v>
      </c>
      <c r="N17" s="112" t="s">
        <v>244</v>
      </c>
      <c r="O17" s="112">
        <v>1860</v>
      </c>
      <c r="P17" s="112" t="s">
        <v>46</v>
      </c>
    </row>
    <row r="18" spans="1:16" ht="18.75" customHeight="1">
      <c r="A18" s="158" t="s">
        <v>245</v>
      </c>
      <c r="B18" s="141" t="s">
        <v>227</v>
      </c>
      <c r="C18" s="112">
        <v>10</v>
      </c>
      <c r="D18" s="156">
        <f>SUM(E18,H18)</f>
        <v>59</v>
      </c>
      <c r="E18" s="156">
        <f>SUM(F18:G18)</f>
        <v>55</v>
      </c>
      <c r="F18" s="112">
        <v>20</v>
      </c>
      <c r="G18" s="112">
        <v>35</v>
      </c>
      <c r="H18" s="156">
        <f>SUM(I18:J18)</f>
        <v>4</v>
      </c>
      <c r="I18" s="112">
        <v>2</v>
      </c>
      <c r="J18" s="112">
        <v>2</v>
      </c>
      <c r="K18" s="112">
        <v>17818</v>
      </c>
      <c r="L18" s="112">
        <v>34098</v>
      </c>
      <c r="M18" s="156">
        <v>74650</v>
      </c>
      <c r="N18" s="112" t="s">
        <v>244</v>
      </c>
      <c r="O18" s="112" t="s">
        <v>244</v>
      </c>
      <c r="P18" s="112" t="s">
        <v>46</v>
      </c>
    </row>
    <row r="19" spans="1:16" ht="18.75" customHeight="1">
      <c r="A19" s="157"/>
      <c r="B19" s="141" t="s">
        <v>226</v>
      </c>
      <c r="C19" s="112">
        <v>5</v>
      </c>
      <c r="D19" s="156">
        <f>SUM(E19,H19)</f>
        <v>72</v>
      </c>
      <c r="E19" s="156">
        <f>SUM(F19:G19)</f>
        <v>72</v>
      </c>
      <c r="F19" s="112">
        <v>42</v>
      </c>
      <c r="G19" s="112">
        <v>30</v>
      </c>
      <c r="H19" s="112" t="s">
        <v>46</v>
      </c>
      <c r="I19" s="112" t="s">
        <v>46</v>
      </c>
      <c r="J19" s="112" t="s">
        <v>46</v>
      </c>
      <c r="K19" s="112">
        <v>25482</v>
      </c>
      <c r="L19" s="112">
        <v>92820</v>
      </c>
      <c r="M19" s="156">
        <f>SUM(N19:P19)</f>
        <v>139777</v>
      </c>
      <c r="N19" s="112">
        <v>117674</v>
      </c>
      <c r="O19" s="112">
        <v>22103</v>
      </c>
      <c r="P19" s="112" t="s">
        <v>46</v>
      </c>
    </row>
    <row r="20" spans="1:16" ht="18.75" customHeight="1">
      <c r="A20" s="113"/>
      <c r="B20" s="141" t="s">
        <v>225</v>
      </c>
      <c r="C20" s="112">
        <v>5</v>
      </c>
      <c r="D20" s="112" t="s">
        <v>244</v>
      </c>
      <c r="E20" s="112" t="s">
        <v>244</v>
      </c>
      <c r="F20" s="112" t="s">
        <v>244</v>
      </c>
      <c r="G20" s="112" t="s">
        <v>244</v>
      </c>
      <c r="H20" s="112" t="s">
        <v>46</v>
      </c>
      <c r="I20" s="112" t="s">
        <v>46</v>
      </c>
      <c r="J20" s="112" t="s">
        <v>46</v>
      </c>
      <c r="K20" s="112" t="s">
        <v>244</v>
      </c>
      <c r="L20" s="112" t="s">
        <v>244</v>
      </c>
      <c r="M20" s="112" t="s">
        <v>244</v>
      </c>
      <c r="N20" s="112" t="s">
        <v>244</v>
      </c>
      <c r="O20" s="112">
        <v>18594</v>
      </c>
      <c r="P20" s="112" t="s">
        <v>46</v>
      </c>
    </row>
    <row r="21" spans="1:16" ht="18.75" customHeight="1">
      <c r="A21" s="113"/>
      <c r="B21" s="141" t="s">
        <v>224</v>
      </c>
      <c r="C21" s="112">
        <v>9</v>
      </c>
      <c r="D21" s="156">
        <f>SUM(E21,H21)</f>
        <v>1220</v>
      </c>
      <c r="E21" s="156">
        <f>SUM(F21:G21)</f>
        <v>1220</v>
      </c>
      <c r="F21" s="112">
        <v>872</v>
      </c>
      <c r="G21" s="112">
        <v>348</v>
      </c>
      <c r="H21" s="112" t="s">
        <v>46</v>
      </c>
      <c r="I21" s="112" t="s">
        <v>46</v>
      </c>
      <c r="J21" s="112" t="s">
        <v>46</v>
      </c>
      <c r="K21" s="112">
        <v>655181</v>
      </c>
      <c r="L21" s="112">
        <v>3615646</v>
      </c>
      <c r="M21" s="156">
        <v>11697446</v>
      </c>
      <c r="N21" s="112" t="s">
        <v>244</v>
      </c>
      <c r="O21" s="112" t="s">
        <v>244</v>
      </c>
      <c r="P21" s="112" t="s">
        <v>46</v>
      </c>
    </row>
    <row r="22" spans="1:16" ht="18.75" customHeight="1">
      <c r="A22" s="113"/>
      <c r="B22" s="11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18"/>
      <c r="N22" s="125"/>
      <c r="O22" s="125"/>
      <c r="P22" s="125"/>
    </row>
    <row r="23" spans="1:16" ht="18.75" customHeight="1">
      <c r="A23" s="160"/>
      <c r="B23" s="159" t="s">
        <v>230</v>
      </c>
      <c r="C23" s="122">
        <f>SUM(C24:C28)</f>
        <v>14</v>
      </c>
      <c r="D23" s="122">
        <f>SUM(E23,H23)</f>
        <v>168</v>
      </c>
      <c r="E23" s="122">
        <f>SUM(F23:G23)</f>
        <v>168</v>
      </c>
      <c r="F23" s="122">
        <v>135</v>
      </c>
      <c r="G23" s="122">
        <v>33</v>
      </c>
      <c r="H23" s="161" t="s">
        <v>46</v>
      </c>
      <c r="I23" s="161" t="s">
        <v>46</v>
      </c>
      <c r="J23" s="161" t="s">
        <v>46</v>
      </c>
      <c r="K23" s="122">
        <v>102737</v>
      </c>
      <c r="L23" s="122">
        <v>402745</v>
      </c>
      <c r="M23" s="122">
        <f>SUM(N23:P23)</f>
        <v>781240</v>
      </c>
      <c r="N23" s="122">
        <v>760203</v>
      </c>
      <c r="O23" s="122">
        <v>21037</v>
      </c>
      <c r="P23" s="161" t="s">
        <v>46</v>
      </c>
    </row>
    <row r="24" spans="1:16" ht="18.75" customHeight="1">
      <c r="A24" s="113"/>
      <c r="B24" s="141" t="s">
        <v>229</v>
      </c>
      <c r="C24" s="112">
        <v>2</v>
      </c>
      <c r="D24" s="112" t="s">
        <v>44</v>
      </c>
      <c r="E24" s="112" t="s">
        <v>44</v>
      </c>
      <c r="F24" s="112" t="s">
        <v>44</v>
      </c>
      <c r="G24" s="112" t="s">
        <v>44</v>
      </c>
      <c r="H24" s="112" t="s">
        <v>46</v>
      </c>
      <c r="I24" s="112" t="s">
        <v>46</v>
      </c>
      <c r="J24" s="112" t="s">
        <v>46</v>
      </c>
      <c r="K24" s="112" t="s">
        <v>44</v>
      </c>
      <c r="L24" s="112" t="s">
        <v>44</v>
      </c>
      <c r="M24" s="112" t="s">
        <v>44</v>
      </c>
      <c r="N24" s="112" t="s">
        <v>44</v>
      </c>
      <c r="O24" s="112" t="s">
        <v>46</v>
      </c>
      <c r="P24" s="112" t="s">
        <v>46</v>
      </c>
    </row>
    <row r="25" spans="1:16" ht="18.75" customHeight="1">
      <c r="A25" s="113" t="s">
        <v>243</v>
      </c>
      <c r="B25" s="141" t="s">
        <v>227</v>
      </c>
      <c r="C25" s="112">
        <v>8</v>
      </c>
      <c r="D25" s="156">
        <f>SUM(E25,H25)</f>
        <v>49</v>
      </c>
      <c r="E25" s="156">
        <f>SUM(F25:G25)</f>
        <v>49</v>
      </c>
      <c r="F25" s="112">
        <v>39</v>
      </c>
      <c r="G25" s="112">
        <v>10</v>
      </c>
      <c r="H25" s="112" t="s">
        <v>46</v>
      </c>
      <c r="I25" s="112" t="s">
        <v>46</v>
      </c>
      <c r="J25" s="112" t="s">
        <v>46</v>
      </c>
      <c r="K25" s="112">
        <v>26335</v>
      </c>
      <c r="L25" s="112">
        <v>169793</v>
      </c>
      <c r="M25" s="156">
        <v>354173</v>
      </c>
      <c r="N25" s="112" t="s">
        <v>44</v>
      </c>
      <c r="O25" s="112" t="s">
        <v>44</v>
      </c>
      <c r="P25" s="112" t="s">
        <v>46</v>
      </c>
    </row>
    <row r="26" spans="1:16" ht="18.75" customHeight="1">
      <c r="A26" s="113" t="s">
        <v>242</v>
      </c>
      <c r="B26" s="141" t="s">
        <v>226</v>
      </c>
      <c r="C26" s="112">
        <v>2</v>
      </c>
      <c r="D26" s="112" t="s">
        <v>44</v>
      </c>
      <c r="E26" s="112" t="s">
        <v>44</v>
      </c>
      <c r="F26" s="112" t="s">
        <v>44</v>
      </c>
      <c r="G26" s="112" t="s">
        <v>44</v>
      </c>
      <c r="H26" s="112" t="s">
        <v>46</v>
      </c>
      <c r="I26" s="112" t="s">
        <v>46</v>
      </c>
      <c r="J26" s="112" t="s">
        <v>46</v>
      </c>
      <c r="K26" s="112" t="s">
        <v>44</v>
      </c>
      <c r="L26" s="112" t="s">
        <v>44</v>
      </c>
      <c r="M26" s="112" t="s">
        <v>44</v>
      </c>
      <c r="N26" s="112" t="s">
        <v>44</v>
      </c>
      <c r="O26" s="112" t="s">
        <v>46</v>
      </c>
      <c r="P26" s="112" t="s">
        <v>46</v>
      </c>
    </row>
    <row r="27" spans="1:16" ht="18.75" customHeight="1">
      <c r="A27" s="113"/>
      <c r="B27" s="141" t="s">
        <v>225</v>
      </c>
      <c r="C27" s="112" t="s">
        <v>46</v>
      </c>
      <c r="D27" s="112" t="s">
        <v>46</v>
      </c>
      <c r="E27" s="112" t="s">
        <v>46</v>
      </c>
      <c r="F27" s="112" t="s">
        <v>46</v>
      </c>
      <c r="G27" s="112" t="s">
        <v>46</v>
      </c>
      <c r="H27" s="112" t="s">
        <v>46</v>
      </c>
      <c r="I27" s="112" t="s">
        <v>46</v>
      </c>
      <c r="J27" s="112" t="s">
        <v>46</v>
      </c>
      <c r="K27" s="112" t="s">
        <v>46</v>
      </c>
      <c r="L27" s="112" t="s">
        <v>46</v>
      </c>
      <c r="M27" s="112" t="s">
        <v>46</v>
      </c>
      <c r="N27" s="112" t="s">
        <v>46</v>
      </c>
      <c r="O27" s="112" t="s">
        <v>46</v>
      </c>
      <c r="P27" s="112" t="s">
        <v>46</v>
      </c>
    </row>
    <row r="28" spans="1:16" ht="18.75" customHeight="1">
      <c r="A28" s="113"/>
      <c r="B28" s="141" t="s">
        <v>224</v>
      </c>
      <c r="C28" s="112">
        <v>2</v>
      </c>
      <c r="D28" s="112" t="s">
        <v>44</v>
      </c>
      <c r="E28" s="112" t="s">
        <v>44</v>
      </c>
      <c r="F28" s="112" t="s">
        <v>44</v>
      </c>
      <c r="G28" s="112" t="s">
        <v>44</v>
      </c>
      <c r="H28" s="112" t="s">
        <v>46</v>
      </c>
      <c r="I28" s="112" t="s">
        <v>46</v>
      </c>
      <c r="J28" s="112" t="s">
        <v>46</v>
      </c>
      <c r="K28" s="112" t="s">
        <v>44</v>
      </c>
      <c r="L28" s="112" t="s">
        <v>44</v>
      </c>
      <c r="M28" s="112" t="s">
        <v>44</v>
      </c>
      <c r="N28" s="112" t="s">
        <v>44</v>
      </c>
      <c r="O28" s="112" t="s">
        <v>44</v>
      </c>
      <c r="P28" s="112" t="s">
        <v>46</v>
      </c>
    </row>
    <row r="29" spans="1:16" ht="18.75" customHeight="1">
      <c r="A29" s="113"/>
      <c r="B29" s="119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18"/>
      <c r="N29" s="125"/>
      <c r="O29" s="125"/>
      <c r="P29" s="125"/>
    </row>
    <row r="30" spans="1:16" ht="18.75" customHeight="1">
      <c r="A30" s="160"/>
      <c r="B30" s="159" t="s">
        <v>230</v>
      </c>
      <c r="C30" s="122">
        <f>SUM(C31:C35)</f>
        <v>317</v>
      </c>
      <c r="D30" s="122">
        <f>SUM(D31:D35)</f>
        <v>3689</v>
      </c>
      <c r="E30" s="122">
        <f>SUM(E31:E35)</f>
        <v>3412</v>
      </c>
      <c r="F30" s="122">
        <f>SUM(F31:F35)</f>
        <v>1809</v>
      </c>
      <c r="G30" s="122">
        <f>SUM(G31:G35)</f>
        <v>1603</v>
      </c>
      <c r="H30" s="122">
        <f>SUM(H31:H35)</f>
        <v>277</v>
      </c>
      <c r="I30" s="122">
        <f>SUM(I31:I35)</f>
        <v>155</v>
      </c>
      <c r="J30" s="122">
        <f>SUM(J31:J35)</f>
        <v>122</v>
      </c>
      <c r="K30" s="122">
        <f>SUM(K31:K35)</f>
        <v>1287151</v>
      </c>
      <c r="L30" s="122">
        <f>SUM(L31:L35)</f>
        <v>4063725</v>
      </c>
      <c r="M30" s="122">
        <f>SUM(M31:M35)</f>
        <v>7224213</v>
      </c>
      <c r="N30" s="122">
        <f>SUM(N31:N35)</f>
        <v>6854475</v>
      </c>
      <c r="O30" s="122">
        <v>368298</v>
      </c>
      <c r="P30" s="122">
        <v>1440</v>
      </c>
    </row>
    <row r="31" spans="1:16" ht="18.75" customHeight="1">
      <c r="A31" s="113"/>
      <c r="B31" s="141" t="s">
        <v>229</v>
      </c>
      <c r="C31" s="112">
        <v>151</v>
      </c>
      <c r="D31" s="156">
        <f>SUM(E31,H31)</f>
        <v>306</v>
      </c>
      <c r="E31" s="156">
        <f>SUM(F31:G31)</f>
        <v>96</v>
      </c>
      <c r="F31" s="112">
        <v>32</v>
      </c>
      <c r="G31" s="112">
        <v>64</v>
      </c>
      <c r="H31" s="156">
        <f>SUM(I31:J31)</f>
        <v>210</v>
      </c>
      <c r="I31" s="112">
        <v>112</v>
      </c>
      <c r="J31" s="112">
        <v>98</v>
      </c>
      <c r="K31" s="112">
        <v>25382</v>
      </c>
      <c r="L31" s="112">
        <v>78109</v>
      </c>
      <c r="M31" s="156">
        <v>172578</v>
      </c>
      <c r="N31" s="112">
        <v>105271</v>
      </c>
      <c r="O31" s="112" t="s">
        <v>44</v>
      </c>
      <c r="P31" s="112" t="s">
        <v>44</v>
      </c>
    </row>
    <row r="32" spans="1:16" ht="18.75" customHeight="1">
      <c r="A32" s="158" t="s">
        <v>241</v>
      </c>
      <c r="B32" s="141" t="s">
        <v>227</v>
      </c>
      <c r="C32" s="112">
        <v>91</v>
      </c>
      <c r="D32" s="156">
        <f>SUM(E32,H32)</f>
        <v>541</v>
      </c>
      <c r="E32" s="156">
        <f>SUM(F32:G32)</f>
        <v>476</v>
      </c>
      <c r="F32" s="112">
        <v>217</v>
      </c>
      <c r="G32" s="112">
        <v>259</v>
      </c>
      <c r="H32" s="156">
        <f>SUM(I32:J32)</f>
        <v>65</v>
      </c>
      <c r="I32" s="112">
        <v>42</v>
      </c>
      <c r="J32" s="112">
        <v>23</v>
      </c>
      <c r="K32" s="112">
        <v>151549</v>
      </c>
      <c r="L32" s="112">
        <v>275522</v>
      </c>
      <c r="M32" s="156">
        <f>SUM(N32:P32)</f>
        <v>615220</v>
      </c>
      <c r="N32" s="112">
        <v>461921</v>
      </c>
      <c r="O32" s="112">
        <v>152169</v>
      </c>
      <c r="P32" s="112">
        <v>1130</v>
      </c>
    </row>
    <row r="33" spans="1:16" ht="18.75" customHeight="1">
      <c r="A33" s="157"/>
      <c r="B33" s="141" t="s">
        <v>226</v>
      </c>
      <c r="C33" s="112">
        <v>35</v>
      </c>
      <c r="D33" s="156">
        <f>SUM(E33,H33)</f>
        <v>476</v>
      </c>
      <c r="E33" s="156">
        <f>SUM(F33:G33)</f>
        <v>474</v>
      </c>
      <c r="F33" s="112">
        <v>270</v>
      </c>
      <c r="G33" s="112">
        <v>204</v>
      </c>
      <c r="H33" s="156">
        <f>SUM(I33:J33)</f>
        <v>2</v>
      </c>
      <c r="I33" s="112">
        <v>1</v>
      </c>
      <c r="J33" s="112">
        <v>1</v>
      </c>
      <c r="K33" s="112">
        <v>165295</v>
      </c>
      <c r="L33" s="112">
        <v>444410</v>
      </c>
      <c r="M33" s="156">
        <f>SUM(N33:P33)</f>
        <v>777685</v>
      </c>
      <c r="N33" s="112">
        <v>742023</v>
      </c>
      <c r="O33" s="112">
        <v>35662</v>
      </c>
      <c r="P33" s="112" t="s">
        <v>46</v>
      </c>
    </row>
    <row r="34" spans="1:16" ht="18.75" customHeight="1">
      <c r="A34" s="113"/>
      <c r="B34" s="141" t="s">
        <v>225</v>
      </c>
      <c r="C34" s="112">
        <v>17</v>
      </c>
      <c r="D34" s="156">
        <f>SUM(E34,H34)</f>
        <v>425</v>
      </c>
      <c r="E34" s="156">
        <f>SUM(F34:G34)</f>
        <v>425</v>
      </c>
      <c r="F34" s="112">
        <v>212</v>
      </c>
      <c r="G34" s="112">
        <v>213</v>
      </c>
      <c r="H34" s="112" t="s">
        <v>46</v>
      </c>
      <c r="I34" s="112" t="s">
        <v>46</v>
      </c>
      <c r="J34" s="112" t="s">
        <v>46</v>
      </c>
      <c r="K34" s="112">
        <v>155916</v>
      </c>
      <c r="L34" s="112">
        <v>524701</v>
      </c>
      <c r="M34" s="156">
        <f>SUM(N34:P34)</f>
        <v>817643</v>
      </c>
      <c r="N34" s="112">
        <v>758272</v>
      </c>
      <c r="O34" s="112">
        <v>59371</v>
      </c>
      <c r="P34" s="112" t="s">
        <v>46</v>
      </c>
    </row>
    <row r="35" spans="1:16" ht="18.75" customHeight="1">
      <c r="A35" s="113"/>
      <c r="B35" s="141" t="s">
        <v>224</v>
      </c>
      <c r="C35" s="112">
        <v>23</v>
      </c>
      <c r="D35" s="156">
        <f>SUM(E35,H35)</f>
        <v>1941</v>
      </c>
      <c r="E35" s="156">
        <f>SUM(F35:G35)</f>
        <v>1941</v>
      </c>
      <c r="F35" s="112">
        <v>1078</v>
      </c>
      <c r="G35" s="112">
        <v>863</v>
      </c>
      <c r="H35" s="112" t="s">
        <v>46</v>
      </c>
      <c r="I35" s="112" t="s">
        <v>46</v>
      </c>
      <c r="J35" s="112" t="s">
        <v>46</v>
      </c>
      <c r="K35" s="112">
        <v>789009</v>
      </c>
      <c r="L35" s="112">
        <v>2740983</v>
      </c>
      <c r="M35" s="156">
        <v>4841087</v>
      </c>
      <c r="N35" s="112">
        <v>4786988</v>
      </c>
      <c r="O35" s="112" t="s">
        <v>44</v>
      </c>
      <c r="P35" s="112" t="s">
        <v>44</v>
      </c>
    </row>
    <row r="36" spans="1:16" ht="18.75" customHeight="1">
      <c r="A36" s="113"/>
      <c r="B36" s="119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18"/>
      <c r="N36" s="125"/>
      <c r="O36" s="125"/>
      <c r="P36" s="125"/>
    </row>
    <row r="37" spans="1:16" ht="18.75" customHeight="1">
      <c r="A37" s="160"/>
      <c r="B37" s="159" t="s">
        <v>230</v>
      </c>
      <c r="C37" s="122">
        <f>SUM(C38:C42)</f>
        <v>27</v>
      </c>
      <c r="D37" s="122">
        <f>SUM(D38:D42)</f>
        <v>280</v>
      </c>
      <c r="E37" s="122">
        <f>SUM(E38:E42)</f>
        <v>269</v>
      </c>
      <c r="F37" s="122">
        <f>SUM(F38:F42)</f>
        <v>151</v>
      </c>
      <c r="G37" s="122">
        <f>SUM(G38:G42)</f>
        <v>118</v>
      </c>
      <c r="H37" s="122">
        <f>SUM(H38:H42)</f>
        <v>11</v>
      </c>
      <c r="I37" s="122">
        <f>SUM(I38:I42)</f>
        <v>7</v>
      </c>
      <c r="J37" s="122">
        <f>SUM(J38:J42)</f>
        <v>4</v>
      </c>
      <c r="K37" s="122">
        <f>SUM(K38:K42)</f>
        <v>83442</v>
      </c>
      <c r="L37" s="122">
        <f>SUM(L38:L42)</f>
        <v>164851</v>
      </c>
      <c r="M37" s="122">
        <f>SUM(M38:M42)</f>
        <v>340814</v>
      </c>
      <c r="N37" s="122">
        <f>SUM(N38:N42)</f>
        <v>306400</v>
      </c>
      <c r="O37" s="122">
        <f>SUM(O38:O42)</f>
        <v>33708</v>
      </c>
      <c r="P37" s="122">
        <f>SUM(P38:P42)</f>
        <v>706</v>
      </c>
    </row>
    <row r="38" spans="1:16" ht="18.75" customHeight="1">
      <c r="A38" s="113"/>
      <c r="B38" s="141" t="s">
        <v>229</v>
      </c>
      <c r="C38" s="112">
        <v>8</v>
      </c>
      <c r="D38" s="156">
        <f>SUM(E38,H38)</f>
        <v>17</v>
      </c>
      <c r="E38" s="156">
        <f>SUM(F38:G38)</f>
        <v>7</v>
      </c>
      <c r="F38" s="112">
        <v>4</v>
      </c>
      <c r="G38" s="112">
        <v>3</v>
      </c>
      <c r="H38" s="156">
        <f>SUM(I38:J38)</f>
        <v>10</v>
      </c>
      <c r="I38" s="112">
        <v>6</v>
      </c>
      <c r="J38" s="112">
        <v>4</v>
      </c>
      <c r="K38" s="112">
        <v>1284</v>
      </c>
      <c r="L38" s="112">
        <v>4654</v>
      </c>
      <c r="M38" s="156">
        <f>SUM(N38:P38)</f>
        <v>8418</v>
      </c>
      <c r="N38" s="112">
        <v>1308</v>
      </c>
      <c r="O38" s="112">
        <v>7110</v>
      </c>
      <c r="P38" s="112" t="s">
        <v>46</v>
      </c>
    </row>
    <row r="39" spans="1:16" ht="18.75" customHeight="1">
      <c r="A39" s="158" t="s">
        <v>240</v>
      </c>
      <c r="B39" s="141" t="s">
        <v>227</v>
      </c>
      <c r="C39" s="112">
        <v>7</v>
      </c>
      <c r="D39" s="156">
        <f>SUM(E39,H39)</f>
        <v>47</v>
      </c>
      <c r="E39" s="156">
        <f>SUM(F39:G39)</f>
        <v>46</v>
      </c>
      <c r="F39" s="112">
        <v>26</v>
      </c>
      <c r="G39" s="112">
        <v>20</v>
      </c>
      <c r="H39" s="156">
        <f>SUM(I39:J39)</f>
        <v>1</v>
      </c>
      <c r="I39" s="112">
        <v>1</v>
      </c>
      <c r="J39" s="112" t="s">
        <v>46</v>
      </c>
      <c r="K39" s="112">
        <v>16217</v>
      </c>
      <c r="L39" s="112">
        <v>21577</v>
      </c>
      <c r="M39" s="156">
        <f>SUM(N39:P39)</f>
        <v>48509</v>
      </c>
      <c r="N39" s="112">
        <v>46854</v>
      </c>
      <c r="O39" s="112">
        <v>1655</v>
      </c>
      <c r="P39" s="112" t="s">
        <v>46</v>
      </c>
    </row>
    <row r="40" spans="1:16" ht="18.75" customHeight="1">
      <c r="A40" s="157"/>
      <c r="B40" s="141" t="s">
        <v>226</v>
      </c>
      <c r="C40" s="112">
        <v>7</v>
      </c>
      <c r="D40" s="156">
        <f>SUM(E40,H40)</f>
        <v>94</v>
      </c>
      <c r="E40" s="156">
        <f>SUM(F40:G40)</f>
        <v>94</v>
      </c>
      <c r="F40" s="112">
        <v>51</v>
      </c>
      <c r="G40" s="112">
        <v>43</v>
      </c>
      <c r="H40" s="112" t="s">
        <v>46</v>
      </c>
      <c r="I40" s="112" t="s">
        <v>46</v>
      </c>
      <c r="J40" s="112" t="s">
        <v>46</v>
      </c>
      <c r="K40" s="112">
        <v>31552</v>
      </c>
      <c r="L40" s="112">
        <v>47798</v>
      </c>
      <c r="M40" s="156">
        <f>SUM(N40:P40)</f>
        <v>109284</v>
      </c>
      <c r="N40" s="112">
        <v>85528</v>
      </c>
      <c r="O40" s="112">
        <v>23050</v>
      </c>
      <c r="P40" s="112">
        <v>706</v>
      </c>
    </row>
    <row r="41" spans="1:16" ht="18.75" customHeight="1">
      <c r="A41" s="113"/>
      <c r="B41" s="141" t="s">
        <v>225</v>
      </c>
      <c r="C41" s="112">
        <v>5</v>
      </c>
      <c r="D41" s="156">
        <f>SUM(E41,H41)</f>
        <v>122</v>
      </c>
      <c r="E41" s="156">
        <f>SUM(F41:G41)</f>
        <v>122</v>
      </c>
      <c r="F41" s="112">
        <v>70</v>
      </c>
      <c r="G41" s="112">
        <v>52</v>
      </c>
      <c r="H41" s="112" t="s">
        <v>46</v>
      </c>
      <c r="I41" s="112" t="s">
        <v>46</v>
      </c>
      <c r="J41" s="112" t="s">
        <v>46</v>
      </c>
      <c r="K41" s="112">
        <v>34389</v>
      </c>
      <c r="L41" s="112">
        <v>90822</v>
      </c>
      <c r="M41" s="156">
        <f>SUM(N41:P41)</f>
        <v>174603</v>
      </c>
      <c r="N41" s="112">
        <v>172710</v>
      </c>
      <c r="O41" s="112">
        <v>1893</v>
      </c>
      <c r="P41" s="112" t="s">
        <v>46</v>
      </c>
    </row>
    <row r="42" spans="1:16" ht="18.75" customHeight="1">
      <c r="A42" s="113"/>
      <c r="B42" s="141" t="s">
        <v>224</v>
      </c>
      <c r="C42" s="112" t="s">
        <v>46</v>
      </c>
      <c r="D42" s="112" t="s">
        <v>46</v>
      </c>
      <c r="E42" s="112" t="s">
        <v>46</v>
      </c>
      <c r="F42" s="112" t="s">
        <v>46</v>
      </c>
      <c r="G42" s="112" t="s">
        <v>46</v>
      </c>
      <c r="H42" s="112" t="s">
        <v>46</v>
      </c>
      <c r="I42" s="112" t="s">
        <v>46</v>
      </c>
      <c r="J42" s="112" t="s">
        <v>46</v>
      </c>
      <c r="K42" s="112" t="s">
        <v>46</v>
      </c>
      <c r="L42" s="112" t="s">
        <v>46</v>
      </c>
      <c r="M42" s="112" t="s">
        <v>46</v>
      </c>
      <c r="N42" s="112" t="s">
        <v>46</v>
      </c>
      <c r="O42" s="112" t="s">
        <v>46</v>
      </c>
      <c r="P42" s="112" t="s">
        <v>46</v>
      </c>
    </row>
    <row r="43" spans="1:16" ht="18.75" customHeight="1">
      <c r="A43" s="113"/>
      <c r="B43" s="119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18"/>
      <c r="N43" s="125"/>
      <c r="O43" s="125"/>
      <c r="P43" s="125"/>
    </row>
    <row r="44" spans="1:16" ht="18.75" customHeight="1">
      <c r="A44" s="160"/>
      <c r="B44" s="159" t="s">
        <v>230</v>
      </c>
      <c r="C44" s="122">
        <f>SUM(C45:C49)</f>
        <v>14</v>
      </c>
      <c r="D44" s="122">
        <f>SUM(E44,H44)</f>
        <v>91</v>
      </c>
      <c r="E44" s="122">
        <f>SUM(F44:G44)</f>
        <v>81</v>
      </c>
      <c r="F44" s="122">
        <v>29</v>
      </c>
      <c r="G44" s="122">
        <v>52</v>
      </c>
      <c r="H44" s="122">
        <f>SUM(H45:H49)</f>
        <v>10</v>
      </c>
      <c r="I44" s="122">
        <f>SUM(I45:I49)</f>
        <v>6</v>
      </c>
      <c r="J44" s="122">
        <f>SUM(J45:J49)</f>
        <v>4</v>
      </c>
      <c r="K44" s="122">
        <v>19092</v>
      </c>
      <c r="L44" s="122">
        <v>55780</v>
      </c>
      <c r="M44" s="122">
        <f>SUM(N44:P44)</f>
        <v>87937</v>
      </c>
      <c r="N44" s="122">
        <v>74459</v>
      </c>
      <c r="O44" s="122">
        <v>13478</v>
      </c>
      <c r="P44" s="161" t="s">
        <v>46</v>
      </c>
    </row>
    <row r="45" spans="1:16" ht="18.75" customHeight="1">
      <c r="A45" s="113"/>
      <c r="B45" s="141" t="s">
        <v>229</v>
      </c>
      <c r="C45" s="112">
        <v>7</v>
      </c>
      <c r="D45" s="156">
        <f>SUM(E45,H45)</f>
        <v>14</v>
      </c>
      <c r="E45" s="156">
        <f>SUM(F45:G45)</f>
        <v>6</v>
      </c>
      <c r="F45" s="112">
        <v>2</v>
      </c>
      <c r="G45" s="112">
        <v>4</v>
      </c>
      <c r="H45" s="156">
        <f>SUM(I45:J45)</f>
        <v>8</v>
      </c>
      <c r="I45" s="112">
        <v>5</v>
      </c>
      <c r="J45" s="112">
        <v>3</v>
      </c>
      <c r="K45" s="112">
        <v>425</v>
      </c>
      <c r="L45" s="112">
        <v>2581</v>
      </c>
      <c r="M45" s="156">
        <v>4934</v>
      </c>
      <c r="N45" s="112" t="s">
        <v>44</v>
      </c>
      <c r="O45" s="112" t="s">
        <v>44</v>
      </c>
      <c r="P45" s="112" t="s">
        <v>46</v>
      </c>
    </row>
    <row r="46" spans="1:16" ht="18.75" customHeight="1">
      <c r="A46" s="200" t="s">
        <v>349</v>
      </c>
      <c r="B46" s="141" t="s">
        <v>227</v>
      </c>
      <c r="C46" s="112">
        <v>4</v>
      </c>
      <c r="D46" s="156">
        <f>SUM(E46,H46)</f>
        <v>22</v>
      </c>
      <c r="E46" s="156">
        <f>SUM(F46:G46)</f>
        <v>20</v>
      </c>
      <c r="F46" s="112">
        <v>9</v>
      </c>
      <c r="G46" s="112">
        <v>11</v>
      </c>
      <c r="H46" s="156">
        <f>SUM(I46:J46)</f>
        <v>2</v>
      </c>
      <c r="I46" s="112">
        <v>1</v>
      </c>
      <c r="J46" s="112">
        <v>1</v>
      </c>
      <c r="K46" s="112">
        <v>4947</v>
      </c>
      <c r="L46" s="112">
        <v>3588</v>
      </c>
      <c r="M46" s="156">
        <f>SUM(N46:P46)</f>
        <v>7188</v>
      </c>
      <c r="N46" s="112" t="s">
        <v>46</v>
      </c>
      <c r="O46" s="112">
        <v>7188</v>
      </c>
      <c r="P46" s="112" t="s">
        <v>46</v>
      </c>
    </row>
    <row r="47" spans="1:16" ht="18.75" customHeight="1">
      <c r="A47" s="158"/>
      <c r="B47" s="141" t="s">
        <v>226</v>
      </c>
      <c r="C47" s="112">
        <v>2</v>
      </c>
      <c r="D47" s="112" t="s">
        <v>44</v>
      </c>
      <c r="E47" s="112" t="s">
        <v>44</v>
      </c>
      <c r="F47" s="112" t="s">
        <v>44</v>
      </c>
      <c r="G47" s="112" t="s">
        <v>44</v>
      </c>
      <c r="H47" s="112" t="s">
        <v>46</v>
      </c>
      <c r="I47" s="112" t="s">
        <v>46</v>
      </c>
      <c r="J47" s="112" t="s">
        <v>46</v>
      </c>
      <c r="K47" s="112" t="s">
        <v>44</v>
      </c>
      <c r="L47" s="112" t="s">
        <v>44</v>
      </c>
      <c r="M47" s="112" t="s">
        <v>44</v>
      </c>
      <c r="N47" s="112" t="s">
        <v>44</v>
      </c>
      <c r="O47" s="112" t="s">
        <v>44</v>
      </c>
      <c r="P47" s="112" t="s">
        <v>46</v>
      </c>
    </row>
    <row r="48" spans="1:16" ht="18.75" customHeight="1">
      <c r="A48" s="113"/>
      <c r="B48" s="141" t="s">
        <v>225</v>
      </c>
      <c r="C48" s="112">
        <v>1</v>
      </c>
      <c r="D48" s="112" t="s">
        <v>44</v>
      </c>
      <c r="E48" s="112" t="s">
        <v>44</v>
      </c>
      <c r="F48" s="112" t="s">
        <v>44</v>
      </c>
      <c r="G48" s="112" t="s">
        <v>44</v>
      </c>
      <c r="H48" s="112" t="s">
        <v>46</v>
      </c>
      <c r="I48" s="112" t="s">
        <v>46</v>
      </c>
      <c r="J48" s="112" t="s">
        <v>46</v>
      </c>
      <c r="K48" s="112" t="s">
        <v>44</v>
      </c>
      <c r="L48" s="112" t="s">
        <v>44</v>
      </c>
      <c r="M48" s="112" t="s">
        <v>44</v>
      </c>
      <c r="N48" s="112" t="s">
        <v>44</v>
      </c>
      <c r="O48" s="112" t="s">
        <v>46</v>
      </c>
      <c r="P48" s="112" t="s">
        <v>46</v>
      </c>
    </row>
    <row r="49" spans="1:16" ht="18.75" customHeight="1">
      <c r="A49" s="113"/>
      <c r="B49" s="141" t="s">
        <v>224</v>
      </c>
      <c r="C49" s="112" t="s">
        <v>46</v>
      </c>
      <c r="D49" s="112" t="s">
        <v>46</v>
      </c>
      <c r="E49" s="112" t="s">
        <v>46</v>
      </c>
      <c r="F49" s="112" t="s">
        <v>46</v>
      </c>
      <c r="G49" s="112" t="s">
        <v>46</v>
      </c>
      <c r="H49" s="112" t="s">
        <v>46</v>
      </c>
      <c r="I49" s="112" t="s">
        <v>46</v>
      </c>
      <c r="J49" s="112" t="s">
        <v>46</v>
      </c>
      <c r="K49" s="112" t="s">
        <v>46</v>
      </c>
      <c r="L49" s="112" t="s">
        <v>46</v>
      </c>
      <c r="M49" s="112" t="s">
        <v>46</v>
      </c>
      <c r="N49" s="112" t="s">
        <v>46</v>
      </c>
      <c r="O49" s="112" t="s">
        <v>46</v>
      </c>
      <c r="P49" s="112" t="s">
        <v>46</v>
      </c>
    </row>
    <row r="50" spans="1:16" ht="18.75" customHeight="1">
      <c r="A50" s="113"/>
      <c r="B50" s="119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18"/>
      <c r="N50" s="125"/>
      <c r="O50" s="125"/>
      <c r="P50" s="125"/>
    </row>
    <row r="51" spans="1:16" ht="18.75" customHeight="1">
      <c r="A51" s="160"/>
      <c r="B51" s="159" t="s">
        <v>230</v>
      </c>
      <c r="C51" s="122">
        <f>SUM(C52:C56)</f>
        <v>640</v>
      </c>
      <c r="D51" s="122">
        <f>SUM(D52:D56)</f>
        <v>5552</v>
      </c>
      <c r="E51" s="122">
        <f>SUM(E52:E56)</f>
        <v>4926</v>
      </c>
      <c r="F51" s="122">
        <f>SUM(F52:F56)</f>
        <v>3036</v>
      </c>
      <c r="G51" s="122">
        <f>SUM(G52:G56)</f>
        <v>1890</v>
      </c>
      <c r="H51" s="122">
        <f>SUM(H52:H56)</f>
        <v>626</v>
      </c>
      <c r="I51" s="122">
        <f>SUM(I52:I56)</f>
        <v>405</v>
      </c>
      <c r="J51" s="122">
        <f>SUM(J52:J56)</f>
        <v>221</v>
      </c>
      <c r="K51" s="122">
        <f>SUM(K52:K56)</f>
        <v>2013047</v>
      </c>
      <c r="L51" s="122">
        <f>SUM(L52:L56)</f>
        <v>3663788</v>
      </c>
      <c r="M51" s="122">
        <f>SUM(M52:M56)</f>
        <v>8571198</v>
      </c>
      <c r="N51" s="122">
        <f>SUM(N52:N56)</f>
        <v>8190577</v>
      </c>
      <c r="O51" s="122">
        <f>SUM(O52:O56)</f>
        <v>376272</v>
      </c>
      <c r="P51" s="122">
        <f>SUM(P52:P56)</f>
        <v>4349</v>
      </c>
    </row>
    <row r="52" spans="1:16" ht="18.75" customHeight="1">
      <c r="A52" s="113"/>
      <c r="B52" s="141" t="s">
        <v>229</v>
      </c>
      <c r="C52" s="112">
        <v>351</v>
      </c>
      <c r="D52" s="156">
        <f>SUM(E52,H52)</f>
        <v>676</v>
      </c>
      <c r="E52" s="156">
        <f>SUM(F52:G52)</f>
        <v>183</v>
      </c>
      <c r="F52" s="112">
        <v>78</v>
      </c>
      <c r="G52" s="112">
        <v>105</v>
      </c>
      <c r="H52" s="156">
        <f>SUM(I52:J52)</f>
        <v>493</v>
      </c>
      <c r="I52" s="112">
        <v>318</v>
      </c>
      <c r="J52" s="112">
        <v>175</v>
      </c>
      <c r="K52" s="112">
        <v>49707</v>
      </c>
      <c r="L52" s="112">
        <v>117482</v>
      </c>
      <c r="M52" s="156">
        <f>SUM(N52:P52)</f>
        <v>325826</v>
      </c>
      <c r="N52" s="112">
        <v>231347</v>
      </c>
      <c r="O52" s="112">
        <v>93237</v>
      </c>
      <c r="P52" s="112">
        <v>1242</v>
      </c>
    </row>
    <row r="53" spans="1:16" ht="18.75" customHeight="1">
      <c r="A53" s="158" t="s">
        <v>239</v>
      </c>
      <c r="B53" s="141" t="s">
        <v>227</v>
      </c>
      <c r="C53" s="112">
        <v>149</v>
      </c>
      <c r="D53" s="156">
        <f>SUM(E53,H53)</f>
        <v>907</v>
      </c>
      <c r="E53" s="156">
        <f>SUM(F53:G53)</f>
        <v>783</v>
      </c>
      <c r="F53" s="112">
        <v>474</v>
      </c>
      <c r="G53" s="112">
        <v>309</v>
      </c>
      <c r="H53" s="156">
        <f>SUM(I53:J53)</f>
        <v>124</v>
      </c>
      <c r="I53" s="112">
        <v>81</v>
      </c>
      <c r="J53" s="112">
        <v>43</v>
      </c>
      <c r="K53" s="112">
        <v>274971</v>
      </c>
      <c r="L53" s="112">
        <v>597763</v>
      </c>
      <c r="M53" s="156">
        <f>SUM(N53:P53)</f>
        <v>1321835</v>
      </c>
      <c r="N53" s="112">
        <v>1246834</v>
      </c>
      <c r="O53" s="112">
        <v>73628</v>
      </c>
      <c r="P53" s="112">
        <v>1373</v>
      </c>
    </row>
    <row r="54" spans="1:16" ht="18.75" customHeight="1">
      <c r="A54" s="158"/>
      <c r="B54" s="141" t="s">
        <v>226</v>
      </c>
      <c r="C54" s="112">
        <v>86</v>
      </c>
      <c r="D54" s="156">
        <f>SUM(E54,H54)</f>
        <v>1237</v>
      </c>
      <c r="E54" s="156">
        <f>SUM(F54:G54)</f>
        <v>1228</v>
      </c>
      <c r="F54" s="112">
        <v>904</v>
      </c>
      <c r="G54" s="112">
        <v>324</v>
      </c>
      <c r="H54" s="156">
        <f>SUM(I54:J54)</f>
        <v>9</v>
      </c>
      <c r="I54" s="112">
        <v>6</v>
      </c>
      <c r="J54" s="112">
        <v>3</v>
      </c>
      <c r="K54" s="112">
        <v>532551</v>
      </c>
      <c r="L54" s="112">
        <v>1097602</v>
      </c>
      <c r="M54" s="156">
        <f>SUM(N54:P54)</f>
        <v>2438403</v>
      </c>
      <c r="N54" s="112">
        <v>2316459</v>
      </c>
      <c r="O54" s="112">
        <v>120210</v>
      </c>
      <c r="P54" s="112">
        <v>1734</v>
      </c>
    </row>
    <row r="55" spans="1:16" ht="18.75" customHeight="1">
      <c r="A55" s="113"/>
      <c r="B55" s="141" t="s">
        <v>225</v>
      </c>
      <c r="C55" s="112">
        <v>35</v>
      </c>
      <c r="D55" s="156">
        <f>SUM(E55,H55)</f>
        <v>816</v>
      </c>
      <c r="E55" s="156">
        <f>SUM(F55:G55)</f>
        <v>816</v>
      </c>
      <c r="F55" s="112">
        <v>590</v>
      </c>
      <c r="G55" s="112">
        <v>226</v>
      </c>
      <c r="H55" s="112" t="s">
        <v>46</v>
      </c>
      <c r="I55" s="112" t="s">
        <v>46</v>
      </c>
      <c r="J55" s="112" t="s">
        <v>46</v>
      </c>
      <c r="K55" s="112">
        <v>320294</v>
      </c>
      <c r="L55" s="112">
        <v>563219</v>
      </c>
      <c r="M55" s="156">
        <f>SUM(N55:P55)</f>
        <v>1433232</v>
      </c>
      <c r="N55" s="112">
        <v>1396602</v>
      </c>
      <c r="O55" s="112">
        <v>36630</v>
      </c>
      <c r="P55" s="112" t="s">
        <v>46</v>
      </c>
    </row>
    <row r="56" spans="1:16" ht="18.75" customHeight="1">
      <c r="A56" s="113"/>
      <c r="B56" s="141" t="s">
        <v>224</v>
      </c>
      <c r="C56" s="112">
        <v>19</v>
      </c>
      <c r="D56" s="156">
        <f>SUM(E56,H56)</f>
        <v>1916</v>
      </c>
      <c r="E56" s="156">
        <f>SUM(F56:G56)</f>
        <v>1916</v>
      </c>
      <c r="F56" s="112">
        <v>990</v>
      </c>
      <c r="G56" s="112">
        <v>926</v>
      </c>
      <c r="H56" s="112" t="s">
        <v>46</v>
      </c>
      <c r="I56" s="112" t="s">
        <v>46</v>
      </c>
      <c r="J56" s="112" t="s">
        <v>46</v>
      </c>
      <c r="K56" s="112">
        <v>835524</v>
      </c>
      <c r="L56" s="112">
        <v>1287722</v>
      </c>
      <c r="M56" s="156">
        <f>SUM(N56:P56)</f>
        <v>3051902</v>
      </c>
      <c r="N56" s="112">
        <v>2999335</v>
      </c>
      <c r="O56" s="112">
        <v>52567</v>
      </c>
      <c r="P56" s="112" t="s">
        <v>46</v>
      </c>
    </row>
    <row r="57" spans="1:16" ht="18.75" customHeight="1">
      <c r="A57" s="113"/>
      <c r="B57" s="119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18"/>
      <c r="N57" s="125"/>
      <c r="O57" s="125"/>
      <c r="P57" s="125"/>
    </row>
    <row r="58" spans="1:16" ht="18.75" customHeight="1">
      <c r="A58" s="160"/>
      <c r="B58" s="159" t="s">
        <v>230</v>
      </c>
      <c r="C58" s="122">
        <f>SUM(C59:C63)</f>
        <v>116</v>
      </c>
      <c r="D58" s="122">
        <f>SUM(D59:D63)</f>
        <v>1881</v>
      </c>
      <c r="E58" s="122">
        <f>SUM(E59:E63)</f>
        <v>1834</v>
      </c>
      <c r="F58" s="122">
        <f>SUM(F59:F63)</f>
        <v>1473</v>
      </c>
      <c r="G58" s="122">
        <f>SUM(G59:G63)</f>
        <v>361</v>
      </c>
      <c r="H58" s="122">
        <f>SUM(H59:H63)</f>
        <v>47</v>
      </c>
      <c r="I58" s="122">
        <f>SUM(I59:I63)</f>
        <v>33</v>
      </c>
      <c r="J58" s="122">
        <f>SUM(J59:J63)</f>
        <v>14</v>
      </c>
      <c r="K58" s="122">
        <f>SUM(K59:K63)</f>
        <v>962064</v>
      </c>
      <c r="L58" s="122">
        <f>SUM(L59:L63)</f>
        <v>2652109</v>
      </c>
      <c r="M58" s="122">
        <f>SUM(M59:M63)</f>
        <v>4840394</v>
      </c>
      <c r="N58" s="122">
        <f>SUM(N59:N63)</f>
        <v>4514300</v>
      </c>
      <c r="O58" s="122">
        <f>SUM(O59:O63)</f>
        <v>319092</v>
      </c>
      <c r="P58" s="122">
        <f>SUM(P59:P63)</f>
        <v>7002</v>
      </c>
    </row>
    <row r="59" spans="1:16" ht="18.75" customHeight="1">
      <c r="A59" s="113"/>
      <c r="B59" s="141" t="s">
        <v>229</v>
      </c>
      <c r="C59" s="112">
        <v>30</v>
      </c>
      <c r="D59" s="156">
        <f>SUM(E59,H59)</f>
        <v>71</v>
      </c>
      <c r="E59" s="156">
        <f>SUM(F59:G59)</f>
        <v>38</v>
      </c>
      <c r="F59" s="112">
        <v>22</v>
      </c>
      <c r="G59" s="112">
        <v>16</v>
      </c>
      <c r="H59" s="156">
        <f>SUM(I59:J59)</f>
        <v>33</v>
      </c>
      <c r="I59" s="112">
        <v>23</v>
      </c>
      <c r="J59" s="112">
        <v>10</v>
      </c>
      <c r="K59" s="112">
        <v>15405</v>
      </c>
      <c r="L59" s="112">
        <v>16042</v>
      </c>
      <c r="M59" s="156">
        <f>SUM(N59:P59)</f>
        <v>49041</v>
      </c>
      <c r="N59" s="112">
        <v>34608</v>
      </c>
      <c r="O59" s="112">
        <v>14153</v>
      </c>
      <c r="P59" s="112">
        <v>280</v>
      </c>
    </row>
    <row r="60" spans="1:16" ht="18.75" customHeight="1">
      <c r="A60" s="158" t="s">
        <v>238</v>
      </c>
      <c r="B60" s="141" t="s">
        <v>227</v>
      </c>
      <c r="C60" s="112">
        <v>43</v>
      </c>
      <c r="D60" s="156">
        <f>SUM(E60,H60)</f>
        <v>252</v>
      </c>
      <c r="E60" s="156">
        <f>SUM(F60:G60)</f>
        <v>240</v>
      </c>
      <c r="F60" s="112">
        <v>181</v>
      </c>
      <c r="G60" s="112">
        <v>59</v>
      </c>
      <c r="H60" s="156">
        <f>SUM(I60:J60)</f>
        <v>12</v>
      </c>
      <c r="I60" s="112">
        <v>9</v>
      </c>
      <c r="J60" s="112">
        <v>3</v>
      </c>
      <c r="K60" s="112">
        <v>91853</v>
      </c>
      <c r="L60" s="112">
        <v>173903</v>
      </c>
      <c r="M60" s="156">
        <f>SUM(N60:P60)</f>
        <v>349563</v>
      </c>
      <c r="N60" s="112">
        <v>242132</v>
      </c>
      <c r="O60" s="112">
        <v>101309</v>
      </c>
      <c r="P60" s="112">
        <v>6122</v>
      </c>
    </row>
    <row r="61" spans="1:16" ht="18.75" customHeight="1">
      <c r="A61" s="157"/>
      <c r="B61" s="141" t="s">
        <v>226</v>
      </c>
      <c r="C61" s="112">
        <v>15</v>
      </c>
      <c r="D61" s="156">
        <f>SUM(E61,H61)</f>
        <v>207</v>
      </c>
      <c r="E61" s="156">
        <f>SUM(F61:G61)</f>
        <v>205</v>
      </c>
      <c r="F61" s="112">
        <v>151</v>
      </c>
      <c r="G61" s="112">
        <v>54</v>
      </c>
      <c r="H61" s="156">
        <f>SUM(I61:J61)</f>
        <v>2</v>
      </c>
      <c r="I61" s="112">
        <v>1</v>
      </c>
      <c r="J61" s="112">
        <v>1</v>
      </c>
      <c r="K61" s="112">
        <v>87417</v>
      </c>
      <c r="L61" s="112">
        <v>236612</v>
      </c>
      <c r="M61" s="156">
        <f>SUM(N61:P61)</f>
        <v>411245</v>
      </c>
      <c r="N61" s="112">
        <v>389032</v>
      </c>
      <c r="O61" s="112">
        <v>21613</v>
      </c>
      <c r="P61" s="112">
        <v>600</v>
      </c>
    </row>
    <row r="62" spans="1:16" ht="18.75" customHeight="1">
      <c r="A62" s="113"/>
      <c r="B62" s="141" t="s">
        <v>225</v>
      </c>
      <c r="C62" s="112">
        <v>12</v>
      </c>
      <c r="D62" s="156">
        <f>SUM(E62,H62)</f>
        <v>303</v>
      </c>
      <c r="E62" s="156">
        <f>SUM(F62:G62)</f>
        <v>303</v>
      </c>
      <c r="F62" s="112">
        <v>245</v>
      </c>
      <c r="G62" s="112">
        <v>58</v>
      </c>
      <c r="H62" s="112" t="s">
        <v>46</v>
      </c>
      <c r="I62" s="112" t="s">
        <v>46</v>
      </c>
      <c r="J62" s="112" t="s">
        <v>46</v>
      </c>
      <c r="K62" s="112">
        <v>154935</v>
      </c>
      <c r="L62" s="112">
        <v>544427</v>
      </c>
      <c r="M62" s="156">
        <f>SUM(N62:P62)</f>
        <v>1070005</v>
      </c>
      <c r="N62" s="112">
        <v>985324</v>
      </c>
      <c r="O62" s="112">
        <v>84681</v>
      </c>
      <c r="P62" s="112" t="s">
        <v>46</v>
      </c>
    </row>
    <row r="63" spans="1:16" ht="18.75" customHeight="1">
      <c r="A63" s="177"/>
      <c r="B63" s="178" t="s">
        <v>224</v>
      </c>
      <c r="C63" s="180">
        <v>16</v>
      </c>
      <c r="D63" s="179">
        <f>SUM(E63,H63)</f>
        <v>1048</v>
      </c>
      <c r="E63" s="179">
        <f>SUM(F63:G63)</f>
        <v>1048</v>
      </c>
      <c r="F63" s="180">
        <v>874</v>
      </c>
      <c r="G63" s="180">
        <v>174</v>
      </c>
      <c r="H63" s="180" t="s">
        <v>46</v>
      </c>
      <c r="I63" s="180" t="s">
        <v>46</v>
      </c>
      <c r="J63" s="180" t="s">
        <v>46</v>
      </c>
      <c r="K63" s="180">
        <v>612454</v>
      </c>
      <c r="L63" s="180">
        <v>1681125</v>
      </c>
      <c r="M63" s="179">
        <f>SUM(N63:P63)</f>
        <v>2960540</v>
      </c>
      <c r="N63" s="180">
        <v>2863204</v>
      </c>
      <c r="O63" s="180">
        <v>97336</v>
      </c>
      <c r="P63" s="180" t="s">
        <v>46</v>
      </c>
    </row>
    <row r="64" spans="1:16" ht="18.75" customHeight="1">
      <c r="A64" s="98" t="s">
        <v>223</v>
      </c>
      <c r="B64" s="9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8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25">
    <mergeCell ref="A18:A19"/>
    <mergeCell ref="A32:A33"/>
    <mergeCell ref="A39:A40"/>
    <mergeCell ref="A46:A47"/>
    <mergeCell ref="A53:A54"/>
    <mergeCell ref="A60:A61"/>
    <mergeCell ref="A11:A12"/>
    <mergeCell ref="M6:P6"/>
    <mergeCell ref="D7:D8"/>
    <mergeCell ref="E7:G7"/>
    <mergeCell ref="H7:J7"/>
    <mergeCell ref="M7:M8"/>
    <mergeCell ref="N7:N8"/>
    <mergeCell ref="O7:O8"/>
    <mergeCell ref="P7:P8"/>
    <mergeCell ref="A1:B1"/>
    <mergeCell ref="N1:P1"/>
    <mergeCell ref="A3:P3"/>
    <mergeCell ref="A4:P4"/>
    <mergeCell ref="A6:A8"/>
    <mergeCell ref="B6:B8"/>
    <mergeCell ref="C6:C8"/>
    <mergeCell ref="D6:J6"/>
    <mergeCell ref="K6:K8"/>
    <mergeCell ref="L6:L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4" sqref="A4:P4"/>
    </sheetView>
  </sheetViews>
  <sheetFormatPr defaultColWidth="8.796875" defaultRowHeight="17.25" customHeight="1"/>
  <cols>
    <col min="1" max="1" width="25" style="0" customWidth="1"/>
    <col min="2" max="2" width="17.5" style="0" customWidth="1"/>
    <col min="3" max="10" width="10.59765625" style="0" customWidth="1"/>
    <col min="11" max="13" width="13.09765625" style="0" customWidth="1"/>
    <col min="14" max="14" width="13.19921875" style="0" customWidth="1"/>
    <col min="15" max="15" width="11.8984375" style="0" customWidth="1"/>
    <col min="16" max="16384" width="10.59765625" style="0" customWidth="1"/>
  </cols>
  <sheetData>
    <row r="1" spans="1:16" ht="17.25" customHeight="1">
      <c r="A1" s="175" t="s">
        <v>282</v>
      </c>
      <c r="B1" s="17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0" t="s">
        <v>283</v>
      </c>
      <c r="O1" s="60"/>
      <c r="P1" s="60"/>
    </row>
    <row r="2" spans="1:16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 customHeight="1">
      <c r="A3" s="176" t="s">
        <v>273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7.25" customHeight="1">
      <c r="A4" s="95" t="s">
        <v>280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7.25" customHeight="1" thickBot="1">
      <c r="A5" s="138" t="s">
        <v>272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7"/>
    </row>
    <row r="6" spans="1:16" ht="17.25" customHeight="1">
      <c r="A6" s="174" t="s">
        <v>274</v>
      </c>
      <c r="B6" s="171" t="s">
        <v>271</v>
      </c>
      <c r="C6" s="90" t="s">
        <v>270</v>
      </c>
      <c r="D6" s="132" t="s">
        <v>269</v>
      </c>
      <c r="E6" s="131"/>
      <c r="F6" s="131"/>
      <c r="G6" s="131"/>
      <c r="H6" s="131"/>
      <c r="I6" s="131"/>
      <c r="J6" s="173"/>
      <c r="K6" s="172" t="s">
        <v>268</v>
      </c>
      <c r="L6" s="171" t="s">
        <v>267</v>
      </c>
      <c r="M6" s="181" t="s">
        <v>281</v>
      </c>
      <c r="N6" s="131"/>
      <c r="O6" s="131"/>
      <c r="P6" s="131"/>
    </row>
    <row r="7" spans="1:16" ht="17.25" customHeight="1">
      <c r="A7" s="170"/>
      <c r="B7" s="37"/>
      <c r="C7" s="169"/>
      <c r="D7" s="50" t="s">
        <v>265</v>
      </c>
      <c r="E7" s="168" t="s">
        <v>264</v>
      </c>
      <c r="F7" s="167"/>
      <c r="G7" s="166"/>
      <c r="H7" s="168" t="s">
        <v>263</v>
      </c>
      <c r="I7" s="167"/>
      <c r="J7" s="166"/>
      <c r="K7" s="37"/>
      <c r="L7" s="37"/>
      <c r="M7" s="50" t="s">
        <v>230</v>
      </c>
      <c r="N7" s="50" t="s">
        <v>262</v>
      </c>
      <c r="O7" s="55" t="s">
        <v>261</v>
      </c>
      <c r="P7" s="165" t="s">
        <v>260</v>
      </c>
    </row>
    <row r="8" spans="1:16" ht="17.25" customHeight="1">
      <c r="A8" s="129"/>
      <c r="B8" s="38"/>
      <c r="C8" s="164"/>
      <c r="D8" s="51"/>
      <c r="E8" s="127" t="s">
        <v>230</v>
      </c>
      <c r="F8" s="127" t="s">
        <v>259</v>
      </c>
      <c r="G8" s="127" t="s">
        <v>258</v>
      </c>
      <c r="H8" s="127" t="s">
        <v>230</v>
      </c>
      <c r="I8" s="127" t="s">
        <v>259</v>
      </c>
      <c r="J8" s="127" t="s">
        <v>258</v>
      </c>
      <c r="K8" s="38"/>
      <c r="L8" s="38"/>
      <c r="M8" s="51"/>
      <c r="N8" s="51"/>
      <c r="O8" s="38"/>
      <c r="P8" s="49"/>
    </row>
    <row r="9" spans="1:16" ht="17.25" customHeight="1">
      <c r="A9" s="160"/>
      <c r="B9" s="159" t="s">
        <v>230</v>
      </c>
      <c r="C9" s="122">
        <f>SUM(C10:C14)</f>
        <v>45</v>
      </c>
      <c r="D9" s="122">
        <f>SUM(D10:D14)</f>
        <v>951</v>
      </c>
      <c r="E9" s="122">
        <f>SUM(E10:E14)</f>
        <v>931</v>
      </c>
      <c r="F9" s="122">
        <f>SUM(F10:F14)</f>
        <v>719</v>
      </c>
      <c r="G9" s="122">
        <f>SUM(G10:G14)</f>
        <v>212</v>
      </c>
      <c r="H9" s="122">
        <f>SUM(H10:H14)</f>
        <v>20</v>
      </c>
      <c r="I9" s="122">
        <f>SUM(I10:I14)</f>
        <v>11</v>
      </c>
      <c r="J9" s="122">
        <f>SUM(J10:J14)</f>
        <v>9</v>
      </c>
      <c r="K9" s="122">
        <f>SUM(K10:K14)</f>
        <v>431122</v>
      </c>
      <c r="L9" s="122">
        <f>SUM(L10:L14)</f>
        <v>1566829</v>
      </c>
      <c r="M9" s="122">
        <f>SUM(M10:M14)</f>
        <v>2650723</v>
      </c>
      <c r="N9" s="122">
        <f>SUM(N10:N14)</f>
        <v>2564518</v>
      </c>
      <c r="O9" s="122">
        <f>SUM(O10:O14)</f>
        <v>86205</v>
      </c>
      <c r="P9" s="122">
        <f>SUM(P10:P14)</f>
        <v>0</v>
      </c>
    </row>
    <row r="10" spans="1:16" ht="17.25" customHeight="1">
      <c r="A10" s="113"/>
      <c r="B10" s="141" t="s">
        <v>229</v>
      </c>
      <c r="C10" s="112">
        <v>14</v>
      </c>
      <c r="D10" s="156">
        <f>SUM(E10,H10)</f>
        <v>31</v>
      </c>
      <c r="E10" s="156">
        <f>SUM(F10:G10)</f>
        <v>16</v>
      </c>
      <c r="F10" s="112">
        <v>8</v>
      </c>
      <c r="G10" s="112">
        <v>8</v>
      </c>
      <c r="H10" s="156">
        <f>SUM(I10:J10)</f>
        <v>15</v>
      </c>
      <c r="I10" s="112">
        <v>8</v>
      </c>
      <c r="J10" s="112">
        <v>7</v>
      </c>
      <c r="K10" s="112">
        <v>4669</v>
      </c>
      <c r="L10" s="112">
        <v>5865</v>
      </c>
      <c r="M10" s="156">
        <f>SUM(N10:P10)</f>
        <v>18983</v>
      </c>
      <c r="N10" s="112">
        <v>10684</v>
      </c>
      <c r="O10" s="112">
        <v>8299</v>
      </c>
      <c r="P10" s="112" t="s">
        <v>46</v>
      </c>
    </row>
    <row r="11" spans="1:16" ht="17.25" customHeight="1">
      <c r="A11" s="158" t="s">
        <v>237</v>
      </c>
      <c r="B11" s="141" t="s">
        <v>227</v>
      </c>
      <c r="C11" s="112">
        <v>13</v>
      </c>
      <c r="D11" s="156">
        <f>SUM(E11,H11)</f>
        <v>87</v>
      </c>
      <c r="E11" s="156">
        <f>SUM(F11:G11)</f>
        <v>82</v>
      </c>
      <c r="F11" s="112">
        <v>54</v>
      </c>
      <c r="G11" s="112">
        <v>28</v>
      </c>
      <c r="H11" s="156">
        <f>SUM(I11:J11)</f>
        <v>5</v>
      </c>
      <c r="I11" s="112">
        <v>3</v>
      </c>
      <c r="J11" s="112">
        <v>2</v>
      </c>
      <c r="K11" s="112">
        <v>32923</v>
      </c>
      <c r="L11" s="112">
        <v>45430</v>
      </c>
      <c r="M11" s="156">
        <f>SUM(N11:P11)</f>
        <v>113482</v>
      </c>
      <c r="N11" s="112">
        <v>110977</v>
      </c>
      <c r="O11" s="112">
        <v>2505</v>
      </c>
      <c r="P11" s="112" t="s">
        <v>46</v>
      </c>
    </row>
    <row r="12" spans="1:16" ht="17.25" customHeight="1">
      <c r="A12" s="158"/>
      <c r="B12" s="141" t="s">
        <v>226</v>
      </c>
      <c r="C12" s="112">
        <v>10</v>
      </c>
      <c r="D12" s="156">
        <f>SUM(E12,H12)</f>
        <v>124</v>
      </c>
      <c r="E12" s="156">
        <f>SUM(F12:G12)</f>
        <v>124</v>
      </c>
      <c r="F12" s="112">
        <v>94</v>
      </c>
      <c r="G12" s="112">
        <v>30</v>
      </c>
      <c r="H12" s="112" t="s">
        <v>46</v>
      </c>
      <c r="I12" s="112" t="s">
        <v>46</v>
      </c>
      <c r="J12" s="112" t="s">
        <v>46</v>
      </c>
      <c r="K12" s="112">
        <v>49878</v>
      </c>
      <c r="L12" s="112">
        <v>84401</v>
      </c>
      <c r="M12" s="156">
        <f>SUM(N12:P12)</f>
        <v>182875</v>
      </c>
      <c r="N12" s="112">
        <v>133146</v>
      </c>
      <c r="O12" s="112">
        <v>49729</v>
      </c>
      <c r="P12" s="112" t="s">
        <v>46</v>
      </c>
    </row>
    <row r="13" spans="1:16" ht="17.25" customHeight="1">
      <c r="A13" s="113"/>
      <c r="B13" s="141" t="s">
        <v>225</v>
      </c>
      <c r="C13" s="112">
        <v>5</v>
      </c>
      <c r="D13" s="156">
        <f>SUM(E13,H13)</f>
        <v>116</v>
      </c>
      <c r="E13" s="156">
        <f>SUM(F13:G13)</f>
        <v>116</v>
      </c>
      <c r="F13" s="112">
        <v>86</v>
      </c>
      <c r="G13" s="112">
        <v>30</v>
      </c>
      <c r="H13" s="112" t="s">
        <v>46</v>
      </c>
      <c r="I13" s="112" t="s">
        <v>46</v>
      </c>
      <c r="J13" s="112" t="s">
        <v>46</v>
      </c>
      <c r="K13" s="112">
        <v>44992</v>
      </c>
      <c r="L13" s="112">
        <v>282879</v>
      </c>
      <c r="M13" s="156">
        <f>SUM(N13:P13)</f>
        <v>373295</v>
      </c>
      <c r="N13" s="112">
        <v>347623</v>
      </c>
      <c r="O13" s="112">
        <v>25672</v>
      </c>
      <c r="P13" s="112" t="s">
        <v>46</v>
      </c>
    </row>
    <row r="14" spans="1:16" ht="17.25" customHeight="1">
      <c r="A14" s="113"/>
      <c r="B14" s="141" t="s">
        <v>224</v>
      </c>
      <c r="C14" s="125">
        <v>3</v>
      </c>
      <c r="D14" s="156">
        <f>SUM(E14,H14)</f>
        <v>593</v>
      </c>
      <c r="E14" s="156">
        <f>SUM(F14:G14)</f>
        <v>593</v>
      </c>
      <c r="F14" s="112">
        <v>477</v>
      </c>
      <c r="G14" s="112">
        <v>116</v>
      </c>
      <c r="H14" s="112" t="s">
        <v>46</v>
      </c>
      <c r="I14" s="112" t="s">
        <v>46</v>
      </c>
      <c r="J14" s="112" t="s">
        <v>46</v>
      </c>
      <c r="K14" s="112">
        <v>298660</v>
      </c>
      <c r="L14" s="112">
        <v>1148254</v>
      </c>
      <c r="M14" s="156">
        <f>SUM(N14:P14)</f>
        <v>1962088</v>
      </c>
      <c r="N14" s="112">
        <v>1962088</v>
      </c>
      <c r="O14" s="112" t="s">
        <v>46</v>
      </c>
      <c r="P14" s="112" t="s">
        <v>46</v>
      </c>
    </row>
    <row r="15" spans="1:16" ht="17.25" customHeight="1">
      <c r="A15" s="113"/>
      <c r="B15" s="119"/>
      <c r="C15" s="147"/>
      <c r="D15" s="125"/>
      <c r="E15" s="125"/>
      <c r="F15" s="125"/>
      <c r="G15" s="125"/>
      <c r="H15" s="125"/>
      <c r="I15" s="125"/>
      <c r="J15" s="125"/>
      <c r="K15" s="125"/>
      <c r="L15" s="125"/>
      <c r="M15" s="118"/>
      <c r="N15" s="125"/>
      <c r="O15" s="125"/>
      <c r="P15" s="125"/>
    </row>
    <row r="16" spans="1:16" ht="17.25" customHeight="1">
      <c r="A16" s="160"/>
      <c r="B16" s="159" t="s">
        <v>230</v>
      </c>
      <c r="C16" s="122">
        <f>SUM(C17:C21)</f>
        <v>888</v>
      </c>
      <c r="D16" s="122">
        <f>SUM(D17:D21)</f>
        <v>8372</v>
      </c>
      <c r="E16" s="122">
        <f>SUM(E17:E21)</f>
        <v>7737</v>
      </c>
      <c r="F16" s="122">
        <f>SUM(F17:F21)</f>
        <v>5453</v>
      </c>
      <c r="G16" s="122">
        <f>SUM(G17:G21)</f>
        <v>2284</v>
      </c>
      <c r="H16" s="122">
        <f>SUM(H17:H21)</f>
        <v>635</v>
      </c>
      <c r="I16" s="122">
        <f>SUM(I17:I21)</f>
        <v>435</v>
      </c>
      <c r="J16" s="122">
        <f>SUM(J17:J21)</f>
        <v>200</v>
      </c>
      <c r="K16" s="122">
        <f>SUM(K17:K21)</f>
        <v>3283602</v>
      </c>
      <c r="L16" s="122">
        <f>SUM(L17:L21)</f>
        <v>7197112</v>
      </c>
      <c r="M16" s="122">
        <f>SUM(M17:M21)</f>
        <v>14725648</v>
      </c>
      <c r="N16" s="122">
        <f>SUM(N17:N21)</f>
        <v>11730992</v>
      </c>
      <c r="O16" s="122">
        <f>SUM(O17:O21)</f>
        <v>2969949</v>
      </c>
      <c r="P16" s="122">
        <f>SUM(P17:P21)</f>
        <v>24707</v>
      </c>
    </row>
    <row r="17" spans="1:16" ht="17.25" customHeight="1">
      <c r="A17" s="113"/>
      <c r="B17" s="141" t="s">
        <v>229</v>
      </c>
      <c r="C17" s="112">
        <v>368</v>
      </c>
      <c r="D17" s="156">
        <f>SUM(E17,H17)</f>
        <v>800</v>
      </c>
      <c r="E17" s="156">
        <f>SUM(F17:G17)</f>
        <v>356</v>
      </c>
      <c r="F17" s="112">
        <v>191</v>
      </c>
      <c r="G17" s="112">
        <v>165</v>
      </c>
      <c r="H17" s="156">
        <f>SUM(I17:J17)</f>
        <v>444</v>
      </c>
      <c r="I17" s="112">
        <v>302</v>
      </c>
      <c r="J17" s="112">
        <v>142</v>
      </c>
      <c r="K17" s="112">
        <v>120603</v>
      </c>
      <c r="L17" s="112">
        <v>223305</v>
      </c>
      <c r="M17" s="156">
        <f>SUM(N17:P17)</f>
        <v>553403</v>
      </c>
      <c r="N17" s="112">
        <v>316696</v>
      </c>
      <c r="O17" s="112">
        <v>231494</v>
      </c>
      <c r="P17" s="112">
        <v>5213</v>
      </c>
    </row>
    <row r="18" spans="1:16" ht="17.25" customHeight="1">
      <c r="A18" s="158" t="s">
        <v>236</v>
      </c>
      <c r="B18" s="141" t="s">
        <v>227</v>
      </c>
      <c r="C18" s="112">
        <v>348</v>
      </c>
      <c r="D18" s="156">
        <f>SUM(E18,H18)</f>
        <v>2037</v>
      </c>
      <c r="E18" s="156">
        <f>SUM(F18:G18)</f>
        <v>1854</v>
      </c>
      <c r="F18" s="112">
        <v>1217</v>
      </c>
      <c r="G18" s="112">
        <v>637</v>
      </c>
      <c r="H18" s="156">
        <f>SUM(I18:J18)</f>
        <v>183</v>
      </c>
      <c r="I18" s="112">
        <v>128</v>
      </c>
      <c r="J18" s="112">
        <v>55</v>
      </c>
      <c r="K18" s="112">
        <v>723751</v>
      </c>
      <c r="L18" s="112">
        <v>1140464</v>
      </c>
      <c r="M18" s="156">
        <f>SUM(N18:P18)</f>
        <v>2513426</v>
      </c>
      <c r="N18" s="112">
        <v>1820508</v>
      </c>
      <c r="O18" s="112">
        <v>682767</v>
      </c>
      <c r="P18" s="112">
        <v>10151</v>
      </c>
    </row>
    <row r="19" spans="1:16" ht="17.25" customHeight="1">
      <c r="A19" s="158"/>
      <c r="B19" s="141" t="s">
        <v>226</v>
      </c>
      <c r="C19" s="112">
        <v>85</v>
      </c>
      <c r="D19" s="156">
        <f>SUM(E19,H19)</f>
        <v>1192</v>
      </c>
      <c r="E19" s="156">
        <f>SUM(F19:G19)</f>
        <v>1187</v>
      </c>
      <c r="F19" s="112">
        <v>874</v>
      </c>
      <c r="G19" s="112">
        <v>313</v>
      </c>
      <c r="H19" s="156">
        <f>SUM(I19:J19)</f>
        <v>5</v>
      </c>
      <c r="I19" s="112">
        <v>3</v>
      </c>
      <c r="J19" s="112">
        <v>2</v>
      </c>
      <c r="K19" s="112">
        <v>505564</v>
      </c>
      <c r="L19" s="112">
        <v>987841</v>
      </c>
      <c r="M19" s="156">
        <f>SUM(N19:P19)</f>
        <v>2117090</v>
      </c>
      <c r="N19" s="112">
        <v>1679296</v>
      </c>
      <c r="O19" s="112">
        <v>434913</v>
      </c>
      <c r="P19" s="112">
        <v>2881</v>
      </c>
    </row>
    <row r="20" spans="1:16" ht="17.25" customHeight="1">
      <c r="A20" s="113"/>
      <c r="B20" s="141" t="s">
        <v>225</v>
      </c>
      <c r="C20" s="112">
        <v>40</v>
      </c>
      <c r="D20" s="156">
        <f>SUM(E20,H20)</f>
        <v>999</v>
      </c>
      <c r="E20" s="156">
        <f>SUM(F20:G20)</f>
        <v>999</v>
      </c>
      <c r="F20" s="112">
        <v>733</v>
      </c>
      <c r="G20" s="112">
        <v>266</v>
      </c>
      <c r="H20" s="112" t="s">
        <v>46</v>
      </c>
      <c r="I20" s="112" t="s">
        <v>46</v>
      </c>
      <c r="J20" s="112" t="s">
        <v>46</v>
      </c>
      <c r="K20" s="112">
        <v>461410</v>
      </c>
      <c r="L20" s="112">
        <v>812490</v>
      </c>
      <c r="M20" s="156">
        <f>SUM(N20:P20)</f>
        <v>1684486</v>
      </c>
      <c r="N20" s="112">
        <v>995614</v>
      </c>
      <c r="O20" s="112">
        <v>688812</v>
      </c>
      <c r="P20" s="112">
        <v>60</v>
      </c>
    </row>
    <row r="21" spans="1:16" ht="17.25" customHeight="1">
      <c r="A21" s="113"/>
      <c r="B21" s="141" t="s">
        <v>224</v>
      </c>
      <c r="C21" s="125">
        <v>47</v>
      </c>
      <c r="D21" s="156">
        <f>SUM(E21,H21)</f>
        <v>3344</v>
      </c>
      <c r="E21" s="156">
        <f>SUM(F21:G21)</f>
        <v>3341</v>
      </c>
      <c r="F21" s="112">
        <v>2438</v>
      </c>
      <c r="G21" s="112">
        <v>903</v>
      </c>
      <c r="H21" s="156">
        <f>SUM(I21:J21)</f>
        <v>3</v>
      </c>
      <c r="I21" s="112">
        <v>2</v>
      </c>
      <c r="J21" s="112">
        <v>1</v>
      </c>
      <c r="K21" s="112">
        <v>1472274</v>
      </c>
      <c r="L21" s="112">
        <v>4033012</v>
      </c>
      <c r="M21" s="156">
        <f>SUM(N21:P21)</f>
        <v>7857243</v>
      </c>
      <c r="N21" s="112">
        <v>6918878</v>
      </c>
      <c r="O21" s="112">
        <v>931963</v>
      </c>
      <c r="P21" s="112">
        <v>6402</v>
      </c>
    </row>
    <row r="22" spans="1:16" ht="17.25" customHeight="1">
      <c r="A22" s="113"/>
      <c r="B22" s="119"/>
      <c r="C22" s="147"/>
      <c r="D22" s="125"/>
      <c r="E22" s="125"/>
      <c r="F22" s="125"/>
      <c r="G22" s="125"/>
      <c r="H22" s="125"/>
      <c r="I22" s="125"/>
      <c r="J22" s="125"/>
      <c r="K22" s="125"/>
      <c r="L22" s="125"/>
      <c r="M22" s="118"/>
      <c r="N22" s="125"/>
      <c r="O22" s="125"/>
      <c r="P22" s="125"/>
    </row>
    <row r="23" spans="1:16" ht="17.25" customHeight="1">
      <c r="A23" s="160"/>
      <c r="B23" s="159" t="s">
        <v>230</v>
      </c>
      <c r="C23" s="122">
        <f>SUM(C24:C28)</f>
        <v>1330</v>
      </c>
      <c r="D23" s="122">
        <f>SUM(D24:D28)</f>
        <v>21604</v>
      </c>
      <c r="E23" s="122">
        <f>SUM(E24:E28)</f>
        <v>20722</v>
      </c>
      <c r="F23" s="122">
        <f>SUM(F24:F28)</f>
        <v>16789</v>
      </c>
      <c r="G23" s="122">
        <f>SUM(G24:G28)</f>
        <v>3933</v>
      </c>
      <c r="H23" s="122">
        <f>SUM(H24:H28)</f>
        <v>882</v>
      </c>
      <c r="I23" s="122">
        <f>SUM(I24:I28)</f>
        <v>614</v>
      </c>
      <c r="J23" s="122">
        <f>SUM(J24:J28)</f>
        <v>268</v>
      </c>
      <c r="K23" s="122">
        <f>SUM(K24:K28)</f>
        <v>10505574</v>
      </c>
      <c r="L23" s="122">
        <f>SUM(L24:L28)</f>
        <v>33927332</v>
      </c>
      <c r="M23" s="122">
        <f>SUM(M24:M28)</f>
        <v>60987156</v>
      </c>
      <c r="N23" s="122">
        <f>SUM(N24:N28)</f>
        <v>57034169</v>
      </c>
      <c r="O23" s="122">
        <f>SUM(O24:O28)</f>
        <v>3635311</v>
      </c>
      <c r="P23" s="122">
        <f>SUM(P24:P28)</f>
        <v>317676</v>
      </c>
    </row>
    <row r="24" spans="1:16" ht="17.25" customHeight="1">
      <c r="A24" s="113"/>
      <c r="B24" s="141" t="s">
        <v>229</v>
      </c>
      <c r="C24" s="112">
        <v>607</v>
      </c>
      <c r="D24" s="156">
        <f>SUM(E24,H24)</f>
        <v>1324</v>
      </c>
      <c r="E24" s="156">
        <f>SUM(F24:G24)</f>
        <v>603</v>
      </c>
      <c r="F24" s="112">
        <v>329</v>
      </c>
      <c r="G24" s="112">
        <v>274</v>
      </c>
      <c r="H24" s="156">
        <f>SUM(I24:J24)</f>
        <v>721</v>
      </c>
      <c r="I24" s="112">
        <v>500</v>
      </c>
      <c r="J24" s="112">
        <v>221</v>
      </c>
      <c r="K24" s="112">
        <v>208789</v>
      </c>
      <c r="L24" s="112">
        <v>261730</v>
      </c>
      <c r="M24" s="156">
        <f>SUM(N24:P24)</f>
        <v>880752</v>
      </c>
      <c r="N24" s="112">
        <v>332045</v>
      </c>
      <c r="O24" s="112">
        <v>531888</v>
      </c>
      <c r="P24" s="112">
        <v>16819</v>
      </c>
    </row>
    <row r="25" spans="1:16" ht="17.25" customHeight="1">
      <c r="A25" s="158" t="s">
        <v>235</v>
      </c>
      <c r="B25" s="141" t="s">
        <v>227</v>
      </c>
      <c r="C25" s="112">
        <v>419</v>
      </c>
      <c r="D25" s="156">
        <f>SUM(E25,H25)</f>
        <v>2494</v>
      </c>
      <c r="E25" s="156">
        <f>SUM(F25:G25)</f>
        <v>2339</v>
      </c>
      <c r="F25" s="112">
        <v>1625</v>
      </c>
      <c r="G25" s="112">
        <v>714</v>
      </c>
      <c r="H25" s="156">
        <f>SUM(I25:J25)</f>
        <v>155</v>
      </c>
      <c r="I25" s="112">
        <v>110</v>
      </c>
      <c r="J25" s="112">
        <v>45</v>
      </c>
      <c r="K25" s="112">
        <v>959864</v>
      </c>
      <c r="L25" s="112">
        <v>1072356</v>
      </c>
      <c r="M25" s="156">
        <f>SUM(N25:P25)</f>
        <v>3114311</v>
      </c>
      <c r="N25" s="112">
        <v>1796207</v>
      </c>
      <c r="O25" s="112">
        <v>1232083</v>
      </c>
      <c r="P25" s="112">
        <v>86021</v>
      </c>
    </row>
    <row r="26" spans="1:16" ht="17.25" customHeight="1">
      <c r="A26" s="158"/>
      <c r="B26" s="141" t="s">
        <v>226</v>
      </c>
      <c r="C26" s="112">
        <v>112</v>
      </c>
      <c r="D26" s="156">
        <f>SUM(E26,H26)</f>
        <v>1553</v>
      </c>
      <c r="E26" s="156">
        <f>SUM(F26:G26)</f>
        <v>1548</v>
      </c>
      <c r="F26" s="112">
        <v>1219</v>
      </c>
      <c r="G26" s="112">
        <v>329</v>
      </c>
      <c r="H26" s="156">
        <f>SUM(I26:J26)</f>
        <v>5</v>
      </c>
      <c r="I26" s="112">
        <v>3</v>
      </c>
      <c r="J26" s="112">
        <v>2</v>
      </c>
      <c r="K26" s="112">
        <v>688140</v>
      </c>
      <c r="L26" s="112">
        <v>1131420</v>
      </c>
      <c r="M26" s="156">
        <f>SUM(N26:P26)</f>
        <v>2559534</v>
      </c>
      <c r="N26" s="112">
        <v>2044958</v>
      </c>
      <c r="O26" s="112">
        <v>496804</v>
      </c>
      <c r="P26" s="112">
        <v>17772</v>
      </c>
    </row>
    <row r="27" spans="1:16" ht="17.25" customHeight="1">
      <c r="A27" s="113"/>
      <c r="B27" s="141" t="s">
        <v>225</v>
      </c>
      <c r="C27" s="112">
        <v>68</v>
      </c>
      <c r="D27" s="156">
        <f>SUM(E27,H27)</f>
        <v>1672</v>
      </c>
      <c r="E27" s="156">
        <f>SUM(F27:G27)</f>
        <v>1672</v>
      </c>
      <c r="F27" s="112">
        <v>1306</v>
      </c>
      <c r="G27" s="112">
        <v>366</v>
      </c>
      <c r="H27" s="112" t="s">
        <v>46</v>
      </c>
      <c r="I27" s="112" t="s">
        <v>46</v>
      </c>
      <c r="J27" s="112" t="s">
        <v>46</v>
      </c>
      <c r="K27" s="112">
        <v>767597</v>
      </c>
      <c r="L27" s="112">
        <v>2094512</v>
      </c>
      <c r="M27" s="156">
        <f>SUM(N27:P27)</f>
        <v>3714643</v>
      </c>
      <c r="N27" s="112">
        <v>3400829</v>
      </c>
      <c r="O27" s="112">
        <v>271636</v>
      </c>
      <c r="P27" s="112">
        <v>42178</v>
      </c>
    </row>
    <row r="28" spans="1:16" ht="17.25" customHeight="1">
      <c r="A28" s="113"/>
      <c r="B28" s="141" t="s">
        <v>224</v>
      </c>
      <c r="C28" s="125">
        <v>124</v>
      </c>
      <c r="D28" s="156">
        <f>SUM(E28,H28)</f>
        <v>14561</v>
      </c>
      <c r="E28" s="156">
        <f>SUM(F28:G28)</f>
        <v>14560</v>
      </c>
      <c r="F28" s="112">
        <v>12310</v>
      </c>
      <c r="G28" s="112">
        <v>2250</v>
      </c>
      <c r="H28" s="156">
        <f>SUM(I28:J28)</f>
        <v>1</v>
      </c>
      <c r="I28" s="112">
        <v>1</v>
      </c>
      <c r="J28" s="112" t="s">
        <v>46</v>
      </c>
      <c r="K28" s="112">
        <v>7881184</v>
      </c>
      <c r="L28" s="112">
        <v>29367314</v>
      </c>
      <c r="M28" s="156">
        <f>SUM(N28:P28)</f>
        <v>50717916</v>
      </c>
      <c r="N28" s="112">
        <v>49460130</v>
      </c>
      <c r="O28" s="112">
        <v>1102900</v>
      </c>
      <c r="P28" s="112">
        <v>154886</v>
      </c>
    </row>
    <row r="29" spans="1:16" ht="17.25" customHeight="1">
      <c r="A29" s="113"/>
      <c r="B29" s="119"/>
      <c r="C29" s="147"/>
      <c r="D29" s="125"/>
      <c r="E29" s="125"/>
      <c r="F29" s="125"/>
      <c r="G29" s="125"/>
      <c r="H29" s="125"/>
      <c r="I29" s="125"/>
      <c r="J29" s="125"/>
      <c r="K29" s="125"/>
      <c r="L29" s="125"/>
      <c r="M29" s="118"/>
      <c r="N29" s="125"/>
      <c r="O29" s="125"/>
      <c r="P29" s="125"/>
    </row>
    <row r="30" spans="1:16" ht="17.25" customHeight="1">
      <c r="A30" s="160"/>
      <c r="B30" s="159" t="s">
        <v>230</v>
      </c>
      <c r="C30" s="122">
        <f>SUM(C31:C35)</f>
        <v>299</v>
      </c>
      <c r="D30" s="122">
        <f>SUM(D31:D35)</f>
        <v>19254</v>
      </c>
      <c r="E30" s="122">
        <f>SUM(E31:E35)</f>
        <v>19151</v>
      </c>
      <c r="F30" s="122">
        <f>SUM(F31:F35)</f>
        <v>9965</v>
      </c>
      <c r="G30" s="122">
        <f>SUM(G31:G35)</f>
        <v>9186</v>
      </c>
      <c r="H30" s="122">
        <f>SUM(H31:H35)</f>
        <v>103</v>
      </c>
      <c r="I30" s="122">
        <f>SUM(I31:I35)</f>
        <v>63</v>
      </c>
      <c r="J30" s="122">
        <f>SUM(J31:J35)</f>
        <v>40</v>
      </c>
      <c r="K30" s="122">
        <f>SUM(K31:K35)</f>
        <v>8148669</v>
      </c>
      <c r="L30" s="122">
        <f>SUM(L31:L35)</f>
        <v>45916929</v>
      </c>
      <c r="M30" s="122">
        <f>SUM(M31:M35)</f>
        <v>62646047</v>
      </c>
      <c r="N30" s="122">
        <f>SUM(N31:N35)</f>
        <v>60177058</v>
      </c>
      <c r="O30" s="122">
        <f>SUM(O31:O35)</f>
        <v>2433930</v>
      </c>
      <c r="P30" s="122">
        <f>SUM(P31:P35)</f>
        <v>35059</v>
      </c>
    </row>
    <row r="31" spans="1:16" ht="17.25" customHeight="1">
      <c r="A31" s="113"/>
      <c r="B31" s="141" t="s">
        <v>229</v>
      </c>
      <c r="C31" s="112">
        <v>41</v>
      </c>
      <c r="D31" s="156">
        <f>SUM(E31,H31)</f>
        <v>91</v>
      </c>
      <c r="E31" s="156">
        <f>SUM(F31:G31)</f>
        <v>44</v>
      </c>
      <c r="F31" s="112">
        <v>16</v>
      </c>
      <c r="G31" s="112">
        <v>28</v>
      </c>
      <c r="H31" s="156">
        <f>SUM(I31:J31)</f>
        <v>47</v>
      </c>
      <c r="I31" s="112">
        <v>30</v>
      </c>
      <c r="J31" s="112">
        <v>17</v>
      </c>
      <c r="K31" s="112">
        <v>12586</v>
      </c>
      <c r="L31" s="112">
        <v>19034</v>
      </c>
      <c r="M31" s="156">
        <f>SUM(N31:P31)</f>
        <v>58913</v>
      </c>
      <c r="N31" s="112">
        <v>31876</v>
      </c>
      <c r="O31" s="112">
        <v>27017</v>
      </c>
      <c r="P31" s="112">
        <v>20</v>
      </c>
    </row>
    <row r="32" spans="1:16" ht="17.25" customHeight="1">
      <c r="A32" s="158" t="s">
        <v>234</v>
      </c>
      <c r="B32" s="141" t="s">
        <v>227</v>
      </c>
      <c r="C32" s="112">
        <v>69</v>
      </c>
      <c r="D32" s="156">
        <f>SUM(E32,H32)</f>
        <v>436</v>
      </c>
      <c r="E32" s="156">
        <f>SUM(F32:G32)</f>
        <v>399</v>
      </c>
      <c r="F32" s="112">
        <v>170</v>
      </c>
      <c r="G32" s="112">
        <v>229</v>
      </c>
      <c r="H32" s="156">
        <f>SUM(I32:J32)</f>
        <v>37</v>
      </c>
      <c r="I32" s="112">
        <v>22</v>
      </c>
      <c r="J32" s="112">
        <v>15</v>
      </c>
      <c r="K32" s="112">
        <v>119848</v>
      </c>
      <c r="L32" s="112">
        <v>180523</v>
      </c>
      <c r="M32" s="156">
        <f>SUM(N32:P32)</f>
        <v>392756</v>
      </c>
      <c r="N32" s="112">
        <v>305947</v>
      </c>
      <c r="O32" s="112">
        <v>86365</v>
      </c>
      <c r="P32" s="112">
        <v>444</v>
      </c>
    </row>
    <row r="33" spans="1:16" ht="17.25" customHeight="1">
      <c r="A33" s="157"/>
      <c r="B33" s="141" t="s">
        <v>226</v>
      </c>
      <c r="C33" s="112">
        <v>56</v>
      </c>
      <c r="D33" s="156">
        <f>SUM(E33,H33)</f>
        <v>795</v>
      </c>
      <c r="E33" s="156">
        <f>SUM(F33:G33)</f>
        <v>779</v>
      </c>
      <c r="F33" s="112">
        <v>267</v>
      </c>
      <c r="G33" s="112">
        <v>512</v>
      </c>
      <c r="H33" s="156">
        <f>SUM(I33:J33)</f>
        <v>16</v>
      </c>
      <c r="I33" s="112">
        <v>10</v>
      </c>
      <c r="J33" s="112">
        <v>6</v>
      </c>
      <c r="K33" s="112">
        <v>207899</v>
      </c>
      <c r="L33" s="112">
        <v>225172</v>
      </c>
      <c r="M33" s="156">
        <f>SUM(N33:P33)</f>
        <v>578817</v>
      </c>
      <c r="N33" s="112">
        <v>436070</v>
      </c>
      <c r="O33" s="112">
        <v>141229</v>
      </c>
      <c r="P33" s="112">
        <v>1518</v>
      </c>
    </row>
    <row r="34" spans="1:16" ht="17.25" customHeight="1">
      <c r="A34" s="113"/>
      <c r="B34" s="141" t="s">
        <v>225</v>
      </c>
      <c r="C34" s="112">
        <v>37</v>
      </c>
      <c r="D34" s="156">
        <f>SUM(E34,H34)</f>
        <v>912</v>
      </c>
      <c r="E34" s="156">
        <f>SUM(F34:G34)</f>
        <v>909</v>
      </c>
      <c r="F34" s="112">
        <v>272</v>
      </c>
      <c r="G34" s="112">
        <v>637</v>
      </c>
      <c r="H34" s="156">
        <f>SUM(I34:J34)</f>
        <v>3</v>
      </c>
      <c r="I34" s="112">
        <v>1</v>
      </c>
      <c r="J34" s="112">
        <v>2</v>
      </c>
      <c r="K34" s="112">
        <v>233267</v>
      </c>
      <c r="L34" s="112">
        <v>427226</v>
      </c>
      <c r="M34" s="156">
        <f>SUM(N34:P34)</f>
        <v>822081</v>
      </c>
      <c r="N34" s="112">
        <v>592432</v>
      </c>
      <c r="O34" s="112">
        <v>227722</v>
      </c>
      <c r="P34" s="112">
        <v>1927</v>
      </c>
    </row>
    <row r="35" spans="1:16" ht="17.25" customHeight="1">
      <c r="A35" s="113"/>
      <c r="B35" s="141" t="s">
        <v>224</v>
      </c>
      <c r="C35" s="125">
        <v>96</v>
      </c>
      <c r="D35" s="156">
        <f>SUM(E35,H35)</f>
        <v>17020</v>
      </c>
      <c r="E35" s="156">
        <f>SUM(F35:G35)</f>
        <v>17020</v>
      </c>
      <c r="F35" s="112">
        <v>9240</v>
      </c>
      <c r="G35" s="112">
        <v>7780</v>
      </c>
      <c r="H35" s="112" t="s">
        <v>46</v>
      </c>
      <c r="I35" s="112" t="s">
        <v>46</v>
      </c>
      <c r="J35" s="112" t="s">
        <v>46</v>
      </c>
      <c r="K35" s="112">
        <v>7575069</v>
      </c>
      <c r="L35" s="112">
        <v>45064974</v>
      </c>
      <c r="M35" s="156">
        <f>SUM(N35:P35)</f>
        <v>60793480</v>
      </c>
      <c r="N35" s="112">
        <v>58810733</v>
      </c>
      <c r="O35" s="112">
        <v>1951597</v>
      </c>
      <c r="P35" s="112">
        <v>31150</v>
      </c>
    </row>
    <row r="36" spans="1:16" ht="17.25" customHeight="1">
      <c r="A36" s="113"/>
      <c r="B36" s="119"/>
      <c r="C36" s="147"/>
      <c r="D36" s="125"/>
      <c r="E36" s="125"/>
      <c r="F36" s="125"/>
      <c r="G36" s="125"/>
      <c r="H36" s="125"/>
      <c r="I36" s="125"/>
      <c r="J36" s="125"/>
      <c r="K36" s="125"/>
      <c r="L36" s="125"/>
      <c r="M36" s="118"/>
      <c r="N36" s="125"/>
      <c r="O36" s="125"/>
      <c r="P36" s="125"/>
    </row>
    <row r="37" spans="1:16" ht="17.25" customHeight="1">
      <c r="A37" s="160"/>
      <c r="B37" s="159" t="s">
        <v>230</v>
      </c>
      <c r="C37" s="122">
        <f>SUM(C38:C42)</f>
        <v>134</v>
      </c>
      <c r="D37" s="122">
        <f>SUM(D38:D42)</f>
        <v>2460</v>
      </c>
      <c r="E37" s="122">
        <f>SUM(E38:E42)</f>
        <v>2394</v>
      </c>
      <c r="F37" s="122">
        <f>SUM(F38:F42)</f>
        <v>1958</v>
      </c>
      <c r="G37" s="122">
        <f>SUM(G38:G42)</f>
        <v>436</v>
      </c>
      <c r="H37" s="122">
        <f>SUM(H38:H42)</f>
        <v>66</v>
      </c>
      <c r="I37" s="122">
        <f>SUM(I38:I42)</f>
        <v>41</v>
      </c>
      <c r="J37" s="122">
        <f>SUM(J38:J42)</f>
        <v>25</v>
      </c>
      <c r="K37" s="122">
        <f>SUM(K38:K42)</f>
        <v>1146043</v>
      </c>
      <c r="L37" s="122">
        <f>SUM(L38:L42)</f>
        <v>3422550</v>
      </c>
      <c r="M37" s="122">
        <f>SUM(M38:M42)</f>
        <v>5747027</v>
      </c>
      <c r="N37" s="122">
        <f>SUM(N38:N42)</f>
        <v>5244641</v>
      </c>
      <c r="O37" s="122">
        <f>SUM(O38:O42)</f>
        <v>341846</v>
      </c>
      <c r="P37" s="122">
        <f>SUM(P38:P42)</f>
        <v>160540</v>
      </c>
    </row>
    <row r="38" spans="1:16" ht="17.25" customHeight="1">
      <c r="A38" s="113"/>
      <c r="B38" s="141" t="s">
        <v>229</v>
      </c>
      <c r="C38" s="112">
        <v>47</v>
      </c>
      <c r="D38" s="156">
        <f>SUM(E38,H38)</f>
        <v>93</v>
      </c>
      <c r="E38" s="156">
        <f>SUM(F38:G38)</f>
        <v>43</v>
      </c>
      <c r="F38" s="112">
        <v>25</v>
      </c>
      <c r="G38" s="112">
        <v>18</v>
      </c>
      <c r="H38" s="156">
        <f>SUM(I38:J38)</f>
        <v>50</v>
      </c>
      <c r="I38" s="112">
        <v>33</v>
      </c>
      <c r="J38" s="112">
        <v>17</v>
      </c>
      <c r="K38" s="112">
        <v>15625</v>
      </c>
      <c r="L38" s="112">
        <v>26132</v>
      </c>
      <c r="M38" s="156">
        <f>SUM(N38:P38)</f>
        <v>68370</v>
      </c>
      <c r="N38" s="112">
        <v>26098</v>
      </c>
      <c r="O38" s="112">
        <v>41118</v>
      </c>
      <c r="P38" s="112">
        <v>1154</v>
      </c>
    </row>
    <row r="39" spans="1:16" ht="17.25" customHeight="1">
      <c r="A39" s="158" t="s">
        <v>233</v>
      </c>
      <c r="B39" s="141" t="s">
        <v>227</v>
      </c>
      <c r="C39" s="112">
        <v>30</v>
      </c>
      <c r="D39" s="156">
        <f>SUM(E39,H39)</f>
        <v>172</v>
      </c>
      <c r="E39" s="156">
        <f>SUM(F39:G39)</f>
        <v>158</v>
      </c>
      <c r="F39" s="112">
        <v>116</v>
      </c>
      <c r="G39" s="112">
        <v>42</v>
      </c>
      <c r="H39" s="156">
        <f>SUM(I39:J39)</f>
        <v>14</v>
      </c>
      <c r="I39" s="112">
        <v>7</v>
      </c>
      <c r="J39" s="112">
        <v>7</v>
      </c>
      <c r="K39" s="112">
        <v>66838</v>
      </c>
      <c r="L39" s="112">
        <v>80560</v>
      </c>
      <c r="M39" s="156">
        <f>SUM(N39:P39)</f>
        <v>204093</v>
      </c>
      <c r="N39" s="112">
        <v>155740</v>
      </c>
      <c r="O39" s="112">
        <v>47318</v>
      </c>
      <c r="P39" s="112">
        <v>1035</v>
      </c>
    </row>
    <row r="40" spans="1:16" ht="17.25" customHeight="1">
      <c r="A40" s="158"/>
      <c r="B40" s="141" t="s">
        <v>226</v>
      </c>
      <c r="C40" s="112">
        <v>29</v>
      </c>
      <c r="D40" s="156">
        <f>SUM(E40,H40)</f>
        <v>400</v>
      </c>
      <c r="E40" s="156">
        <f>SUM(F40:G40)</f>
        <v>398</v>
      </c>
      <c r="F40" s="112">
        <v>291</v>
      </c>
      <c r="G40" s="112">
        <v>107</v>
      </c>
      <c r="H40" s="156">
        <f>SUM(I40:J40)</f>
        <v>2</v>
      </c>
      <c r="I40" s="112">
        <v>1</v>
      </c>
      <c r="J40" s="112">
        <v>1</v>
      </c>
      <c r="K40" s="112">
        <v>169668</v>
      </c>
      <c r="L40" s="112">
        <v>271064</v>
      </c>
      <c r="M40" s="156">
        <f>SUM(N40:P40)</f>
        <v>633924</v>
      </c>
      <c r="N40" s="112">
        <v>555944</v>
      </c>
      <c r="O40" s="112">
        <v>77980</v>
      </c>
      <c r="P40" s="112" t="s">
        <v>46</v>
      </c>
    </row>
    <row r="41" spans="1:16" ht="17.25" customHeight="1">
      <c r="A41" s="113"/>
      <c r="B41" s="141" t="s">
        <v>225</v>
      </c>
      <c r="C41" s="112">
        <v>17</v>
      </c>
      <c r="D41" s="156">
        <f>SUM(E41,H41)</f>
        <v>409</v>
      </c>
      <c r="E41" s="156">
        <f>SUM(F41:G41)</f>
        <v>409</v>
      </c>
      <c r="F41" s="112">
        <v>320</v>
      </c>
      <c r="G41" s="112">
        <v>89</v>
      </c>
      <c r="H41" s="112" t="s">
        <v>46</v>
      </c>
      <c r="I41" s="112" t="s">
        <v>46</v>
      </c>
      <c r="J41" s="112" t="s">
        <v>46</v>
      </c>
      <c r="K41" s="112">
        <v>187915</v>
      </c>
      <c r="L41" s="112">
        <v>356579</v>
      </c>
      <c r="M41" s="156">
        <f>SUM(N41:P41)</f>
        <v>735046</v>
      </c>
      <c r="N41" s="112">
        <v>655837</v>
      </c>
      <c r="O41" s="112">
        <v>79209</v>
      </c>
      <c r="P41" s="112" t="s">
        <v>46</v>
      </c>
    </row>
    <row r="42" spans="1:16" ht="17.25" customHeight="1">
      <c r="A42" s="113"/>
      <c r="B42" s="141" t="s">
        <v>224</v>
      </c>
      <c r="C42" s="125">
        <v>11</v>
      </c>
      <c r="D42" s="156">
        <f>SUM(E42,H42)</f>
        <v>1386</v>
      </c>
      <c r="E42" s="156">
        <f>SUM(F42:G42)</f>
        <v>1386</v>
      </c>
      <c r="F42" s="112">
        <v>1206</v>
      </c>
      <c r="G42" s="112">
        <v>180</v>
      </c>
      <c r="H42" s="112" t="s">
        <v>46</v>
      </c>
      <c r="I42" s="112" t="s">
        <v>46</v>
      </c>
      <c r="J42" s="112" t="s">
        <v>46</v>
      </c>
      <c r="K42" s="112">
        <v>705997</v>
      </c>
      <c r="L42" s="112">
        <v>2688215</v>
      </c>
      <c r="M42" s="156">
        <f>SUM(N42:P42)</f>
        <v>4105594</v>
      </c>
      <c r="N42" s="112">
        <v>3851022</v>
      </c>
      <c r="O42" s="112">
        <v>96221</v>
      </c>
      <c r="P42" s="112">
        <v>158351</v>
      </c>
    </row>
    <row r="43" spans="1:16" ht="17.25" customHeight="1">
      <c r="A43" s="113"/>
      <c r="B43" s="119"/>
      <c r="C43" s="147"/>
      <c r="D43" s="125"/>
      <c r="E43" s="125"/>
      <c r="F43" s="125"/>
      <c r="G43" s="125"/>
      <c r="H43" s="125"/>
      <c r="I43" s="125"/>
      <c r="J43" s="125"/>
      <c r="K43" s="125"/>
      <c r="L43" s="125"/>
      <c r="M43" s="118"/>
      <c r="N43" s="125"/>
      <c r="O43" s="125"/>
      <c r="P43" s="125"/>
    </row>
    <row r="44" spans="1:16" ht="17.25" customHeight="1">
      <c r="A44" s="160"/>
      <c r="B44" s="159" t="s">
        <v>230</v>
      </c>
      <c r="C44" s="122">
        <f>SUM(C45:C49)</f>
        <v>16</v>
      </c>
      <c r="D44" s="122">
        <f>SUM(E44,H44)</f>
        <v>173</v>
      </c>
      <c r="E44" s="122">
        <f>SUM(F44:G44)</f>
        <v>163</v>
      </c>
      <c r="F44" s="122">
        <v>104</v>
      </c>
      <c r="G44" s="122">
        <v>59</v>
      </c>
      <c r="H44" s="122">
        <f>SUM(H45:H49)</f>
        <v>10</v>
      </c>
      <c r="I44" s="122">
        <f>SUM(I45:I49)</f>
        <v>6</v>
      </c>
      <c r="J44" s="122">
        <f>SUM(J45:J49)</f>
        <v>4</v>
      </c>
      <c r="K44" s="122">
        <v>61763</v>
      </c>
      <c r="L44" s="122">
        <v>112022</v>
      </c>
      <c r="M44" s="122">
        <f>SUM(N44:P44)</f>
        <v>199042</v>
      </c>
      <c r="N44" s="122">
        <v>192005</v>
      </c>
      <c r="O44" s="122">
        <v>6630</v>
      </c>
      <c r="P44" s="122">
        <v>407</v>
      </c>
    </row>
    <row r="45" spans="1:16" ht="17.25" customHeight="1">
      <c r="A45" s="113"/>
      <c r="B45" s="141" t="s">
        <v>229</v>
      </c>
      <c r="C45" s="112">
        <v>7</v>
      </c>
      <c r="D45" s="156">
        <f>SUM(E45,H45)</f>
        <v>17</v>
      </c>
      <c r="E45" s="156">
        <f>SUM(F45:G45)</f>
        <v>9</v>
      </c>
      <c r="F45" s="112">
        <v>4</v>
      </c>
      <c r="G45" s="112">
        <v>5</v>
      </c>
      <c r="H45" s="156">
        <f>SUM(I45:J45)</f>
        <v>8</v>
      </c>
      <c r="I45" s="112">
        <v>4</v>
      </c>
      <c r="J45" s="112">
        <v>4</v>
      </c>
      <c r="K45" s="112">
        <v>1950</v>
      </c>
      <c r="L45" s="112">
        <v>2781</v>
      </c>
      <c r="M45" s="156">
        <v>8712</v>
      </c>
      <c r="N45" s="112" t="s">
        <v>44</v>
      </c>
      <c r="O45" s="112" t="s">
        <v>44</v>
      </c>
      <c r="P45" s="112" t="s">
        <v>44</v>
      </c>
    </row>
    <row r="46" spans="1:16" ht="17.25" customHeight="1">
      <c r="A46" s="158" t="s">
        <v>232</v>
      </c>
      <c r="B46" s="141" t="s">
        <v>227</v>
      </c>
      <c r="C46" s="112">
        <v>5</v>
      </c>
      <c r="D46" s="156">
        <f>SUM(E46,H46)</f>
        <v>31</v>
      </c>
      <c r="E46" s="156">
        <f>SUM(F46:G46)</f>
        <v>29</v>
      </c>
      <c r="F46" s="112">
        <v>14</v>
      </c>
      <c r="G46" s="112">
        <v>15</v>
      </c>
      <c r="H46" s="156">
        <f>SUM(I46:J46)</f>
        <v>2</v>
      </c>
      <c r="I46" s="112">
        <v>2</v>
      </c>
      <c r="J46" s="112" t="s">
        <v>46</v>
      </c>
      <c r="K46" s="112">
        <v>11169</v>
      </c>
      <c r="L46" s="112">
        <v>10276</v>
      </c>
      <c r="M46" s="156">
        <f>SUM(N46:P46)</f>
        <v>31506</v>
      </c>
      <c r="N46" s="112">
        <v>30346</v>
      </c>
      <c r="O46" s="112">
        <v>1155</v>
      </c>
      <c r="P46" s="112">
        <v>5</v>
      </c>
    </row>
    <row r="47" spans="1:16" ht="17.25" customHeight="1">
      <c r="A47" s="158"/>
      <c r="B47" s="141" t="s">
        <v>226</v>
      </c>
      <c r="C47" s="112">
        <v>2</v>
      </c>
      <c r="D47" s="112" t="s">
        <v>44</v>
      </c>
      <c r="E47" s="112" t="s">
        <v>44</v>
      </c>
      <c r="F47" s="112" t="s">
        <v>44</v>
      </c>
      <c r="G47" s="112" t="s">
        <v>44</v>
      </c>
      <c r="H47" s="112" t="s">
        <v>46</v>
      </c>
      <c r="I47" s="112" t="s">
        <v>46</v>
      </c>
      <c r="J47" s="112" t="s">
        <v>46</v>
      </c>
      <c r="K47" s="112" t="s">
        <v>44</v>
      </c>
      <c r="L47" s="112" t="s">
        <v>44</v>
      </c>
      <c r="M47" s="112" t="s">
        <v>44</v>
      </c>
      <c r="N47" s="112" t="s">
        <v>44</v>
      </c>
      <c r="O47" s="112" t="s">
        <v>44</v>
      </c>
      <c r="P47" s="112" t="s">
        <v>46</v>
      </c>
    </row>
    <row r="48" spans="1:16" ht="17.25" customHeight="1">
      <c r="A48" s="113"/>
      <c r="B48" s="141" t="s">
        <v>225</v>
      </c>
      <c r="C48" s="112" t="s">
        <v>46</v>
      </c>
      <c r="D48" s="112" t="s">
        <v>46</v>
      </c>
      <c r="E48" s="112" t="s">
        <v>46</v>
      </c>
      <c r="F48" s="112" t="s">
        <v>46</v>
      </c>
      <c r="G48" s="112" t="s">
        <v>46</v>
      </c>
      <c r="H48" s="112" t="s">
        <v>46</v>
      </c>
      <c r="I48" s="112" t="s">
        <v>46</v>
      </c>
      <c r="J48" s="112" t="s">
        <v>46</v>
      </c>
      <c r="K48" s="112" t="s">
        <v>46</v>
      </c>
      <c r="L48" s="112" t="s">
        <v>46</v>
      </c>
      <c r="M48" s="112" t="s">
        <v>46</v>
      </c>
      <c r="N48" s="112" t="s">
        <v>46</v>
      </c>
      <c r="O48" s="112" t="s">
        <v>46</v>
      </c>
      <c r="P48" s="112" t="s">
        <v>46</v>
      </c>
    </row>
    <row r="49" spans="1:16" ht="17.25" customHeight="1">
      <c r="A49" s="113"/>
      <c r="B49" s="141" t="s">
        <v>224</v>
      </c>
      <c r="C49" s="125">
        <v>2</v>
      </c>
      <c r="D49" s="112" t="s">
        <v>44</v>
      </c>
      <c r="E49" s="112" t="s">
        <v>44</v>
      </c>
      <c r="F49" s="112" t="s">
        <v>44</v>
      </c>
      <c r="G49" s="112" t="s">
        <v>44</v>
      </c>
      <c r="H49" s="112" t="s">
        <v>46</v>
      </c>
      <c r="I49" s="112" t="s">
        <v>46</v>
      </c>
      <c r="J49" s="112" t="s">
        <v>46</v>
      </c>
      <c r="K49" s="112" t="s">
        <v>44</v>
      </c>
      <c r="L49" s="112" t="s">
        <v>44</v>
      </c>
      <c r="M49" s="112" t="s">
        <v>44</v>
      </c>
      <c r="N49" s="112" t="s">
        <v>44</v>
      </c>
      <c r="O49" s="112" t="s">
        <v>46</v>
      </c>
      <c r="P49" s="112" t="s">
        <v>44</v>
      </c>
    </row>
    <row r="50" spans="1:16" ht="17.25" customHeight="1">
      <c r="A50" s="113"/>
      <c r="B50" s="119"/>
      <c r="C50" s="138"/>
      <c r="D50" s="125"/>
      <c r="E50" s="125"/>
      <c r="F50" s="125"/>
      <c r="G50" s="125"/>
      <c r="H50" s="125"/>
      <c r="I50" s="125"/>
      <c r="J50" s="125"/>
      <c r="K50" s="125"/>
      <c r="L50" s="125"/>
      <c r="M50" s="118"/>
      <c r="N50" s="125"/>
      <c r="O50" s="125"/>
      <c r="P50" s="125"/>
    </row>
    <row r="51" spans="1:16" ht="17.25" customHeight="1">
      <c r="A51" s="160"/>
      <c r="B51" s="159" t="s">
        <v>230</v>
      </c>
      <c r="C51" s="161" t="s">
        <v>46</v>
      </c>
      <c r="D51" s="161" t="s">
        <v>46</v>
      </c>
      <c r="E51" s="161" t="s">
        <v>46</v>
      </c>
      <c r="F51" s="161" t="s">
        <v>46</v>
      </c>
      <c r="G51" s="161" t="s">
        <v>46</v>
      </c>
      <c r="H51" s="161" t="s">
        <v>46</v>
      </c>
      <c r="I51" s="161" t="s">
        <v>46</v>
      </c>
      <c r="J51" s="161" t="s">
        <v>46</v>
      </c>
      <c r="K51" s="161" t="s">
        <v>46</v>
      </c>
      <c r="L51" s="161" t="s">
        <v>46</v>
      </c>
      <c r="M51" s="161" t="s">
        <v>46</v>
      </c>
      <c r="N51" s="161" t="s">
        <v>46</v>
      </c>
      <c r="O51" s="161" t="s">
        <v>46</v>
      </c>
      <c r="P51" s="161" t="s">
        <v>46</v>
      </c>
    </row>
    <row r="52" spans="1:16" ht="17.25" customHeight="1">
      <c r="A52" s="113"/>
      <c r="B52" s="141" t="s">
        <v>229</v>
      </c>
      <c r="C52" s="112" t="s">
        <v>46</v>
      </c>
      <c r="D52" s="112" t="s">
        <v>46</v>
      </c>
      <c r="E52" s="112" t="s">
        <v>46</v>
      </c>
      <c r="F52" s="112" t="s">
        <v>46</v>
      </c>
      <c r="G52" s="112" t="s">
        <v>46</v>
      </c>
      <c r="H52" s="112" t="s">
        <v>46</v>
      </c>
      <c r="I52" s="112" t="s">
        <v>46</v>
      </c>
      <c r="J52" s="112" t="s">
        <v>46</v>
      </c>
      <c r="K52" s="112" t="s">
        <v>46</v>
      </c>
      <c r="L52" s="112" t="s">
        <v>46</v>
      </c>
      <c r="M52" s="112" t="s">
        <v>46</v>
      </c>
      <c r="N52" s="112" t="s">
        <v>46</v>
      </c>
      <c r="O52" s="112" t="s">
        <v>46</v>
      </c>
      <c r="P52" s="112" t="s">
        <v>46</v>
      </c>
    </row>
    <row r="53" spans="1:16" ht="17.25" customHeight="1">
      <c r="A53" s="158" t="s">
        <v>231</v>
      </c>
      <c r="B53" s="141" t="s">
        <v>227</v>
      </c>
      <c r="C53" s="112" t="s">
        <v>46</v>
      </c>
      <c r="D53" s="112" t="s">
        <v>46</v>
      </c>
      <c r="E53" s="112" t="s">
        <v>46</v>
      </c>
      <c r="F53" s="112" t="s">
        <v>46</v>
      </c>
      <c r="G53" s="112" t="s">
        <v>46</v>
      </c>
      <c r="H53" s="112" t="s">
        <v>46</v>
      </c>
      <c r="I53" s="112" t="s">
        <v>46</v>
      </c>
      <c r="J53" s="112" t="s">
        <v>46</v>
      </c>
      <c r="K53" s="112" t="s">
        <v>46</v>
      </c>
      <c r="L53" s="112" t="s">
        <v>46</v>
      </c>
      <c r="M53" s="112" t="s">
        <v>46</v>
      </c>
      <c r="N53" s="112" t="s">
        <v>46</v>
      </c>
      <c r="O53" s="112" t="s">
        <v>46</v>
      </c>
      <c r="P53" s="112" t="s">
        <v>46</v>
      </c>
    </row>
    <row r="54" spans="1:16" ht="17.25" customHeight="1">
      <c r="A54" s="158"/>
      <c r="B54" s="141" t="s">
        <v>226</v>
      </c>
      <c r="C54" s="112" t="s">
        <v>46</v>
      </c>
      <c r="D54" s="112" t="s">
        <v>46</v>
      </c>
      <c r="E54" s="112" t="s">
        <v>46</v>
      </c>
      <c r="F54" s="112" t="s">
        <v>46</v>
      </c>
      <c r="G54" s="112" t="s">
        <v>46</v>
      </c>
      <c r="H54" s="112" t="s">
        <v>46</v>
      </c>
      <c r="I54" s="112" t="s">
        <v>46</v>
      </c>
      <c r="J54" s="112" t="s">
        <v>46</v>
      </c>
      <c r="K54" s="112" t="s">
        <v>46</v>
      </c>
      <c r="L54" s="112" t="s">
        <v>46</v>
      </c>
      <c r="M54" s="112" t="s">
        <v>46</v>
      </c>
      <c r="N54" s="112" t="s">
        <v>46</v>
      </c>
      <c r="O54" s="112" t="s">
        <v>46</v>
      </c>
      <c r="P54" s="112" t="s">
        <v>46</v>
      </c>
    </row>
    <row r="55" spans="1:16" ht="17.25" customHeight="1">
      <c r="A55" s="113"/>
      <c r="B55" s="141" t="s">
        <v>225</v>
      </c>
      <c r="C55" s="112" t="s">
        <v>46</v>
      </c>
      <c r="D55" s="112" t="s">
        <v>46</v>
      </c>
      <c r="E55" s="112" t="s">
        <v>46</v>
      </c>
      <c r="F55" s="112" t="s">
        <v>46</v>
      </c>
      <c r="G55" s="112" t="s">
        <v>46</v>
      </c>
      <c r="H55" s="112" t="s">
        <v>46</v>
      </c>
      <c r="I55" s="112" t="s">
        <v>46</v>
      </c>
      <c r="J55" s="112" t="s">
        <v>46</v>
      </c>
      <c r="K55" s="112" t="s">
        <v>46</v>
      </c>
      <c r="L55" s="112" t="s">
        <v>46</v>
      </c>
      <c r="M55" s="112" t="s">
        <v>46</v>
      </c>
      <c r="N55" s="112" t="s">
        <v>46</v>
      </c>
      <c r="O55" s="112" t="s">
        <v>46</v>
      </c>
      <c r="P55" s="112" t="s">
        <v>46</v>
      </c>
    </row>
    <row r="56" spans="1:16" ht="17.25" customHeight="1">
      <c r="A56" s="113"/>
      <c r="B56" s="141" t="s">
        <v>224</v>
      </c>
      <c r="C56" s="112" t="s">
        <v>46</v>
      </c>
      <c r="D56" s="112" t="s">
        <v>46</v>
      </c>
      <c r="E56" s="112" t="s">
        <v>46</v>
      </c>
      <c r="F56" s="112" t="s">
        <v>46</v>
      </c>
      <c r="G56" s="112" t="s">
        <v>46</v>
      </c>
      <c r="H56" s="112" t="s">
        <v>46</v>
      </c>
      <c r="I56" s="112" t="s">
        <v>46</v>
      </c>
      <c r="J56" s="112" t="s">
        <v>46</v>
      </c>
      <c r="K56" s="112" t="s">
        <v>46</v>
      </c>
      <c r="L56" s="112" t="s">
        <v>46</v>
      </c>
      <c r="M56" s="112" t="s">
        <v>46</v>
      </c>
      <c r="N56" s="112" t="s">
        <v>46</v>
      </c>
      <c r="O56" s="112" t="s">
        <v>46</v>
      </c>
      <c r="P56" s="112" t="s">
        <v>46</v>
      </c>
    </row>
    <row r="57" spans="1:16" ht="17.25" customHeight="1">
      <c r="A57" s="113"/>
      <c r="B57" s="119"/>
      <c r="C57" s="125"/>
      <c r="D57" s="125"/>
      <c r="E57" s="125"/>
      <c r="F57" s="125"/>
      <c r="G57" s="125"/>
      <c r="H57" s="125"/>
      <c r="I57" s="125"/>
      <c r="J57" s="138"/>
      <c r="K57" s="138"/>
      <c r="L57" s="138"/>
      <c r="M57" s="118"/>
      <c r="N57" s="138"/>
      <c r="O57" s="138"/>
      <c r="P57" s="138"/>
    </row>
    <row r="58" spans="1:16" ht="17.25" customHeight="1">
      <c r="A58" s="160"/>
      <c r="B58" s="159" t="s">
        <v>230</v>
      </c>
      <c r="C58" s="122">
        <f>SUM(C59:C63)</f>
        <v>1211</v>
      </c>
      <c r="D58" s="122">
        <f>SUM(D59:D63)</f>
        <v>5080</v>
      </c>
      <c r="E58" s="122">
        <f>SUM(E59:E63)</f>
        <v>3311</v>
      </c>
      <c r="F58" s="122">
        <f>SUM(F59:F63)</f>
        <v>1649</v>
      </c>
      <c r="G58" s="122">
        <f>SUM(G59:G63)</f>
        <v>1662</v>
      </c>
      <c r="H58" s="122">
        <f>SUM(H59:H63)</f>
        <v>1769</v>
      </c>
      <c r="I58" s="122">
        <f>SUM(I59:I63)</f>
        <v>1092</v>
      </c>
      <c r="J58" s="122">
        <f>SUM(J59:J63)</f>
        <v>677</v>
      </c>
      <c r="K58" s="122">
        <f>SUM(K59:K63)</f>
        <v>1126204</v>
      </c>
      <c r="L58" s="122">
        <f>SUM(L59:L63)</f>
        <v>2702336</v>
      </c>
      <c r="M58" s="122">
        <f>SUM(M59:M63)</f>
        <v>5418341</v>
      </c>
      <c r="N58" s="122">
        <f>SUM(N59:N63)</f>
        <v>4591893</v>
      </c>
      <c r="O58" s="122">
        <f>SUM(O59:O63)</f>
        <v>812033</v>
      </c>
      <c r="P58" s="122">
        <f>SUM(P59:P63)</f>
        <v>14415</v>
      </c>
    </row>
    <row r="59" spans="1:16" ht="17.25" customHeight="1">
      <c r="A59" s="113"/>
      <c r="B59" s="141" t="s">
        <v>229</v>
      </c>
      <c r="C59" s="112">
        <v>881</v>
      </c>
      <c r="D59" s="156">
        <f>SUM(E59,H59)</f>
        <v>1752</v>
      </c>
      <c r="E59" s="156">
        <f>SUM(F59:G59)</f>
        <v>315</v>
      </c>
      <c r="F59" s="112">
        <v>134</v>
      </c>
      <c r="G59" s="112">
        <v>181</v>
      </c>
      <c r="H59" s="156">
        <f>SUM(I59:J59)</f>
        <v>1437</v>
      </c>
      <c r="I59" s="112">
        <v>886</v>
      </c>
      <c r="J59" s="112">
        <v>551</v>
      </c>
      <c r="K59" s="112">
        <v>82514</v>
      </c>
      <c r="L59" s="112">
        <v>273927</v>
      </c>
      <c r="M59" s="156">
        <f>SUM(N59:P59)</f>
        <v>753997</v>
      </c>
      <c r="N59" s="112">
        <v>335522</v>
      </c>
      <c r="O59" s="112">
        <v>414287</v>
      </c>
      <c r="P59" s="112">
        <v>4188</v>
      </c>
    </row>
    <row r="60" spans="1:16" ht="17.25" customHeight="1">
      <c r="A60" s="158" t="s">
        <v>228</v>
      </c>
      <c r="B60" s="141" t="s">
        <v>227</v>
      </c>
      <c r="C60" s="112">
        <v>261</v>
      </c>
      <c r="D60" s="156">
        <f>SUM(E60,H60)</f>
        <v>1411</v>
      </c>
      <c r="E60" s="156">
        <f>SUM(F60:G60)</f>
        <v>1086</v>
      </c>
      <c r="F60" s="112">
        <v>517</v>
      </c>
      <c r="G60" s="112">
        <v>569</v>
      </c>
      <c r="H60" s="156">
        <f>SUM(I60:J60)</f>
        <v>325</v>
      </c>
      <c r="I60" s="112">
        <v>200</v>
      </c>
      <c r="J60" s="112">
        <v>125</v>
      </c>
      <c r="K60" s="112">
        <v>322917</v>
      </c>
      <c r="L60" s="112">
        <v>424714</v>
      </c>
      <c r="M60" s="156">
        <f>SUM(N60:P60)</f>
        <v>1046574</v>
      </c>
      <c r="N60" s="112">
        <v>818956</v>
      </c>
      <c r="O60" s="112">
        <v>219348</v>
      </c>
      <c r="P60" s="112">
        <v>8270</v>
      </c>
    </row>
    <row r="61" spans="1:16" ht="17.25" customHeight="1">
      <c r="A61" s="157"/>
      <c r="B61" s="141" t="s">
        <v>226</v>
      </c>
      <c r="C61" s="112">
        <v>41</v>
      </c>
      <c r="D61" s="156">
        <f>SUM(E61,H61)</f>
        <v>538</v>
      </c>
      <c r="E61" s="156">
        <f>SUM(F61:G61)</f>
        <v>533</v>
      </c>
      <c r="F61" s="112">
        <v>291</v>
      </c>
      <c r="G61" s="112">
        <v>242</v>
      </c>
      <c r="H61" s="156">
        <f>SUM(I61:J61)</f>
        <v>5</v>
      </c>
      <c r="I61" s="112">
        <v>4</v>
      </c>
      <c r="J61" s="112">
        <v>1</v>
      </c>
      <c r="K61" s="112">
        <v>172234</v>
      </c>
      <c r="L61" s="112">
        <v>266990</v>
      </c>
      <c r="M61" s="156">
        <f>SUM(N61:P61)</f>
        <v>595599</v>
      </c>
      <c r="N61" s="112">
        <v>512030</v>
      </c>
      <c r="O61" s="112">
        <v>82909</v>
      </c>
      <c r="P61" s="112">
        <v>660</v>
      </c>
    </row>
    <row r="62" spans="1:16" ht="17.25" customHeight="1">
      <c r="A62" s="113"/>
      <c r="B62" s="141" t="s">
        <v>225</v>
      </c>
      <c r="C62" s="112">
        <v>11</v>
      </c>
      <c r="D62" s="156">
        <f>SUM(E62,H62)</f>
        <v>275</v>
      </c>
      <c r="E62" s="156">
        <f>SUM(F62:G62)</f>
        <v>273</v>
      </c>
      <c r="F62" s="112">
        <v>94</v>
      </c>
      <c r="G62" s="112">
        <v>179</v>
      </c>
      <c r="H62" s="156">
        <f>SUM(I62:J62)</f>
        <v>2</v>
      </c>
      <c r="I62" s="112">
        <v>2</v>
      </c>
      <c r="J62" s="112" t="s">
        <v>46</v>
      </c>
      <c r="K62" s="112">
        <v>90935</v>
      </c>
      <c r="L62" s="112">
        <v>92705</v>
      </c>
      <c r="M62" s="156">
        <f>SUM(N62:P62)</f>
        <v>380954</v>
      </c>
      <c r="N62" s="112">
        <v>341657</v>
      </c>
      <c r="O62" s="112">
        <v>38000</v>
      </c>
      <c r="P62" s="112">
        <v>1297</v>
      </c>
    </row>
    <row r="63" spans="1:16" ht="17.25" customHeight="1">
      <c r="A63" s="110"/>
      <c r="B63" s="155" t="s">
        <v>224</v>
      </c>
      <c r="C63" s="154">
        <v>17</v>
      </c>
      <c r="D63" s="109">
        <f>SUM(E63,H63)</f>
        <v>1104</v>
      </c>
      <c r="E63" s="109">
        <f>SUM(F63:G63)</f>
        <v>1104</v>
      </c>
      <c r="F63" s="154">
        <v>613</v>
      </c>
      <c r="G63" s="154">
        <v>491</v>
      </c>
      <c r="H63" s="154" t="s">
        <v>46</v>
      </c>
      <c r="I63" s="154" t="s">
        <v>46</v>
      </c>
      <c r="J63" s="154" t="s">
        <v>46</v>
      </c>
      <c r="K63" s="154">
        <v>457604</v>
      </c>
      <c r="L63" s="154">
        <v>1644000</v>
      </c>
      <c r="M63" s="109">
        <f>SUM(N63:P63)</f>
        <v>2641217</v>
      </c>
      <c r="N63" s="154">
        <v>2583728</v>
      </c>
      <c r="O63" s="154">
        <v>57489</v>
      </c>
      <c r="P63" s="154" t="s">
        <v>46</v>
      </c>
    </row>
    <row r="64" spans="1:16" ht="17.25" customHeight="1">
      <c r="A64" s="98" t="s">
        <v>223</v>
      </c>
      <c r="B64" s="9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7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</sheetData>
  <sheetProtection/>
  <mergeCells count="26">
    <mergeCell ref="A53:A54"/>
    <mergeCell ref="A60:A61"/>
    <mergeCell ref="A11:A12"/>
    <mergeCell ref="A18:A19"/>
    <mergeCell ref="A25:A26"/>
    <mergeCell ref="A32:A33"/>
    <mergeCell ref="A39:A40"/>
    <mergeCell ref="A46:A47"/>
    <mergeCell ref="M6:P6"/>
    <mergeCell ref="D7:D8"/>
    <mergeCell ref="E7:G7"/>
    <mergeCell ref="H7:J7"/>
    <mergeCell ref="M7:M8"/>
    <mergeCell ref="N7:N8"/>
    <mergeCell ref="O7:O8"/>
    <mergeCell ref="P7:P8"/>
    <mergeCell ref="A1:B1"/>
    <mergeCell ref="N1:P1"/>
    <mergeCell ref="A3:P3"/>
    <mergeCell ref="A4:P4"/>
    <mergeCell ref="A6:A8"/>
    <mergeCell ref="B6:B8"/>
    <mergeCell ref="C6:C8"/>
    <mergeCell ref="D6:J6"/>
    <mergeCell ref="K6:K8"/>
    <mergeCell ref="L6:L8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59">
      <selection activeCell="B64" sqref="B64"/>
    </sheetView>
  </sheetViews>
  <sheetFormatPr defaultColWidth="8.796875" defaultRowHeight="18.75" customHeight="1"/>
  <cols>
    <col min="1" max="1" width="3.09765625" style="0" customWidth="1"/>
    <col min="2" max="11" width="13.09765625" style="0" customWidth="1"/>
    <col min="12" max="14" width="14.3984375" style="0" customWidth="1"/>
    <col min="15" max="16384" width="13.09765625" style="0" customWidth="1"/>
  </cols>
  <sheetData>
    <row r="1" spans="1:16" ht="18.75" customHeight="1">
      <c r="A1" s="175" t="s">
        <v>348</v>
      </c>
      <c r="B1" s="199"/>
      <c r="C1" s="19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60" t="s">
        <v>347</v>
      </c>
      <c r="P1" s="61"/>
    </row>
    <row r="2" spans="1:16" ht="18.75" customHeight="1">
      <c r="A2" s="28" t="s">
        <v>346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176" t="s">
        <v>273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8.75" customHeight="1">
      <c r="A4" s="95" t="s">
        <v>345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8.75" customHeight="1" thickBot="1">
      <c r="A5" s="198" t="s">
        <v>272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.75" customHeight="1">
      <c r="A6" s="4"/>
      <c r="B6" s="5"/>
      <c r="C6" s="5"/>
      <c r="D6" s="197" t="s">
        <v>344</v>
      </c>
      <c r="E6" s="194"/>
      <c r="F6" s="194"/>
      <c r="G6" s="194"/>
      <c r="H6" s="194"/>
      <c r="I6" s="194"/>
      <c r="J6" s="196"/>
      <c r="K6" s="172" t="s">
        <v>343</v>
      </c>
      <c r="L6" s="171" t="s">
        <v>342</v>
      </c>
      <c r="M6" s="195" t="s">
        <v>341</v>
      </c>
      <c r="N6" s="194"/>
      <c r="O6" s="194"/>
      <c r="P6" s="194"/>
    </row>
    <row r="7" spans="1:16" ht="18.75" customHeight="1">
      <c r="A7" s="94" t="s">
        <v>340</v>
      </c>
      <c r="B7" s="40"/>
      <c r="C7" s="193" t="s">
        <v>339</v>
      </c>
      <c r="D7" s="50" t="s">
        <v>265</v>
      </c>
      <c r="E7" s="192" t="s">
        <v>338</v>
      </c>
      <c r="F7" s="191"/>
      <c r="G7" s="190"/>
      <c r="H7" s="192" t="s">
        <v>337</v>
      </c>
      <c r="I7" s="191"/>
      <c r="J7" s="190"/>
      <c r="K7" s="37"/>
      <c r="L7" s="37"/>
      <c r="M7" s="50" t="s">
        <v>230</v>
      </c>
      <c r="N7" s="55" t="s">
        <v>336</v>
      </c>
      <c r="O7" s="55" t="s">
        <v>335</v>
      </c>
      <c r="P7" s="189" t="s">
        <v>334</v>
      </c>
    </row>
    <row r="8" spans="1:16" ht="18.75" customHeight="1">
      <c r="A8" s="183"/>
      <c r="B8" s="188"/>
      <c r="C8" s="10"/>
      <c r="D8" s="51"/>
      <c r="E8" s="15" t="s">
        <v>230</v>
      </c>
      <c r="F8" s="15" t="s">
        <v>259</v>
      </c>
      <c r="G8" s="15" t="s">
        <v>258</v>
      </c>
      <c r="H8" s="15" t="s">
        <v>230</v>
      </c>
      <c r="I8" s="15" t="s">
        <v>259</v>
      </c>
      <c r="J8" s="15" t="s">
        <v>258</v>
      </c>
      <c r="K8" s="38"/>
      <c r="L8" s="38"/>
      <c r="M8" s="51"/>
      <c r="N8" s="38"/>
      <c r="O8" s="38"/>
      <c r="P8" s="88"/>
    </row>
    <row r="9" spans="1:16" ht="18.75" customHeight="1">
      <c r="A9" s="184" t="s">
        <v>333</v>
      </c>
      <c r="B9" s="86"/>
      <c r="C9" s="85">
        <f>SUM(C11:C20,C23,C29,C39,C46,C52,C60,C66)</f>
        <v>11478</v>
      </c>
      <c r="D9" s="85">
        <f>SUM(D11:D20,D23,D29,D39,D46,D52,D60,D66)</f>
        <v>128247</v>
      </c>
      <c r="E9" s="85">
        <f>SUM(E11:E20,E23,E29,E39,E46,E52,E60,E66)</f>
        <v>117041</v>
      </c>
      <c r="F9" s="85">
        <f>SUM(F11:F20,F23,F29,F39,F46,F52,F60,F66)</f>
        <v>66913</v>
      </c>
      <c r="G9" s="85">
        <f>SUM(G11:G20,G23,G29,G39,G46,G52,G60,G66)</f>
        <v>50128</v>
      </c>
      <c r="H9" s="85">
        <f>SUM(H11:H20,H23,H29,H39,H46,H52,H60,H66)</f>
        <v>11206</v>
      </c>
      <c r="I9" s="85">
        <f>SUM(I11:I20,I23,I29,I39,I46,I52,I60,I66)</f>
        <v>6782</v>
      </c>
      <c r="J9" s="85">
        <f>SUM(J11:J20,J23,J29,J39,J46,J52,J60,J66)</f>
        <v>4424</v>
      </c>
      <c r="K9" s="85">
        <f>SUM(K11:K20,K23,K29,K39,K46,K52,K60,K66)</f>
        <v>47759113</v>
      </c>
      <c r="L9" s="85">
        <f>SUM(L11:L20,L23,L29,L39,L46,L52,L60,L66)</f>
        <v>150598274</v>
      </c>
      <c r="M9" s="85">
        <f>SUM(M11:M20,M23,M29,M39,M46,M52,M60,M66)</f>
        <v>275833161</v>
      </c>
      <c r="N9" s="85">
        <f>SUM(N11:N20,N23,N29,N39,N46,N52,N60,N66)</f>
        <v>243109604</v>
      </c>
      <c r="O9" s="85">
        <f>SUM(O11:O20,O23,O29,O39,O46,O52,O60,O66)</f>
        <v>32121557</v>
      </c>
      <c r="P9" s="85">
        <f>SUM(P11:P20,P23,P29,P39,P46,P52,P60,P66)</f>
        <v>602000</v>
      </c>
    </row>
    <row r="10" spans="1:16" ht="18.75" customHeight="1">
      <c r="A10" s="87"/>
      <c r="B10" s="8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8.75" customHeight="1">
      <c r="A11" s="184" t="s">
        <v>332</v>
      </c>
      <c r="B11" s="86"/>
      <c r="C11" s="85">
        <v>2736</v>
      </c>
      <c r="D11" s="85">
        <f>SUM(E11,H11)</f>
        <v>31662</v>
      </c>
      <c r="E11" s="85">
        <f>SUM(F11:G11)</f>
        <v>29553</v>
      </c>
      <c r="F11" s="85">
        <v>17613</v>
      </c>
      <c r="G11" s="85">
        <v>11940</v>
      </c>
      <c r="H11" s="85">
        <f>SUM(I11:J11)</f>
        <v>2109</v>
      </c>
      <c r="I11" s="85">
        <v>1397</v>
      </c>
      <c r="J11" s="85">
        <v>712</v>
      </c>
      <c r="K11" s="85">
        <v>12380765</v>
      </c>
      <c r="L11" s="85">
        <v>32349928</v>
      </c>
      <c r="M11" s="85">
        <f>SUM(N11:P11)</f>
        <v>64739603</v>
      </c>
      <c r="N11" s="85">
        <v>57956867</v>
      </c>
      <c r="O11" s="85">
        <v>6644174</v>
      </c>
      <c r="P11" s="85">
        <v>138562</v>
      </c>
    </row>
    <row r="12" spans="1:16" ht="18.75" customHeight="1">
      <c r="A12" s="184" t="s">
        <v>331</v>
      </c>
      <c r="B12" s="86"/>
      <c r="C12" s="85">
        <v>328</v>
      </c>
      <c r="D12" s="85">
        <f>SUM(E12,H12)</f>
        <v>4981</v>
      </c>
      <c r="E12" s="85">
        <f>SUM(F12:G12)</f>
        <v>4697</v>
      </c>
      <c r="F12" s="85">
        <v>2208</v>
      </c>
      <c r="G12" s="85">
        <v>2489</v>
      </c>
      <c r="H12" s="85">
        <f>SUM(I12:J12)</f>
        <v>284</v>
      </c>
      <c r="I12" s="85">
        <v>170</v>
      </c>
      <c r="J12" s="85">
        <v>114</v>
      </c>
      <c r="K12" s="85">
        <v>1630869</v>
      </c>
      <c r="L12" s="85">
        <v>6444746</v>
      </c>
      <c r="M12" s="85">
        <f>SUM(N12:P12)</f>
        <v>9791158</v>
      </c>
      <c r="N12" s="85">
        <v>9057194</v>
      </c>
      <c r="O12" s="85">
        <v>727112</v>
      </c>
      <c r="P12" s="85">
        <v>6852</v>
      </c>
    </row>
    <row r="13" spans="1:16" ht="18.75" customHeight="1">
      <c r="A13" s="184" t="s">
        <v>330</v>
      </c>
      <c r="B13" s="86"/>
      <c r="C13" s="85">
        <v>1823</v>
      </c>
      <c r="D13" s="85">
        <f>SUM(E13,H13)</f>
        <v>16708</v>
      </c>
      <c r="E13" s="85">
        <f>SUM(F13:G13)</f>
        <v>14605</v>
      </c>
      <c r="F13" s="85">
        <v>9212</v>
      </c>
      <c r="G13" s="85">
        <v>5393</v>
      </c>
      <c r="H13" s="85">
        <f>SUM(I13:J13)</f>
        <v>2103</v>
      </c>
      <c r="I13" s="85">
        <v>1191</v>
      </c>
      <c r="J13" s="85">
        <v>912</v>
      </c>
      <c r="K13" s="85">
        <v>6327492</v>
      </c>
      <c r="L13" s="85">
        <v>23947121</v>
      </c>
      <c r="M13" s="85">
        <f>SUM(N13:P13)</f>
        <v>41783603</v>
      </c>
      <c r="N13" s="85">
        <v>36989516</v>
      </c>
      <c r="O13" s="85">
        <v>4733405</v>
      </c>
      <c r="P13" s="85">
        <v>60682</v>
      </c>
    </row>
    <row r="14" spans="1:16" ht="18.75" customHeight="1">
      <c r="A14" s="184" t="s">
        <v>329</v>
      </c>
      <c r="B14" s="86"/>
      <c r="C14" s="85">
        <v>496</v>
      </c>
      <c r="D14" s="85">
        <f>SUM(E14,H14)</f>
        <v>2766</v>
      </c>
      <c r="E14" s="85">
        <f>SUM(F14:G14)</f>
        <v>2133</v>
      </c>
      <c r="F14" s="85">
        <v>986</v>
      </c>
      <c r="G14" s="85">
        <v>1147</v>
      </c>
      <c r="H14" s="85">
        <f>SUM(I14:J14)</f>
        <v>633</v>
      </c>
      <c r="I14" s="85">
        <v>421</v>
      </c>
      <c r="J14" s="85">
        <v>212</v>
      </c>
      <c r="K14" s="85">
        <v>623895</v>
      </c>
      <c r="L14" s="85">
        <v>1284737</v>
      </c>
      <c r="M14" s="85">
        <f>SUM(N14:P14)</f>
        <v>2433676</v>
      </c>
      <c r="N14" s="85">
        <v>2258810</v>
      </c>
      <c r="O14" s="85">
        <v>168305</v>
      </c>
      <c r="P14" s="85">
        <v>6561</v>
      </c>
    </row>
    <row r="15" spans="1:16" ht="18.75" customHeight="1">
      <c r="A15" s="184" t="s">
        <v>328</v>
      </c>
      <c r="B15" s="86"/>
      <c r="C15" s="85">
        <v>131</v>
      </c>
      <c r="D15" s="85">
        <f>SUM(E15,H15)</f>
        <v>2042</v>
      </c>
      <c r="E15" s="85">
        <f>SUM(F15:G15)</f>
        <v>1943</v>
      </c>
      <c r="F15" s="85">
        <v>515</v>
      </c>
      <c r="G15" s="85">
        <v>1428</v>
      </c>
      <c r="H15" s="85">
        <f>SUM(I15:J15)</f>
        <v>99</v>
      </c>
      <c r="I15" s="85">
        <v>58</v>
      </c>
      <c r="J15" s="85">
        <v>41</v>
      </c>
      <c r="K15" s="85">
        <v>469167</v>
      </c>
      <c r="L15" s="85">
        <v>1038448</v>
      </c>
      <c r="M15" s="85">
        <f>SUM(N15:P15)</f>
        <v>1948110</v>
      </c>
      <c r="N15" s="85">
        <v>1548079</v>
      </c>
      <c r="O15" s="85">
        <v>399524</v>
      </c>
      <c r="P15" s="85">
        <v>507</v>
      </c>
    </row>
    <row r="16" spans="1:16" ht="18.75" customHeight="1">
      <c r="A16" s="184" t="s">
        <v>327</v>
      </c>
      <c r="B16" s="86"/>
      <c r="C16" s="85">
        <v>816</v>
      </c>
      <c r="D16" s="85">
        <f>SUM(E16,H16)</f>
        <v>8165</v>
      </c>
      <c r="E16" s="85">
        <f>SUM(F16:G16)</f>
        <v>7259</v>
      </c>
      <c r="F16" s="85">
        <v>4217</v>
      </c>
      <c r="G16" s="85">
        <v>3042</v>
      </c>
      <c r="H16" s="85">
        <f>SUM(I16:J16)</f>
        <v>906</v>
      </c>
      <c r="I16" s="85">
        <v>512</v>
      </c>
      <c r="J16" s="85">
        <v>394</v>
      </c>
      <c r="K16" s="85">
        <v>2982335</v>
      </c>
      <c r="L16" s="85">
        <v>7018252</v>
      </c>
      <c r="M16" s="85">
        <f>SUM(N16:P16)</f>
        <v>14278031</v>
      </c>
      <c r="N16" s="85">
        <v>11710384</v>
      </c>
      <c r="O16" s="85">
        <v>2554435</v>
      </c>
      <c r="P16" s="85">
        <v>13212</v>
      </c>
    </row>
    <row r="17" spans="1:16" ht="18.75" customHeight="1">
      <c r="A17" s="184" t="s">
        <v>326</v>
      </c>
      <c r="B17" s="86"/>
      <c r="C17" s="85">
        <v>289</v>
      </c>
      <c r="D17" s="85">
        <f>SUM(E17,H17)</f>
        <v>3532</v>
      </c>
      <c r="E17" s="85">
        <f>SUM(F17:G17)</f>
        <v>3228</v>
      </c>
      <c r="F17" s="85">
        <v>1560</v>
      </c>
      <c r="G17" s="85">
        <v>1668</v>
      </c>
      <c r="H17" s="85">
        <f>SUM(I17:J17)</f>
        <v>304</v>
      </c>
      <c r="I17" s="85">
        <v>159</v>
      </c>
      <c r="J17" s="85">
        <v>145</v>
      </c>
      <c r="K17" s="85">
        <v>1211332</v>
      </c>
      <c r="L17" s="85">
        <v>2948834</v>
      </c>
      <c r="M17" s="85">
        <f>SUM(N17:P17)</f>
        <v>5773650</v>
      </c>
      <c r="N17" s="85">
        <v>4604610</v>
      </c>
      <c r="O17" s="85">
        <v>1165022</v>
      </c>
      <c r="P17" s="85">
        <v>4018</v>
      </c>
    </row>
    <row r="18" spans="1:16" ht="18.75" customHeight="1">
      <c r="A18" s="184" t="s">
        <v>325</v>
      </c>
      <c r="B18" s="86"/>
      <c r="C18" s="85">
        <v>523</v>
      </c>
      <c r="D18" s="85">
        <f>SUM(E18,H18)</f>
        <v>13034</v>
      </c>
      <c r="E18" s="85">
        <f>SUM(F18:G18)</f>
        <v>12809</v>
      </c>
      <c r="F18" s="85">
        <v>8254</v>
      </c>
      <c r="G18" s="85">
        <v>4555</v>
      </c>
      <c r="H18" s="85">
        <f>SUM(I18:J18)</f>
        <v>225</v>
      </c>
      <c r="I18" s="85">
        <v>160</v>
      </c>
      <c r="J18" s="85">
        <v>65</v>
      </c>
      <c r="K18" s="85">
        <v>5658301</v>
      </c>
      <c r="L18" s="85">
        <v>21667558</v>
      </c>
      <c r="M18" s="85">
        <f>SUM(N18:P18)</f>
        <v>37226167</v>
      </c>
      <c r="N18" s="85">
        <v>35429068</v>
      </c>
      <c r="O18" s="85">
        <v>1550214</v>
      </c>
      <c r="P18" s="85">
        <v>246885</v>
      </c>
    </row>
    <row r="19" spans="1:16" ht="18.75" customHeight="1">
      <c r="A19" s="184"/>
      <c r="B19" s="8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8.75" customHeight="1">
      <c r="A20" s="184" t="s">
        <v>324</v>
      </c>
      <c r="B20" s="86"/>
      <c r="C20" s="85">
        <f>SUM(C21)</f>
        <v>427</v>
      </c>
      <c r="D20" s="85">
        <f>SUM(D21)</f>
        <v>1330</v>
      </c>
      <c r="E20" s="85">
        <f>SUM(E21)</f>
        <v>581</v>
      </c>
      <c r="F20" s="85">
        <f>SUM(F21)</f>
        <v>332</v>
      </c>
      <c r="G20" s="85">
        <f>SUM(G21)</f>
        <v>249</v>
      </c>
      <c r="H20" s="85">
        <f>SUM(H21)</f>
        <v>749</v>
      </c>
      <c r="I20" s="85">
        <f>SUM(I21)</f>
        <v>428</v>
      </c>
      <c r="J20" s="85">
        <f>SUM(J21)</f>
        <v>321</v>
      </c>
      <c r="K20" s="85">
        <f>SUM(K21)</f>
        <v>225488</v>
      </c>
      <c r="L20" s="85">
        <f>SUM(L21)</f>
        <v>585031</v>
      </c>
      <c r="M20" s="85">
        <f>SUM(M21)</f>
        <v>1218249</v>
      </c>
      <c r="N20" s="85">
        <f>SUM(N21)</f>
        <v>911697</v>
      </c>
      <c r="O20" s="85">
        <f>SUM(O21)</f>
        <v>305894</v>
      </c>
      <c r="P20" s="85">
        <f>SUM(P21)</f>
        <v>658</v>
      </c>
    </row>
    <row r="21" spans="1:16" ht="18.75" customHeight="1">
      <c r="A21" s="185"/>
      <c r="B21" s="33" t="s">
        <v>323</v>
      </c>
      <c r="C21" s="81">
        <v>427</v>
      </c>
      <c r="D21" s="80">
        <f>SUM(E21,H21)</f>
        <v>1330</v>
      </c>
      <c r="E21" s="80">
        <f>SUM(F21:G21)</f>
        <v>581</v>
      </c>
      <c r="F21" s="80">
        <v>332</v>
      </c>
      <c r="G21" s="80">
        <v>249</v>
      </c>
      <c r="H21" s="80">
        <f>SUM(I21:J21)</f>
        <v>749</v>
      </c>
      <c r="I21" s="80">
        <v>428</v>
      </c>
      <c r="J21" s="80">
        <v>321</v>
      </c>
      <c r="K21" s="80">
        <v>225488</v>
      </c>
      <c r="L21" s="80">
        <v>585031</v>
      </c>
      <c r="M21" s="80">
        <f>SUM(N21:P21)</f>
        <v>1218249</v>
      </c>
      <c r="N21" s="81">
        <v>911697</v>
      </c>
      <c r="O21" s="81">
        <v>305894</v>
      </c>
      <c r="P21" s="81">
        <v>658</v>
      </c>
    </row>
    <row r="22" spans="1:16" ht="18.75" customHeight="1">
      <c r="A22" s="185"/>
      <c r="B22" s="3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8.75" customHeight="1">
      <c r="A23" s="184" t="s">
        <v>322</v>
      </c>
      <c r="B23" s="86"/>
      <c r="C23" s="85">
        <f>SUM(C24:C27)</f>
        <v>813</v>
      </c>
      <c r="D23" s="85">
        <f>SUM(D24:D27)</f>
        <v>11550</v>
      </c>
      <c r="E23" s="85">
        <f>SUM(E24:E27)</f>
        <v>10749</v>
      </c>
      <c r="F23" s="85">
        <f>SUM(F24:F27)</f>
        <v>7324</v>
      </c>
      <c r="G23" s="85">
        <f>SUM(G24:G27)</f>
        <v>3425</v>
      </c>
      <c r="H23" s="85">
        <f>SUM(H24:H27)</f>
        <v>801</v>
      </c>
      <c r="I23" s="85">
        <f>SUM(I24:I27)</f>
        <v>495</v>
      </c>
      <c r="J23" s="85">
        <f>SUM(J24:J27)</f>
        <v>306</v>
      </c>
      <c r="K23" s="85">
        <f>SUM(K24:K27)</f>
        <v>5384023</v>
      </c>
      <c r="L23" s="85">
        <f>SUM(L24:L27)</f>
        <v>16248401</v>
      </c>
      <c r="M23" s="85">
        <f>SUM(M24:M27)</f>
        <v>29929322</v>
      </c>
      <c r="N23" s="85">
        <f>SUM(N24:N27)</f>
        <v>25050986</v>
      </c>
      <c r="O23" s="85">
        <f>SUM(O24:O27)</f>
        <v>4851662</v>
      </c>
      <c r="P23" s="85">
        <f>SUM(P24:P27)</f>
        <v>26674</v>
      </c>
    </row>
    <row r="24" spans="1:16" ht="18.75" customHeight="1">
      <c r="A24" s="185"/>
      <c r="B24" s="33" t="s">
        <v>321</v>
      </c>
      <c r="C24" s="75">
        <v>296</v>
      </c>
      <c r="D24" s="80">
        <f>SUM(E24,H24)</f>
        <v>4728</v>
      </c>
      <c r="E24" s="80">
        <f>SUM(F24:G24)</f>
        <v>4422</v>
      </c>
      <c r="F24" s="80">
        <v>2857</v>
      </c>
      <c r="G24" s="80">
        <v>1565</v>
      </c>
      <c r="H24" s="80">
        <f>SUM(I24:J24)</f>
        <v>306</v>
      </c>
      <c r="I24" s="80">
        <v>185</v>
      </c>
      <c r="J24" s="80">
        <v>121</v>
      </c>
      <c r="K24" s="80">
        <v>2185906</v>
      </c>
      <c r="L24" s="80">
        <v>5651933</v>
      </c>
      <c r="M24" s="80">
        <f>SUM(N24:P24)</f>
        <v>10938499</v>
      </c>
      <c r="N24" s="75">
        <v>7310248</v>
      </c>
      <c r="O24" s="75">
        <v>3625574</v>
      </c>
      <c r="P24" s="75">
        <v>2677</v>
      </c>
    </row>
    <row r="25" spans="1:16" ht="18.75" customHeight="1">
      <c r="A25" s="185"/>
      <c r="B25" s="33" t="s">
        <v>320</v>
      </c>
      <c r="C25" s="75">
        <v>303</v>
      </c>
      <c r="D25" s="80">
        <f>SUM(E25,H25)</f>
        <v>2570</v>
      </c>
      <c r="E25" s="80">
        <f>SUM(F25:G25)</f>
        <v>2237</v>
      </c>
      <c r="F25" s="80">
        <v>1399</v>
      </c>
      <c r="G25" s="80">
        <v>838</v>
      </c>
      <c r="H25" s="80">
        <f>SUM(I25:J25)</f>
        <v>333</v>
      </c>
      <c r="I25" s="80">
        <v>221</v>
      </c>
      <c r="J25" s="80">
        <v>112</v>
      </c>
      <c r="K25" s="80">
        <v>865379</v>
      </c>
      <c r="L25" s="80">
        <v>2561011</v>
      </c>
      <c r="M25" s="80">
        <f>SUM(N25:P25)</f>
        <v>4486176</v>
      </c>
      <c r="N25" s="75">
        <v>3855923</v>
      </c>
      <c r="O25" s="75">
        <v>617620</v>
      </c>
      <c r="P25" s="75">
        <v>12633</v>
      </c>
    </row>
    <row r="26" spans="1:16" ht="18.75" customHeight="1">
      <c r="A26" s="185"/>
      <c r="B26" s="33" t="s">
        <v>319</v>
      </c>
      <c r="C26" s="75">
        <v>142</v>
      </c>
      <c r="D26" s="80">
        <f>SUM(E26,H26)</f>
        <v>2560</v>
      </c>
      <c r="E26" s="80">
        <f>SUM(F26:G26)</f>
        <v>2441</v>
      </c>
      <c r="F26" s="80">
        <v>1732</v>
      </c>
      <c r="G26" s="80">
        <v>709</v>
      </c>
      <c r="H26" s="80">
        <f>SUM(I26:J26)</f>
        <v>119</v>
      </c>
      <c r="I26" s="80">
        <v>63</v>
      </c>
      <c r="J26" s="80">
        <v>56</v>
      </c>
      <c r="K26" s="80">
        <v>1066590</v>
      </c>
      <c r="L26" s="80">
        <v>3922853</v>
      </c>
      <c r="M26" s="80">
        <f>SUM(N26:P26)</f>
        <v>7464028</v>
      </c>
      <c r="N26" s="75">
        <v>7005717</v>
      </c>
      <c r="O26" s="75">
        <v>451174</v>
      </c>
      <c r="P26" s="75">
        <v>7137</v>
      </c>
    </row>
    <row r="27" spans="1:16" ht="18.75" customHeight="1">
      <c r="A27" s="185"/>
      <c r="B27" s="33" t="s">
        <v>318</v>
      </c>
      <c r="C27" s="75">
        <v>72</v>
      </c>
      <c r="D27" s="80">
        <f>SUM(E27,H27)</f>
        <v>1692</v>
      </c>
      <c r="E27" s="80">
        <f>SUM(F27:G27)</f>
        <v>1649</v>
      </c>
      <c r="F27" s="80">
        <v>1336</v>
      </c>
      <c r="G27" s="80">
        <v>313</v>
      </c>
      <c r="H27" s="80">
        <f>SUM(I27:J27)</f>
        <v>43</v>
      </c>
      <c r="I27" s="80">
        <v>26</v>
      </c>
      <c r="J27" s="80">
        <v>17</v>
      </c>
      <c r="K27" s="80">
        <v>1266148</v>
      </c>
      <c r="L27" s="80">
        <v>4112604</v>
      </c>
      <c r="M27" s="80">
        <f>SUM(N27:P27)</f>
        <v>7040619</v>
      </c>
      <c r="N27" s="75">
        <v>6879098</v>
      </c>
      <c r="O27" s="75">
        <v>157294</v>
      </c>
      <c r="P27" s="75">
        <v>4227</v>
      </c>
    </row>
    <row r="28" spans="1:16" ht="18.75" customHeight="1">
      <c r="A28" s="185"/>
      <c r="B28" s="33"/>
      <c r="C28" s="69"/>
      <c r="D28" s="11"/>
      <c r="E28" s="11"/>
      <c r="F28" s="69"/>
      <c r="G28" s="69"/>
      <c r="H28" s="11"/>
      <c r="I28" s="69"/>
      <c r="J28" s="69"/>
      <c r="K28" s="69"/>
      <c r="L28" s="69"/>
      <c r="M28" s="11"/>
      <c r="N28" s="69"/>
      <c r="O28" s="69"/>
      <c r="P28" s="69"/>
    </row>
    <row r="29" spans="1:16" ht="18.75" customHeight="1">
      <c r="A29" s="184" t="s">
        <v>317</v>
      </c>
      <c r="B29" s="86"/>
      <c r="C29" s="85">
        <f>SUM(C30:C37)</f>
        <v>466</v>
      </c>
      <c r="D29" s="85">
        <f>SUM(E29,H29)</f>
        <v>7345</v>
      </c>
      <c r="E29" s="85">
        <f>SUM(F29:G29)</f>
        <v>7014</v>
      </c>
      <c r="F29" s="85">
        <v>4241</v>
      </c>
      <c r="G29" s="85">
        <v>2773</v>
      </c>
      <c r="H29" s="85">
        <f>SUM(H30:H37)</f>
        <v>331</v>
      </c>
      <c r="I29" s="85">
        <f>SUM(I30:I37)</f>
        <v>230</v>
      </c>
      <c r="J29" s="85">
        <f>SUM(J30:J37)</f>
        <v>101</v>
      </c>
      <c r="K29" s="85">
        <v>3042550</v>
      </c>
      <c r="L29" s="85">
        <v>7994631</v>
      </c>
      <c r="M29" s="85">
        <f>SUM(N29:P29)</f>
        <v>15980143</v>
      </c>
      <c r="N29" s="85">
        <v>14316675</v>
      </c>
      <c r="O29" s="187">
        <v>1644843</v>
      </c>
      <c r="P29" s="85">
        <f>SUM(P30:P37)</f>
        <v>18625</v>
      </c>
    </row>
    <row r="30" spans="1:16" ht="18.75" customHeight="1">
      <c r="A30" s="185"/>
      <c r="B30" s="33" t="s">
        <v>316</v>
      </c>
      <c r="C30" s="75">
        <v>158</v>
      </c>
      <c r="D30" s="80">
        <f>SUM(E30,H30)</f>
        <v>1765</v>
      </c>
      <c r="E30" s="80">
        <f>SUM(F30:G30)</f>
        <v>1647</v>
      </c>
      <c r="F30" s="80">
        <v>1039</v>
      </c>
      <c r="G30" s="80">
        <v>608</v>
      </c>
      <c r="H30" s="80">
        <f>SUM(I30:J30)</f>
        <v>118</v>
      </c>
      <c r="I30" s="80">
        <v>88</v>
      </c>
      <c r="J30" s="80">
        <v>30</v>
      </c>
      <c r="K30" s="80">
        <v>756398</v>
      </c>
      <c r="L30" s="80">
        <v>2075133</v>
      </c>
      <c r="M30" s="80">
        <f>SUM(N30:P30)</f>
        <v>4044453</v>
      </c>
      <c r="N30" s="75">
        <v>3004054</v>
      </c>
      <c r="O30" s="75">
        <v>1033667</v>
      </c>
      <c r="P30" s="75">
        <v>6732</v>
      </c>
    </row>
    <row r="31" spans="1:16" ht="18.75" customHeight="1">
      <c r="A31" s="185"/>
      <c r="B31" s="33" t="s">
        <v>315</v>
      </c>
      <c r="C31" s="75">
        <v>104</v>
      </c>
      <c r="D31" s="80">
        <f>SUM(E31,H31)</f>
        <v>2661</v>
      </c>
      <c r="E31" s="80">
        <f>SUM(F31:G31)</f>
        <v>2584</v>
      </c>
      <c r="F31" s="80">
        <v>1513</v>
      </c>
      <c r="G31" s="80">
        <v>1071</v>
      </c>
      <c r="H31" s="80">
        <f>SUM(I31:J31)</f>
        <v>77</v>
      </c>
      <c r="I31" s="80">
        <v>51</v>
      </c>
      <c r="J31" s="80">
        <v>26</v>
      </c>
      <c r="K31" s="80">
        <v>1068157</v>
      </c>
      <c r="L31" s="80">
        <v>3493157</v>
      </c>
      <c r="M31" s="80">
        <f>SUM(N31:P31)</f>
        <v>6619077</v>
      </c>
      <c r="N31" s="75">
        <v>6547811</v>
      </c>
      <c r="O31" s="75">
        <v>70537</v>
      </c>
      <c r="P31" s="75">
        <v>729</v>
      </c>
    </row>
    <row r="32" spans="1:16" ht="18.75" customHeight="1">
      <c r="A32" s="185"/>
      <c r="B32" s="33" t="s">
        <v>314</v>
      </c>
      <c r="C32" s="75">
        <v>158</v>
      </c>
      <c r="D32" s="80">
        <f>SUM(E32,H32)</f>
        <v>2515</v>
      </c>
      <c r="E32" s="80">
        <f>SUM(F32:G32)</f>
        <v>2430</v>
      </c>
      <c r="F32" s="80">
        <v>1503</v>
      </c>
      <c r="G32" s="80">
        <v>927</v>
      </c>
      <c r="H32" s="80">
        <f>SUM(I32:J32)</f>
        <v>85</v>
      </c>
      <c r="I32" s="80">
        <v>64</v>
      </c>
      <c r="J32" s="80">
        <v>21</v>
      </c>
      <c r="K32" s="80">
        <v>1074614</v>
      </c>
      <c r="L32" s="80">
        <v>2234385</v>
      </c>
      <c r="M32" s="80">
        <f>SUM(N32:P32)</f>
        <v>4635075</v>
      </c>
      <c r="N32" s="75">
        <v>4106019</v>
      </c>
      <c r="O32" s="75">
        <v>517892</v>
      </c>
      <c r="P32" s="75">
        <v>11164</v>
      </c>
    </row>
    <row r="33" spans="1:16" ht="18.75" customHeight="1">
      <c r="A33" s="185"/>
      <c r="B33" s="33" t="s">
        <v>313</v>
      </c>
      <c r="C33" s="75">
        <v>11</v>
      </c>
      <c r="D33" s="80">
        <f>SUM(E33,H33)</f>
        <v>127</v>
      </c>
      <c r="E33" s="80">
        <f>SUM(F33:G33)</f>
        <v>120</v>
      </c>
      <c r="F33" s="80">
        <v>85</v>
      </c>
      <c r="G33" s="80">
        <v>35</v>
      </c>
      <c r="H33" s="80">
        <f>SUM(I33:J33)</f>
        <v>7</v>
      </c>
      <c r="I33" s="80">
        <v>4</v>
      </c>
      <c r="J33" s="80">
        <v>3</v>
      </c>
      <c r="K33" s="80">
        <v>61142</v>
      </c>
      <c r="L33" s="80">
        <v>74260</v>
      </c>
      <c r="M33" s="80">
        <f>SUM(N33:P33)</f>
        <v>344759</v>
      </c>
      <c r="N33" s="75">
        <v>327459</v>
      </c>
      <c r="O33" s="75">
        <v>17300</v>
      </c>
      <c r="P33" s="75" t="s">
        <v>46</v>
      </c>
    </row>
    <row r="34" spans="1:16" ht="18.75" customHeight="1">
      <c r="A34" s="185"/>
      <c r="B34" s="33" t="s">
        <v>312</v>
      </c>
      <c r="C34" s="75">
        <v>10</v>
      </c>
      <c r="D34" s="80">
        <f>SUM(E34,H34)</f>
        <v>72</v>
      </c>
      <c r="E34" s="80">
        <f>SUM(F34:G34)</f>
        <v>56</v>
      </c>
      <c r="F34" s="80">
        <v>16</v>
      </c>
      <c r="G34" s="80">
        <v>40</v>
      </c>
      <c r="H34" s="80">
        <f>SUM(I34:J34)</f>
        <v>16</v>
      </c>
      <c r="I34" s="80">
        <v>10</v>
      </c>
      <c r="J34" s="80">
        <v>6</v>
      </c>
      <c r="K34" s="80">
        <v>17104</v>
      </c>
      <c r="L34" s="80">
        <v>26601</v>
      </c>
      <c r="M34" s="80">
        <f>SUM(N34:P34)</f>
        <v>68343</v>
      </c>
      <c r="N34" s="75">
        <v>66723</v>
      </c>
      <c r="O34" s="75">
        <v>1620</v>
      </c>
      <c r="P34" s="75" t="s">
        <v>46</v>
      </c>
    </row>
    <row r="35" spans="1:16" ht="18.75" customHeight="1">
      <c r="A35" s="185"/>
      <c r="B35" s="33" t="s">
        <v>311</v>
      </c>
      <c r="C35" s="75">
        <v>14</v>
      </c>
      <c r="D35" s="186" t="s">
        <v>44</v>
      </c>
      <c r="E35" s="186" t="s">
        <v>44</v>
      </c>
      <c r="F35" s="186" t="s">
        <v>44</v>
      </c>
      <c r="G35" s="186" t="s">
        <v>44</v>
      </c>
      <c r="H35" s="80">
        <f>SUM(I35:J35)</f>
        <v>23</v>
      </c>
      <c r="I35" s="186">
        <v>11</v>
      </c>
      <c r="J35" s="186">
        <v>12</v>
      </c>
      <c r="K35" s="186" t="s">
        <v>44</v>
      </c>
      <c r="L35" s="186" t="s">
        <v>44</v>
      </c>
      <c r="M35" s="186" t="s">
        <v>44</v>
      </c>
      <c r="N35" s="75" t="s">
        <v>44</v>
      </c>
      <c r="O35" s="75" t="s">
        <v>44</v>
      </c>
      <c r="P35" s="75" t="s">
        <v>46</v>
      </c>
    </row>
    <row r="36" spans="1:16" ht="18.75" customHeight="1">
      <c r="A36" s="185"/>
      <c r="B36" s="33" t="s">
        <v>310</v>
      </c>
      <c r="C36" s="75">
        <v>2</v>
      </c>
      <c r="D36" s="186" t="s">
        <v>44</v>
      </c>
      <c r="E36" s="186" t="s">
        <v>44</v>
      </c>
      <c r="F36" s="186" t="s">
        <v>44</v>
      </c>
      <c r="G36" s="186" t="s">
        <v>44</v>
      </c>
      <c r="H36" s="186" t="s">
        <v>46</v>
      </c>
      <c r="I36" s="186" t="s">
        <v>46</v>
      </c>
      <c r="J36" s="186" t="s">
        <v>46</v>
      </c>
      <c r="K36" s="186" t="s">
        <v>44</v>
      </c>
      <c r="L36" s="186" t="s">
        <v>44</v>
      </c>
      <c r="M36" s="186" t="s">
        <v>44</v>
      </c>
      <c r="N36" s="186" t="s">
        <v>44</v>
      </c>
      <c r="O36" s="186" t="s">
        <v>44</v>
      </c>
      <c r="P36" s="75" t="s">
        <v>46</v>
      </c>
    </row>
    <row r="37" spans="1:16" ht="18.75" customHeight="1">
      <c r="A37" s="185"/>
      <c r="B37" s="33" t="s">
        <v>309</v>
      </c>
      <c r="C37" s="75">
        <v>9</v>
      </c>
      <c r="D37" s="80">
        <f>SUM(E37,H37)</f>
        <v>120</v>
      </c>
      <c r="E37" s="80">
        <f>SUM(F37:G37)</f>
        <v>115</v>
      </c>
      <c r="F37" s="80">
        <v>68</v>
      </c>
      <c r="G37" s="80">
        <v>47</v>
      </c>
      <c r="H37" s="80">
        <f>SUM(I37:J37)</f>
        <v>5</v>
      </c>
      <c r="I37" s="80">
        <v>2</v>
      </c>
      <c r="J37" s="80">
        <v>3</v>
      </c>
      <c r="K37" s="80">
        <v>45561</v>
      </c>
      <c r="L37" s="80">
        <v>72102</v>
      </c>
      <c r="M37" s="80">
        <f>SUM(N37:P37)</f>
        <v>162792</v>
      </c>
      <c r="N37" s="75">
        <v>161929</v>
      </c>
      <c r="O37" s="75">
        <v>863</v>
      </c>
      <c r="P37" s="75" t="s">
        <v>46</v>
      </c>
    </row>
    <row r="38" spans="1:16" ht="18.75" customHeight="1">
      <c r="A38" s="185"/>
      <c r="B38" s="33"/>
      <c r="C38" s="69"/>
      <c r="D38" s="11"/>
      <c r="E38" s="11"/>
      <c r="F38" s="69"/>
      <c r="G38" s="69"/>
      <c r="H38" s="11"/>
      <c r="I38" s="69"/>
      <c r="J38" s="69"/>
      <c r="K38" s="69"/>
      <c r="L38" s="69"/>
      <c r="M38" s="11"/>
      <c r="N38" s="69"/>
      <c r="O38" s="69"/>
      <c r="P38" s="69"/>
    </row>
    <row r="39" spans="1:16" ht="18.75" customHeight="1">
      <c r="A39" s="184" t="s">
        <v>308</v>
      </c>
      <c r="B39" s="86"/>
      <c r="C39" s="85">
        <f>SUM(C40:C44)</f>
        <v>1273</v>
      </c>
      <c r="D39" s="85">
        <f>SUM(D40:D44)</f>
        <v>10319</v>
      </c>
      <c r="E39" s="85">
        <f>SUM(E40:E44)</f>
        <v>9074</v>
      </c>
      <c r="F39" s="85">
        <f>SUM(F40:F44)</f>
        <v>4589</v>
      </c>
      <c r="G39" s="85">
        <f>SUM(G40:G44)</f>
        <v>4485</v>
      </c>
      <c r="H39" s="85">
        <f>SUM(H40:H44)</f>
        <v>1245</v>
      </c>
      <c r="I39" s="85">
        <f>SUM(I40:I44)</f>
        <v>707</v>
      </c>
      <c r="J39" s="85">
        <f>SUM(J40:J44)</f>
        <v>538</v>
      </c>
      <c r="K39" s="85">
        <f>SUM(K40:K44)</f>
        <v>3574538</v>
      </c>
      <c r="L39" s="85">
        <f>SUM(L40:L44)</f>
        <v>17006998</v>
      </c>
      <c r="M39" s="85">
        <f>SUM(M40:M44)</f>
        <v>24105705</v>
      </c>
      <c r="N39" s="85">
        <f>SUM(N40:N44)</f>
        <v>21660323</v>
      </c>
      <c r="O39" s="85">
        <f>SUM(O40:O44)</f>
        <v>2380514</v>
      </c>
      <c r="P39" s="85">
        <f>SUM(P40:P44)</f>
        <v>64868</v>
      </c>
    </row>
    <row r="40" spans="1:16" ht="18.75" customHeight="1">
      <c r="A40" s="185"/>
      <c r="B40" s="33" t="s">
        <v>307</v>
      </c>
      <c r="C40" s="75">
        <v>160</v>
      </c>
      <c r="D40" s="80">
        <f>SUM(E40,H40)</f>
        <v>2303</v>
      </c>
      <c r="E40" s="80">
        <f>SUM(F40:G40)</f>
        <v>2182</v>
      </c>
      <c r="F40" s="80">
        <v>1208</v>
      </c>
      <c r="G40" s="80">
        <v>974</v>
      </c>
      <c r="H40" s="80">
        <f>SUM(I40:J40)</f>
        <v>121</v>
      </c>
      <c r="I40" s="80">
        <v>71</v>
      </c>
      <c r="J40" s="80">
        <v>50</v>
      </c>
      <c r="K40" s="80">
        <v>861771</v>
      </c>
      <c r="L40" s="80">
        <v>2228097</v>
      </c>
      <c r="M40" s="80">
        <f>SUM(N40:P40)</f>
        <v>4052059</v>
      </c>
      <c r="N40" s="75">
        <v>3693800</v>
      </c>
      <c r="O40" s="75">
        <v>351827</v>
      </c>
      <c r="P40" s="75">
        <v>6432</v>
      </c>
    </row>
    <row r="41" spans="1:16" ht="18.75" customHeight="1">
      <c r="A41" s="185"/>
      <c r="B41" s="33" t="s">
        <v>306</v>
      </c>
      <c r="C41" s="75">
        <v>392</v>
      </c>
      <c r="D41" s="80">
        <f>SUM(E41,H41)</f>
        <v>2161</v>
      </c>
      <c r="E41" s="80">
        <f>SUM(F41:G41)</f>
        <v>1766</v>
      </c>
      <c r="F41" s="80">
        <v>778</v>
      </c>
      <c r="G41" s="80">
        <v>988</v>
      </c>
      <c r="H41" s="80">
        <f>SUM(I41:J41)</f>
        <v>395</v>
      </c>
      <c r="I41" s="80">
        <v>229</v>
      </c>
      <c r="J41" s="80">
        <v>166</v>
      </c>
      <c r="K41" s="80">
        <v>637670</v>
      </c>
      <c r="L41" s="80">
        <v>1428405</v>
      </c>
      <c r="M41" s="80">
        <f>SUM(N41:P41)</f>
        <v>2947983</v>
      </c>
      <c r="N41" s="75">
        <v>2328994</v>
      </c>
      <c r="O41" s="75">
        <v>600056</v>
      </c>
      <c r="P41" s="75">
        <v>18933</v>
      </c>
    </row>
    <row r="42" spans="1:16" ht="18.75" customHeight="1">
      <c r="A42" s="185"/>
      <c r="B42" s="33" t="s">
        <v>305</v>
      </c>
      <c r="C42" s="75">
        <v>368</v>
      </c>
      <c r="D42" s="80">
        <f>SUM(E42,H42)</f>
        <v>2009</v>
      </c>
      <c r="E42" s="80">
        <f>SUM(F42:G42)</f>
        <v>1593</v>
      </c>
      <c r="F42" s="80">
        <v>626</v>
      </c>
      <c r="G42" s="80">
        <v>967</v>
      </c>
      <c r="H42" s="80">
        <f>SUM(I42:J42)</f>
        <v>416</v>
      </c>
      <c r="I42" s="80">
        <v>234</v>
      </c>
      <c r="J42" s="80">
        <v>182</v>
      </c>
      <c r="K42" s="80">
        <v>493093</v>
      </c>
      <c r="L42" s="80">
        <v>1111884</v>
      </c>
      <c r="M42" s="80">
        <f>SUM(N42:P42)</f>
        <v>2177442</v>
      </c>
      <c r="N42" s="75">
        <v>1381977</v>
      </c>
      <c r="O42" s="75">
        <v>794634</v>
      </c>
      <c r="P42" s="75">
        <v>831</v>
      </c>
    </row>
    <row r="43" spans="1:16" ht="18.75" customHeight="1">
      <c r="A43" s="185"/>
      <c r="B43" s="33" t="s">
        <v>304</v>
      </c>
      <c r="C43" s="75">
        <v>204</v>
      </c>
      <c r="D43" s="80">
        <f>SUM(E43,H43)</f>
        <v>3009</v>
      </c>
      <c r="E43" s="80">
        <f>SUM(F43:G43)</f>
        <v>2840</v>
      </c>
      <c r="F43" s="80">
        <v>1732</v>
      </c>
      <c r="G43" s="80">
        <v>1108</v>
      </c>
      <c r="H43" s="80">
        <f>SUM(I43:J43)</f>
        <v>169</v>
      </c>
      <c r="I43" s="80">
        <v>93</v>
      </c>
      <c r="J43" s="80">
        <v>76</v>
      </c>
      <c r="K43" s="80">
        <v>1354973</v>
      </c>
      <c r="L43" s="80">
        <v>11476773</v>
      </c>
      <c r="M43" s="80">
        <f>SUM(N43:P43)</f>
        <v>13599285</v>
      </c>
      <c r="N43" s="75">
        <v>13227642</v>
      </c>
      <c r="O43" s="75">
        <v>334276</v>
      </c>
      <c r="P43" s="75">
        <v>37367</v>
      </c>
    </row>
    <row r="44" spans="1:16" ht="18.75" customHeight="1">
      <c r="A44" s="185"/>
      <c r="B44" s="33" t="s">
        <v>303</v>
      </c>
      <c r="C44" s="75">
        <v>149</v>
      </c>
      <c r="D44" s="80">
        <f>SUM(E44,H44)</f>
        <v>837</v>
      </c>
      <c r="E44" s="80">
        <f>SUM(F44:G44)</f>
        <v>693</v>
      </c>
      <c r="F44" s="80">
        <v>245</v>
      </c>
      <c r="G44" s="80">
        <v>448</v>
      </c>
      <c r="H44" s="80">
        <f>SUM(I44:J44)</f>
        <v>144</v>
      </c>
      <c r="I44" s="80">
        <v>80</v>
      </c>
      <c r="J44" s="80">
        <v>64</v>
      </c>
      <c r="K44" s="80">
        <v>227031</v>
      </c>
      <c r="L44" s="80">
        <v>761839</v>
      </c>
      <c r="M44" s="80">
        <f>SUM(N44:P44)</f>
        <v>1328936</v>
      </c>
      <c r="N44" s="75">
        <v>1027910</v>
      </c>
      <c r="O44" s="75">
        <v>299721</v>
      </c>
      <c r="P44" s="75">
        <v>1305</v>
      </c>
    </row>
    <row r="45" spans="1:16" ht="18.75" customHeight="1">
      <c r="A45" s="185"/>
      <c r="B45" s="33"/>
      <c r="C45" s="69"/>
      <c r="D45" s="11"/>
      <c r="E45" s="11"/>
      <c r="F45" s="69"/>
      <c r="G45" s="69"/>
      <c r="H45" s="11"/>
      <c r="I45" s="69"/>
      <c r="J45" s="69"/>
      <c r="K45" s="69"/>
      <c r="L45" s="69"/>
      <c r="M45" s="11"/>
      <c r="N45" s="69"/>
      <c r="O45" s="69"/>
      <c r="P45" s="69"/>
    </row>
    <row r="46" spans="1:16" ht="18.75" customHeight="1">
      <c r="A46" s="184" t="s">
        <v>302</v>
      </c>
      <c r="B46" s="86"/>
      <c r="C46" s="85">
        <f>SUM(C47:C50)</f>
        <v>427</v>
      </c>
      <c r="D46" s="85">
        <f>SUM(D47:D50)</f>
        <v>6181</v>
      </c>
      <c r="E46" s="85">
        <f>SUM(E47:E50)</f>
        <v>5765</v>
      </c>
      <c r="F46" s="85">
        <f>SUM(F47:F50)</f>
        <v>2946</v>
      </c>
      <c r="G46" s="85">
        <f>SUM(G47:G50)</f>
        <v>2819</v>
      </c>
      <c r="H46" s="85">
        <f>SUM(H47:H50)</f>
        <v>416</v>
      </c>
      <c r="I46" s="85">
        <f>SUM(I47:I50)</f>
        <v>238</v>
      </c>
      <c r="J46" s="85">
        <f>SUM(J47:J50)</f>
        <v>178</v>
      </c>
      <c r="K46" s="85">
        <f>SUM(K47:K50)</f>
        <v>2022702</v>
      </c>
      <c r="L46" s="85">
        <f>SUM(L47:L50)</f>
        <v>7755940</v>
      </c>
      <c r="M46" s="85">
        <f>SUM(M47:M50)</f>
        <v>17484914</v>
      </c>
      <c r="N46" s="85">
        <f>SUM(N47:N50)</f>
        <v>15945991</v>
      </c>
      <c r="O46" s="85">
        <f>SUM(O47:O50)</f>
        <v>1534075</v>
      </c>
      <c r="P46" s="85">
        <f>SUM(P47:P50)</f>
        <v>4848</v>
      </c>
    </row>
    <row r="47" spans="1:16" ht="18.75" customHeight="1">
      <c r="A47" s="185"/>
      <c r="B47" s="33" t="s">
        <v>301</v>
      </c>
      <c r="C47" s="75">
        <v>58</v>
      </c>
      <c r="D47" s="80">
        <f>SUM(E47,H47)</f>
        <v>1031</v>
      </c>
      <c r="E47" s="80">
        <f>SUM(F47:G47)</f>
        <v>984</v>
      </c>
      <c r="F47" s="80">
        <v>294</v>
      </c>
      <c r="G47" s="80">
        <v>690</v>
      </c>
      <c r="H47" s="80">
        <f>SUM(I47:J47)</f>
        <v>47</v>
      </c>
      <c r="I47" s="80">
        <v>29</v>
      </c>
      <c r="J47" s="80">
        <v>18</v>
      </c>
      <c r="K47" s="80">
        <v>264050</v>
      </c>
      <c r="L47" s="80">
        <v>370823</v>
      </c>
      <c r="M47" s="80">
        <f>SUM(N47:P47)</f>
        <v>872737</v>
      </c>
      <c r="N47" s="75">
        <v>538144</v>
      </c>
      <c r="O47" s="75">
        <v>334593</v>
      </c>
      <c r="P47" s="75" t="s">
        <v>46</v>
      </c>
    </row>
    <row r="48" spans="1:16" ht="18.75" customHeight="1">
      <c r="A48" s="185"/>
      <c r="B48" s="33" t="s">
        <v>300</v>
      </c>
      <c r="C48" s="75">
        <v>67</v>
      </c>
      <c r="D48" s="80">
        <f>SUM(E48,H48)</f>
        <v>1416</v>
      </c>
      <c r="E48" s="80">
        <f>SUM(F48:G48)</f>
        <v>1360</v>
      </c>
      <c r="F48" s="80">
        <v>731</v>
      </c>
      <c r="G48" s="80">
        <v>629</v>
      </c>
      <c r="H48" s="80">
        <f>SUM(I48:J48)</f>
        <v>56</v>
      </c>
      <c r="I48" s="80">
        <v>32</v>
      </c>
      <c r="J48" s="80">
        <v>24</v>
      </c>
      <c r="K48" s="80">
        <v>517398</v>
      </c>
      <c r="L48" s="80">
        <v>1524449</v>
      </c>
      <c r="M48" s="80">
        <f>SUM(N48:P48)</f>
        <v>7396572</v>
      </c>
      <c r="N48" s="75">
        <v>6924119</v>
      </c>
      <c r="O48" s="75">
        <v>471701</v>
      </c>
      <c r="P48" s="75">
        <v>752</v>
      </c>
    </row>
    <row r="49" spans="1:16" ht="18.75" customHeight="1">
      <c r="A49" s="185"/>
      <c r="B49" s="33" t="s">
        <v>299</v>
      </c>
      <c r="C49" s="75">
        <v>191</v>
      </c>
      <c r="D49" s="80">
        <f>SUM(E49,H49)</f>
        <v>2839</v>
      </c>
      <c r="E49" s="80">
        <f>SUM(F49:G49)</f>
        <v>2611</v>
      </c>
      <c r="F49" s="80">
        <v>1555</v>
      </c>
      <c r="G49" s="80">
        <v>1056</v>
      </c>
      <c r="H49" s="80">
        <f>SUM(I49:J49)</f>
        <v>228</v>
      </c>
      <c r="I49" s="80">
        <v>123</v>
      </c>
      <c r="J49" s="80">
        <v>105</v>
      </c>
      <c r="K49" s="80">
        <v>996641</v>
      </c>
      <c r="L49" s="80">
        <v>5234874</v>
      </c>
      <c r="M49" s="80">
        <f>SUM(N49:P49)</f>
        <v>7929317</v>
      </c>
      <c r="N49" s="75">
        <v>7553322</v>
      </c>
      <c r="O49" s="75">
        <v>372469</v>
      </c>
      <c r="P49" s="75">
        <v>3526</v>
      </c>
    </row>
    <row r="50" spans="1:16" ht="18.75" customHeight="1">
      <c r="A50" s="185"/>
      <c r="B50" s="33" t="s">
        <v>298</v>
      </c>
      <c r="C50" s="75">
        <v>111</v>
      </c>
      <c r="D50" s="80">
        <f>SUM(E50,H50)</f>
        <v>895</v>
      </c>
      <c r="E50" s="80">
        <f>SUM(F50:G50)</f>
        <v>810</v>
      </c>
      <c r="F50" s="80">
        <v>366</v>
      </c>
      <c r="G50" s="80">
        <v>444</v>
      </c>
      <c r="H50" s="80">
        <f>SUM(I50:J50)</f>
        <v>85</v>
      </c>
      <c r="I50" s="80">
        <v>54</v>
      </c>
      <c r="J50" s="80">
        <v>31</v>
      </c>
      <c r="K50" s="80">
        <v>244613</v>
      </c>
      <c r="L50" s="80">
        <v>625794</v>
      </c>
      <c r="M50" s="80">
        <f>SUM(N50:P50)</f>
        <v>1286288</v>
      </c>
      <c r="N50" s="75">
        <v>930406</v>
      </c>
      <c r="O50" s="75">
        <v>355312</v>
      </c>
      <c r="P50" s="75">
        <v>570</v>
      </c>
    </row>
    <row r="51" spans="1:16" ht="18.75" customHeight="1">
      <c r="A51" s="185"/>
      <c r="B51" s="33"/>
      <c r="C51" s="69"/>
      <c r="D51" s="11"/>
      <c r="E51" s="11"/>
      <c r="F51" s="69"/>
      <c r="G51" s="69"/>
      <c r="H51" s="11"/>
      <c r="I51" s="69"/>
      <c r="J51" s="69"/>
      <c r="K51" s="69"/>
      <c r="L51" s="69"/>
      <c r="M51" s="11"/>
      <c r="N51" s="69"/>
      <c r="O51" s="69"/>
      <c r="P51" s="69"/>
    </row>
    <row r="52" spans="1:16" ht="18.75" customHeight="1">
      <c r="A52" s="184" t="s">
        <v>297</v>
      </c>
      <c r="B52" s="86"/>
      <c r="C52" s="85">
        <f>SUM(C53:C58)</f>
        <v>694</v>
      </c>
      <c r="D52" s="85">
        <f>SUM(D53:D58)</f>
        <v>5008</v>
      </c>
      <c r="E52" s="85">
        <f>SUM(E53:E58)</f>
        <v>4221</v>
      </c>
      <c r="F52" s="85">
        <f>SUM(F53:F58)</f>
        <v>1816</v>
      </c>
      <c r="G52" s="85">
        <f>SUM(G53:G58)</f>
        <v>2405</v>
      </c>
      <c r="H52" s="85">
        <f>SUM(H53:H58)</f>
        <v>787</v>
      </c>
      <c r="I52" s="85">
        <f>SUM(I53:I58)</f>
        <v>495</v>
      </c>
      <c r="J52" s="85">
        <f>SUM(J53:J58)</f>
        <v>292</v>
      </c>
      <c r="K52" s="85">
        <f>SUM(K53:K58)</f>
        <v>1272372</v>
      </c>
      <c r="L52" s="85">
        <f>SUM(L53:L58)</f>
        <v>2559747</v>
      </c>
      <c r="M52" s="85">
        <f>SUM(M53:M58)</f>
        <v>5453966</v>
      </c>
      <c r="N52" s="85">
        <f>SUM(N53:N58)</f>
        <v>3147196</v>
      </c>
      <c r="O52" s="85">
        <f>SUM(O53:O58)</f>
        <v>2302308</v>
      </c>
      <c r="P52" s="85">
        <f>SUM(P53:P58)</f>
        <v>4462</v>
      </c>
    </row>
    <row r="53" spans="1:16" ht="18.75" customHeight="1">
      <c r="A53" s="185"/>
      <c r="B53" s="33" t="s">
        <v>296</v>
      </c>
      <c r="C53" s="75">
        <v>107</v>
      </c>
      <c r="D53" s="80">
        <f>SUM(E53,H53)</f>
        <v>942</v>
      </c>
      <c r="E53" s="80">
        <f>SUM(F53:G53)</f>
        <v>782</v>
      </c>
      <c r="F53" s="80">
        <v>347</v>
      </c>
      <c r="G53" s="80">
        <v>435</v>
      </c>
      <c r="H53" s="80">
        <f>SUM(I53:J53)</f>
        <v>160</v>
      </c>
      <c r="I53" s="80">
        <v>99</v>
      </c>
      <c r="J53" s="80">
        <v>61</v>
      </c>
      <c r="K53" s="80">
        <v>247628</v>
      </c>
      <c r="L53" s="80">
        <v>839066</v>
      </c>
      <c r="M53" s="80">
        <f>SUM(N53:P53)</f>
        <v>1417675</v>
      </c>
      <c r="N53" s="75">
        <v>1301461</v>
      </c>
      <c r="O53" s="75">
        <v>116004</v>
      </c>
      <c r="P53" s="75">
        <v>210</v>
      </c>
    </row>
    <row r="54" spans="1:16" ht="18.75" customHeight="1">
      <c r="A54" s="185"/>
      <c r="B54" s="33" t="s">
        <v>295</v>
      </c>
      <c r="C54" s="75">
        <v>136</v>
      </c>
      <c r="D54" s="80">
        <f>SUM(E54,H54)</f>
        <v>836</v>
      </c>
      <c r="E54" s="80">
        <f>SUM(F54:G54)</f>
        <v>695</v>
      </c>
      <c r="F54" s="80">
        <v>311</v>
      </c>
      <c r="G54" s="80">
        <v>384</v>
      </c>
      <c r="H54" s="80">
        <f>SUM(I54:J54)</f>
        <v>141</v>
      </c>
      <c r="I54" s="80">
        <v>84</v>
      </c>
      <c r="J54" s="80">
        <v>57</v>
      </c>
      <c r="K54" s="80">
        <v>221743</v>
      </c>
      <c r="L54" s="80">
        <v>513946</v>
      </c>
      <c r="M54" s="80">
        <f>SUM(N54:P54)</f>
        <v>1050288</v>
      </c>
      <c r="N54" s="75">
        <v>772058</v>
      </c>
      <c r="O54" s="75">
        <v>278230</v>
      </c>
      <c r="P54" s="75" t="s">
        <v>46</v>
      </c>
    </row>
    <row r="55" spans="1:16" ht="18.75" customHeight="1">
      <c r="A55" s="185"/>
      <c r="B55" s="33" t="s">
        <v>294</v>
      </c>
      <c r="C55" s="75">
        <v>45</v>
      </c>
      <c r="D55" s="80">
        <f>SUM(E55,H55)</f>
        <v>552</v>
      </c>
      <c r="E55" s="80">
        <f>SUM(F55:G55)</f>
        <v>507</v>
      </c>
      <c r="F55" s="80">
        <v>199</v>
      </c>
      <c r="G55" s="80">
        <v>308</v>
      </c>
      <c r="H55" s="80">
        <f>SUM(I55:J55)</f>
        <v>45</v>
      </c>
      <c r="I55" s="80">
        <v>24</v>
      </c>
      <c r="J55" s="80">
        <v>21</v>
      </c>
      <c r="K55" s="80">
        <v>153029</v>
      </c>
      <c r="L55" s="80">
        <v>126531</v>
      </c>
      <c r="M55" s="80">
        <f>SUM(N55:P55)</f>
        <v>369776</v>
      </c>
      <c r="N55" s="75">
        <v>266331</v>
      </c>
      <c r="O55" s="75">
        <v>103445</v>
      </c>
      <c r="P55" s="75" t="s">
        <v>46</v>
      </c>
    </row>
    <row r="56" spans="1:16" ht="18.75" customHeight="1">
      <c r="A56" s="185"/>
      <c r="B56" s="33" t="s">
        <v>293</v>
      </c>
      <c r="C56" s="75">
        <v>259</v>
      </c>
      <c r="D56" s="80">
        <f>SUM(E56,H56)</f>
        <v>1823</v>
      </c>
      <c r="E56" s="80">
        <f>SUM(F56:G56)</f>
        <v>1538</v>
      </c>
      <c r="F56" s="80">
        <v>697</v>
      </c>
      <c r="G56" s="80">
        <v>841</v>
      </c>
      <c r="H56" s="80">
        <f>SUM(I56:J56)</f>
        <v>285</v>
      </c>
      <c r="I56" s="80">
        <v>196</v>
      </c>
      <c r="J56" s="80">
        <v>89</v>
      </c>
      <c r="K56" s="80">
        <v>461628</v>
      </c>
      <c r="L56" s="80">
        <v>858204</v>
      </c>
      <c r="M56" s="80">
        <f>SUM(N56:P56)</f>
        <v>1965274</v>
      </c>
      <c r="N56" s="75">
        <v>643140</v>
      </c>
      <c r="O56" s="75">
        <v>1321374</v>
      </c>
      <c r="P56" s="75">
        <v>760</v>
      </c>
    </row>
    <row r="57" spans="1:16" ht="18.75" customHeight="1">
      <c r="A57" s="185"/>
      <c r="B57" s="33" t="s">
        <v>292</v>
      </c>
      <c r="C57" s="75">
        <v>21</v>
      </c>
      <c r="D57" s="80">
        <f>SUM(E57,H57)</f>
        <v>152</v>
      </c>
      <c r="E57" s="80">
        <f>SUM(F57:G57)</f>
        <v>135</v>
      </c>
      <c r="F57" s="80">
        <v>21</v>
      </c>
      <c r="G57" s="80">
        <v>114</v>
      </c>
      <c r="H57" s="80">
        <f>SUM(I57:J57)</f>
        <v>17</v>
      </c>
      <c r="I57" s="80">
        <v>13</v>
      </c>
      <c r="J57" s="80">
        <v>4</v>
      </c>
      <c r="K57" s="80">
        <v>26847</v>
      </c>
      <c r="L57" s="80">
        <v>19912</v>
      </c>
      <c r="M57" s="80">
        <f>SUM(N57:P57)</f>
        <v>65699</v>
      </c>
      <c r="N57" s="75">
        <v>40855</v>
      </c>
      <c r="O57" s="75">
        <v>24844</v>
      </c>
      <c r="P57" s="75" t="s">
        <v>46</v>
      </c>
    </row>
    <row r="58" spans="1:16" ht="18.75" customHeight="1">
      <c r="A58" s="185"/>
      <c r="B58" s="33" t="s">
        <v>291</v>
      </c>
      <c r="C58" s="75">
        <v>126</v>
      </c>
      <c r="D58" s="80">
        <f>SUM(E58,H58)</f>
        <v>703</v>
      </c>
      <c r="E58" s="80">
        <f>SUM(F58:G58)</f>
        <v>564</v>
      </c>
      <c r="F58" s="80">
        <v>241</v>
      </c>
      <c r="G58" s="80">
        <v>323</v>
      </c>
      <c r="H58" s="80">
        <f>SUM(I58:J58)</f>
        <v>139</v>
      </c>
      <c r="I58" s="80">
        <v>79</v>
      </c>
      <c r="J58" s="80">
        <v>60</v>
      </c>
      <c r="K58" s="80">
        <v>161497</v>
      </c>
      <c r="L58" s="80">
        <v>202088</v>
      </c>
      <c r="M58" s="80">
        <f>SUM(N58:P58)</f>
        <v>585254</v>
      </c>
      <c r="N58" s="75">
        <v>123351</v>
      </c>
      <c r="O58" s="75">
        <v>458411</v>
      </c>
      <c r="P58" s="75">
        <v>3492</v>
      </c>
    </row>
    <row r="59" spans="1:16" ht="18.75" customHeight="1">
      <c r="A59" s="185"/>
      <c r="B59" s="33"/>
      <c r="C59" s="69"/>
      <c r="D59" s="11"/>
      <c r="E59" s="11"/>
      <c r="F59" s="69"/>
      <c r="G59" s="69"/>
      <c r="H59" s="11"/>
      <c r="I59" s="69"/>
      <c r="J59" s="69"/>
      <c r="K59" s="69"/>
      <c r="L59" s="69"/>
      <c r="M59" s="11"/>
      <c r="N59" s="69"/>
      <c r="O59" s="69"/>
      <c r="P59" s="69"/>
    </row>
    <row r="60" spans="1:16" ht="18.75" customHeight="1">
      <c r="A60" s="184" t="s">
        <v>290</v>
      </c>
      <c r="B60" s="86"/>
      <c r="C60" s="85">
        <f>SUM(C61:C64)</f>
        <v>204</v>
      </c>
      <c r="D60" s="85">
        <f>SUM(D61:D64)</f>
        <v>2958</v>
      </c>
      <c r="E60" s="85">
        <f>SUM(E61:E64)</f>
        <v>2772</v>
      </c>
      <c r="F60" s="85">
        <f>SUM(F61:F64)</f>
        <v>803</v>
      </c>
      <c r="G60" s="85">
        <f>SUM(G61:G64)</f>
        <v>1969</v>
      </c>
      <c r="H60" s="85">
        <f>SUM(H61:H64)</f>
        <v>186</v>
      </c>
      <c r="I60" s="85">
        <f>SUM(I61:I64)</f>
        <v>106</v>
      </c>
      <c r="J60" s="85">
        <f>SUM(J61:J64)</f>
        <v>80</v>
      </c>
      <c r="K60" s="85">
        <f>SUM(K61:K64)</f>
        <v>737415</v>
      </c>
      <c r="L60" s="85">
        <f>SUM(L61:L64)</f>
        <v>1232731</v>
      </c>
      <c r="M60" s="85">
        <f>SUM(M61:M64)</f>
        <v>2785924</v>
      </c>
      <c r="N60" s="85">
        <f>SUM(N61:N64)</f>
        <v>1671736</v>
      </c>
      <c r="O60" s="85">
        <f>SUM(O61:O64)</f>
        <v>1109922</v>
      </c>
      <c r="P60" s="85">
        <f>SUM(P61:P64)</f>
        <v>4266</v>
      </c>
    </row>
    <row r="61" spans="1:16" ht="18.75" customHeight="1">
      <c r="A61" s="185"/>
      <c r="B61" s="33" t="s">
        <v>289</v>
      </c>
      <c r="C61" s="75">
        <v>47</v>
      </c>
      <c r="D61" s="80">
        <f>SUM(E61,H61)</f>
        <v>673</v>
      </c>
      <c r="E61" s="80">
        <f>SUM(F61:G61)</f>
        <v>621</v>
      </c>
      <c r="F61" s="80">
        <v>164</v>
      </c>
      <c r="G61" s="80">
        <v>457</v>
      </c>
      <c r="H61" s="80">
        <f>SUM(I61:J61)</f>
        <v>52</v>
      </c>
      <c r="I61" s="80">
        <v>31</v>
      </c>
      <c r="J61" s="80">
        <v>21</v>
      </c>
      <c r="K61" s="80">
        <v>168202</v>
      </c>
      <c r="L61" s="80">
        <v>338529</v>
      </c>
      <c r="M61" s="80">
        <f>SUM(N61:P61)</f>
        <v>704284</v>
      </c>
      <c r="N61" s="75">
        <v>596997</v>
      </c>
      <c r="O61" s="75">
        <v>107267</v>
      </c>
      <c r="P61" s="75">
        <v>20</v>
      </c>
    </row>
    <row r="62" spans="1:16" ht="18.75" customHeight="1">
      <c r="A62" s="185"/>
      <c r="B62" s="33" t="s">
        <v>288</v>
      </c>
      <c r="C62" s="75">
        <v>55</v>
      </c>
      <c r="D62" s="80">
        <f>SUM(E62,H62)</f>
        <v>936</v>
      </c>
      <c r="E62" s="80">
        <f>SUM(F62:G62)</f>
        <v>882</v>
      </c>
      <c r="F62" s="80">
        <v>310</v>
      </c>
      <c r="G62" s="80">
        <v>572</v>
      </c>
      <c r="H62" s="80">
        <f>SUM(I62:J62)</f>
        <v>54</v>
      </c>
      <c r="I62" s="80">
        <v>31</v>
      </c>
      <c r="J62" s="80">
        <v>23</v>
      </c>
      <c r="K62" s="80">
        <v>262144</v>
      </c>
      <c r="L62" s="80">
        <v>441234</v>
      </c>
      <c r="M62" s="80">
        <f>SUM(N62:P62)</f>
        <v>1011958</v>
      </c>
      <c r="N62" s="75">
        <v>737713</v>
      </c>
      <c r="O62" s="75">
        <v>273888</v>
      </c>
      <c r="P62" s="75">
        <v>357</v>
      </c>
    </row>
    <row r="63" spans="1:16" ht="18.75" customHeight="1">
      <c r="A63" s="185"/>
      <c r="B63" s="33" t="s">
        <v>287</v>
      </c>
      <c r="C63" s="75">
        <v>78</v>
      </c>
      <c r="D63" s="80">
        <f>SUM(E63,H63)</f>
        <v>953</v>
      </c>
      <c r="E63" s="80">
        <f>SUM(F63:G63)</f>
        <v>884</v>
      </c>
      <c r="F63" s="80">
        <v>240</v>
      </c>
      <c r="G63" s="80">
        <v>644</v>
      </c>
      <c r="H63" s="80">
        <f>SUM(I63:J63)</f>
        <v>69</v>
      </c>
      <c r="I63" s="80">
        <v>38</v>
      </c>
      <c r="J63" s="80">
        <v>31</v>
      </c>
      <c r="K63" s="80">
        <v>224702</v>
      </c>
      <c r="L63" s="80">
        <v>372237</v>
      </c>
      <c r="M63" s="80">
        <f>SUM(N63:P63)</f>
        <v>805741</v>
      </c>
      <c r="N63" s="75">
        <v>259338</v>
      </c>
      <c r="O63" s="75">
        <v>544614</v>
      </c>
      <c r="P63" s="75">
        <v>1789</v>
      </c>
    </row>
    <row r="64" spans="1:16" ht="18.75" customHeight="1">
      <c r="A64" s="185"/>
      <c r="B64" s="33" t="s">
        <v>286</v>
      </c>
      <c r="C64" s="75">
        <v>24</v>
      </c>
      <c r="D64" s="80">
        <f>SUM(E64,H64)</f>
        <v>396</v>
      </c>
      <c r="E64" s="80">
        <f>SUM(F64:G64)</f>
        <v>385</v>
      </c>
      <c r="F64" s="80">
        <v>89</v>
      </c>
      <c r="G64" s="80">
        <v>296</v>
      </c>
      <c r="H64" s="80">
        <f>SUM(I64:J64)</f>
        <v>11</v>
      </c>
      <c r="I64" s="80">
        <v>6</v>
      </c>
      <c r="J64" s="80">
        <v>5</v>
      </c>
      <c r="K64" s="80">
        <v>82367</v>
      </c>
      <c r="L64" s="80">
        <v>80731</v>
      </c>
      <c r="M64" s="80">
        <f>SUM(N64:P64)</f>
        <v>263941</v>
      </c>
      <c r="N64" s="75">
        <v>77688</v>
      </c>
      <c r="O64" s="75">
        <v>184153</v>
      </c>
      <c r="P64" s="75">
        <v>2100</v>
      </c>
    </row>
    <row r="65" spans="1:16" ht="18.75" customHeight="1">
      <c r="A65" s="185"/>
      <c r="B65" s="33"/>
      <c r="C65" s="69"/>
      <c r="D65" s="11"/>
      <c r="E65" s="11"/>
      <c r="F65" s="69"/>
      <c r="G65" s="69"/>
      <c r="H65" s="11"/>
      <c r="I65" s="69"/>
      <c r="J65" s="69"/>
      <c r="K65" s="69"/>
      <c r="L65" s="69"/>
      <c r="M65" s="11"/>
      <c r="N65" s="69"/>
      <c r="O65" s="69"/>
      <c r="P65" s="69"/>
    </row>
    <row r="66" spans="1:16" ht="18.75" customHeight="1">
      <c r="A66" s="184" t="s">
        <v>285</v>
      </c>
      <c r="B66" s="86"/>
      <c r="C66" s="85">
        <f>SUM(C67)</f>
        <v>32</v>
      </c>
      <c r="D66" s="85">
        <f>SUM(D67)</f>
        <v>666</v>
      </c>
      <c r="E66" s="85">
        <f>SUM(E67)</f>
        <v>638</v>
      </c>
      <c r="F66" s="85">
        <f>SUM(F67)</f>
        <v>297</v>
      </c>
      <c r="G66" s="85">
        <f>SUM(G67)</f>
        <v>341</v>
      </c>
      <c r="H66" s="85">
        <f>SUM(H67)</f>
        <v>28</v>
      </c>
      <c r="I66" s="85">
        <f>SUM(I67)</f>
        <v>15</v>
      </c>
      <c r="J66" s="85">
        <f>SUM(J67)</f>
        <v>13</v>
      </c>
      <c r="K66" s="85">
        <f>SUM(K67)</f>
        <v>215869</v>
      </c>
      <c r="L66" s="85">
        <f>SUM(L67)</f>
        <v>515171</v>
      </c>
      <c r="M66" s="85">
        <f>SUM(M67)</f>
        <v>900940</v>
      </c>
      <c r="N66" s="85">
        <f>SUM(N67)</f>
        <v>850472</v>
      </c>
      <c r="O66" s="85">
        <f>SUM(O67)</f>
        <v>50148</v>
      </c>
      <c r="P66" s="85">
        <f>SUM(P67)</f>
        <v>320</v>
      </c>
    </row>
    <row r="67" spans="1:16" ht="18.75" customHeight="1">
      <c r="A67" s="183"/>
      <c r="B67" s="182" t="s">
        <v>284</v>
      </c>
      <c r="C67" s="70">
        <v>32</v>
      </c>
      <c r="D67" s="100">
        <f>SUM(E67,H67)</f>
        <v>666</v>
      </c>
      <c r="E67" s="100">
        <f>SUM(F67:G67)</f>
        <v>638</v>
      </c>
      <c r="F67" s="100">
        <v>297</v>
      </c>
      <c r="G67" s="100">
        <v>341</v>
      </c>
      <c r="H67" s="100">
        <f>SUM(I67:J67)</f>
        <v>28</v>
      </c>
      <c r="I67" s="100">
        <v>15</v>
      </c>
      <c r="J67" s="100">
        <v>13</v>
      </c>
      <c r="K67" s="100">
        <v>215869</v>
      </c>
      <c r="L67" s="100">
        <v>515171</v>
      </c>
      <c r="M67" s="100">
        <f>SUM(N67:P67)</f>
        <v>900940</v>
      </c>
      <c r="N67" s="70">
        <v>850472</v>
      </c>
      <c r="O67" s="70">
        <v>50148</v>
      </c>
      <c r="P67" s="70">
        <v>320</v>
      </c>
    </row>
    <row r="68" spans="1:16" ht="18.75" customHeight="1">
      <c r="A68" s="7" t="s">
        <v>164</v>
      </c>
      <c r="B68" s="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8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</sheetData>
  <sheetProtection/>
  <mergeCells count="35">
    <mergeCell ref="M6:P6"/>
    <mergeCell ref="N7:N8"/>
    <mergeCell ref="O7:O8"/>
    <mergeCell ref="D6:J6"/>
    <mergeCell ref="E7:G7"/>
    <mergeCell ref="A19:B19"/>
    <mergeCell ref="A14:B14"/>
    <mergeCell ref="A15:B15"/>
    <mergeCell ref="A20:B20"/>
    <mergeCell ref="A3:P3"/>
    <mergeCell ref="M7:M8"/>
    <mergeCell ref="P7:P8"/>
    <mergeCell ref="A9:B9"/>
    <mergeCell ref="A7:B7"/>
    <mergeCell ref="L6:L8"/>
    <mergeCell ref="A4:P4"/>
    <mergeCell ref="H7:J7"/>
    <mergeCell ref="A18:B18"/>
    <mergeCell ref="A66:B66"/>
    <mergeCell ref="A23:B23"/>
    <mergeCell ref="A29:B29"/>
    <mergeCell ref="A39:B39"/>
    <mergeCell ref="A46:B46"/>
    <mergeCell ref="A52:B52"/>
    <mergeCell ref="A60:B60"/>
    <mergeCell ref="A1:C1"/>
    <mergeCell ref="O1:P1"/>
    <mergeCell ref="A16:B16"/>
    <mergeCell ref="A17:B17"/>
    <mergeCell ref="K6:K8"/>
    <mergeCell ref="D7:D8"/>
    <mergeCell ref="A10:B10"/>
    <mergeCell ref="A11:B11"/>
    <mergeCell ref="A12:B12"/>
    <mergeCell ref="A13:B13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"/>
    </sheetView>
  </sheetViews>
  <sheetFormatPr defaultColWidth="8.796875" defaultRowHeight="26.25" customHeight="1"/>
  <cols>
    <col min="1" max="1" width="3.09765625" style="0" customWidth="1"/>
    <col min="2" max="2" width="18.69921875" style="0" customWidth="1"/>
    <col min="3" max="4" width="14.3984375" style="0" customWidth="1"/>
    <col min="5" max="5" width="14.5" style="0" customWidth="1"/>
    <col min="6" max="16384" width="13.09765625" style="0" customWidth="1"/>
  </cols>
  <sheetData>
    <row r="1" spans="1:11" ht="26.25" customHeight="1">
      <c r="A1" s="59" t="s">
        <v>374</v>
      </c>
      <c r="B1" s="3"/>
      <c r="C1" s="3"/>
      <c r="D1" s="3"/>
      <c r="E1" s="3"/>
      <c r="F1" s="3"/>
      <c r="G1" s="3"/>
      <c r="H1" s="3"/>
      <c r="I1" s="3"/>
      <c r="J1" s="60" t="s">
        <v>373</v>
      </c>
      <c r="K1" s="61"/>
    </row>
    <row r="2" spans="1:11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176" t="s">
        <v>372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6.25" customHeight="1">
      <c r="A4" s="95" t="s">
        <v>371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6.25" customHeight="1" thickBot="1">
      <c r="A5" s="98"/>
      <c r="B5" s="211"/>
      <c r="C5" s="211"/>
      <c r="D5" s="211"/>
      <c r="E5" s="211"/>
      <c r="F5" s="211"/>
      <c r="G5" s="211"/>
      <c r="H5" s="211"/>
      <c r="I5" s="98"/>
      <c r="J5" s="211"/>
      <c r="K5" s="125" t="s">
        <v>370</v>
      </c>
    </row>
    <row r="6" spans="1:11" ht="26.25" customHeight="1">
      <c r="A6" s="212" t="s">
        <v>375</v>
      </c>
      <c r="B6" s="210"/>
      <c r="C6" s="132" t="s">
        <v>369</v>
      </c>
      <c r="D6" s="134"/>
      <c r="E6" s="133"/>
      <c r="F6" s="181" t="s">
        <v>376</v>
      </c>
      <c r="G6" s="131"/>
      <c r="H6" s="131"/>
      <c r="I6" s="131"/>
      <c r="J6" s="131"/>
      <c r="K6" s="131"/>
    </row>
    <row r="7" spans="1:11" ht="26.25" customHeight="1">
      <c r="A7" s="209"/>
      <c r="B7" s="208"/>
      <c r="C7" s="128" t="s">
        <v>368</v>
      </c>
      <c r="D7" s="128" t="s">
        <v>366</v>
      </c>
      <c r="E7" s="128" t="s">
        <v>195</v>
      </c>
      <c r="F7" s="128" t="s">
        <v>367</v>
      </c>
      <c r="G7" s="127" t="s">
        <v>365</v>
      </c>
      <c r="H7" s="128" t="s">
        <v>366</v>
      </c>
      <c r="I7" s="127" t="s">
        <v>365</v>
      </c>
      <c r="J7" s="128" t="s">
        <v>195</v>
      </c>
      <c r="K7" s="126" t="s">
        <v>365</v>
      </c>
    </row>
    <row r="8" spans="1:11" ht="26.25" customHeight="1">
      <c r="A8" s="207" t="s">
        <v>364</v>
      </c>
      <c r="B8" s="123"/>
      <c r="C8" s="162">
        <f>SUM(C33:C37)</f>
        <v>165678894</v>
      </c>
      <c r="D8" s="162">
        <f>SUM(D33:D37)</f>
        <v>180218089</v>
      </c>
      <c r="E8" s="162">
        <f>SUM(E33:E37)</f>
        <v>191877333</v>
      </c>
      <c r="F8" s="162">
        <f>SUM(F33:F37)</f>
        <v>5827089</v>
      </c>
      <c r="G8" s="206">
        <f>100*F8/C8</f>
        <v>3.5170979593815974</v>
      </c>
      <c r="H8" s="162">
        <f>SUM(H33:H37)</f>
        <v>5894400</v>
      </c>
      <c r="I8" s="206">
        <f>100*H8/D8</f>
        <v>3.270703863694837</v>
      </c>
      <c r="J8" s="162">
        <f>SUM(J33:J37)</f>
        <v>6819138</v>
      </c>
      <c r="K8" s="206">
        <f>100*J8/E8</f>
        <v>3.553904931542904</v>
      </c>
    </row>
    <row r="9" spans="1:11" ht="26.25" customHeight="1">
      <c r="A9" s="98"/>
      <c r="B9" s="119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26.25" customHeight="1">
      <c r="A10" s="98"/>
      <c r="B10" s="113" t="s">
        <v>363</v>
      </c>
      <c r="C10" s="112">
        <v>10434016</v>
      </c>
      <c r="D10" s="112">
        <v>10145041</v>
      </c>
      <c r="E10" s="112">
        <v>9736953</v>
      </c>
      <c r="F10" s="112">
        <v>159452</v>
      </c>
      <c r="G10" s="203">
        <f>100*F10/C10</f>
        <v>1.5281939379813103</v>
      </c>
      <c r="H10" s="112">
        <v>169232</v>
      </c>
      <c r="I10" s="203">
        <f>100*H10/D10</f>
        <v>1.6681253432095544</v>
      </c>
      <c r="J10" s="112">
        <v>159704</v>
      </c>
      <c r="K10" s="203">
        <f>100*J10/E10</f>
        <v>1.6401845628709515</v>
      </c>
    </row>
    <row r="11" spans="1:11" ht="26.25" customHeight="1">
      <c r="A11" s="98"/>
      <c r="B11" s="113" t="s">
        <v>187</v>
      </c>
      <c r="C11" s="112">
        <v>9733260</v>
      </c>
      <c r="D11" s="112">
        <v>9873564</v>
      </c>
      <c r="E11" s="112">
        <v>9740452</v>
      </c>
      <c r="F11" s="112">
        <v>132389</v>
      </c>
      <c r="G11" s="203">
        <f>100*F11/C11</f>
        <v>1.360171206769366</v>
      </c>
      <c r="H11" s="112">
        <v>216915</v>
      </c>
      <c r="I11" s="203">
        <f>100*H11/D11</f>
        <v>2.196927067065145</v>
      </c>
      <c r="J11" s="112">
        <v>222766</v>
      </c>
      <c r="K11" s="203">
        <f>100*J11/E11</f>
        <v>2.2870191239585185</v>
      </c>
    </row>
    <row r="12" spans="1:11" ht="26.25" customHeight="1">
      <c r="A12" s="98"/>
      <c r="B12" s="113" t="s">
        <v>362</v>
      </c>
      <c r="C12" s="112">
        <v>5601739</v>
      </c>
      <c r="D12" s="112">
        <v>5192797</v>
      </c>
      <c r="E12" s="112">
        <v>5476378</v>
      </c>
      <c r="F12" s="112">
        <v>253509</v>
      </c>
      <c r="G12" s="203">
        <f>100*F12/C12</f>
        <v>4.525541086437622</v>
      </c>
      <c r="H12" s="112">
        <v>277499</v>
      </c>
      <c r="I12" s="203">
        <f>100*H12/D12</f>
        <v>5.343921589848399</v>
      </c>
      <c r="J12" s="112">
        <v>329634</v>
      </c>
      <c r="K12" s="203">
        <f>100*J12/E12</f>
        <v>6.019197360006924</v>
      </c>
    </row>
    <row r="13" spans="1:11" ht="26.25" customHeight="1">
      <c r="A13" s="98"/>
      <c r="B13" s="113" t="s">
        <v>361</v>
      </c>
      <c r="C13" s="112">
        <v>2887072</v>
      </c>
      <c r="D13" s="112">
        <v>2916509</v>
      </c>
      <c r="E13" s="112">
        <v>2705373</v>
      </c>
      <c r="F13" s="112">
        <v>199643</v>
      </c>
      <c r="G13" s="203">
        <f>100*F13/C13</f>
        <v>6.915068276787001</v>
      </c>
      <c r="H13" s="112">
        <v>220343</v>
      </c>
      <c r="I13" s="203">
        <f>100*H13/D13</f>
        <v>7.55502554595237</v>
      </c>
      <c r="J13" s="112">
        <v>256808</v>
      </c>
      <c r="K13" s="203">
        <f>100*J13/E13</f>
        <v>9.492517297984419</v>
      </c>
    </row>
    <row r="14" spans="1:11" ht="26.25" customHeight="1">
      <c r="A14" s="98"/>
      <c r="B14" s="113" t="s">
        <v>360</v>
      </c>
      <c r="C14" s="112">
        <v>2283492</v>
      </c>
      <c r="D14" s="112">
        <v>3292469</v>
      </c>
      <c r="E14" s="112">
        <v>3237416</v>
      </c>
      <c r="F14" s="112">
        <v>102853</v>
      </c>
      <c r="G14" s="203">
        <f>100*F14/C14</f>
        <v>4.504197956463171</v>
      </c>
      <c r="H14" s="112">
        <v>125677</v>
      </c>
      <c r="I14" s="203">
        <f>100*H14/D14</f>
        <v>3.8171050357649534</v>
      </c>
      <c r="J14" s="112">
        <v>278173</v>
      </c>
      <c r="K14" s="203">
        <f>100*J14/E14</f>
        <v>8.59243915517808</v>
      </c>
    </row>
    <row r="15" spans="1:11" ht="26.25" customHeight="1">
      <c r="A15" s="98"/>
      <c r="B15" s="113" t="s">
        <v>359</v>
      </c>
      <c r="C15" s="112">
        <v>3258277</v>
      </c>
      <c r="D15" s="112">
        <v>3495235</v>
      </c>
      <c r="E15" s="112">
        <v>3652824</v>
      </c>
      <c r="F15" s="112">
        <v>35589</v>
      </c>
      <c r="G15" s="203">
        <f>100*F15/C15</f>
        <v>1.0922644084588264</v>
      </c>
      <c r="H15" s="112">
        <v>41604</v>
      </c>
      <c r="I15" s="203">
        <f>100*H15/D15</f>
        <v>1.1903062311976162</v>
      </c>
      <c r="J15" s="112">
        <v>40669</v>
      </c>
      <c r="K15" s="203">
        <f>100*J15/E15</f>
        <v>1.1133577746970562</v>
      </c>
    </row>
    <row r="16" spans="1:11" ht="26.25" customHeight="1">
      <c r="A16" s="98"/>
      <c r="B16" s="113" t="s">
        <v>358</v>
      </c>
      <c r="C16" s="112">
        <v>1849061</v>
      </c>
      <c r="D16" s="112">
        <v>1877797</v>
      </c>
      <c r="E16" s="112">
        <v>1798659</v>
      </c>
      <c r="F16" s="112">
        <v>96363</v>
      </c>
      <c r="G16" s="203">
        <f>100*F16/C16</f>
        <v>5.211455976844463</v>
      </c>
      <c r="H16" s="112">
        <v>95971</v>
      </c>
      <c r="I16" s="203">
        <f>100*H16/D16</f>
        <v>5.110829338847596</v>
      </c>
      <c r="J16" s="112">
        <v>96218</v>
      </c>
      <c r="K16" s="203">
        <f>100*J16/E16</f>
        <v>5.349429769622813</v>
      </c>
    </row>
    <row r="17" spans="1:11" ht="26.25" customHeight="1">
      <c r="A17" s="98"/>
      <c r="B17" s="113" t="s">
        <v>357</v>
      </c>
      <c r="C17" s="112">
        <v>7518925</v>
      </c>
      <c r="D17" s="112">
        <v>8044999</v>
      </c>
      <c r="E17" s="112">
        <v>9299368</v>
      </c>
      <c r="F17" s="112">
        <v>58984</v>
      </c>
      <c r="G17" s="203">
        <f>100*F17/C17</f>
        <v>0.7844738443328002</v>
      </c>
      <c r="H17" s="112">
        <v>64995</v>
      </c>
      <c r="I17" s="203">
        <f>100*H17/D17</f>
        <v>0.8078932017269362</v>
      </c>
      <c r="J17" s="112">
        <v>69574</v>
      </c>
      <c r="K17" s="203">
        <f>100*J17/E17</f>
        <v>0.7481583694719899</v>
      </c>
    </row>
    <row r="18" spans="1:11" ht="26.25" customHeight="1">
      <c r="A18" s="98"/>
      <c r="B18" s="113" t="s">
        <v>356</v>
      </c>
      <c r="C18" s="112">
        <v>9610268</v>
      </c>
      <c r="D18" s="112">
        <v>10864322</v>
      </c>
      <c r="E18" s="112">
        <v>11688266</v>
      </c>
      <c r="F18" s="112">
        <v>233864</v>
      </c>
      <c r="G18" s="203">
        <f>100*F18/C18</f>
        <v>2.433480523123809</v>
      </c>
      <c r="H18" s="112">
        <v>217658</v>
      </c>
      <c r="I18" s="203">
        <f>100*H18/D18</f>
        <v>2.003420001726753</v>
      </c>
      <c r="J18" s="112">
        <v>276265</v>
      </c>
      <c r="K18" s="203">
        <f>100*J18/E18</f>
        <v>2.3636097946436196</v>
      </c>
    </row>
    <row r="19" spans="1:11" ht="26.25" customHeight="1">
      <c r="A19" s="98"/>
      <c r="B19" s="113" t="s">
        <v>355</v>
      </c>
      <c r="C19" s="112" t="s">
        <v>352</v>
      </c>
      <c r="D19" s="112" t="s">
        <v>352</v>
      </c>
      <c r="E19" s="112" t="s">
        <v>44</v>
      </c>
      <c r="F19" s="112" t="s">
        <v>352</v>
      </c>
      <c r="G19" s="205" t="s">
        <v>352</v>
      </c>
      <c r="H19" s="112" t="s">
        <v>352</v>
      </c>
      <c r="I19" s="205" t="s">
        <v>352</v>
      </c>
      <c r="J19" s="112" t="s">
        <v>44</v>
      </c>
      <c r="K19" s="205" t="s">
        <v>44</v>
      </c>
    </row>
    <row r="20" spans="1:11" ht="26.25" customHeight="1">
      <c r="A20" s="98"/>
      <c r="B20" s="113" t="s">
        <v>128</v>
      </c>
      <c r="C20" s="112">
        <v>4613547</v>
      </c>
      <c r="D20" s="112">
        <v>4662391</v>
      </c>
      <c r="E20" s="112">
        <v>4786988</v>
      </c>
      <c r="F20" s="112">
        <v>203904</v>
      </c>
      <c r="G20" s="203">
        <f>100*F20/C20</f>
        <v>4.419679695470752</v>
      </c>
      <c r="H20" s="112">
        <v>188530</v>
      </c>
      <c r="I20" s="203">
        <f>100*H20/D20</f>
        <v>4.043633406121452</v>
      </c>
      <c r="J20" s="112">
        <v>176834</v>
      </c>
      <c r="K20" s="203">
        <f>100*J20/E20</f>
        <v>3.6940556358194336</v>
      </c>
    </row>
    <row r="21" spans="1:11" ht="26.25" customHeight="1">
      <c r="A21" s="98"/>
      <c r="B21" s="113" t="s">
        <v>178</v>
      </c>
      <c r="C21" s="112" t="s">
        <v>167</v>
      </c>
      <c r="D21" s="112" t="s">
        <v>352</v>
      </c>
      <c r="E21" s="112" t="s">
        <v>167</v>
      </c>
      <c r="F21" s="112" t="s">
        <v>167</v>
      </c>
      <c r="G21" s="112" t="s">
        <v>167</v>
      </c>
      <c r="H21" s="112" t="s">
        <v>352</v>
      </c>
      <c r="I21" s="112" t="s">
        <v>44</v>
      </c>
      <c r="J21" s="112" t="s">
        <v>46</v>
      </c>
      <c r="K21" s="112" t="s">
        <v>46</v>
      </c>
    </row>
    <row r="22" spans="1:11" ht="26.25" customHeight="1">
      <c r="A22" s="98"/>
      <c r="B22" s="116" t="s">
        <v>177</v>
      </c>
      <c r="C22" s="112" t="s">
        <v>167</v>
      </c>
      <c r="D22" s="112" t="s">
        <v>167</v>
      </c>
      <c r="E22" s="112" t="s">
        <v>167</v>
      </c>
      <c r="F22" s="112" t="s">
        <v>167</v>
      </c>
      <c r="G22" s="112" t="s">
        <v>167</v>
      </c>
      <c r="H22" s="112" t="s">
        <v>167</v>
      </c>
      <c r="I22" s="112" t="s">
        <v>167</v>
      </c>
      <c r="J22" s="112" t="s">
        <v>46</v>
      </c>
      <c r="K22" s="112" t="s">
        <v>46</v>
      </c>
    </row>
    <row r="23" spans="1:11" ht="26.25" customHeight="1">
      <c r="A23" s="98"/>
      <c r="B23" s="113" t="s">
        <v>354</v>
      </c>
      <c r="C23" s="112">
        <v>2824399</v>
      </c>
      <c r="D23" s="112">
        <v>2825615</v>
      </c>
      <c r="E23" s="112">
        <v>2999335</v>
      </c>
      <c r="F23" s="112">
        <v>407306</v>
      </c>
      <c r="G23" s="203">
        <f>100*F23/C23</f>
        <v>14.420979472093</v>
      </c>
      <c r="H23" s="112">
        <v>404085</v>
      </c>
      <c r="I23" s="203">
        <f>100*H23/D23</f>
        <v>14.300780538042162</v>
      </c>
      <c r="J23" s="112">
        <v>334938</v>
      </c>
      <c r="K23" s="203">
        <f>100*J23/E23</f>
        <v>11.167075368373323</v>
      </c>
    </row>
    <row r="24" spans="1:11" ht="26.25" customHeight="1">
      <c r="A24" s="98"/>
      <c r="B24" s="113" t="s">
        <v>353</v>
      </c>
      <c r="C24" s="112">
        <v>2590072</v>
      </c>
      <c r="D24" s="112">
        <v>2979617</v>
      </c>
      <c r="E24" s="112">
        <v>2863204</v>
      </c>
      <c r="F24" s="112">
        <v>108534</v>
      </c>
      <c r="G24" s="203">
        <f>100*F24/C24</f>
        <v>4.190385441022489</v>
      </c>
      <c r="H24" s="112">
        <v>123028</v>
      </c>
      <c r="I24" s="203">
        <f>100*H24/D24</f>
        <v>4.12898704766418</v>
      </c>
      <c r="J24" s="112">
        <v>123695</v>
      </c>
      <c r="K24" s="203">
        <f>100*J24/E24</f>
        <v>4.320160212125996</v>
      </c>
    </row>
    <row r="25" spans="1:11" ht="26.25" customHeight="1">
      <c r="A25" s="98"/>
      <c r="B25" s="113" t="s">
        <v>174</v>
      </c>
      <c r="C25" s="112">
        <v>1549841</v>
      </c>
      <c r="D25" s="112">
        <v>1694399</v>
      </c>
      <c r="E25" s="112">
        <v>1962088</v>
      </c>
      <c r="F25" s="112">
        <v>2195</v>
      </c>
      <c r="G25" s="203">
        <f>100*F25/C25</f>
        <v>0.14162743145909806</v>
      </c>
      <c r="H25" s="112">
        <v>2583</v>
      </c>
      <c r="I25" s="203">
        <f>100*H25/D25</f>
        <v>0.15244343274517985</v>
      </c>
      <c r="J25" s="112" t="s">
        <v>44</v>
      </c>
      <c r="K25" s="205" t="s">
        <v>44</v>
      </c>
    </row>
    <row r="26" spans="1:11" ht="26.25" customHeight="1">
      <c r="A26" s="98"/>
      <c r="B26" s="113" t="s">
        <v>173</v>
      </c>
      <c r="C26" s="112">
        <v>6942060</v>
      </c>
      <c r="D26" s="112">
        <v>6743737</v>
      </c>
      <c r="E26" s="112">
        <v>6918878</v>
      </c>
      <c r="F26" s="112">
        <v>265034</v>
      </c>
      <c r="G26" s="203">
        <f>100*F26/C26</f>
        <v>3.8178004799728034</v>
      </c>
      <c r="H26" s="112">
        <v>262695</v>
      </c>
      <c r="I26" s="203">
        <f>100*H26/D26</f>
        <v>3.8953921245742533</v>
      </c>
      <c r="J26" s="112">
        <v>229271</v>
      </c>
      <c r="K26" s="203">
        <f>100*J26/E26</f>
        <v>3.3137020193158486</v>
      </c>
    </row>
    <row r="27" spans="1:11" ht="26.25" customHeight="1">
      <c r="A27" s="98"/>
      <c r="B27" s="113" t="s">
        <v>172</v>
      </c>
      <c r="C27" s="112">
        <v>38943935</v>
      </c>
      <c r="D27" s="112">
        <v>45023660</v>
      </c>
      <c r="E27" s="112">
        <v>49460130</v>
      </c>
      <c r="F27" s="112">
        <v>1706953</v>
      </c>
      <c r="G27" s="203">
        <f>100*F27/C27</f>
        <v>4.383103556433113</v>
      </c>
      <c r="H27" s="112">
        <v>1605234</v>
      </c>
      <c r="I27" s="203">
        <f>100*H27/D27</f>
        <v>3.5653121047911256</v>
      </c>
      <c r="J27" s="112">
        <v>1863860</v>
      </c>
      <c r="K27" s="203">
        <f>100*J27/E27</f>
        <v>3.768409019547664</v>
      </c>
    </row>
    <row r="28" spans="1:11" ht="26.25" customHeight="1">
      <c r="A28" s="98"/>
      <c r="B28" s="113" t="s">
        <v>171</v>
      </c>
      <c r="C28" s="112">
        <v>47746446</v>
      </c>
      <c r="D28" s="112">
        <v>53706040</v>
      </c>
      <c r="E28" s="112">
        <v>58810733</v>
      </c>
      <c r="F28" s="112">
        <v>1659998</v>
      </c>
      <c r="G28" s="203">
        <f>100*F28/C28</f>
        <v>3.47669437008987</v>
      </c>
      <c r="H28" s="112">
        <v>1653219</v>
      </c>
      <c r="I28" s="203">
        <f>100*H28/D28</f>
        <v>3.0782738775750365</v>
      </c>
      <c r="J28" s="112">
        <v>2116074</v>
      </c>
      <c r="K28" s="203">
        <f>100*J28/E28</f>
        <v>3.598108528931275</v>
      </c>
    </row>
    <row r="29" spans="1:11" ht="26.25" customHeight="1">
      <c r="A29" s="98"/>
      <c r="B29" s="113" t="s">
        <v>170</v>
      </c>
      <c r="C29" s="112">
        <v>4182912</v>
      </c>
      <c r="D29" s="112">
        <v>3788970</v>
      </c>
      <c r="E29" s="112">
        <v>3851022</v>
      </c>
      <c r="F29" s="112">
        <v>19815</v>
      </c>
      <c r="G29" s="203">
        <f>100*F29/C29</f>
        <v>0.47371304966492245</v>
      </c>
      <c r="H29" s="112">
        <v>12878</v>
      </c>
      <c r="I29" s="203">
        <f>100*H29/D29</f>
        <v>0.33988128699884135</v>
      </c>
      <c r="J29" s="112">
        <v>16470</v>
      </c>
      <c r="K29" s="203">
        <f>100*J29/E29</f>
        <v>0.4276786785429946</v>
      </c>
    </row>
    <row r="30" spans="1:11" ht="26.25" customHeight="1">
      <c r="A30" s="98"/>
      <c r="B30" s="113" t="s">
        <v>169</v>
      </c>
      <c r="C30" s="112" t="s">
        <v>352</v>
      </c>
      <c r="D30" s="112" t="s">
        <v>352</v>
      </c>
      <c r="E30" s="112" t="s">
        <v>44</v>
      </c>
      <c r="F30" s="112" t="s">
        <v>352</v>
      </c>
      <c r="G30" s="205" t="s">
        <v>352</v>
      </c>
      <c r="H30" s="112" t="s">
        <v>167</v>
      </c>
      <c r="I30" s="112" t="s">
        <v>167</v>
      </c>
      <c r="J30" s="112" t="s">
        <v>46</v>
      </c>
      <c r="K30" s="112" t="s">
        <v>46</v>
      </c>
    </row>
    <row r="31" spans="1:11" ht="26.25" customHeight="1">
      <c r="A31" s="98"/>
      <c r="B31" s="113" t="s">
        <v>351</v>
      </c>
      <c r="C31" s="112" t="s">
        <v>167</v>
      </c>
      <c r="D31" s="112" t="s">
        <v>167</v>
      </c>
      <c r="E31" s="112" t="s">
        <v>46</v>
      </c>
      <c r="F31" s="112" t="s">
        <v>167</v>
      </c>
      <c r="G31" s="112" t="s">
        <v>167</v>
      </c>
      <c r="H31" s="112" t="s">
        <v>167</v>
      </c>
      <c r="I31" s="112" t="s">
        <v>167</v>
      </c>
      <c r="J31" s="112" t="s">
        <v>46</v>
      </c>
      <c r="K31" s="112" t="s">
        <v>46</v>
      </c>
    </row>
    <row r="32" spans="1:11" ht="26.25" customHeight="1">
      <c r="A32" s="111"/>
      <c r="B32" s="110" t="s">
        <v>166</v>
      </c>
      <c r="C32" s="154">
        <v>2992865</v>
      </c>
      <c r="D32" s="154">
        <v>2757830</v>
      </c>
      <c r="E32" s="154">
        <v>2583728</v>
      </c>
      <c r="F32" s="154">
        <v>175860</v>
      </c>
      <c r="G32" s="203">
        <f>100*F32/C32</f>
        <v>5.875975027273198</v>
      </c>
      <c r="H32" s="154">
        <v>209408</v>
      </c>
      <c r="I32" s="203">
        <f>100*H32/D32</f>
        <v>7.59321640565227</v>
      </c>
      <c r="J32" s="154">
        <v>226864</v>
      </c>
      <c r="K32" s="203">
        <f>100*J32/E32</f>
        <v>8.780490825659667</v>
      </c>
    </row>
    <row r="33" spans="1:11" ht="26.25" customHeight="1">
      <c r="A33" s="138"/>
      <c r="B33" s="141" t="s">
        <v>212</v>
      </c>
      <c r="C33" s="112">
        <v>15678663</v>
      </c>
      <c r="D33" s="112">
        <v>15665380</v>
      </c>
      <c r="E33" s="112">
        <v>16885658</v>
      </c>
      <c r="F33" s="112">
        <v>610874</v>
      </c>
      <c r="G33" s="204">
        <f>100*F33/C33</f>
        <v>3.8962123237166333</v>
      </c>
      <c r="H33" s="112">
        <v>648264</v>
      </c>
      <c r="I33" s="204">
        <f>100*H33/D33</f>
        <v>4.138195179433885</v>
      </c>
      <c r="J33" s="112">
        <v>749439</v>
      </c>
      <c r="K33" s="204">
        <f>100*J33/E33</f>
        <v>4.438316824846269</v>
      </c>
    </row>
    <row r="34" spans="1:11" ht="26.25" customHeight="1">
      <c r="A34" s="138"/>
      <c r="B34" s="141" t="s">
        <v>211</v>
      </c>
      <c r="C34" s="112">
        <v>25019235</v>
      </c>
      <c r="D34" s="112">
        <v>28733518</v>
      </c>
      <c r="E34" s="112">
        <v>32118720</v>
      </c>
      <c r="F34" s="112">
        <v>1014920</v>
      </c>
      <c r="G34" s="203">
        <f>100*F34/C34</f>
        <v>4.056558883594962</v>
      </c>
      <c r="H34" s="112">
        <v>1069396</v>
      </c>
      <c r="I34" s="203">
        <f>100*H34/D34</f>
        <v>3.7217719041573676</v>
      </c>
      <c r="J34" s="112">
        <v>1078569</v>
      </c>
      <c r="K34" s="203">
        <f>100*J34/E34</f>
        <v>3.3580696864632213</v>
      </c>
    </row>
    <row r="35" spans="1:11" ht="26.25" customHeight="1">
      <c r="A35" s="138"/>
      <c r="B35" s="141" t="s">
        <v>210</v>
      </c>
      <c r="C35" s="112">
        <v>30764043</v>
      </c>
      <c r="D35" s="112">
        <v>30176232</v>
      </c>
      <c r="E35" s="112">
        <v>28144445</v>
      </c>
      <c r="F35" s="112">
        <v>999592</v>
      </c>
      <c r="G35" s="203">
        <f>100*F35/C35</f>
        <v>3.249221826923074</v>
      </c>
      <c r="H35" s="112">
        <v>955146</v>
      </c>
      <c r="I35" s="203">
        <f>100*H35/D35</f>
        <v>3.1652261952386898</v>
      </c>
      <c r="J35" s="112">
        <v>899229</v>
      </c>
      <c r="K35" s="203">
        <f>100*J35/E35</f>
        <v>3.195049680318798</v>
      </c>
    </row>
    <row r="36" spans="1:11" ht="26.25" customHeight="1">
      <c r="A36" s="138"/>
      <c r="B36" s="141" t="s">
        <v>209</v>
      </c>
      <c r="C36" s="112">
        <v>26300772</v>
      </c>
      <c r="D36" s="112">
        <v>23808082</v>
      </c>
      <c r="E36" s="112">
        <v>28460003</v>
      </c>
      <c r="F36" s="112">
        <v>748596</v>
      </c>
      <c r="G36" s="203">
        <f>100*F36/C36</f>
        <v>2.8462890747085297</v>
      </c>
      <c r="H36" s="112">
        <v>703313</v>
      </c>
      <c r="I36" s="203">
        <f>100*H36/D36</f>
        <v>2.9540934880852645</v>
      </c>
      <c r="J36" s="112">
        <v>843024</v>
      </c>
      <c r="K36" s="203">
        <f>100*J36/E36</f>
        <v>2.962136019451579</v>
      </c>
    </row>
    <row r="37" spans="1:11" ht="26.25" customHeight="1">
      <c r="A37" s="202"/>
      <c r="B37" s="140" t="s">
        <v>350</v>
      </c>
      <c r="C37" s="154">
        <v>67916181</v>
      </c>
      <c r="D37" s="154">
        <v>81834877</v>
      </c>
      <c r="E37" s="154">
        <v>86268507</v>
      </c>
      <c r="F37" s="154">
        <v>2453107</v>
      </c>
      <c r="G37" s="201">
        <f>100*F37/C37</f>
        <v>3.6119625159724453</v>
      </c>
      <c r="H37" s="154">
        <v>2518281</v>
      </c>
      <c r="I37" s="201">
        <f>100*H37/D37</f>
        <v>3.077271075998562</v>
      </c>
      <c r="J37" s="154">
        <v>3248877</v>
      </c>
      <c r="K37" s="201">
        <f>100*J37/E37</f>
        <v>3.7660058264367553</v>
      </c>
    </row>
    <row r="38" spans="1:11" ht="26.25" customHeight="1">
      <c r="A38" s="98" t="s">
        <v>164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</row>
  </sheetData>
  <sheetProtection/>
  <mergeCells count="7">
    <mergeCell ref="J1:K1"/>
    <mergeCell ref="A3:K3"/>
    <mergeCell ref="A8:B8"/>
    <mergeCell ref="A4:K4"/>
    <mergeCell ref="A6:B7"/>
    <mergeCell ref="C6:E6"/>
    <mergeCell ref="F6:K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尾村国男</dc:creator>
  <cp:keywords/>
  <dc:description/>
  <cp:lastModifiedBy>yutaka-k</cp:lastModifiedBy>
  <cp:lastPrinted>2013-05-28T08:03:23Z</cp:lastPrinted>
  <dcterms:created xsi:type="dcterms:W3CDTF">1997-12-02T04:49:28Z</dcterms:created>
  <dcterms:modified xsi:type="dcterms:W3CDTF">2013-05-28T08:05:35Z</dcterms:modified>
  <cp:category/>
  <cp:version/>
  <cp:contentType/>
  <cp:contentStatus/>
</cp:coreProperties>
</file>