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6"/>
  </bookViews>
  <sheets>
    <sheet name="106" sheetId="1" r:id="rId1"/>
    <sheet name="108" sheetId="2" r:id="rId2"/>
    <sheet name="110" sheetId="3" r:id="rId3"/>
    <sheet name="112" sheetId="4" r:id="rId4"/>
    <sheet name="114" sheetId="5" r:id="rId5"/>
    <sheet name="116" sheetId="6" r:id="rId6"/>
    <sheet name="118" sheetId="7" r:id="rId7"/>
  </sheets>
  <definedNames>
    <definedName name="_xlnm.Print_Area" localSheetId="0">'106'!$A$1:$AZ$70</definedName>
    <definedName name="_xlnm.Print_Area" localSheetId="1">'108'!$A$1:$V$52</definedName>
    <definedName name="_xlnm.Print_Area" localSheetId="2">'110'!$A$1:$Z$72</definedName>
    <definedName name="_xlnm.Print_Area" localSheetId="3">'112'!$A$1:$AA$73</definedName>
    <definedName name="_xlnm.Print_Area" localSheetId="4">'114'!$A$1:$R$60</definedName>
    <definedName name="_xlnm.Print_Area" localSheetId="5">'116'!$A$1:$O$54</definedName>
    <definedName name="_xlnm.Print_Area" localSheetId="6">'118'!$A$1:$T$57</definedName>
  </definedNames>
  <calcPr fullCalcOnLoad="1"/>
</workbook>
</file>

<file path=xl/sharedStrings.xml><?xml version="1.0" encoding="utf-8"?>
<sst xmlns="http://schemas.openxmlformats.org/spreadsheetml/2006/main" count="1549" uniqueCount="496">
  <si>
    <t>航空回数</t>
  </si>
  <si>
    <t>(回)</t>
  </si>
  <si>
    <t>(人)</t>
  </si>
  <si>
    <t>／</t>
  </si>
  <si>
    <t>―</t>
  </si>
  <si>
    <t>資料　石川県空港企画課</t>
  </si>
  <si>
    <t>年度及び
月　　次</t>
  </si>
  <si>
    <t>小　　松　　―　　那　　覇</t>
  </si>
  <si>
    <t>小　　松　　―　　仙　　台</t>
  </si>
  <si>
    <t>小　　松　　―　　広　　島</t>
  </si>
  <si>
    <t>小　　松　　―　　福　　岡</t>
  </si>
  <si>
    <t>小　　松　　―　　札　　幌</t>
  </si>
  <si>
    <t>小　　松　　―　　東　　京</t>
  </si>
  <si>
    <t>総　　　　　　　　　　　　数</t>
  </si>
  <si>
    <t>平成5年度</t>
  </si>
  <si>
    <t>平成9年4月</t>
  </si>
  <si>
    <t>平成10年1月</t>
  </si>
  <si>
    <t>※　平成7年2月3日より就航。</t>
  </si>
  <si>
    <t>　　平成8年11月1日より運休。</t>
  </si>
  <si>
    <t>※　平成8年9月1日より就航。</t>
  </si>
  <si>
    <t>　　平成9年12月より1日1往復に減便。</t>
  </si>
  <si>
    <t>※　平成8年11月1日より就航。</t>
  </si>
  <si>
    <t>※　平成9年12月1日より就航。</t>
  </si>
  <si>
    <t>※　平成9年12月2日より就航。</t>
  </si>
  <si>
    <t>※　利用率は平成6年4月分より。</t>
  </si>
  <si>
    <t>注　  航空回数は、出発／到着を表している。</t>
  </si>
  <si>
    <t>年度及び　  　　
月  　次</t>
  </si>
  <si>
    <t>※　平成9年度より通年運航実施。</t>
  </si>
  <si>
    <t>小　　松　　－　　ソ　　ウ　　ル</t>
  </si>
  <si>
    <t>小　　松　　－　　新　　潟</t>
  </si>
  <si>
    <t>小　　松　　－　　鹿　　児　　島</t>
  </si>
  <si>
    <t>小　　松　　－　　岡　　山</t>
  </si>
  <si>
    <t>小　　松　　－　　出　　雲</t>
  </si>
  <si>
    <t>小　　松　　－　　高　　松</t>
  </si>
  <si>
    <t>小　　松　　－　　松　　山</t>
  </si>
  <si>
    <t>利用率 (%)</t>
  </si>
  <si>
    <t>降　客</t>
  </si>
  <si>
    <t>乗　客</t>
  </si>
  <si>
    <t>降客</t>
  </si>
  <si>
    <t>乗客</t>
  </si>
  <si>
    <t>降　客</t>
  </si>
  <si>
    <t>重  量
(kg)</t>
  </si>
  <si>
    <t>重 量
(kg)</t>
  </si>
  <si>
    <t>発送</t>
  </si>
  <si>
    <t>到着</t>
  </si>
  <si>
    <r>
      <t>貨物</t>
    </r>
    <r>
      <rPr>
        <sz val="10"/>
        <rFont val="ＭＳ 明朝"/>
        <family val="1"/>
      </rPr>
      <t>（小包を含む）</t>
    </r>
    <r>
      <rPr>
        <sz val="12"/>
        <rFont val="ＭＳ 明朝"/>
        <family val="1"/>
      </rPr>
      <t>輸送</t>
    </r>
  </si>
  <si>
    <t>旅　　　　　　　　　　客　　　　　　　　　　輸　　　　　　　　　　送　　　　　　（　　定　　　　　　期　　　　　　便　　）</t>
  </si>
  <si>
    <t>106　運輸及び通信</t>
  </si>
  <si>
    <t>運輸及び通信　107</t>
  </si>
  <si>
    <t>60　　　　航　　　　　　空　　　　　　輸　　　　　　送　　　　　　状　　　　　　況</t>
  </si>
  <si>
    <t>１０　　　　運　　　　　　　輸　　　　　　　及　　　　　　　び　　　　　　　通　　　　　　　信</t>
  </si>
  <si>
    <t>資料　西日本旅客鉄道(株)金沢支社及びのと鉄道(株)</t>
  </si>
  <si>
    <t>注 　  (委)は業務委託駅である。</t>
  </si>
  <si>
    <t>その他の駅</t>
  </si>
  <si>
    <t>珠    洲</t>
  </si>
  <si>
    <t>津      幡</t>
  </si>
  <si>
    <t>(委)</t>
  </si>
  <si>
    <t>鵜    飼</t>
  </si>
  <si>
    <t>森      本</t>
  </si>
  <si>
    <t>松    波</t>
  </si>
  <si>
    <t>東  金  沢</t>
  </si>
  <si>
    <t>九十九湾小木</t>
  </si>
  <si>
    <t>金      沢</t>
  </si>
  <si>
    <t>宇 出 津</t>
  </si>
  <si>
    <t>西  金  沢</t>
  </si>
  <si>
    <t>輪    島</t>
  </si>
  <si>
    <t>松      任</t>
  </si>
  <si>
    <t>能登三井</t>
  </si>
  <si>
    <t>加 賀 笠 間</t>
  </si>
  <si>
    <t>穴    水</t>
  </si>
  <si>
    <t>美      川</t>
  </si>
  <si>
    <t>能登中島</t>
  </si>
  <si>
    <t>寺      井</t>
  </si>
  <si>
    <t>田 鶴 浜</t>
  </si>
  <si>
    <t>小      松</t>
  </si>
  <si>
    <t>和倉温泉</t>
  </si>
  <si>
    <t>粟      津</t>
  </si>
  <si>
    <t>七    尾</t>
  </si>
  <si>
    <t>動      橋</t>
  </si>
  <si>
    <t>加 賀 温 泉</t>
  </si>
  <si>
    <t>の と 鉄 道 計</t>
  </si>
  <si>
    <t>大  聖  寺</t>
  </si>
  <si>
    <t>北 陸 本 線 計</t>
  </si>
  <si>
    <t>良    川</t>
  </si>
  <si>
    <t>能 登 部</t>
  </si>
  <si>
    <t>西日本旅客鉄道計</t>
  </si>
  <si>
    <t>羽    咋</t>
  </si>
  <si>
    <t>宝    達</t>
  </si>
  <si>
    <t>高    松</t>
  </si>
  <si>
    <t>宇 ノ 気</t>
  </si>
  <si>
    <t>本 津 幡</t>
  </si>
  <si>
    <t>七   尾   線   計</t>
  </si>
  <si>
    <t>平成5年度</t>
  </si>
  <si>
    <t>１日平均乗車人員(人)</t>
  </si>
  <si>
    <t>路線名及び駅名</t>
  </si>
  <si>
    <t>（単位：上下計、1日平均）</t>
  </si>
  <si>
    <t>(1)　駅　別　運　輸　実　績（JR西日本及びのと鉄道）</t>
  </si>
  <si>
    <t>61　　　鉄　　　　　　　　　道</t>
  </si>
  <si>
    <t>108　運輸及び通信</t>
  </si>
  <si>
    <t>資料　石川県道路整備課「道路現況調書」</t>
  </si>
  <si>
    <t>注　  四捨五入の関係で合計が合わない場合がある。</t>
  </si>
  <si>
    <t>砂   利   道</t>
  </si>
  <si>
    <t>ｱｽﾌｧﾙﾄ系高級</t>
  </si>
  <si>
    <t>セメント系</t>
  </si>
  <si>
    <t>舗装道計</t>
  </si>
  <si>
    <t>実延長内訳</t>
  </si>
  <si>
    <t>車道幅 5.5m以上</t>
  </si>
  <si>
    <t>（未　改　良）</t>
  </si>
  <si>
    <t>車道幅19.5m以上</t>
  </si>
  <si>
    <t>（規格改良済）</t>
  </si>
  <si>
    <t>延       長</t>
  </si>
  <si>
    <t>個       数</t>
  </si>
  <si>
    <t>（ト ン ネ ル）</t>
  </si>
  <si>
    <t>（橋   　  梁）</t>
  </si>
  <si>
    <t>道  路  延  長</t>
  </si>
  <si>
    <t>未 改 良 延 長</t>
  </si>
  <si>
    <t>規格改良済延長</t>
  </si>
  <si>
    <t>実    延    長</t>
  </si>
  <si>
    <t>重  用  延  長</t>
  </si>
  <si>
    <t>総　　　延　　　長</t>
  </si>
  <si>
    <t>一　　般</t>
  </si>
  <si>
    <t>主　　要</t>
  </si>
  <si>
    <t>計</t>
  </si>
  <si>
    <t>県の管理</t>
  </si>
  <si>
    <t>国の管理</t>
  </si>
  <si>
    <t>県　　　    　　道</t>
  </si>
  <si>
    <t>一　  般  　国　  道</t>
  </si>
  <si>
    <t>総　  数</t>
  </si>
  <si>
    <t>項　　　　目</t>
  </si>
  <si>
    <t>（単位:km、箇所数）</t>
  </si>
  <si>
    <t>(1)　　国　道　及　び　県　道（平成9年4月1日現在）</t>
  </si>
  <si>
    <t>62　　　道　　　　　　　    路</t>
  </si>
  <si>
    <t>運輸及び通信　109</t>
  </si>
  <si>
    <t xml:space="preserve">  〃  13.0  〃</t>
  </si>
  <si>
    <t xml:space="preserve">  〃   5.5  〃</t>
  </si>
  <si>
    <t xml:space="preserve">  〃   5.5m未満</t>
  </si>
  <si>
    <t xml:space="preserve">  〃   3.5　〃</t>
  </si>
  <si>
    <t xml:space="preserve">  〃   3.5m未満</t>
  </si>
  <si>
    <t xml:space="preserve">      〃     簡 易</t>
  </si>
  <si>
    <t>資料　北陸鉄道㈱</t>
  </si>
  <si>
    <t xml:space="preserve">   2　運輸雑収とは広告料、荷物運搬料を含む。</t>
  </si>
  <si>
    <t>注 1　石川総線及び浅野川線である</t>
  </si>
  <si>
    <t>運輸雑収</t>
  </si>
  <si>
    <t>旅客運賃</t>
  </si>
  <si>
    <t>運  賃  総  額</t>
  </si>
  <si>
    <t>定 期 外</t>
  </si>
  <si>
    <t>定    期</t>
  </si>
  <si>
    <t>乗車人員（計）</t>
  </si>
  <si>
    <t>9  年  度</t>
  </si>
  <si>
    <t>8  年  度</t>
  </si>
  <si>
    <t>7  年  度</t>
  </si>
  <si>
    <t>6  年  度</t>
  </si>
  <si>
    <t>項　　　　目</t>
  </si>
  <si>
    <t>（単位：千人、千円）</t>
  </si>
  <si>
    <t>61　　鉄　　    　　　　道（つづき）</t>
  </si>
  <si>
    <t>(2)　そ　の　他　の　鉄　道　運　輸　実　績</t>
  </si>
  <si>
    <t>注  　四捨五入の関係で計が合わない場合がある。</t>
  </si>
  <si>
    <t>内浦町</t>
  </si>
  <si>
    <t>珠洲郡</t>
  </si>
  <si>
    <t>―</t>
  </si>
  <si>
    <t>柳田村</t>
  </si>
  <si>
    <t>能都町</t>
  </si>
  <si>
    <t>門前町</t>
  </si>
  <si>
    <t>穴水町</t>
  </si>
  <si>
    <t>鳳至郡</t>
  </si>
  <si>
    <t>鹿西町</t>
  </si>
  <si>
    <t>能登島町</t>
  </si>
  <si>
    <t>鹿島町</t>
  </si>
  <si>
    <t>中島町</t>
  </si>
  <si>
    <t>鳥屋町</t>
  </si>
  <si>
    <t>田鶴浜町</t>
  </si>
  <si>
    <t>鹿島郡</t>
  </si>
  <si>
    <t>押水町</t>
  </si>
  <si>
    <t>志賀町</t>
  </si>
  <si>
    <t>志雄町</t>
  </si>
  <si>
    <t>富来町</t>
  </si>
  <si>
    <t>羽咋郡</t>
  </si>
  <si>
    <t>内灘町</t>
  </si>
  <si>
    <t>宇ノ気町</t>
  </si>
  <si>
    <t>七塚町</t>
  </si>
  <si>
    <t>高松町</t>
  </si>
  <si>
    <t>津幡町</t>
  </si>
  <si>
    <t>河北郡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</si>
  <si>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</si>
  <si>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</si>
  <si>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</si>
  <si>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</si>
  <si>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</si>
  <si>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</si>
  <si>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</si>
  <si>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</si>
  <si>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石川郡</t>
  </si>
  <si>
    <t>川北町</t>
  </si>
  <si>
    <t>辰口町</t>
  </si>
  <si>
    <t>寺井町</t>
  </si>
  <si>
    <t>根上町</t>
  </si>
  <si>
    <t>能美郡</t>
  </si>
  <si>
    <t>山中町</t>
  </si>
  <si>
    <t>江沼郡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</si>
  <si>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</si>
  <si>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</si>
  <si>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</si>
  <si>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</si>
  <si>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</si>
  <si>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</si>
  <si>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</si>
  <si>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</si>
  <si>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総  数</t>
  </si>
  <si>
    <t>簡　　易</t>
  </si>
  <si>
    <t>高　　級</t>
  </si>
  <si>
    <t>延　長</t>
  </si>
  <si>
    <t>個　数</t>
  </si>
  <si>
    <t>うち自　　　動車交　　　通不能</t>
  </si>
  <si>
    <t>未 改 良
延  　長</t>
  </si>
  <si>
    <t>規  　格　　　　改 良 済　　　延　  長</t>
  </si>
  <si>
    <t>アスファルト系</t>
  </si>
  <si>
    <t>セメン　   　ト　系</t>
  </si>
  <si>
    <t>車　道　　 　3.5m　　 　未　満</t>
  </si>
  <si>
    <t>車　道　　 　3.5m　　 　以　上</t>
  </si>
  <si>
    <t>車　道　　 　5.5m　　 　以　上</t>
  </si>
  <si>
    <t>車　道　　 　5.5m　　 　未　満</t>
  </si>
  <si>
    <t>車　道　　　13.0m　　　以　上</t>
  </si>
  <si>
    <t>車　道　　　19.5m　　　以　上</t>
  </si>
  <si>
    <t>ト ン ネ ル</t>
  </si>
  <si>
    <t>橋　　　梁</t>
  </si>
  <si>
    <t>道路延長</t>
  </si>
  <si>
    <t>舗　　　　装　　　　道</t>
  </si>
  <si>
    <t>砂利道</t>
  </si>
  <si>
    <t>未　　改　　良</t>
  </si>
  <si>
    <t>規　格　改　良　済</t>
  </si>
  <si>
    <t>実延長</t>
  </si>
  <si>
    <t>未供用延長</t>
  </si>
  <si>
    <t>重用延長</t>
  </si>
  <si>
    <t>総延長</t>
  </si>
  <si>
    <t>路　　面　　別　　内　　訳</t>
  </si>
  <si>
    <t>幅　　員　　別　　内　　訳</t>
  </si>
  <si>
    <t>種　　類　　別　　延　　長</t>
  </si>
  <si>
    <t>改    良    済　　　      　　未 改 良 内 訳</t>
  </si>
  <si>
    <t>市町村別</t>
  </si>
  <si>
    <t>（単位：km、箇所数）</t>
  </si>
  <si>
    <t>(2)　　市　　町　　村　　道　（平成9年4月1日現在）</t>
  </si>
  <si>
    <t>62　　　道　　　　　　　　　路（つづき）</t>
  </si>
  <si>
    <t>運輸及び通信　111</t>
  </si>
  <si>
    <t>110　運輸及び通信</t>
  </si>
  <si>
    <t>資料　中部運輸局石川陸運支局</t>
  </si>
  <si>
    <t>注　  郡計には町村別不明（合計225台）を含む。</t>
  </si>
  <si>
    <t>平成6年</t>
  </si>
  <si>
    <t>営業用</t>
  </si>
  <si>
    <t>自家用</t>
  </si>
  <si>
    <t>軽  自　    　動　車</t>
  </si>
  <si>
    <t>大  型　   特殊車</t>
  </si>
  <si>
    <t>特　種　用　途　車</t>
  </si>
  <si>
    <t>軽  自　  　動　車</t>
  </si>
  <si>
    <t>小　　　型　　　車</t>
  </si>
  <si>
    <t>普　　　通　　　車</t>
  </si>
  <si>
    <t>普通車及び小型車</t>
  </si>
  <si>
    <t>被けん　　引　車</t>
  </si>
  <si>
    <t>二　　輪</t>
  </si>
  <si>
    <t xml:space="preserve">特 種 用 途 車 及 び 特 殊 車 </t>
  </si>
  <si>
    <t>乗　　　　　　用　　　　　　車</t>
  </si>
  <si>
    <t>乗　　  合  　　車</t>
  </si>
  <si>
    <t>貨            物            車</t>
  </si>
  <si>
    <t>総　　数</t>
  </si>
  <si>
    <t>年 次 及 び
市 町 村 別</t>
  </si>
  <si>
    <t>（単位：台）</t>
  </si>
  <si>
    <t>(1)　　市　　町　　村　　別　　車　　種　　別　　車　　両　　数　（各年3月31日現在）</t>
  </si>
  <si>
    <t>運輸及び通信　113</t>
  </si>
  <si>
    <t>112　運輸及び通信</t>
  </si>
  <si>
    <t>63　　　自　　　　　　　　　　動　　　　　　　　　　車</t>
  </si>
  <si>
    <t>小型二輪    車 及 び
軽二輪車</t>
  </si>
  <si>
    <t>営業収支</t>
  </si>
  <si>
    <t>輸送人員</t>
  </si>
  <si>
    <t>総走行粁</t>
  </si>
  <si>
    <t>年度末実在車両数</t>
  </si>
  <si>
    <t>（単位：人、千円）</t>
  </si>
  <si>
    <t>114　運輸及び通信</t>
  </si>
  <si>
    <t>(2)　旅　客　自　動　車　輸　送　実　績</t>
  </si>
  <si>
    <t>63　自　　動　　車（つづき）</t>
  </si>
  <si>
    <t>年　　  　　　度</t>
  </si>
  <si>
    <t>一 般 貸 切 旅 客 自 動 車（観光バス）</t>
  </si>
  <si>
    <t>一 般 乗 用 旅 客 自 動 車（ハイヤー、タクシー）</t>
  </si>
  <si>
    <t>資料　石川県港湾課「港湾統計年報」</t>
  </si>
  <si>
    <t>県内合計</t>
  </si>
  <si>
    <t>―</t>
  </si>
  <si>
    <t>能登島町</t>
  </si>
  <si>
    <t>地方港湾</t>
  </si>
  <si>
    <t>半浦</t>
  </si>
  <si>
    <t>七尾市</t>
  </si>
  <si>
    <t>和倉</t>
  </si>
  <si>
    <t>穴水町</t>
  </si>
  <si>
    <t>穴水</t>
  </si>
  <si>
    <t>能都町</t>
  </si>
  <si>
    <t>宇出津</t>
  </si>
  <si>
    <t>内浦町</t>
  </si>
  <si>
    <t>小木</t>
  </si>
  <si>
    <t>珠洲市</t>
  </si>
  <si>
    <t>飯田</t>
  </si>
  <si>
    <t>輪島市</t>
  </si>
  <si>
    <t>地方港湾(避難港)</t>
  </si>
  <si>
    <t>輪島</t>
  </si>
  <si>
    <t>富来町</t>
  </si>
  <si>
    <t>福浦</t>
  </si>
  <si>
    <t>羽咋市</t>
  </si>
  <si>
    <t>滝</t>
  </si>
  <si>
    <t>加賀市</t>
  </si>
  <si>
    <t>塩屋</t>
  </si>
  <si>
    <t>金沢市</t>
  </si>
  <si>
    <t>重要港湾</t>
  </si>
  <si>
    <t>金沢</t>
  </si>
  <si>
    <t>七尾</t>
  </si>
  <si>
    <t>総トン数</t>
  </si>
  <si>
    <t>隻　　数</t>
  </si>
  <si>
    <t>そ　の　他</t>
  </si>
  <si>
    <t>漁　　　船</t>
  </si>
  <si>
    <t>内　航　商　船</t>
  </si>
  <si>
    <t>外　航　商　船</t>
  </si>
  <si>
    <t xml:space="preserve">総　　　　数  </t>
  </si>
  <si>
    <t>所 属 地</t>
  </si>
  <si>
    <t>種　　　類</t>
  </si>
  <si>
    <t>港　湾　名</t>
  </si>
  <si>
    <t>(1)　　港　　湾　　及　　び　　入　　港　　船　　舶（平成9年）</t>
  </si>
  <si>
    <t>64　　　港　　　湾　　　及　　　び　　　船　　　舶</t>
  </si>
  <si>
    <t>運輸及び通信　115</t>
  </si>
  <si>
    <t>　本表の入港船舶は、平成9年の事実につき調査集計したもので、積載貨物の有無にかかわらず、</t>
  </si>
  <si>
    <t>総トン数５トン以上のものにつき調査したものである。</t>
  </si>
  <si>
    <t>資料　中部運輸局七尾海運支局、石川県水産課</t>
  </si>
  <si>
    <t>注　  Ｇ／Ｔとは船舶用語で総トン数（Ｇross tonnage）のことである。</t>
  </si>
  <si>
    <t>帆船</t>
  </si>
  <si>
    <t>汽船</t>
  </si>
  <si>
    <t>総数</t>
  </si>
  <si>
    <t>木　　　　船</t>
  </si>
  <si>
    <t>鋼　　　　船</t>
  </si>
  <si>
    <t>20 Ｇ / Ｔ　未満</t>
  </si>
  <si>
    <t>20 Ｇ／Ｔ　以上</t>
  </si>
  <si>
    <t>5 Ｇ / Ｔ　以上</t>
  </si>
  <si>
    <t>総　　　　　数</t>
  </si>
  <si>
    <t>区    分</t>
  </si>
  <si>
    <t>(2)　　船　　舶　　数（平成10年3月31日現在）</t>
  </si>
  <si>
    <t>64　港　 湾　 及　 び　 船　 舶（つづき）</t>
  </si>
  <si>
    <t>64　港　 湾　 及　 び　 船　 舶（つづき）</t>
  </si>
  <si>
    <t>資料　中部運輸局七尾海運支局「内航旅客定期航路事業運航実績報告書」</t>
  </si>
  <si>
    <t>注　  総数の（　）内には不定期航路事業を含む。</t>
  </si>
  <si>
    <t>11～12月</t>
  </si>
  <si>
    <t>9～10月</t>
  </si>
  <si>
    <t>7～8月</t>
  </si>
  <si>
    <t>5～6月</t>
  </si>
  <si>
    <t>3～4月</t>
  </si>
  <si>
    <t>1～2月</t>
  </si>
  <si>
    <t>(3)　旅　客　船　客　貨　輸　送　量（平成9年）</t>
  </si>
  <si>
    <t>区　　　　　　分</t>
  </si>
  <si>
    <t>旅　　　　　　　　客（人）</t>
  </si>
  <si>
    <t>貨　　　　　　　　物（ｔ）</t>
  </si>
  <si>
    <t>資料　西日本JRバス㈱金沢支店、北陸鉄道㈱、小松バス㈱</t>
  </si>
  <si>
    <t>注  　雑収入とは、主として広告収入である。</t>
  </si>
  <si>
    <t>荷 物 収 入</t>
  </si>
  <si>
    <t>雑　収　入</t>
  </si>
  <si>
    <t>旅 客 収 入</t>
  </si>
  <si>
    <t>総      額</t>
  </si>
  <si>
    <t>輸送人員</t>
  </si>
  <si>
    <t>在営業粁</t>
  </si>
  <si>
    <t>輸　　送　　収　　入</t>
  </si>
  <si>
    <t>旅　　客</t>
  </si>
  <si>
    <t>年度末現</t>
  </si>
  <si>
    <t>そ　　の　　他　　の　　私　　鉄　　バ　　ス　　路　　線</t>
  </si>
  <si>
    <t>穴水営業所</t>
  </si>
  <si>
    <t>金沢営業所</t>
  </si>
  <si>
    <t>その他収入</t>
  </si>
  <si>
    <t>旅客収入</t>
  </si>
  <si>
    <t>総　　額</t>
  </si>
  <si>
    <t>営　業　粁</t>
  </si>
  <si>
    <t>旅客輸送人員</t>
  </si>
  <si>
    <t>年度末現在</t>
  </si>
  <si>
    <t>年度および営業所別</t>
  </si>
  <si>
    <t>西　　日　　本　J　　R　　バ　　ス　　路　　線</t>
  </si>
  <si>
    <t>（単位：千人、千円）</t>
  </si>
  <si>
    <t>(3)　乗　合　自　動　車　輸　送　実　績　</t>
  </si>
  <si>
    <t>63　　自　　　動　　　車　（つづき）</t>
  </si>
  <si>
    <t>年度及び会社別</t>
  </si>
  <si>
    <t>北陸鉄道(株)</t>
  </si>
  <si>
    <t>小松バス(株)</t>
  </si>
  <si>
    <t>資料　石川県倉庫協会「普通営業倉庫・入出庫保管残高表」</t>
  </si>
  <si>
    <t>平成9年1月</t>
  </si>
  <si>
    <t>平成5年</t>
  </si>
  <si>
    <t>金    額</t>
  </si>
  <si>
    <t>数    量</t>
  </si>
  <si>
    <t>数    量</t>
  </si>
  <si>
    <t>雑　工　業　品</t>
  </si>
  <si>
    <t>食 料 工 業 品</t>
  </si>
  <si>
    <t>繊 維 工 業 品</t>
  </si>
  <si>
    <t>紙　パ　ル　プ</t>
  </si>
  <si>
    <t>その他化学工業品</t>
  </si>
  <si>
    <t>窯　　業　　品</t>
  </si>
  <si>
    <t>金 属 製 品 機 械</t>
  </si>
  <si>
    <t>農  水  産  品</t>
  </si>
  <si>
    <t>在 庫 高 総 数</t>
  </si>
  <si>
    <t>出　　庫　　高</t>
  </si>
  <si>
    <t>入　　庫　　高</t>
  </si>
  <si>
    <t>年次及び　　　　月　　次</t>
  </si>
  <si>
    <t>（単位：t、千円）</t>
  </si>
  <si>
    <t>運輸及び通信　117</t>
  </si>
  <si>
    <t>116　運輸及び通信</t>
  </si>
  <si>
    <t xml:space="preserve"> </t>
  </si>
  <si>
    <t xml:space="preserve"> </t>
  </si>
  <si>
    <t>雑     　　品</t>
  </si>
  <si>
    <t>金　　　　　属</t>
  </si>
  <si>
    <t>65　　普　　　通　　　営　　　業　　　倉　　　庫　　　使　　　用　　　状　　　況</t>
  </si>
  <si>
    <t>資料　日本電信電話㈱北陸支社、北陸電気通信監理局</t>
  </si>
  <si>
    <t>その他</t>
  </si>
  <si>
    <t>デジタル</t>
  </si>
  <si>
    <t>緑</t>
  </si>
  <si>
    <t>住　 宅</t>
  </si>
  <si>
    <t>事　 務</t>
  </si>
  <si>
    <t>簡 易 型
携帯電話
( PHS )</t>
  </si>
  <si>
    <t>携帯・自動
車電話</t>
  </si>
  <si>
    <t>公　　衆　　電　　話　　数</t>
  </si>
  <si>
    <t>ビル電話</t>
  </si>
  <si>
    <t>一 般 加 入 電 話 数</t>
  </si>
  <si>
    <t>年 度 別</t>
  </si>
  <si>
    <t>(1)　加入電話数及び公衆電話数（各年度3月31日現在）</t>
  </si>
  <si>
    <t>66　　電　　　　報　　　　電　　　　話</t>
  </si>
  <si>
    <t>118　運輸及び通信</t>
  </si>
  <si>
    <t>資料　日本電信電話㈱北陸支社</t>
  </si>
  <si>
    <t>郵　　　便　　　局</t>
  </si>
  <si>
    <t>委　　託　　機　　関</t>
  </si>
  <si>
    <t>直　　営　　局</t>
  </si>
  <si>
    <t>内　　　　　　　　　　　　　　　訳</t>
  </si>
  <si>
    <t>総　　　　　　数</t>
  </si>
  <si>
    <t>66　　電　　　報　　　電　　　話（つづき）</t>
  </si>
  <si>
    <t>(2)　国 内 有 料 発 信 電 報 通 数</t>
  </si>
  <si>
    <t>資料　北陸電気通信監理局「年度末報告調査資料」</t>
  </si>
  <si>
    <t>個　　人</t>
  </si>
  <si>
    <t>公益法人</t>
  </si>
  <si>
    <t xml:space="preserve"> 農    林
 漁業団体</t>
  </si>
  <si>
    <t xml:space="preserve"> 地    方
 公共団体</t>
  </si>
  <si>
    <t>放送受信　　　　の　　み</t>
  </si>
  <si>
    <t>通話及び　　　　放送受信</t>
  </si>
  <si>
    <t>共同業務</t>
  </si>
  <si>
    <t>端　　末　　設　　備　　数</t>
  </si>
  <si>
    <t>(1)　　有線放送電話設備設置状況（各年度3月31日現在）</t>
  </si>
  <si>
    <t>67　　有　　　　線　　　　放　　　　送</t>
  </si>
  <si>
    <t>総　　　　数</t>
  </si>
  <si>
    <t>設　　　　　　　　　　備　　　　　　　　　　数</t>
  </si>
  <si>
    <t>単　　　独　　　業　　　務</t>
  </si>
  <si>
    <t>共　　聴</t>
  </si>
  <si>
    <t>辺地共聴</t>
  </si>
  <si>
    <t>加入者数</t>
  </si>
  <si>
    <t>その他の</t>
  </si>
  <si>
    <t>総　 数</t>
  </si>
  <si>
    <t>共同聴取</t>
  </si>
  <si>
    <t>街頭放送</t>
  </si>
  <si>
    <t>告知放送</t>
  </si>
  <si>
    <t>共同聴取　　　　　告知放送</t>
  </si>
  <si>
    <t>施　　　設　　　数</t>
  </si>
  <si>
    <t>有　　線　　テ　　レ　　ビ</t>
  </si>
  <si>
    <t>有　　線　　ラ　　ジ　　オ</t>
  </si>
  <si>
    <t>(2)　　有線放送設備設置状況（各年度3月31日現在）</t>
  </si>
  <si>
    <t>67　　有　　　線　　　放　　　送（つづき）</t>
  </si>
  <si>
    <t>Ｎ Ｈ Ｋ</t>
  </si>
  <si>
    <t>資料　北陸郵政局「統計年報」</t>
  </si>
  <si>
    <t>無　集　配</t>
  </si>
  <si>
    <t>集　　　配</t>
  </si>
  <si>
    <t>簡易郵便局</t>
  </si>
  <si>
    <t>郵便局分室</t>
  </si>
  <si>
    <t>特　　定　　局</t>
  </si>
  <si>
    <t>普　通　局</t>
  </si>
  <si>
    <t>年　度　別</t>
  </si>
  <si>
    <t>運輸及び通信　119</t>
  </si>
  <si>
    <t>平　成　5　年　度</t>
  </si>
  <si>
    <t>普通速達小包</t>
  </si>
  <si>
    <t>年　　　度　　　別</t>
  </si>
  <si>
    <t>（単位：千個）</t>
  </si>
  <si>
    <t>68　郵　　　　　　　　便（つづき）</t>
  </si>
  <si>
    <t>68　郵　　　　　　　　便（つづき）</t>
  </si>
  <si>
    <t>総　　　数</t>
  </si>
  <si>
    <t>総　　 数</t>
  </si>
  <si>
    <t>普通小包</t>
  </si>
  <si>
    <t>書留小包</t>
  </si>
  <si>
    <t>年　　度　　別</t>
  </si>
  <si>
    <t>平 成 5 年 度</t>
  </si>
  <si>
    <t>定　型　外</t>
  </si>
  <si>
    <t>定　　型</t>
  </si>
  <si>
    <t>第　4　種</t>
  </si>
  <si>
    <t>第　3　種</t>
  </si>
  <si>
    <t>第　2　種</t>
  </si>
  <si>
    <t>第　　1　　種</t>
  </si>
  <si>
    <t>（単位：千通）</t>
  </si>
  <si>
    <t>書留（含書留速達）</t>
  </si>
  <si>
    <t>選挙郵便物</t>
  </si>
  <si>
    <t>年賀郵便物</t>
  </si>
  <si>
    <t>特　殊　通　常　郵　便　物</t>
  </si>
  <si>
    <t>(2)　普　通　通　常　郵　便　物　数</t>
  </si>
  <si>
    <t>68　郵　　　　　　　　便</t>
  </si>
  <si>
    <t>(1)　施　　　設　　　数（各年度3月31日現在）</t>
  </si>
  <si>
    <t>(3)　特　殊　通　常　郵　便　物　数</t>
  </si>
  <si>
    <t>(4)　小　包　郵　便　物　数</t>
  </si>
  <si>
    <t>普通速達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</si>
</sst>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"/>
    <numFmt numFmtId="180" formatCode="#,##0.0;[Red]\-#,##0.0"/>
    <numFmt numFmtId="181" formatCode="\(#,##0\)"/>
  </numFmts>
  <fonts count="5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 quotePrefix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 applyProtection="1" quotePrefix="1">
      <alignment horizontal="left" vertical="center" indent="2"/>
      <protection/>
    </xf>
    <xf numFmtId="0" fontId="0" fillId="0" borderId="17" xfId="0" applyFont="1" applyFill="1" applyBorder="1" applyAlignment="1" applyProtection="1">
      <alignment horizontal="left" vertical="center" indent="2"/>
      <protection/>
    </xf>
    <xf numFmtId="0" fontId="0" fillId="0" borderId="11" xfId="0" applyFont="1" applyFill="1" applyBorder="1" applyAlignment="1" applyProtection="1" quotePrefix="1">
      <alignment horizontal="left" vertical="center" indent="2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2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37" fontId="0" fillId="0" borderId="12" xfId="0" applyNumberFormat="1" applyFont="1" applyFill="1" applyBorder="1" applyAlignment="1" applyProtection="1">
      <alignment horizontal="right" indent="2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 horizontal="right" indent="2"/>
      <protection/>
    </xf>
    <xf numFmtId="0" fontId="0" fillId="0" borderId="12" xfId="0" applyFont="1" applyFill="1" applyBorder="1" applyAlignment="1">
      <alignment/>
    </xf>
    <xf numFmtId="37" fontId="0" fillId="0" borderId="0" xfId="0" applyNumberFormat="1" applyFont="1" applyFill="1" applyAlignment="1" applyProtection="1">
      <alignment horizontal="right" indent="2"/>
      <protection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7" xfId="0" applyNumberFormat="1" applyFont="1" applyFill="1" applyBorder="1" applyAlignment="1" applyProtection="1">
      <alignment horizontal="right" indent="2"/>
      <protection/>
    </xf>
    <xf numFmtId="0" fontId="0" fillId="0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indent="2"/>
    </xf>
    <xf numFmtId="37" fontId="7" fillId="0" borderId="0" xfId="0" applyNumberFormat="1" applyFont="1" applyFill="1" applyBorder="1" applyAlignment="1" applyProtection="1">
      <alignment horizontal="right" indent="2"/>
      <protection/>
    </xf>
    <xf numFmtId="0" fontId="7" fillId="0" borderId="17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2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 indent="2"/>
    </xf>
    <xf numFmtId="37" fontId="7" fillId="0" borderId="17" xfId="0" applyNumberFormat="1" applyFont="1" applyFill="1" applyBorder="1" applyAlignment="1" applyProtection="1">
      <alignment horizontal="right" indent="2"/>
      <protection/>
    </xf>
    <xf numFmtId="0" fontId="7" fillId="0" borderId="17" xfId="0" applyFont="1" applyFill="1" applyBorder="1" applyAlignment="1">
      <alignment horizontal="right" indent="2"/>
    </xf>
    <xf numFmtId="0" fontId="0" fillId="0" borderId="1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7" fillId="0" borderId="17" xfId="0" applyFont="1" applyFill="1" applyBorder="1" applyAlignment="1" quotePrefix="1">
      <alignment horizontal="center"/>
    </xf>
    <xf numFmtId="0" fontId="7" fillId="0" borderId="0" xfId="0" applyFont="1" applyFill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7" fillId="0" borderId="26" xfId="0" applyFont="1" applyFill="1" applyBorder="1" applyAlignment="1">
      <alignment horizontal="distributed"/>
    </xf>
    <xf numFmtId="0" fontId="7" fillId="0" borderId="18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18" xfId="0" applyFill="1" applyBorder="1" applyAlignment="1">
      <alignment horizontal="distributed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180" fontId="0" fillId="0" borderId="12" xfId="48" applyNumberFormat="1" applyFont="1" applyFill="1" applyBorder="1" applyAlignment="1">
      <alignment horizontal="right"/>
    </xf>
    <xf numFmtId="180" fontId="0" fillId="0" borderId="20" xfId="48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/>
    </xf>
    <xf numFmtId="180" fontId="0" fillId="0" borderId="0" xfId="48" applyNumberFormat="1" applyFont="1" applyFill="1" applyBorder="1" applyAlignment="1">
      <alignment horizontal="right"/>
    </xf>
    <xf numFmtId="180" fontId="0" fillId="0" borderId="27" xfId="48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Alignment="1" applyProtection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180" fontId="0" fillId="0" borderId="0" xfId="48" applyNumberFormat="1" applyFont="1" applyFill="1" applyBorder="1" applyAlignment="1">
      <alignment/>
    </xf>
    <xf numFmtId="38" fontId="0" fillId="0" borderId="0" xfId="48" applyNumberFormat="1" applyFont="1" applyFill="1" applyBorder="1" applyAlignment="1">
      <alignment horizontal="right"/>
    </xf>
    <xf numFmtId="180" fontId="7" fillId="0" borderId="0" xfId="48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/>
    </xf>
    <xf numFmtId="37" fontId="0" fillId="0" borderId="12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37" fontId="0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distributed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Continuous" vertical="center"/>
    </xf>
    <xf numFmtId="0" fontId="0" fillId="0" borderId="24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37" fontId="7" fillId="0" borderId="18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right"/>
      <protection/>
    </xf>
    <xf numFmtId="37" fontId="0" fillId="0" borderId="32" xfId="0" applyNumberFormat="1" applyFont="1" applyFill="1" applyBorder="1" applyAlignment="1" applyProtection="1">
      <alignment horizontal="right"/>
      <protection/>
    </xf>
    <xf numFmtId="0" fontId="0" fillId="0" borderId="21" xfId="0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177" fontId="0" fillId="0" borderId="2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77" fontId="0" fillId="0" borderId="27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horizontal="center" vertical="center"/>
      <protection/>
    </xf>
    <xf numFmtId="177" fontId="7" fillId="0" borderId="27" xfId="0" applyNumberFormat="1" applyFont="1" applyFill="1" applyBorder="1" applyAlignment="1" applyProtection="1">
      <alignment vertical="center"/>
      <protection/>
    </xf>
    <xf numFmtId="180" fontId="7" fillId="0" borderId="0" xfId="48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textRotation="255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distributed" textRotation="255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vertical="center" textRotation="255"/>
      <protection/>
    </xf>
    <xf numFmtId="0" fontId="0" fillId="0" borderId="28" xfId="0" applyFill="1" applyBorder="1" applyAlignment="1" applyProtection="1">
      <alignment vertical="center" textRotation="255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37" fontId="7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7" fillId="0" borderId="2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7" fillId="0" borderId="0" xfId="48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7" fillId="0" borderId="17" xfId="0" applyFont="1" applyFill="1" applyBorder="1" applyAlignment="1" applyProtection="1" quotePrefix="1">
      <alignment horizontal="right" vertical="center" indent="1"/>
      <protection/>
    </xf>
    <xf numFmtId="0" fontId="7" fillId="0" borderId="0" xfId="0" applyFont="1" applyFill="1" applyBorder="1" applyAlignment="1" applyProtection="1" quotePrefix="1">
      <alignment horizontal="right" vertical="center" indent="1"/>
      <protection/>
    </xf>
    <xf numFmtId="0" fontId="0" fillId="0" borderId="17" xfId="0" applyFont="1" applyFill="1" applyBorder="1" applyAlignment="1" applyProtection="1" quotePrefix="1">
      <alignment horizontal="right" vertical="center" indent="1"/>
      <protection/>
    </xf>
    <xf numFmtId="0" fontId="0" fillId="0" borderId="0" xfId="0" applyFont="1" applyFill="1" applyBorder="1" applyAlignment="1" applyProtection="1" quotePrefix="1">
      <alignment horizontal="right" vertical="center" indent="1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37" fontId="7" fillId="0" borderId="12" xfId="0" applyNumberFormat="1" applyFont="1" applyFill="1" applyBorder="1" applyAlignment="1" applyProtection="1">
      <alignment/>
      <protection/>
    </xf>
    <xf numFmtId="0" fontId="7" fillId="0" borderId="11" xfId="0" applyFont="1" applyFill="1" applyBorder="1" applyAlignment="1" quotePrefix="1">
      <alignment horizontal="center"/>
    </xf>
    <xf numFmtId="0" fontId="7" fillId="0" borderId="12" xfId="0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8" applyFont="1" applyFill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37" fontId="0" fillId="0" borderId="12" xfId="0" applyNumberFormat="1" applyFont="1" applyFill="1" applyBorder="1" applyAlignment="1" applyProtection="1">
      <alignment horizontal="right"/>
      <protection/>
    </xf>
    <xf numFmtId="39" fontId="0" fillId="0" borderId="12" xfId="0" applyNumberFormat="1" applyFont="1" applyFill="1" applyBorder="1" applyAlignment="1" applyProtection="1">
      <alignment/>
      <protection/>
    </xf>
    <xf numFmtId="39" fontId="0" fillId="0" borderId="12" xfId="0" applyNumberFormat="1" applyFont="1" applyFill="1" applyBorder="1" applyAlignment="1">
      <alignment/>
    </xf>
    <xf numFmtId="37" fontId="0" fillId="0" borderId="20" xfId="0" applyNumberFormat="1" applyFont="1" applyFill="1" applyBorder="1" applyAlignment="1">
      <alignment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7" fillId="0" borderId="0" xfId="0" applyNumberFormat="1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 applyProtection="1" quotePrefix="1">
      <alignment horizontal="right" wrapText="1"/>
      <protection/>
    </xf>
    <xf numFmtId="177" fontId="0" fillId="0" borderId="0" xfId="0" applyNumberFormat="1" applyFont="1" applyFill="1" applyAlignment="1" applyProtection="1">
      <alignment/>
      <protection/>
    </xf>
    <xf numFmtId="37" fontId="0" fillId="0" borderId="27" xfId="0" applyNumberFormat="1" applyFont="1" applyFill="1" applyBorder="1" applyAlignment="1" applyProtection="1" quotePrefix="1">
      <alignment horizontal="right" wrapText="1"/>
      <protection/>
    </xf>
    <xf numFmtId="181" fontId="0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top"/>
    </xf>
    <xf numFmtId="177" fontId="0" fillId="0" borderId="12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7" xfId="0" applyFill="1" applyBorder="1" applyAlignment="1">
      <alignment horizontal="distributed"/>
    </xf>
    <xf numFmtId="0" fontId="0" fillId="0" borderId="20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/>
    </xf>
    <xf numFmtId="37" fontId="0" fillId="0" borderId="18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 applyProtection="1" quotePrefix="1">
      <alignment horizontal="left" indent="2"/>
      <protection/>
    </xf>
    <xf numFmtId="0" fontId="0" fillId="0" borderId="17" xfId="0" applyFont="1" applyFill="1" applyBorder="1" applyAlignment="1" applyProtection="1" quotePrefix="1">
      <alignment horizontal="left" indent="2"/>
      <protection/>
    </xf>
    <xf numFmtId="0" fontId="0" fillId="0" borderId="17" xfId="0" applyFont="1" applyFill="1" applyBorder="1" applyAlignment="1" applyProtection="1">
      <alignment horizontal="left" indent="2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distributed"/>
      <protection/>
    </xf>
    <xf numFmtId="0" fontId="7" fillId="0" borderId="17" xfId="0" applyFont="1" applyFill="1" applyBorder="1" applyAlignment="1" applyProtection="1" quotePrefix="1">
      <alignment horizontal="left" indent="2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23" xfId="0" applyFill="1" applyBorder="1" applyAlignment="1" applyProtection="1">
      <alignment horizontal="center"/>
      <protection/>
    </xf>
    <xf numFmtId="37" fontId="7" fillId="0" borderId="12" xfId="0" applyNumberFormat="1" applyFont="1" applyFill="1" applyBorder="1" applyAlignment="1" applyProtection="1">
      <alignment vertical="center"/>
      <protection/>
    </xf>
    <xf numFmtId="37" fontId="7" fillId="0" borderId="12" xfId="0" applyNumberFormat="1" applyFont="1" applyFill="1" applyBorder="1" applyAlignment="1" applyProtection="1">
      <alignment horizontal="right" vertical="center"/>
      <protection/>
    </xf>
    <xf numFmtId="37" fontId="7" fillId="0" borderId="20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 quotePrefix="1">
      <alignment horizontal="center"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38" fontId="0" fillId="0" borderId="0" xfId="48" applyFont="1" applyFill="1" applyAlignment="1" applyProtection="1">
      <alignment vertical="center"/>
      <protection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31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horizontal="center" vertical="center"/>
    </xf>
    <xf numFmtId="37" fontId="7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 quotePrefix="1">
      <alignment horizontal="center"/>
      <protection/>
    </xf>
    <xf numFmtId="0" fontId="0" fillId="0" borderId="18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23" xfId="0" applyFont="1" applyFill="1" applyBorder="1" applyAlignment="1" applyProtection="1">
      <alignment horizontal="centerContinuous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37" fontId="7" fillId="0" borderId="20" xfId="0" applyNumberFormat="1" applyFont="1" applyFill="1" applyBorder="1" applyAlignment="1">
      <alignment/>
    </xf>
    <xf numFmtId="37" fontId="7" fillId="0" borderId="11" xfId="0" applyNumberFormat="1" applyFont="1" applyFill="1" applyBorder="1" applyAlignment="1" applyProtection="1" quotePrefix="1">
      <alignment horizontal="center"/>
      <protection/>
    </xf>
    <xf numFmtId="37" fontId="0" fillId="0" borderId="27" xfId="0" applyNumberFormat="1" applyFont="1" applyFill="1" applyBorder="1" applyAlignment="1">
      <alignment/>
    </xf>
    <xf numFmtId="37" fontId="0" fillId="0" borderId="17" xfId="0" applyNumberFormat="1" applyFont="1" applyFill="1" applyBorder="1" applyAlignment="1" applyProtection="1" quotePrefix="1">
      <alignment horizontal="center"/>
      <protection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7" xfId="0" applyFill="1" applyBorder="1" applyAlignment="1" applyProtection="1">
      <alignment horizontal="distributed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37" fontId="7" fillId="0" borderId="20" xfId="0" applyNumberFormat="1" applyFont="1" applyFill="1" applyBorder="1" applyAlignment="1" applyProtection="1">
      <alignment/>
      <protection/>
    </xf>
    <xf numFmtId="37" fontId="7" fillId="0" borderId="11" xfId="0" applyNumberFormat="1" applyFont="1" applyFill="1" applyBorder="1" applyAlignment="1" applyProtection="1" quotePrefix="1">
      <alignment horizontal="center"/>
      <protection/>
    </xf>
    <xf numFmtId="37" fontId="7" fillId="0" borderId="12" xfId="0" applyNumberFormat="1" applyFont="1" applyFill="1" applyBorder="1" applyAlignment="1" applyProtection="1" quotePrefix="1">
      <alignment horizontal="center"/>
      <protection/>
    </xf>
    <xf numFmtId="37" fontId="0" fillId="0" borderId="27" xfId="0" applyNumberFormat="1" applyFont="1" applyFill="1" applyBorder="1" applyAlignment="1" applyProtection="1">
      <alignment/>
      <protection/>
    </xf>
    <xf numFmtId="37" fontId="0" fillId="0" borderId="17" xfId="0" applyNumberFormat="1" applyFont="1" applyFill="1" applyBorder="1" applyAlignment="1" applyProtection="1" quotePrefix="1">
      <alignment horizontal="center"/>
      <protection/>
    </xf>
    <xf numFmtId="37" fontId="0" fillId="0" borderId="0" xfId="0" applyNumberFormat="1" applyFont="1" applyFill="1" applyAlignment="1" applyProtection="1" quotePrefix="1">
      <alignment horizontal="center"/>
      <protection/>
    </xf>
    <xf numFmtId="0" fontId="0" fillId="0" borderId="17" xfId="0" applyFont="1" applyFill="1" applyBorder="1" applyAlignment="1" applyProtection="1" quotePrefix="1">
      <alignment horizontal="center"/>
      <protection/>
    </xf>
    <xf numFmtId="0" fontId="0" fillId="0" borderId="0" xfId="0" applyFont="1" applyFill="1" applyAlignment="1" applyProtection="1" quotePrefix="1">
      <alignment horizontal="center"/>
      <protection/>
    </xf>
    <xf numFmtId="37" fontId="0" fillId="0" borderId="2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centerContinuous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38" fontId="7" fillId="0" borderId="12" xfId="48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37" fontId="7" fillId="0" borderId="11" xfId="0" applyNumberFormat="1" applyFont="1" applyFill="1" applyBorder="1" applyAlignment="1" applyProtection="1" quotePrefix="1">
      <alignment horizontal="center" vertical="center"/>
      <protection/>
    </xf>
    <xf numFmtId="37" fontId="7" fillId="0" borderId="12" xfId="0" applyNumberFormat="1" applyFont="1" applyFill="1" applyBorder="1" applyAlignment="1" applyProtection="1" quotePrefix="1">
      <alignment horizontal="center" vertical="center"/>
      <protection/>
    </xf>
    <xf numFmtId="37" fontId="0" fillId="0" borderId="17" xfId="0" applyNumberFormat="1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Z70"/>
  <sheetViews>
    <sheetView showGridLines="0" defaultGridColor="0" zoomScale="70" zoomScaleNormal="70" zoomScalePageLayoutView="0" colorId="47" workbookViewId="0" topLeftCell="A1">
      <selection activeCell="A1" sqref="A1"/>
    </sheetView>
  </sheetViews>
  <sheetFormatPr defaultColWidth="10.59765625" defaultRowHeight="15"/>
  <cols>
    <col min="1" max="1" width="12" style="3" customWidth="1"/>
    <col min="2" max="2" width="7.3984375" style="3" customWidth="1"/>
    <col min="3" max="3" width="2.8984375" style="3" customWidth="1"/>
    <col min="4" max="4" width="7.3984375" style="3" customWidth="1"/>
    <col min="5" max="5" width="12.59765625" style="3" customWidth="1"/>
    <col min="6" max="6" width="12.5" style="3" customWidth="1"/>
    <col min="7" max="8" width="6.59765625" style="3" customWidth="1"/>
    <col min="9" max="9" width="7.09765625" style="3" customWidth="1"/>
    <col min="10" max="10" width="2.8984375" style="3" customWidth="1"/>
    <col min="11" max="11" width="8.3984375" style="3" bestFit="1" customWidth="1"/>
    <col min="12" max="13" width="10.09765625" style="3" customWidth="1"/>
    <col min="14" max="16" width="6.59765625" style="3" customWidth="1"/>
    <col min="17" max="17" width="2.8984375" style="3" customWidth="1"/>
    <col min="18" max="18" width="6.59765625" style="3" customWidth="1"/>
    <col min="19" max="20" width="8.59765625" style="3" customWidth="1"/>
    <col min="21" max="23" width="6.59765625" style="3" customWidth="1"/>
    <col min="24" max="24" width="2.8984375" style="3" customWidth="1"/>
    <col min="25" max="25" width="6.59765625" style="3" customWidth="1"/>
    <col min="26" max="27" width="8.59765625" style="3" customWidth="1"/>
    <col min="28" max="30" width="6.59765625" style="3" customWidth="1"/>
    <col min="31" max="31" width="2.8984375" style="3" customWidth="1"/>
    <col min="32" max="32" width="6.59765625" style="3" customWidth="1"/>
    <col min="33" max="34" width="8.59765625" style="3" customWidth="1"/>
    <col min="35" max="37" width="6.59765625" style="3" customWidth="1"/>
    <col min="38" max="38" width="2.8984375" style="3" customWidth="1"/>
    <col min="39" max="39" width="6.59765625" style="3" customWidth="1"/>
    <col min="40" max="41" width="8.59765625" style="3" customWidth="1"/>
    <col min="42" max="44" width="6.59765625" style="3" customWidth="1"/>
    <col min="45" max="45" width="2.8984375" style="3" customWidth="1"/>
    <col min="46" max="46" width="6.59765625" style="3" customWidth="1"/>
    <col min="47" max="48" width="8.59765625" style="3" customWidth="1"/>
    <col min="49" max="50" width="6.59765625" style="3" customWidth="1"/>
    <col min="51" max="52" width="13.59765625" style="3" customWidth="1"/>
    <col min="53" max="16384" width="10.59765625" style="3" customWidth="1"/>
  </cols>
  <sheetData>
    <row r="1" spans="1:52" ht="19.5" customHeight="1">
      <c r="A1" s="107" t="s">
        <v>47</v>
      </c>
      <c r="AV1" s="113"/>
      <c r="AW1" s="113"/>
      <c r="AX1" s="113"/>
      <c r="AZ1" s="110" t="s">
        <v>48</v>
      </c>
    </row>
    <row r="2" spans="1:52" ht="19.5" customHeight="1">
      <c r="A2" s="107"/>
      <c r="AU2" s="110"/>
      <c r="AV2" s="111"/>
      <c r="AW2" s="111"/>
      <c r="AX2" s="111"/>
      <c r="AY2" s="70"/>
      <c r="AZ2" s="71"/>
    </row>
    <row r="3" spans="1:52" ht="19.5" customHeight="1">
      <c r="A3" s="114" t="s">
        <v>50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</row>
    <row r="4" spans="1:52" ht="19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</row>
    <row r="5" spans="1:52" s="13" customFormat="1" ht="19.5" customHeight="1">
      <c r="A5" s="112" t="s">
        <v>49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</row>
    <row r="6" spans="1:44" ht="19.5" customHeight="1" thickBo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R6" s="4"/>
    </row>
    <row r="7" spans="1:50" s="22" customFormat="1" ht="30" customHeight="1">
      <c r="A7" s="5"/>
      <c r="B7" s="102" t="s">
        <v>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</row>
    <row r="8" spans="1:50" s="22" customFormat="1" ht="30" customHeight="1">
      <c r="A8" s="85" t="s">
        <v>6</v>
      </c>
      <c r="B8" s="104" t="s">
        <v>13</v>
      </c>
      <c r="C8" s="105"/>
      <c r="D8" s="105"/>
      <c r="E8" s="105"/>
      <c r="F8" s="105"/>
      <c r="G8" s="105"/>
      <c r="H8" s="106"/>
      <c r="I8" s="87" t="s">
        <v>12</v>
      </c>
      <c r="J8" s="88"/>
      <c r="K8" s="88"/>
      <c r="L8" s="88"/>
      <c r="M8" s="88"/>
      <c r="N8" s="88"/>
      <c r="O8" s="89"/>
      <c r="P8" s="87" t="s">
        <v>11</v>
      </c>
      <c r="Q8" s="88"/>
      <c r="R8" s="88"/>
      <c r="S8" s="88"/>
      <c r="T8" s="88"/>
      <c r="U8" s="88"/>
      <c r="V8" s="89"/>
      <c r="W8" s="87" t="s">
        <v>10</v>
      </c>
      <c r="X8" s="88"/>
      <c r="Y8" s="88"/>
      <c r="Z8" s="88"/>
      <c r="AA8" s="88"/>
      <c r="AB8" s="88"/>
      <c r="AC8" s="89"/>
      <c r="AD8" s="87" t="s">
        <v>9</v>
      </c>
      <c r="AE8" s="88"/>
      <c r="AF8" s="88"/>
      <c r="AG8" s="88"/>
      <c r="AH8" s="88"/>
      <c r="AI8" s="88"/>
      <c r="AJ8" s="89"/>
      <c r="AK8" s="87" t="s">
        <v>8</v>
      </c>
      <c r="AL8" s="88"/>
      <c r="AM8" s="88"/>
      <c r="AN8" s="88"/>
      <c r="AO8" s="88"/>
      <c r="AP8" s="88"/>
      <c r="AQ8" s="89"/>
      <c r="AR8" s="87" t="s">
        <v>7</v>
      </c>
      <c r="AS8" s="88"/>
      <c r="AT8" s="88"/>
      <c r="AU8" s="88"/>
      <c r="AV8" s="88"/>
      <c r="AW8" s="88"/>
      <c r="AX8" s="88"/>
    </row>
    <row r="9" spans="1:51" s="22" customFormat="1" ht="30" customHeight="1">
      <c r="A9" s="86"/>
      <c r="B9" s="90" t="s">
        <v>0</v>
      </c>
      <c r="C9" s="91"/>
      <c r="D9" s="92"/>
      <c r="E9" s="64" t="s">
        <v>37</v>
      </c>
      <c r="F9" s="63" t="s">
        <v>36</v>
      </c>
      <c r="G9" s="87" t="s">
        <v>35</v>
      </c>
      <c r="H9" s="89"/>
      <c r="I9" s="90" t="s">
        <v>0</v>
      </c>
      <c r="J9" s="91"/>
      <c r="K9" s="92"/>
      <c r="L9" s="64" t="s">
        <v>37</v>
      </c>
      <c r="M9" s="63" t="s">
        <v>36</v>
      </c>
      <c r="N9" s="87" t="s">
        <v>35</v>
      </c>
      <c r="O9" s="89"/>
      <c r="P9" s="90" t="s">
        <v>0</v>
      </c>
      <c r="Q9" s="91"/>
      <c r="R9" s="92"/>
      <c r="S9" s="64" t="s">
        <v>37</v>
      </c>
      <c r="T9" s="63" t="s">
        <v>36</v>
      </c>
      <c r="U9" s="87" t="s">
        <v>35</v>
      </c>
      <c r="V9" s="89"/>
      <c r="W9" s="90" t="s">
        <v>0</v>
      </c>
      <c r="X9" s="91"/>
      <c r="Y9" s="92"/>
      <c r="Z9" s="64" t="s">
        <v>37</v>
      </c>
      <c r="AA9" s="63" t="s">
        <v>36</v>
      </c>
      <c r="AB9" s="87" t="s">
        <v>35</v>
      </c>
      <c r="AC9" s="89"/>
      <c r="AD9" s="90" t="s">
        <v>0</v>
      </c>
      <c r="AE9" s="91"/>
      <c r="AF9" s="92"/>
      <c r="AG9" s="64" t="s">
        <v>37</v>
      </c>
      <c r="AH9" s="63" t="s">
        <v>36</v>
      </c>
      <c r="AI9" s="87" t="s">
        <v>35</v>
      </c>
      <c r="AJ9" s="89"/>
      <c r="AK9" s="90" t="s">
        <v>0</v>
      </c>
      <c r="AL9" s="91"/>
      <c r="AM9" s="92"/>
      <c r="AN9" s="64" t="s">
        <v>37</v>
      </c>
      <c r="AO9" s="63" t="s">
        <v>36</v>
      </c>
      <c r="AP9" s="87" t="s">
        <v>35</v>
      </c>
      <c r="AQ9" s="89"/>
      <c r="AR9" s="90" t="s">
        <v>0</v>
      </c>
      <c r="AS9" s="91"/>
      <c r="AT9" s="92"/>
      <c r="AU9" s="64" t="s">
        <v>37</v>
      </c>
      <c r="AV9" s="63" t="s">
        <v>36</v>
      </c>
      <c r="AW9" s="87" t="s">
        <v>35</v>
      </c>
      <c r="AX9" s="88"/>
      <c r="AY9" s="65"/>
    </row>
    <row r="10" spans="1:51" s="22" customFormat="1" ht="30" customHeight="1">
      <c r="A10" s="7"/>
      <c r="B10" s="95" t="s">
        <v>1</v>
      </c>
      <c r="C10" s="96"/>
      <c r="D10" s="97"/>
      <c r="E10" s="8" t="s">
        <v>2</v>
      </c>
      <c r="F10" s="9" t="s">
        <v>2</v>
      </c>
      <c r="G10" s="16" t="s">
        <v>39</v>
      </c>
      <c r="H10" s="16" t="s">
        <v>38</v>
      </c>
      <c r="I10" s="95" t="s">
        <v>1</v>
      </c>
      <c r="J10" s="96"/>
      <c r="K10" s="97"/>
      <c r="L10" s="8" t="s">
        <v>2</v>
      </c>
      <c r="M10" s="9" t="s">
        <v>2</v>
      </c>
      <c r="N10" s="16" t="s">
        <v>39</v>
      </c>
      <c r="O10" s="16" t="s">
        <v>38</v>
      </c>
      <c r="P10" s="95" t="s">
        <v>1</v>
      </c>
      <c r="Q10" s="96"/>
      <c r="R10" s="97"/>
      <c r="S10" s="8" t="s">
        <v>2</v>
      </c>
      <c r="T10" s="9" t="s">
        <v>2</v>
      </c>
      <c r="U10" s="16" t="s">
        <v>39</v>
      </c>
      <c r="V10" s="16" t="s">
        <v>38</v>
      </c>
      <c r="W10" s="95" t="s">
        <v>1</v>
      </c>
      <c r="X10" s="96"/>
      <c r="Y10" s="97"/>
      <c r="Z10" s="8" t="s">
        <v>2</v>
      </c>
      <c r="AA10" s="9" t="s">
        <v>2</v>
      </c>
      <c r="AB10" s="16" t="s">
        <v>39</v>
      </c>
      <c r="AC10" s="16" t="s">
        <v>38</v>
      </c>
      <c r="AD10" s="95" t="s">
        <v>1</v>
      </c>
      <c r="AE10" s="96"/>
      <c r="AF10" s="97"/>
      <c r="AG10" s="8" t="s">
        <v>2</v>
      </c>
      <c r="AH10" s="9" t="s">
        <v>2</v>
      </c>
      <c r="AI10" s="16" t="s">
        <v>39</v>
      </c>
      <c r="AJ10" s="16" t="s">
        <v>38</v>
      </c>
      <c r="AK10" s="95" t="s">
        <v>1</v>
      </c>
      <c r="AL10" s="96"/>
      <c r="AM10" s="97"/>
      <c r="AN10" s="8" t="s">
        <v>2</v>
      </c>
      <c r="AO10" s="9" t="s">
        <v>2</v>
      </c>
      <c r="AP10" s="16" t="s">
        <v>39</v>
      </c>
      <c r="AQ10" s="16" t="s">
        <v>38</v>
      </c>
      <c r="AR10" s="95" t="s">
        <v>1</v>
      </c>
      <c r="AS10" s="96"/>
      <c r="AT10" s="97"/>
      <c r="AU10" s="8" t="s">
        <v>2</v>
      </c>
      <c r="AV10" s="9" t="s">
        <v>2</v>
      </c>
      <c r="AW10" s="16" t="s">
        <v>39</v>
      </c>
      <c r="AX10" s="14" t="s">
        <v>38</v>
      </c>
      <c r="AY10" s="65"/>
    </row>
    <row r="11" spans="1:50" s="22" customFormat="1" ht="30" customHeight="1">
      <c r="A11" s="17" t="s">
        <v>14</v>
      </c>
      <c r="B11" s="24">
        <f>SUM(I11,P11,W11,AD11,AK11,AR11,B47,I47,P47,W47,AD47,AK47,AR47,)</f>
        <v>5771</v>
      </c>
      <c r="C11" s="18" t="s">
        <v>3</v>
      </c>
      <c r="D11" s="18">
        <f>SUM(K11,R11,Y11,AF11,AM11,AT11,D47,K47,R47,Y47,AF47,AM47,AT47,)</f>
        <v>5773</v>
      </c>
      <c r="E11" s="18">
        <v>1019308</v>
      </c>
      <c r="F11" s="18">
        <v>1026813</v>
      </c>
      <c r="G11" s="19">
        <v>65.8</v>
      </c>
      <c r="H11" s="19">
        <v>66.3</v>
      </c>
      <c r="I11" s="18">
        <v>2898</v>
      </c>
      <c r="J11" s="18" t="s">
        <v>3</v>
      </c>
      <c r="K11" s="20">
        <v>2899</v>
      </c>
      <c r="L11" s="18">
        <v>792247</v>
      </c>
      <c r="M11" s="18">
        <v>793290</v>
      </c>
      <c r="N11" s="19">
        <v>66.5</v>
      </c>
      <c r="O11" s="19">
        <v>66.6</v>
      </c>
      <c r="P11" s="18">
        <v>510</v>
      </c>
      <c r="Q11" s="18" t="s">
        <v>3</v>
      </c>
      <c r="R11" s="20">
        <v>513</v>
      </c>
      <c r="S11" s="18">
        <v>79164</v>
      </c>
      <c r="T11" s="18">
        <v>84284</v>
      </c>
      <c r="U11" s="19">
        <v>62.1</v>
      </c>
      <c r="V11" s="19">
        <v>66.1</v>
      </c>
      <c r="W11" s="18">
        <v>725</v>
      </c>
      <c r="X11" s="18" t="s">
        <v>3</v>
      </c>
      <c r="Y11" s="20">
        <v>726</v>
      </c>
      <c r="Z11" s="18">
        <v>84046</v>
      </c>
      <c r="AA11" s="18">
        <v>83440</v>
      </c>
      <c r="AB11" s="19">
        <v>70</v>
      </c>
      <c r="AC11" s="19">
        <v>69.5</v>
      </c>
      <c r="AD11" s="18">
        <v>895</v>
      </c>
      <c r="AE11" s="18" t="s">
        <v>3</v>
      </c>
      <c r="AF11" s="20">
        <v>893</v>
      </c>
      <c r="AG11" s="18">
        <v>9558</v>
      </c>
      <c r="AH11" s="18">
        <v>9572</v>
      </c>
      <c r="AI11" s="19">
        <v>56.2</v>
      </c>
      <c r="AJ11" s="19">
        <v>56.3</v>
      </c>
      <c r="AK11" s="18">
        <v>288</v>
      </c>
      <c r="AL11" s="18" t="s">
        <v>3</v>
      </c>
      <c r="AM11" s="20">
        <v>286</v>
      </c>
      <c r="AN11" s="18">
        <v>26915</v>
      </c>
      <c r="AO11" s="18">
        <v>28229</v>
      </c>
      <c r="AP11" s="19">
        <v>56.2</v>
      </c>
      <c r="AQ11" s="19">
        <v>59</v>
      </c>
      <c r="AR11" s="18">
        <v>351</v>
      </c>
      <c r="AS11" s="21" t="s">
        <v>3</v>
      </c>
      <c r="AT11" s="20">
        <v>351</v>
      </c>
      <c r="AU11" s="18">
        <v>27378</v>
      </c>
      <c r="AV11" s="18">
        <v>27998</v>
      </c>
      <c r="AW11" s="19">
        <v>61</v>
      </c>
      <c r="AX11" s="19">
        <v>62.4</v>
      </c>
    </row>
    <row r="12" spans="1:50" s="22" customFormat="1" ht="30" customHeight="1">
      <c r="A12" s="23">
        <v>6</v>
      </c>
      <c r="B12" s="24">
        <f aca="true" t="shared" si="0" ref="B12:F30">SUM(I12,P12,W12,AD12,AK12,AR12,B48,I48,P48,W48,AD48,AK48,AR48,)</f>
        <v>5859</v>
      </c>
      <c r="C12" s="24" t="s">
        <v>3</v>
      </c>
      <c r="D12" s="24">
        <f t="shared" si="0"/>
        <v>5860</v>
      </c>
      <c r="E12" s="24">
        <f t="shared" si="0"/>
        <v>1074269</v>
      </c>
      <c r="F12" s="24">
        <f t="shared" si="0"/>
        <v>1072585</v>
      </c>
      <c r="G12" s="25">
        <v>56.4</v>
      </c>
      <c r="H12" s="25">
        <v>58</v>
      </c>
      <c r="I12" s="24">
        <v>2919</v>
      </c>
      <c r="J12" s="24" t="s">
        <v>3</v>
      </c>
      <c r="K12" s="26">
        <v>2918</v>
      </c>
      <c r="L12" s="24">
        <v>825642</v>
      </c>
      <c r="M12" s="24">
        <v>814385</v>
      </c>
      <c r="N12" s="25">
        <v>67.1</v>
      </c>
      <c r="O12" s="25">
        <v>66.2</v>
      </c>
      <c r="P12" s="24">
        <v>517</v>
      </c>
      <c r="Q12" s="24" t="s">
        <v>3</v>
      </c>
      <c r="R12" s="26">
        <v>518</v>
      </c>
      <c r="S12" s="24">
        <v>78902</v>
      </c>
      <c r="T12" s="24">
        <v>84998</v>
      </c>
      <c r="U12" s="25">
        <v>60.4</v>
      </c>
      <c r="V12" s="25">
        <v>65.9</v>
      </c>
      <c r="W12" s="24">
        <v>742</v>
      </c>
      <c r="X12" s="24" t="s">
        <v>3</v>
      </c>
      <c r="Y12" s="26">
        <v>745</v>
      </c>
      <c r="Z12" s="24">
        <v>88046</v>
      </c>
      <c r="AA12" s="24">
        <v>88399</v>
      </c>
      <c r="AB12" s="25">
        <v>72</v>
      </c>
      <c r="AC12" s="25">
        <v>72.1</v>
      </c>
      <c r="AD12" s="24">
        <v>894</v>
      </c>
      <c r="AE12" s="24" t="s">
        <v>3</v>
      </c>
      <c r="AF12" s="26">
        <v>893</v>
      </c>
      <c r="AG12" s="24">
        <v>11606</v>
      </c>
      <c r="AH12" s="24">
        <v>11701</v>
      </c>
      <c r="AI12" s="25">
        <v>68.3</v>
      </c>
      <c r="AJ12" s="25">
        <v>69</v>
      </c>
      <c r="AK12" s="24">
        <v>288</v>
      </c>
      <c r="AL12" s="24" t="s">
        <v>3</v>
      </c>
      <c r="AM12" s="26">
        <v>286</v>
      </c>
      <c r="AN12" s="24">
        <v>28930</v>
      </c>
      <c r="AO12" s="24">
        <v>31121</v>
      </c>
      <c r="AP12" s="25">
        <v>60.7</v>
      </c>
      <c r="AQ12" s="25">
        <v>65.3</v>
      </c>
      <c r="AR12" s="24">
        <v>371</v>
      </c>
      <c r="AS12" s="27" t="s">
        <v>3</v>
      </c>
      <c r="AT12" s="26">
        <v>371</v>
      </c>
      <c r="AU12" s="24">
        <v>30564</v>
      </c>
      <c r="AV12" s="24">
        <v>31165</v>
      </c>
      <c r="AW12" s="25">
        <v>64.4</v>
      </c>
      <c r="AX12" s="25">
        <v>65.7</v>
      </c>
    </row>
    <row r="13" spans="1:50" s="22" customFormat="1" ht="30" customHeight="1">
      <c r="A13" s="23">
        <v>7</v>
      </c>
      <c r="B13" s="24">
        <f t="shared" si="0"/>
        <v>6092</v>
      </c>
      <c r="C13" s="24" t="s">
        <v>3</v>
      </c>
      <c r="D13" s="24">
        <f t="shared" si="0"/>
        <v>6095</v>
      </c>
      <c r="E13" s="24">
        <f t="shared" si="0"/>
        <v>1142217</v>
      </c>
      <c r="F13" s="24">
        <f t="shared" si="0"/>
        <v>1136754</v>
      </c>
      <c r="G13" s="25">
        <v>67.6</v>
      </c>
      <c r="H13" s="25">
        <v>67.3</v>
      </c>
      <c r="I13" s="24">
        <v>2917</v>
      </c>
      <c r="J13" s="24" t="s">
        <v>3</v>
      </c>
      <c r="K13" s="26">
        <v>2915</v>
      </c>
      <c r="L13" s="24">
        <v>884551</v>
      </c>
      <c r="M13" s="24">
        <v>872274</v>
      </c>
      <c r="N13" s="25">
        <v>70</v>
      </c>
      <c r="O13" s="25">
        <v>69.2</v>
      </c>
      <c r="P13" s="24">
        <v>516</v>
      </c>
      <c r="Q13" s="24" t="s">
        <v>3</v>
      </c>
      <c r="R13" s="26">
        <v>517</v>
      </c>
      <c r="S13" s="24">
        <v>81042</v>
      </c>
      <c r="T13" s="24">
        <v>84944</v>
      </c>
      <c r="U13" s="25">
        <v>53.9</v>
      </c>
      <c r="V13" s="25">
        <v>55.7</v>
      </c>
      <c r="W13" s="24">
        <v>733</v>
      </c>
      <c r="X13" s="24" t="s">
        <v>3</v>
      </c>
      <c r="Y13" s="26">
        <v>733</v>
      </c>
      <c r="Z13" s="24">
        <v>85145</v>
      </c>
      <c r="AA13" s="24">
        <v>86094</v>
      </c>
      <c r="AB13" s="25">
        <v>69.4</v>
      </c>
      <c r="AC13" s="25">
        <v>70.1</v>
      </c>
      <c r="AD13" s="24">
        <v>922</v>
      </c>
      <c r="AE13" s="24" t="s">
        <v>3</v>
      </c>
      <c r="AF13" s="26">
        <v>929</v>
      </c>
      <c r="AG13" s="24">
        <v>11726</v>
      </c>
      <c r="AH13" s="24">
        <v>11652</v>
      </c>
      <c r="AI13" s="25">
        <v>66.4</v>
      </c>
      <c r="AJ13" s="25">
        <v>66</v>
      </c>
      <c r="AK13" s="24">
        <v>290</v>
      </c>
      <c r="AL13" s="24" t="s">
        <v>3</v>
      </c>
      <c r="AM13" s="26">
        <v>290</v>
      </c>
      <c r="AN13" s="24">
        <v>30425</v>
      </c>
      <c r="AO13" s="24">
        <v>32036</v>
      </c>
      <c r="AP13" s="25">
        <v>63.2</v>
      </c>
      <c r="AQ13" s="25">
        <v>66.5</v>
      </c>
      <c r="AR13" s="27">
        <v>368</v>
      </c>
      <c r="AS13" s="27" t="s">
        <v>3</v>
      </c>
      <c r="AT13" s="28">
        <v>369</v>
      </c>
      <c r="AU13" s="24">
        <v>28976</v>
      </c>
      <c r="AV13" s="24">
        <v>30854</v>
      </c>
      <c r="AW13" s="25">
        <v>62</v>
      </c>
      <c r="AX13" s="25">
        <v>65.2</v>
      </c>
    </row>
    <row r="14" spans="1:50" s="22" customFormat="1" ht="30" customHeight="1">
      <c r="A14" s="23">
        <v>8</v>
      </c>
      <c r="B14" s="24">
        <f t="shared" si="0"/>
        <v>6656</v>
      </c>
      <c r="C14" s="24" t="s">
        <v>3</v>
      </c>
      <c r="D14" s="24">
        <f t="shared" si="0"/>
        <v>6664</v>
      </c>
      <c r="E14" s="24">
        <f t="shared" si="0"/>
        <v>1158102</v>
      </c>
      <c r="F14" s="24">
        <f t="shared" si="0"/>
        <v>1159279</v>
      </c>
      <c r="G14" s="25">
        <v>67.2</v>
      </c>
      <c r="H14" s="25">
        <v>67.2</v>
      </c>
      <c r="I14" s="24">
        <v>2898</v>
      </c>
      <c r="J14" s="24" t="s">
        <v>3</v>
      </c>
      <c r="K14" s="26">
        <v>2899</v>
      </c>
      <c r="L14" s="24">
        <v>886097</v>
      </c>
      <c r="M14" s="24">
        <v>880698</v>
      </c>
      <c r="N14" s="25">
        <v>69.3</v>
      </c>
      <c r="O14" s="25">
        <v>69</v>
      </c>
      <c r="P14" s="24">
        <v>513</v>
      </c>
      <c r="Q14" s="24" t="s">
        <v>3</v>
      </c>
      <c r="R14" s="26">
        <v>515</v>
      </c>
      <c r="S14" s="24">
        <v>77862</v>
      </c>
      <c r="T14" s="24">
        <v>81135</v>
      </c>
      <c r="U14" s="25">
        <v>59.4</v>
      </c>
      <c r="V14" s="25">
        <v>61.5</v>
      </c>
      <c r="W14" s="24">
        <v>729</v>
      </c>
      <c r="X14" s="24" t="s">
        <v>3</v>
      </c>
      <c r="Y14" s="26">
        <v>732</v>
      </c>
      <c r="Z14" s="24">
        <v>82651</v>
      </c>
      <c r="AA14" s="24">
        <v>86348</v>
      </c>
      <c r="AB14" s="25">
        <v>68</v>
      </c>
      <c r="AC14" s="25">
        <v>70.7</v>
      </c>
      <c r="AD14" s="24">
        <v>856</v>
      </c>
      <c r="AE14" s="24" t="s">
        <v>3</v>
      </c>
      <c r="AF14" s="26">
        <v>856</v>
      </c>
      <c r="AG14" s="24">
        <v>10031</v>
      </c>
      <c r="AH14" s="24">
        <v>10194</v>
      </c>
      <c r="AI14" s="25">
        <v>61.7</v>
      </c>
      <c r="AJ14" s="25">
        <v>62.7</v>
      </c>
      <c r="AK14" s="24">
        <v>284</v>
      </c>
      <c r="AL14" s="24" t="s">
        <v>3</v>
      </c>
      <c r="AM14" s="26">
        <v>286</v>
      </c>
      <c r="AN14" s="24">
        <v>29761</v>
      </c>
      <c r="AO14" s="24">
        <v>30319</v>
      </c>
      <c r="AP14" s="25">
        <v>63.2</v>
      </c>
      <c r="AQ14" s="25">
        <v>63.9</v>
      </c>
      <c r="AR14" s="27">
        <v>358</v>
      </c>
      <c r="AS14" s="27" t="s">
        <v>3</v>
      </c>
      <c r="AT14" s="28">
        <v>359</v>
      </c>
      <c r="AU14" s="24">
        <v>31581</v>
      </c>
      <c r="AV14" s="24">
        <v>33105</v>
      </c>
      <c r="AW14" s="25">
        <v>68.9</v>
      </c>
      <c r="AX14" s="25">
        <v>72</v>
      </c>
    </row>
    <row r="15" spans="1:50" s="33" customFormat="1" ht="30" customHeight="1">
      <c r="A15" s="29">
        <v>9</v>
      </c>
      <c r="B15" s="52">
        <f>SUM(B17:B30)</f>
        <v>7387</v>
      </c>
      <c r="C15" s="30" t="s">
        <v>3</v>
      </c>
      <c r="D15" s="53">
        <f>SUM(D17:D30)</f>
        <v>7399</v>
      </c>
      <c r="E15" s="30">
        <f>SUM(E17:E30)</f>
        <v>1189949</v>
      </c>
      <c r="F15" s="30">
        <f>SUM(F17:F30)</f>
        <v>1192866</v>
      </c>
      <c r="G15" s="31">
        <v>65.3</v>
      </c>
      <c r="H15" s="31">
        <v>65.4</v>
      </c>
      <c r="I15" s="30">
        <f>SUM(I17:I30)</f>
        <v>3154</v>
      </c>
      <c r="J15" s="30" t="s">
        <v>3</v>
      </c>
      <c r="K15" s="53">
        <f>SUM(K17:K30)</f>
        <v>3156</v>
      </c>
      <c r="L15" s="30">
        <f>SUM(L17:L30)</f>
        <v>899985</v>
      </c>
      <c r="M15" s="30">
        <f>SUM(M17:M30)</f>
        <v>896931</v>
      </c>
      <c r="N15" s="31">
        <v>66.9</v>
      </c>
      <c r="O15" s="31">
        <v>66.6</v>
      </c>
      <c r="P15" s="30">
        <f>SUM(P17:P30)</f>
        <v>517</v>
      </c>
      <c r="Q15" s="30" t="s">
        <v>3</v>
      </c>
      <c r="R15" s="53">
        <f>SUM(R17:R30)</f>
        <v>516</v>
      </c>
      <c r="S15" s="30">
        <f>SUM(S17:S30)</f>
        <v>78511</v>
      </c>
      <c r="T15" s="30">
        <f>SUM(T17:T30)</f>
        <v>81983</v>
      </c>
      <c r="U15" s="31">
        <v>63.5</v>
      </c>
      <c r="V15" s="31">
        <v>66.4</v>
      </c>
      <c r="W15" s="30">
        <f>SUM(W17:W30)</f>
        <v>733</v>
      </c>
      <c r="X15" s="30" t="s">
        <v>3</v>
      </c>
      <c r="Y15" s="53">
        <f>SUM(Y17:Y30)</f>
        <v>736</v>
      </c>
      <c r="Z15" s="30">
        <f>SUM(Z17:Z30)</f>
        <v>79439</v>
      </c>
      <c r="AA15" s="30">
        <f>SUM(AA17:AA30)</f>
        <v>82016</v>
      </c>
      <c r="AB15" s="31">
        <v>65.6</v>
      </c>
      <c r="AC15" s="31">
        <v>67.4</v>
      </c>
      <c r="AD15" s="30">
        <f>SUM(AD17:AD30)</f>
        <v>720</v>
      </c>
      <c r="AE15" s="30" t="s">
        <v>3</v>
      </c>
      <c r="AF15" s="53">
        <f>SUM(AF17:AF30)</f>
        <v>726</v>
      </c>
      <c r="AG15" s="30">
        <f>SUM(AG17:AG30)</f>
        <v>8406</v>
      </c>
      <c r="AH15" s="30">
        <f>SUM(AH17:AH30)</f>
        <v>8554</v>
      </c>
      <c r="AI15" s="31">
        <v>62.6</v>
      </c>
      <c r="AJ15" s="31">
        <v>62</v>
      </c>
      <c r="AK15" s="30">
        <f>SUM(AK17:AK30)</f>
        <v>359</v>
      </c>
      <c r="AL15" s="30" t="s">
        <v>3</v>
      </c>
      <c r="AM15" s="53">
        <f>SUM(AM17:AM30)</f>
        <v>362</v>
      </c>
      <c r="AN15" s="30">
        <f>SUM(AN17:AN30)</f>
        <v>33101</v>
      </c>
      <c r="AO15" s="30">
        <f>SUM(AO17:AO30)</f>
        <v>32078</v>
      </c>
      <c r="AP15" s="31">
        <v>61.6</v>
      </c>
      <c r="AQ15" s="31">
        <v>37.4</v>
      </c>
      <c r="AR15" s="30">
        <f>SUM(AR17:AR30)</f>
        <v>392</v>
      </c>
      <c r="AS15" s="30" t="s">
        <v>3</v>
      </c>
      <c r="AT15" s="53">
        <f>SUM(AT17:AT30)</f>
        <v>392</v>
      </c>
      <c r="AU15" s="30">
        <f>SUM(AU17:AU30)</f>
        <v>35476</v>
      </c>
      <c r="AV15" s="30">
        <f>SUM(AV17:AV30)</f>
        <v>37338</v>
      </c>
      <c r="AW15" s="32">
        <v>70.6</v>
      </c>
      <c r="AX15" s="32">
        <v>74.3</v>
      </c>
    </row>
    <row r="16" spans="1:50" s="22" customFormat="1" ht="30" customHeight="1">
      <c r="A16" s="34"/>
      <c r="B16" s="35"/>
      <c r="C16" s="35"/>
      <c r="D16" s="35"/>
      <c r="E16" s="35"/>
      <c r="F16" s="35"/>
      <c r="G16" s="56"/>
      <c r="H16" s="35"/>
      <c r="I16" s="35"/>
      <c r="J16" s="35"/>
      <c r="K16" s="28"/>
      <c r="L16" s="35"/>
      <c r="M16" s="35"/>
      <c r="N16" s="35"/>
      <c r="O16" s="35"/>
      <c r="P16" s="35"/>
      <c r="Q16" s="35"/>
      <c r="R16" s="28"/>
      <c r="S16" s="35"/>
      <c r="T16" s="35"/>
      <c r="U16" s="35"/>
      <c r="V16" s="35"/>
      <c r="W16" s="35"/>
      <c r="X16" s="35"/>
      <c r="Y16" s="28"/>
      <c r="Z16" s="35"/>
      <c r="AA16" s="35"/>
      <c r="AB16" s="35"/>
      <c r="AC16" s="35"/>
      <c r="AD16" s="35"/>
      <c r="AE16" s="35"/>
      <c r="AF16" s="28"/>
      <c r="AG16" s="35"/>
      <c r="AH16" s="35"/>
      <c r="AI16" s="35"/>
      <c r="AJ16" s="35"/>
      <c r="AK16" s="35"/>
      <c r="AL16" s="35"/>
      <c r="AM16" s="28"/>
      <c r="AN16" s="35"/>
      <c r="AO16" s="35"/>
      <c r="AP16" s="35"/>
      <c r="AQ16" s="35"/>
      <c r="AR16" s="35"/>
      <c r="AS16" s="35"/>
      <c r="AT16" s="28"/>
      <c r="AU16" s="35"/>
      <c r="AV16" s="35"/>
      <c r="AW16" s="35"/>
      <c r="AX16" s="35"/>
    </row>
    <row r="17" spans="1:50" s="22" customFormat="1" ht="30" customHeight="1">
      <c r="A17" s="36" t="s">
        <v>15</v>
      </c>
      <c r="B17" s="24">
        <f t="shared" si="0"/>
        <v>565</v>
      </c>
      <c r="C17" s="24" t="s">
        <v>3</v>
      </c>
      <c r="D17" s="24">
        <f t="shared" si="0"/>
        <v>565</v>
      </c>
      <c r="E17" s="24">
        <f t="shared" si="0"/>
        <v>82855</v>
      </c>
      <c r="F17" s="24">
        <f t="shared" si="0"/>
        <v>83959</v>
      </c>
      <c r="G17" s="25">
        <v>58.61400567357824</v>
      </c>
      <c r="H17" s="25">
        <v>59.394586793814284</v>
      </c>
      <c r="I17" s="24">
        <v>240</v>
      </c>
      <c r="J17" s="24" t="s">
        <v>3</v>
      </c>
      <c r="K17" s="26">
        <v>240</v>
      </c>
      <c r="L17" s="24">
        <v>63895</v>
      </c>
      <c r="M17" s="24">
        <v>64591</v>
      </c>
      <c r="N17" s="25">
        <v>66.86719730386967</v>
      </c>
      <c r="O17" s="25">
        <v>62.20242681047766</v>
      </c>
      <c r="P17" s="24">
        <v>30</v>
      </c>
      <c r="Q17" s="24" t="s">
        <v>3</v>
      </c>
      <c r="R17" s="26">
        <v>30</v>
      </c>
      <c r="S17" s="24">
        <v>4911</v>
      </c>
      <c r="T17" s="24">
        <v>5422</v>
      </c>
      <c r="U17" s="25">
        <v>60.18382352941176</v>
      </c>
      <c r="V17" s="25">
        <v>66.48681790312692</v>
      </c>
      <c r="W17" s="24">
        <v>60</v>
      </c>
      <c r="X17" s="24" t="s">
        <v>3</v>
      </c>
      <c r="Y17" s="26">
        <v>60</v>
      </c>
      <c r="Z17" s="24">
        <v>6177</v>
      </c>
      <c r="AA17" s="24">
        <v>5978</v>
      </c>
      <c r="AB17" s="25">
        <v>62.26814516129032</v>
      </c>
      <c r="AC17" s="25">
        <v>60.26209677419355</v>
      </c>
      <c r="AD17" s="24">
        <v>59</v>
      </c>
      <c r="AE17" s="24" t="s">
        <v>3</v>
      </c>
      <c r="AF17" s="26">
        <v>59</v>
      </c>
      <c r="AG17" s="24">
        <v>702</v>
      </c>
      <c r="AH17" s="24">
        <v>698</v>
      </c>
      <c r="AI17" s="25">
        <v>62.62265834076717</v>
      </c>
      <c r="AJ17" s="25">
        <v>62.26583407671722</v>
      </c>
      <c r="AK17" s="24">
        <v>30</v>
      </c>
      <c r="AL17" s="24" t="s">
        <v>3</v>
      </c>
      <c r="AM17" s="26">
        <v>30</v>
      </c>
      <c r="AN17" s="24">
        <v>1974</v>
      </c>
      <c r="AO17" s="24">
        <v>1865</v>
      </c>
      <c r="AP17" s="25">
        <v>39.63855421686747</v>
      </c>
      <c r="AQ17" s="25">
        <v>37.44979919678715</v>
      </c>
      <c r="AR17" s="27">
        <v>29</v>
      </c>
      <c r="AS17" s="27" t="s">
        <v>3</v>
      </c>
      <c r="AT17" s="28">
        <v>29</v>
      </c>
      <c r="AU17" s="24">
        <v>1984</v>
      </c>
      <c r="AV17" s="24">
        <v>2172</v>
      </c>
      <c r="AW17" s="25">
        <v>53.650621957815034</v>
      </c>
      <c r="AX17" s="25">
        <v>58.734451054624124</v>
      </c>
    </row>
    <row r="18" spans="1:50" s="22" customFormat="1" ht="30" customHeight="1">
      <c r="A18" s="66">
        <v>5</v>
      </c>
      <c r="B18" s="24">
        <f t="shared" si="0"/>
        <v>588</v>
      </c>
      <c r="C18" s="24" t="s">
        <v>3</v>
      </c>
      <c r="D18" s="24">
        <f t="shared" si="0"/>
        <v>588</v>
      </c>
      <c r="E18" s="24">
        <f t="shared" si="0"/>
        <v>98101</v>
      </c>
      <c r="F18" s="24">
        <f t="shared" si="0"/>
        <v>97023</v>
      </c>
      <c r="G18" s="25">
        <v>66.73855217595396</v>
      </c>
      <c r="H18" s="25">
        <v>65.95717199184229</v>
      </c>
      <c r="I18" s="24">
        <v>248</v>
      </c>
      <c r="J18" s="24" t="s">
        <v>3</v>
      </c>
      <c r="K18" s="26">
        <v>248</v>
      </c>
      <c r="L18" s="24">
        <v>74077</v>
      </c>
      <c r="M18" s="24">
        <v>73036</v>
      </c>
      <c r="N18" s="25">
        <v>66.86719730386967</v>
      </c>
      <c r="O18" s="25">
        <v>68.00879022646006</v>
      </c>
      <c r="P18" s="24">
        <v>31</v>
      </c>
      <c r="Q18" s="24" t="s">
        <v>3</v>
      </c>
      <c r="R18" s="26">
        <v>31</v>
      </c>
      <c r="S18" s="24">
        <v>6567</v>
      </c>
      <c r="T18" s="24">
        <v>6436</v>
      </c>
      <c r="U18" s="25">
        <v>77.9373368146214</v>
      </c>
      <c r="V18" s="25">
        <v>76.38262520769048</v>
      </c>
      <c r="W18" s="24">
        <v>64</v>
      </c>
      <c r="X18" s="24" t="s">
        <v>3</v>
      </c>
      <c r="Y18" s="26">
        <v>65</v>
      </c>
      <c r="Z18" s="24">
        <v>7021</v>
      </c>
      <c r="AA18" s="24">
        <v>7219</v>
      </c>
      <c r="AB18" s="25">
        <v>66.58763277693474</v>
      </c>
      <c r="AC18" s="25">
        <v>67.65698219306466</v>
      </c>
      <c r="AD18" s="24">
        <v>62</v>
      </c>
      <c r="AE18" s="24" t="s">
        <v>3</v>
      </c>
      <c r="AF18" s="26">
        <v>62</v>
      </c>
      <c r="AG18" s="24">
        <v>829</v>
      </c>
      <c r="AH18" s="24">
        <v>817</v>
      </c>
      <c r="AI18" s="25">
        <v>70.37351443123939</v>
      </c>
      <c r="AJ18" s="25">
        <v>69.35483870967742</v>
      </c>
      <c r="AK18" s="24">
        <v>31</v>
      </c>
      <c r="AL18" s="24" t="s">
        <v>3</v>
      </c>
      <c r="AM18" s="26">
        <v>31</v>
      </c>
      <c r="AN18" s="24">
        <v>2901</v>
      </c>
      <c r="AO18" s="24">
        <v>2949</v>
      </c>
      <c r="AP18" s="25">
        <v>56.37388262728332</v>
      </c>
      <c r="AQ18" s="25">
        <v>57.30664593859308</v>
      </c>
      <c r="AR18" s="27">
        <v>33</v>
      </c>
      <c r="AS18" s="27" t="s">
        <v>3</v>
      </c>
      <c r="AT18" s="28">
        <v>33</v>
      </c>
      <c r="AU18" s="24">
        <v>2749</v>
      </c>
      <c r="AV18" s="24">
        <v>2690</v>
      </c>
      <c r="AW18" s="25">
        <v>65.56165036966372</v>
      </c>
      <c r="AX18" s="25">
        <v>64.15454328642977</v>
      </c>
    </row>
    <row r="19" spans="1:50" s="22" customFormat="1" ht="30" customHeight="1">
      <c r="A19" s="66">
        <v>6</v>
      </c>
      <c r="B19" s="24">
        <f t="shared" si="0"/>
        <v>590</v>
      </c>
      <c r="C19" s="24" t="s">
        <v>3</v>
      </c>
      <c r="D19" s="24">
        <f t="shared" si="0"/>
        <v>590</v>
      </c>
      <c r="E19" s="24">
        <f t="shared" si="0"/>
        <v>101983</v>
      </c>
      <c r="F19" s="24">
        <f t="shared" si="0"/>
        <v>101327</v>
      </c>
      <c r="G19" s="25">
        <v>69.96590308793161</v>
      </c>
      <c r="H19" s="25">
        <v>69.49868652990116</v>
      </c>
      <c r="I19" s="24">
        <v>237</v>
      </c>
      <c r="J19" s="24" t="s">
        <v>3</v>
      </c>
      <c r="K19" s="26">
        <v>237</v>
      </c>
      <c r="L19" s="24">
        <v>74788</v>
      </c>
      <c r="M19" s="24">
        <v>72677</v>
      </c>
      <c r="N19" s="25">
        <v>66.86719730386967</v>
      </c>
      <c r="O19" s="25">
        <v>70.51227321237994</v>
      </c>
      <c r="P19" s="24">
        <v>60</v>
      </c>
      <c r="Q19" s="24" t="s">
        <v>3</v>
      </c>
      <c r="R19" s="26">
        <v>60</v>
      </c>
      <c r="S19" s="24">
        <v>9727</v>
      </c>
      <c r="T19" s="24">
        <v>10651</v>
      </c>
      <c r="U19" s="25">
        <v>74.02587519025874</v>
      </c>
      <c r="V19" s="25">
        <v>81.05783866057838</v>
      </c>
      <c r="W19" s="24">
        <v>59</v>
      </c>
      <c r="X19" s="24" t="s">
        <v>3</v>
      </c>
      <c r="Y19" s="26">
        <v>59</v>
      </c>
      <c r="Z19" s="24">
        <v>6674</v>
      </c>
      <c r="AA19" s="24">
        <v>6984</v>
      </c>
      <c r="AB19" s="25">
        <v>68.14376148662447</v>
      </c>
      <c r="AC19" s="25">
        <v>71.30896467224832</v>
      </c>
      <c r="AD19" s="24">
        <v>58</v>
      </c>
      <c r="AE19" s="24" t="s">
        <v>3</v>
      </c>
      <c r="AF19" s="26">
        <v>58</v>
      </c>
      <c r="AG19" s="24">
        <v>739</v>
      </c>
      <c r="AH19" s="24">
        <v>779</v>
      </c>
      <c r="AI19" s="25">
        <v>67.05989110707804</v>
      </c>
      <c r="AJ19" s="25">
        <v>70.6896551724138</v>
      </c>
      <c r="AK19" s="24">
        <v>29</v>
      </c>
      <c r="AL19" s="24" t="s">
        <v>3</v>
      </c>
      <c r="AM19" s="26">
        <v>30</v>
      </c>
      <c r="AN19" s="24">
        <v>3035</v>
      </c>
      <c r="AO19" s="24">
        <v>3188</v>
      </c>
      <c r="AP19" s="25">
        <v>63.04528458662235</v>
      </c>
      <c r="AQ19" s="25">
        <v>64.01606425702812</v>
      </c>
      <c r="AR19" s="27">
        <v>33</v>
      </c>
      <c r="AS19" s="27" t="s">
        <v>3</v>
      </c>
      <c r="AT19" s="28">
        <v>32</v>
      </c>
      <c r="AU19" s="24">
        <v>2729</v>
      </c>
      <c r="AV19" s="24">
        <v>2883</v>
      </c>
      <c r="AW19" s="25">
        <v>64.7449584816133</v>
      </c>
      <c r="AX19" s="25">
        <v>70.55800293685756</v>
      </c>
    </row>
    <row r="20" spans="1:50" s="22" customFormat="1" ht="30" customHeight="1">
      <c r="A20" s="66">
        <v>7</v>
      </c>
      <c r="B20" s="24">
        <f t="shared" si="0"/>
        <v>646</v>
      </c>
      <c r="C20" s="24" t="s">
        <v>3</v>
      </c>
      <c r="D20" s="24">
        <f t="shared" si="0"/>
        <v>647</v>
      </c>
      <c r="E20" s="24">
        <f t="shared" si="0"/>
        <v>101248</v>
      </c>
      <c r="F20" s="24">
        <f>SUM(M20,T20,AA20,AH20,AO20,AV20,F56,M56,T56,AA56,AH56,AO56,AV56,)</f>
        <v>103464</v>
      </c>
      <c r="G20" s="25">
        <v>62.59149357072206</v>
      </c>
      <c r="H20" s="25">
        <v>64.0057408690488</v>
      </c>
      <c r="I20" s="24">
        <v>279</v>
      </c>
      <c r="J20" s="24" t="s">
        <v>3</v>
      </c>
      <c r="K20" s="26">
        <v>278</v>
      </c>
      <c r="L20" s="24">
        <v>74487</v>
      </c>
      <c r="M20" s="24">
        <v>76311</v>
      </c>
      <c r="N20" s="25">
        <v>66.86719730386967</v>
      </c>
      <c r="O20" s="25">
        <v>65.05792987032916</v>
      </c>
      <c r="P20" s="24">
        <v>62</v>
      </c>
      <c r="Q20" s="24" t="s">
        <v>3</v>
      </c>
      <c r="R20" s="26">
        <v>62</v>
      </c>
      <c r="S20" s="24">
        <v>9516</v>
      </c>
      <c r="T20" s="24">
        <v>9825</v>
      </c>
      <c r="U20" s="25">
        <v>70.13044439531284</v>
      </c>
      <c r="V20" s="25">
        <v>72.4076940084015</v>
      </c>
      <c r="W20" s="24">
        <v>62</v>
      </c>
      <c r="X20" s="24" t="s">
        <v>3</v>
      </c>
      <c r="Y20" s="26">
        <v>63</v>
      </c>
      <c r="Z20" s="24">
        <v>6157</v>
      </c>
      <c r="AA20" s="24">
        <v>6557</v>
      </c>
      <c r="AB20" s="25">
        <v>60.056574326960586</v>
      </c>
      <c r="AC20" s="25">
        <v>62.93914378959493</v>
      </c>
      <c r="AD20" s="24">
        <v>59</v>
      </c>
      <c r="AE20" s="24" t="s">
        <v>3</v>
      </c>
      <c r="AF20" s="26">
        <v>61</v>
      </c>
      <c r="AG20" s="24">
        <v>737</v>
      </c>
      <c r="AH20" s="24">
        <v>751</v>
      </c>
      <c r="AI20" s="25">
        <v>65.74487065120428</v>
      </c>
      <c r="AJ20" s="25">
        <v>64.79723899913719</v>
      </c>
      <c r="AK20" s="24">
        <v>31</v>
      </c>
      <c r="AL20" s="24" t="s">
        <v>3</v>
      </c>
      <c r="AM20" s="26">
        <v>31</v>
      </c>
      <c r="AN20" s="24">
        <v>3244</v>
      </c>
      <c r="AO20" s="24">
        <v>3030</v>
      </c>
      <c r="AP20" s="25">
        <v>63.14969826747129</v>
      </c>
      <c r="AQ20" s="25">
        <v>58.98384270975278</v>
      </c>
      <c r="AR20" s="27">
        <v>33</v>
      </c>
      <c r="AS20" s="27" t="s">
        <v>3</v>
      </c>
      <c r="AT20" s="28">
        <v>33</v>
      </c>
      <c r="AU20" s="24">
        <v>2898</v>
      </c>
      <c r="AV20" s="24">
        <v>2933</v>
      </c>
      <c r="AW20" s="25">
        <v>68.64045476077688</v>
      </c>
      <c r="AX20" s="25">
        <v>69.46944576030317</v>
      </c>
    </row>
    <row r="21" spans="1:50" s="22" customFormat="1" ht="30" customHeight="1">
      <c r="A21" s="67"/>
      <c r="B21" s="35"/>
      <c r="C21" s="35"/>
      <c r="D21" s="35"/>
      <c r="E21" s="35"/>
      <c r="F21" s="35"/>
      <c r="G21" s="69"/>
      <c r="H21" s="25"/>
      <c r="I21" s="24"/>
      <c r="J21" s="24"/>
      <c r="K21" s="26"/>
      <c r="L21" s="24"/>
      <c r="M21" s="24"/>
      <c r="N21" s="25"/>
      <c r="O21" s="25"/>
      <c r="P21" s="24"/>
      <c r="Q21" s="24"/>
      <c r="R21" s="26"/>
      <c r="S21" s="24"/>
      <c r="T21" s="24"/>
      <c r="U21" s="25"/>
      <c r="V21" s="25"/>
      <c r="W21" s="24"/>
      <c r="X21" s="24"/>
      <c r="Y21" s="26"/>
      <c r="Z21" s="24"/>
      <c r="AA21" s="24"/>
      <c r="AB21" s="25"/>
      <c r="AC21" s="25"/>
      <c r="AD21" s="24"/>
      <c r="AE21" s="24"/>
      <c r="AF21" s="26"/>
      <c r="AG21" s="24"/>
      <c r="AH21" s="24"/>
      <c r="AI21" s="25"/>
      <c r="AJ21" s="25"/>
      <c r="AK21" s="24"/>
      <c r="AL21" s="24"/>
      <c r="AM21" s="26"/>
      <c r="AN21" s="24"/>
      <c r="AO21" s="24"/>
      <c r="AP21" s="25"/>
      <c r="AQ21" s="25"/>
      <c r="AR21" s="27"/>
      <c r="AS21" s="27"/>
      <c r="AT21" s="28"/>
      <c r="AU21" s="24"/>
      <c r="AV21" s="24"/>
      <c r="AW21" s="25"/>
      <c r="AX21" s="25"/>
    </row>
    <row r="22" spans="1:50" s="22" customFormat="1" ht="30" customHeight="1">
      <c r="A22" s="66">
        <v>8</v>
      </c>
      <c r="B22" s="24">
        <f t="shared" si="0"/>
        <v>665</v>
      </c>
      <c r="C22" s="24" t="s">
        <v>3</v>
      </c>
      <c r="D22" s="24">
        <f t="shared" si="0"/>
        <v>666</v>
      </c>
      <c r="E22" s="24">
        <f t="shared" si="0"/>
        <v>110566</v>
      </c>
      <c r="F22" s="24">
        <f t="shared" si="0"/>
        <v>111310</v>
      </c>
      <c r="G22" s="25">
        <v>68.05904367951938</v>
      </c>
      <c r="H22" s="25">
        <v>68.44412743114697</v>
      </c>
      <c r="I22" s="24">
        <v>279</v>
      </c>
      <c r="J22" s="24" t="s">
        <v>3</v>
      </c>
      <c r="K22" s="26">
        <v>279</v>
      </c>
      <c r="L22" s="24">
        <v>79244</v>
      </c>
      <c r="M22" s="24">
        <v>78581</v>
      </c>
      <c r="N22" s="25">
        <v>66.86719730386967</v>
      </c>
      <c r="O22" s="25">
        <v>66.51852980513654</v>
      </c>
      <c r="P22" s="24">
        <v>62</v>
      </c>
      <c r="Q22" s="24" t="s">
        <v>3</v>
      </c>
      <c r="R22" s="26">
        <v>62</v>
      </c>
      <c r="S22" s="24">
        <v>9811</v>
      </c>
      <c r="T22" s="24">
        <v>10395</v>
      </c>
      <c r="U22" s="25">
        <v>72.25659154514656</v>
      </c>
      <c r="V22" s="25">
        <v>76.55766681396376</v>
      </c>
      <c r="W22" s="24">
        <v>61</v>
      </c>
      <c r="X22" s="24" t="s">
        <v>3</v>
      </c>
      <c r="Y22" s="26">
        <v>62</v>
      </c>
      <c r="Z22" s="24">
        <v>7085</v>
      </c>
      <c r="AA22" s="24">
        <v>7644</v>
      </c>
      <c r="AB22" s="25">
        <v>69.96839818289551</v>
      </c>
      <c r="AC22" s="25">
        <v>74.27127866303925</v>
      </c>
      <c r="AD22" s="24">
        <v>71</v>
      </c>
      <c r="AE22" s="24" t="s">
        <v>3</v>
      </c>
      <c r="AF22" s="26">
        <v>71</v>
      </c>
      <c r="AG22" s="24">
        <v>1043</v>
      </c>
      <c r="AH22" s="24">
        <v>1066</v>
      </c>
      <c r="AI22" s="25">
        <v>77.31653076352853</v>
      </c>
      <c r="AJ22" s="25">
        <v>79.02149740548555</v>
      </c>
      <c r="AK22" s="24">
        <v>31</v>
      </c>
      <c r="AL22" s="24" t="s">
        <v>3</v>
      </c>
      <c r="AM22" s="26">
        <v>31</v>
      </c>
      <c r="AN22" s="24">
        <v>3783</v>
      </c>
      <c r="AO22" s="24">
        <v>3574</v>
      </c>
      <c r="AP22" s="25">
        <v>73.51340847260008</v>
      </c>
      <c r="AQ22" s="25">
        <v>69.45200155460552</v>
      </c>
      <c r="AR22" s="27">
        <v>29</v>
      </c>
      <c r="AS22" s="27" t="s">
        <v>3</v>
      </c>
      <c r="AT22" s="28">
        <v>29</v>
      </c>
      <c r="AU22" s="24">
        <v>3287</v>
      </c>
      <c r="AV22" s="24">
        <v>3458</v>
      </c>
      <c r="AW22" s="25">
        <v>87.7469300587293</v>
      </c>
      <c r="AX22" s="25">
        <v>92.16417910447761</v>
      </c>
    </row>
    <row r="23" spans="1:50" s="22" customFormat="1" ht="30" customHeight="1">
      <c r="A23" s="66">
        <v>9</v>
      </c>
      <c r="B23" s="24">
        <f t="shared" si="0"/>
        <v>627</v>
      </c>
      <c r="C23" s="24" t="s">
        <v>3</v>
      </c>
      <c r="D23" s="24">
        <f t="shared" si="0"/>
        <v>627</v>
      </c>
      <c r="E23" s="24">
        <f t="shared" si="0"/>
        <v>103575</v>
      </c>
      <c r="F23" s="24">
        <f t="shared" si="0"/>
        <v>104571</v>
      </c>
      <c r="G23" s="25">
        <v>67.3351969834872</v>
      </c>
      <c r="H23" s="25">
        <v>68.03888270773555</v>
      </c>
      <c r="I23" s="24">
        <v>270</v>
      </c>
      <c r="J23" s="24" t="s">
        <v>3</v>
      </c>
      <c r="K23" s="26">
        <v>270</v>
      </c>
      <c r="L23" s="24">
        <v>78675</v>
      </c>
      <c r="M23" s="24">
        <v>78218</v>
      </c>
      <c r="N23" s="25">
        <v>66.86719730386967</v>
      </c>
      <c r="O23" s="25">
        <v>70.7912861681042</v>
      </c>
      <c r="P23" s="24">
        <v>60</v>
      </c>
      <c r="Q23" s="24" t="s">
        <v>3</v>
      </c>
      <c r="R23" s="26">
        <v>60</v>
      </c>
      <c r="S23" s="24">
        <v>7546</v>
      </c>
      <c r="T23" s="24">
        <v>8272</v>
      </c>
      <c r="U23" s="25">
        <v>57.42770167427702</v>
      </c>
      <c r="V23" s="25">
        <v>62.962399147511036</v>
      </c>
      <c r="W23" s="24">
        <v>61</v>
      </c>
      <c r="X23" s="24" t="s">
        <v>3</v>
      </c>
      <c r="Y23" s="26">
        <v>61</v>
      </c>
      <c r="Z23" s="24">
        <v>6601</v>
      </c>
      <c r="AA23" s="24">
        <v>6782</v>
      </c>
      <c r="AB23" s="25">
        <v>65.97041774935039</v>
      </c>
      <c r="AC23" s="25">
        <v>67.77933240055967</v>
      </c>
      <c r="AD23" s="24">
        <v>43</v>
      </c>
      <c r="AE23" s="24" t="s">
        <v>3</v>
      </c>
      <c r="AF23" s="26">
        <v>44</v>
      </c>
      <c r="AG23" s="24">
        <v>566</v>
      </c>
      <c r="AH23" s="24">
        <v>601</v>
      </c>
      <c r="AI23" s="25">
        <v>69.27784577723378</v>
      </c>
      <c r="AJ23" s="25">
        <v>71.88995215311004</v>
      </c>
      <c r="AK23" s="24">
        <v>30</v>
      </c>
      <c r="AL23" s="24" t="s">
        <v>3</v>
      </c>
      <c r="AM23" s="26">
        <v>30</v>
      </c>
      <c r="AN23" s="24">
        <v>3475</v>
      </c>
      <c r="AO23" s="24">
        <v>3404</v>
      </c>
      <c r="AP23" s="25">
        <v>69.77911646586345</v>
      </c>
      <c r="AQ23" s="25">
        <v>68.35341365461848</v>
      </c>
      <c r="AR23" s="27">
        <v>35</v>
      </c>
      <c r="AS23" s="27" t="s">
        <v>3</v>
      </c>
      <c r="AT23" s="28">
        <v>35</v>
      </c>
      <c r="AU23" s="24">
        <v>2752</v>
      </c>
      <c r="AV23" s="24">
        <v>3194</v>
      </c>
      <c r="AW23" s="25">
        <v>61.71787396277192</v>
      </c>
      <c r="AX23" s="25">
        <v>71.72692566808892</v>
      </c>
    </row>
    <row r="24" spans="1:50" s="22" customFormat="1" ht="30" customHeight="1">
      <c r="A24" s="66">
        <v>10</v>
      </c>
      <c r="B24" s="24">
        <f t="shared" si="0"/>
        <v>669</v>
      </c>
      <c r="C24" s="24" t="s">
        <v>3</v>
      </c>
      <c r="D24" s="24">
        <f t="shared" si="0"/>
        <v>670</v>
      </c>
      <c r="E24" s="24">
        <f t="shared" si="0"/>
        <v>122807</v>
      </c>
      <c r="F24" s="24">
        <f t="shared" si="0"/>
        <v>124399</v>
      </c>
      <c r="G24" s="25">
        <v>74.7715275536857</v>
      </c>
      <c r="H24" s="25">
        <v>75.67769801679036</v>
      </c>
      <c r="I24" s="24">
        <v>279</v>
      </c>
      <c r="J24" s="24" t="s">
        <v>3</v>
      </c>
      <c r="K24" s="26">
        <v>279</v>
      </c>
      <c r="L24" s="24">
        <v>91406</v>
      </c>
      <c r="M24" s="24">
        <v>91990</v>
      </c>
      <c r="N24" s="25">
        <v>66.86719730386967</v>
      </c>
      <c r="O24" s="25">
        <v>77.44374194960558</v>
      </c>
      <c r="P24" s="24">
        <v>62</v>
      </c>
      <c r="Q24" s="24" t="s">
        <v>3</v>
      </c>
      <c r="R24" s="26">
        <v>62</v>
      </c>
      <c r="S24" s="24">
        <v>8508</v>
      </c>
      <c r="T24" s="24">
        <v>9090</v>
      </c>
      <c r="U24" s="25">
        <v>62.67403314917127</v>
      </c>
      <c r="V24" s="25">
        <v>66.94653115333628</v>
      </c>
      <c r="W24" s="24">
        <v>64</v>
      </c>
      <c r="X24" s="24" t="s">
        <v>3</v>
      </c>
      <c r="Y24" s="26">
        <v>64</v>
      </c>
      <c r="Z24" s="24">
        <v>8837</v>
      </c>
      <c r="AA24" s="24">
        <v>9025</v>
      </c>
      <c r="AB24" s="25">
        <v>83.81069802731412</v>
      </c>
      <c r="AC24" s="25">
        <v>85.59370257966617</v>
      </c>
      <c r="AD24" s="24">
        <v>63</v>
      </c>
      <c r="AE24" s="24" t="s">
        <v>3</v>
      </c>
      <c r="AF24" s="26">
        <v>63</v>
      </c>
      <c r="AG24" s="24">
        <v>838</v>
      </c>
      <c r="AH24" s="24">
        <v>877</v>
      </c>
      <c r="AI24" s="25">
        <v>70.00835421888053</v>
      </c>
      <c r="AJ24" s="25">
        <v>73.26649958228906</v>
      </c>
      <c r="AK24" s="24">
        <v>31</v>
      </c>
      <c r="AL24" s="24" t="s">
        <v>3</v>
      </c>
      <c r="AM24" s="26">
        <v>31</v>
      </c>
      <c r="AN24" s="24">
        <v>4122</v>
      </c>
      <c r="AO24" s="24">
        <v>4118</v>
      </c>
      <c r="AP24" s="25">
        <v>80.10104935872522</v>
      </c>
      <c r="AQ24" s="25">
        <v>80.02331908278273</v>
      </c>
      <c r="AR24" s="27">
        <v>36</v>
      </c>
      <c r="AS24" s="27" t="s">
        <v>3</v>
      </c>
      <c r="AT24" s="28">
        <v>36</v>
      </c>
      <c r="AU24" s="24">
        <v>3219</v>
      </c>
      <c r="AV24" s="24">
        <v>3496</v>
      </c>
      <c r="AW24" s="25">
        <v>70.13071895424837</v>
      </c>
      <c r="AX24" s="25">
        <v>76.16557734204792</v>
      </c>
    </row>
    <row r="25" spans="1:50" s="22" customFormat="1" ht="30" customHeight="1">
      <c r="A25" s="66">
        <v>11</v>
      </c>
      <c r="B25" s="24">
        <f t="shared" si="0"/>
        <v>615</v>
      </c>
      <c r="C25" s="24" t="s">
        <v>3</v>
      </c>
      <c r="D25" s="24">
        <f t="shared" si="0"/>
        <v>617</v>
      </c>
      <c r="E25" s="24">
        <f t="shared" si="0"/>
        <v>113107</v>
      </c>
      <c r="F25" s="24">
        <f t="shared" si="0"/>
        <v>113019</v>
      </c>
      <c r="G25" s="25">
        <v>74.54982863168995</v>
      </c>
      <c r="H25" s="25">
        <v>74.4913360708142</v>
      </c>
      <c r="I25" s="24">
        <v>270</v>
      </c>
      <c r="J25" s="24" t="s">
        <v>3</v>
      </c>
      <c r="K25" s="26">
        <v>272</v>
      </c>
      <c r="L25" s="24">
        <v>88337</v>
      </c>
      <c r="M25" s="24">
        <v>87762</v>
      </c>
      <c r="N25" s="25">
        <v>66.86719730386967</v>
      </c>
      <c r="O25" s="25">
        <v>75.77251495816894</v>
      </c>
      <c r="P25" s="24">
        <v>30</v>
      </c>
      <c r="Q25" s="24" t="s">
        <v>3</v>
      </c>
      <c r="R25" s="26">
        <v>30</v>
      </c>
      <c r="S25" s="24">
        <v>4252</v>
      </c>
      <c r="T25" s="24">
        <v>4433</v>
      </c>
      <c r="U25" s="25">
        <v>56.30296610169492</v>
      </c>
      <c r="V25" s="25">
        <v>58.699682203389834</v>
      </c>
      <c r="W25" s="24">
        <v>62</v>
      </c>
      <c r="X25" s="24" t="s">
        <v>3</v>
      </c>
      <c r="Y25" s="26">
        <v>62</v>
      </c>
      <c r="Z25" s="24">
        <v>8256</v>
      </c>
      <c r="AA25" s="24">
        <v>8512</v>
      </c>
      <c r="AB25" s="25">
        <v>80.8539810008814</v>
      </c>
      <c r="AC25" s="25">
        <v>83.35291813552683</v>
      </c>
      <c r="AD25" s="24">
        <v>60</v>
      </c>
      <c r="AE25" s="24" t="s">
        <v>3</v>
      </c>
      <c r="AF25" s="26">
        <v>60</v>
      </c>
      <c r="AG25" s="24">
        <v>734</v>
      </c>
      <c r="AH25" s="24">
        <v>722</v>
      </c>
      <c r="AI25" s="25">
        <v>64.3859649122807</v>
      </c>
      <c r="AJ25" s="25">
        <v>63.33333333333333</v>
      </c>
      <c r="AK25" s="24">
        <v>30</v>
      </c>
      <c r="AL25" s="24" t="s">
        <v>3</v>
      </c>
      <c r="AM25" s="26">
        <v>30</v>
      </c>
      <c r="AN25" s="24">
        <v>2905</v>
      </c>
      <c r="AO25" s="24">
        <v>2644</v>
      </c>
      <c r="AP25" s="25">
        <v>76.85185185185185</v>
      </c>
      <c r="AQ25" s="25">
        <v>69.94708994708995</v>
      </c>
      <c r="AR25" s="27">
        <v>34</v>
      </c>
      <c r="AS25" s="27" t="s">
        <v>3</v>
      </c>
      <c r="AT25" s="28">
        <v>34</v>
      </c>
      <c r="AU25" s="24">
        <v>3067</v>
      </c>
      <c r="AV25" s="24">
        <v>3386</v>
      </c>
      <c r="AW25" s="25">
        <v>70.054819552307</v>
      </c>
      <c r="AX25" s="25">
        <v>77.34125171311102</v>
      </c>
    </row>
    <row r="26" spans="1:50" s="22" customFormat="1" ht="30" customHeight="1">
      <c r="A26" s="67"/>
      <c r="B26" s="35"/>
      <c r="C26" s="35"/>
      <c r="D26" s="35"/>
      <c r="E26" s="35"/>
      <c r="F26" s="35"/>
      <c r="G26" s="25"/>
      <c r="H26" s="25"/>
      <c r="I26" s="24"/>
      <c r="J26" s="24"/>
      <c r="K26" s="26"/>
      <c r="L26" s="24"/>
      <c r="M26" s="24"/>
      <c r="N26" s="25"/>
      <c r="O26" s="25"/>
      <c r="P26" s="24"/>
      <c r="Q26" s="24"/>
      <c r="R26" s="26"/>
      <c r="S26" s="24"/>
      <c r="T26" s="24"/>
      <c r="U26" s="25"/>
      <c r="V26" s="25"/>
      <c r="W26" s="24"/>
      <c r="X26" s="24"/>
      <c r="Y26" s="26"/>
      <c r="Z26" s="24"/>
      <c r="AA26" s="24"/>
      <c r="AB26" s="25"/>
      <c r="AC26" s="25"/>
      <c r="AD26" s="24"/>
      <c r="AE26" s="24"/>
      <c r="AF26" s="26"/>
      <c r="AG26" s="24"/>
      <c r="AH26" s="24"/>
      <c r="AI26" s="25"/>
      <c r="AJ26" s="25"/>
      <c r="AK26" s="24"/>
      <c r="AL26" s="24"/>
      <c r="AM26" s="26"/>
      <c r="AN26" s="24"/>
      <c r="AO26" s="24"/>
      <c r="AP26" s="25"/>
      <c r="AQ26" s="25"/>
      <c r="AR26" s="27"/>
      <c r="AS26" s="27"/>
      <c r="AT26" s="28"/>
      <c r="AU26" s="24"/>
      <c r="AV26" s="24"/>
      <c r="AW26" s="25"/>
      <c r="AX26" s="25"/>
    </row>
    <row r="27" spans="1:50" s="22" customFormat="1" ht="30" customHeight="1">
      <c r="A27" s="66">
        <v>12</v>
      </c>
      <c r="B27" s="24">
        <f t="shared" si="0"/>
        <v>623</v>
      </c>
      <c r="C27" s="24" t="s">
        <v>3</v>
      </c>
      <c r="D27" s="24">
        <f t="shared" si="0"/>
        <v>626</v>
      </c>
      <c r="E27" s="24">
        <f t="shared" si="0"/>
        <v>79494</v>
      </c>
      <c r="F27" s="24">
        <f t="shared" si="0"/>
        <v>86722</v>
      </c>
      <c r="G27" s="25">
        <v>51.65402834363243</v>
      </c>
      <c r="H27" s="25">
        <v>56.28995930236332</v>
      </c>
      <c r="I27" s="24">
        <v>270</v>
      </c>
      <c r="J27" s="24" t="s">
        <v>3</v>
      </c>
      <c r="K27" s="26">
        <v>271</v>
      </c>
      <c r="L27" s="24">
        <v>60940</v>
      </c>
      <c r="M27" s="24">
        <v>68806</v>
      </c>
      <c r="N27" s="25">
        <v>66.86719730386967</v>
      </c>
      <c r="O27" s="25">
        <v>58.73675763810044</v>
      </c>
      <c r="P27" s="24">
        <v>31</v>
      </c>
      <c r="Q27" s="24" t="s">
        <v>3</v>
      </c>
      <c r="R27" s="26">
        <v>30</v>
      </c>
      <c r="S27" s="24">
        <v>4160</v>
      </c>
      <c r="T27" s="24">
        <v>3846</v>
      </c>
      <c r="U27" s="25">
        <v>49.33586337760911</v>
      </c>
      <c r="V27" s="25">
        <v>47.13235294117647</v>
      </c>
      <c r="W27" s="24">
        <v>62</v>
      </c>
      <c r="X27" s="24" t="s">
        <v>3</v>
      </c>
      <c r="Y27" s="26">
        <v>62</v>
      </c>
      <c r="Z27" s="24">
        <v>5247</v>
      </c>
      <c r="AA27" s="24">
        <v>5191</v>
      </c>
      <c r="AB27" s="25">
        <v>50.9813447337738</v>
      </c>
      <c r="AC27" s="25">
        <v>50.44213390341075</v>
      </c>
      <c r="AD27" s="24">
        <v>65</v>
      </c>
      <c r="AE27" s="24" t="s">
        <v>3</v>
      </c>
      <c r="AF27" s="26">
        <v>67</v>
      </c>
      <c r="AG27" s="24">
        <v>492</v>
      </c>
      <c r="AH27" s="24">
        <v>595</v>
      </c>
      <c r="AI27" s="25">
        <v>39.83805668016194</v>
      </c>
      <c r="AJ27" s="25">
        <v>46.73998428908091</v>
      </c>
      <c r="AK27" s="24">
        <v>30</v>
      </c>
      <c r="AL27" s="24" t="s">
        <v>3</v>
      </c>
      <c r="AM27" s="26">
        <v>31</v>
      </c>
      <c r="AN27" s="24">
        <v>1529</v>
      </c>
      <c r="AO27" s="24">
        <v>1557</v>
      </c>
      <c r="AP27" s="25">
        <v>40.44973544973545</v>
      </c>
      <c r="AQ27" s="25">
        <v>39.86175115207373</v>
      </c>
      <c r="AR27" s="27">
        <v>31</v>
      </c>
      <c r="AS27" s="27" t="s">
        <v>3</v>
      </c>
      <c r="AT27" s="28">
        <v>31</v>
      </c>
      <c r="AU27" s="24">
        <v>2740</v>
      </c>
      <c r="AV27" s="24">
        <v>2649</v>
      </c>
      <c r="AW27" s="25">
        <v>68.6029043565348</v>
      </c>
      <c r="AX27" s="25">
        <v>66.32448673009515</v>
      </c>
    </row>
    <row r="28" spans="1:50" s="22" customFormat="1" ht="30" customHeight="1">
      <c r="A28" s="36" t="s">
        <v>16</v>
      </c>
      <c r="B28" s="24">
        <f t="shared" si="0"/>
        <v>608</v>
      </c>
      <c r="C28" s="24" t="s">
        <v>3</v>
      </c>
      <c r="D28" s="24">
        <f t="shared" si="0"/>
        <v>609</v>
      </c>
      <c r="E28" s="24">
        <f t="shared" si="0"/>
        <v>83285</v>
      </c>
      <c r="F28" s="24">
        <f t="shared" si="0"/>
        <v>74369</v>
      </c>
      <c r="G28" s="25">
        <v>56.24856482919779</v>
      </c>
      <c r="H28" s="25">
        <v>50.35275159787672</v>
      </c>
      <c r="I28" s="24">
        <v>259</v>
      </c>
      <c r="J28" s="24" t="s">
        <v>3</v>
      </c>
      <c r="K28" s="26">
        <v>258</v>
      </c>
      <c r="L28" s="24">
        <v>65632</v>
      </c>
      <c r="M28" s="24">
        <v>56155</v>
      </c>
      <c r="N28" s="25">
        <v>66.86719730386967</v>
      </c>
      <c r="O28" s="25">
        <v>50.629772885054045</v>
      </c>
      <c r="P28" s="24">
        <v>31</v>
      </c>
      <c r="Q28" s="24" t="s">
        <v>3</v>
      </c>
      <c r="R28" s="26">
        <v>31</v>
      </c>
      <c r="S28" s="24">
        <v>3865</v>
      </c>
      <c r="T28" s="24">
        <v>4004</v>
      </c>
      <c r="U28" s="25">
        <v>45.83728652751423</v>
      </c>
      <c r="V28" s="25">
        <v>47.485768500948765</v>
      </c>
      <c r="W28" s="24">
        <v>60</v>
      </c>
      <c r="X28" s="24" t="s">
        <v>3</v>
      </c>
      <c r="Y28" s="26">
        <v>60</v>
      </c>
      <c r="Z28" s="24">
        <v>4748</v>
      </c>
      <c r="AA28" s="24">
        <v>5033</v>
      </c>
      <c r="AB28" s="25">
        <v>47.75699054516194</v>
      </c>
      <c r="AC28" s="25">
        <v>50.62361697847516</v>
      </c>
      <c r="AD28" s="24">
        <v>62</v>
      </c>
      <c r="AE28" s="24" t="s">
        <v>3</v>
      </c>
      <c r="AF28" s="26">
        <v>63</v>
      </c>
      <c r="AG28" s="24">
        <v>542</v>
      </c>
      <c r="AH28" s="24">
        <v>503</v>
      </c>
      <c r="AI28" s="25">
        <v>46.01018675721562</v>
      </c>
      <c r="AJ28" s="25">
        <v>42.02172096908939</v>
      </c>
      <c r="AK28" s="24">
        <v>28</v>
      </c>
      <c r="AL28" s="24" t="s">
        <v>3</v>
      </c>
      <c r="AM28" s="26">
        <v>28</v>
      </c>
      <c r="AN28" s="24">
        <v>1561</v>
      </c>
      <c r="AO28" s="24">
        <v>1186</v>
      </c>
      <c r="AP28" s="25">
        <v>44.24603174603175</v>
      </c>
      <c r="AQ28" s="25">
        <v>33.616780045351476</v>
      </c>
      <c r="AR28" s="27">
        <v>35</v>
      </c>
      <c r="AS28" s="27" t="s">
        <v>3</v>
      </c>
      <c r="AT28" s="28">
        <v>36</v>
      </c>
      <c r="AU28" s="24">
        <v>3324</v>
      </c>
      <c r="AV28" s="24">
        <v>3772</v>
      </c>
      <c r="AW28" s="25">
        <v>73.70288248337029</v>
      </c>
      <c r="AX28" s="25">
        <v>81.39835994820889</v>
      </c>
    </row>
    <row r="29" spans="1:50" s="22" customFormat="1" ht="30" customHeight="1">
      <c r="A29" s="66">
        <v>2</v>
      </c>
      <c r="B29" s="24">
        <f t="shared" si="0"/>
        <v>568</v>
      </c>
      <c r="C29" s="24" t="s">
        <v>3</v>
      </c>
      <c r="D29" s="24">
        <f t="shared" si="0"/>
        <v>569</v>
      </c>
      <c r="E29" s="24">
        <f t="shared" si="0"/>
        <v>85633</v>
      </c>
      <c r="F29" s="24">
        <f t="shared" si="0"/>
        <v>85143</v>
      </c>
      <c r="G29" s="25">
        <v>60.64359415609708</v>
      </c>
      <c r="H29" s="25">
        <v>60.24410953088516</v>
      </c>
      <c r="I29" s="24">
        <v>252</v>
      </c>
      <c r="J29" s="24" t="s">
        <v>3</v>
      </c>
      <c r="K29" s="26">
        <v>252</v>
      </c>
      <c r="L29" s="24">
        <v>65589</v>
      </c>
      <c r="M29" s="24">
        <v>65367</v>
      </c>
      <c r="N29" s="25">
        <v>66.86719730386967</v>
      </c>
      <c r="O29" s="25">
        <v>60.58109360518999</v>
      </c>
      <c r="P29" s="24">
        <v>28</v>
      </c>
      <c r="Q29" s="24" t="s">
        <v>3</v>
      </c>
      <c r="R29" s="26">
        <v>28</v>
      </c>
      <c r="S29" s="24">
        <v>4760</v>
      </c>
      <c r="T29" s="24">
        <v>4773</v>
      </c>
      <c r="U29" s="25">
        <v>62.5</v>
      </c>
      <c r="V29" s="25">
        <v>62.67069327731093</v>
      </c>
      <c r="W29" s="24">
        <v>56</v>
      </c>
      <c r="X29" s="24" t="s">
        <v>3</v>
      </c>
      <c r="Y29" s="26">
        <v>56</v>
      </c>
      <c r="Z29" s="24">
        <v>5460</v>
      </c>
      <c r="AA29" s="24">
        <v>6028</v>
      </c>
      <c r="AB29" s="25">
        <v>58.98876404494382</v>
      </c>
      <c r="AC29" s="25">
        <v>65.12532411408816</v>
      </c>
      <c r="AD29" s="24">
        <v>56</v>
      </c>
      <c r="AE29" s="24" t="s">
        <v>3</v>
      </c>
      <c r="AF29" s="26">
        <v>56</v>
      </c>
      <c r="AG29" s="24">
        <v>494</v>
      </c>
      <c r="AH29" s="24">
        <v>466</v>
      </c>
      <c r="AI29" s="25">
        <v>46.42857142857143</v>
      </c>
      <c r="AJ29" s="25">
        <v>43.796992481203006</v>
      </c>
      <c r="AK29" s="24">
        <v>27</v>
      </c>
      <c r="AL29" s="24" t="s">
        <v>3</v>
      </c>
      <c r="AM29" s="26">
        <v>28</v>
      </c>
      <c r="AN29" s="24">
        <v>1510</v>
      </c>
      <c r="AO29" s="24">
        <v>1644</v>
      </c>
      <c r="AP29" s="25">
        <v>44.38565549676661</v>
      </c>
      <c r="AQ29" s="25">
        <v>46.59863945578231</v>
      </c>
      <c r="AR29" s="27">
        <v>28</v>
      </c>
      <c r="AS29" s="27" t="s">
        <v>3</v>
      </c>
      <c r="AT29" s="28">
        <v>28</v>
      </c>
      <c r="AU29" s="24">
        <v>2942</v>
      </c>
      <c r="AV29" s="24">
        <v>2847</v>
      </c>
      <c r="AW29" s="25">
        <v>81.63152053274139</v>
      </c>
      <c r="AX29" s="25">
        <v>78.99556048834629</v>
      </c>
    </row>
    <row r="30" spans="1:50" s="22" customFormat="1" ht="30" customHeight="1">
      <c r="A30" s="68">
        <v>3</v>
      </c>
      <c r="B30" s="82">
        <f t="shared" si="0"/>
        <v>623</v>
      </c>
      <c r="C30" s="37" t="s">
        <v>3</v>
      </c>
      <c r="D30" s="37">
        <f t="shared" si="0"/>
        <v>625</v>
      </c>
      <c r="E30" s="37">
        <f t="shared" si="0"/>
        <v>107295</v>
      </c>
      <c r="F30" s="37">
        <f t="shared" si="0"/>
        <v>107560</v>
      </c>
      <c r="G30" s="38">
        <v>70.71163072705224</v>
      </c>
      <c r="H30" s="38">
        <v>70.58252236053784</v>
      </c>
      <c r="I30" s="37">
        <v>271</v>
      </c>
      <c r="J30" s="37" t="s">
        <v>3</v>
      </c>
      <c r="K30" s="39">
        <v>272</v>
      </c>
      <c r="L30" s="37">
        <v>82915</v>
      </c>
      <c r="M30" s="37">
        <v>83437</v>
      </c>
      <c r="N30" s="38">
        <v>66.86719730386967</v>
      </c>
      <c r="O30" s="38">
        <v>72.47009979762535</v>
      </c>
      <c r="P30" s="37">
        <v>30</v>
      </c>
      <c r="Q30" s="37" t="s">
        <v>3</v>
      </c>
      <c r="R30" s="39">
        <v>30</v>
      </c>
      <c r="S30" s="37">
        <v>4888</v>
      </c>
      <c r="T30" s="37">
        <v>4836</v>
      </c>
      <c r="U30" s="38">
        <v>60.46511627906976</v>
      </c>
      <c r="V30" s="38">
        <v>59.82187036120732</v>
      </c>
      <c r="W30" s="37">
        <v>62</v>
      </c>
      <c r="X30" s="37" t="s">
        <v>3</v>
      </c>
      <c r="Y30" s="39">
        <v>62</v>
      </c>
      <c r="Z30" s="37">
        <v>7176</v>
      </c>
      <c r="AA30" s="37">
        <v>7063</v>
      </c>
      <c r="AB30" s="38">
        <v>69.72405752040419</v>
      </c>
      <c r="AC30" s="38">
        <v>68.62611737271668</v>
      </c>
      <c r="AD30" s="37">
        <v>62</v>
      </c>
      <c r="AE30" s="37" t="s">
        <v>3</v>
      </c>
      <c r="AF30" s="39">
        <v>62</v>
      </c>
      <c r="AG30" s="37">
        <v>690</v>
      </c>
      <c r="AH30" s="37">
        <v>679</v>
      </c>
      <c r="AI30" s="38">
        <v>58.57385398981324</v>
      </c>
      <c r="AJ30" s="38">
        <v>57.64006791171477</v>
      </c>
      <c r="AK30" s="37">
        <v>31</v>
      </c>
      <c r="AL30" s="37" t="s">
        <v>3</v>
      </c>
      <c r="AM30" s="39">
        <v>31</v>
      </c>
      <c r="AN30" s="37">
        <v>3062</v>
      </c>
      <c r="AO30" s="37">
        <v>2919</v>
      </c>
      <c r="AP30" s="38">
        <v>78.39221710189452</v>
      </c>
      <c r="AQ30" s="38">
        <v>74.73118279569893</v>
      </c>
      <c r="AR30" s="40">
        <v>36</v>
      </c>
      <c r="AS30" s="40" t="s">
        <v>3</v>
      </c>
      <c r="AT30" s="41">
        <v>36</v>
      </c>
      <c r="AU30" s="37">
        <v>3785</v>
      </c>
      <c r="AV30" s="37">
        <v>3858</v>
      </c>
      <c r="AW30" s="38">
        <v>81.25805066552168</v>
      </c>
      <c r="AX30" s="38">
        <v>82.82524688707599</v>
      </c>
    </row>
    <row r="31" spans="1:37" s="22" customFormat="1" ht="14.2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42"/>
      <c r="T31" s="42"/>
      <c r="U31" s="44"/>
      <c r="V31" s="44"/>
      <c r="W31" s="42"/>
      <c r="X31" s="42"/>
      <c r="Y31" s="42"/>
      <c r="Z31" s="42"/>
      <c r="AA31" s="42"/>
      <c r="AB31" s="44"/>
      <c r="AC31" s="44"/>
      <c r="AK31" s="62" t="s">
        <v>27</v>
      </c>
    </row>
    <row r="32" spans="1:37" s="22" customFormat="1" ht="14.2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  <c r="T32" s="42"/>
      <c r="U32" s="44"/>
      <c r="V32" s="44"/>
      <c r="W32" s="42"/>
      <c r="X32" s="42"/>
      <c r="Y32" s="42"/>
      <c r="Z32" s="42"/>
      <c r="AA32" s="42"/>
      <c r="AB32" s="44"/>
      <c r="AC32" s="44"/>
      <c r="AK32" s="28"/>
    </row>
    <row r="33" spans="1:37" s="22" customFormat="1" ht="14.2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  <c r="T33" s="42"/>
      <c r="U33" s="44"/>
      <c r="V33" s="44"/>
      <c r="W33" s="42"/>
      <c r="X33" s="42"/>
      <c r="Y33" s="42"/>
      <c r="Z33" s="42"/>
      <c r="AA33" s="42"/>
      <c r="AB33" s="44"/>
      <c r="AC33" s="44"/>
      <c r="AK33" s="28"/>
    </row>
    <row r="34" spans="1:37" s="22" customFormat="1" ht="14.2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42"/>
      <c r="T34" s="42"/>
      <c r="U34" s="44"/>
      <c r="V34" s="44"/>
      <c r="W34" s="42"/>
      <c r="X34" s="42"/>
      <c r="Y34" s="42"/>
      <c r="Z34" s="42"/>
      <c r="AA34" s="42"/>
      <c r="AB34" s="44"/>
      <c r="AC34" s="44"/>
      <c r="AK34" s="28"/>
    </row>
    <row r="35" spans="1:37" s="22" customFormat="1" ht="14.2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42"/>
      <c r="T35" s="42"/>
      <c r="U35" s="44"/>
      <c r="V35" s="44"/>
      <c r="W35" s="42"/>
      <c r="X35" s="42"/>
      <c r="Y35" s="42"/>
      <c r="Z35" s="42"/>
      <c r="AA35" s="42"/>
      <c r="AB35" s="44"/>
      <c r="AC35" s="44"/>
      <c r="AK35" s="28"/>
    </row>
    <row r="36" spans="1:37" s="22" customFormat="1" ht="14.2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42"/>
      <c r="T36" s="42"/>
      <c r="U36" s="44"/>
      <c r="V36" s="44"/>
      <c r="W36" s="42"/>
      <c r="X36" s="42"/>
      <c r="Y36" s="42"/>
      <c r="Z36" s="42"/>
      <c r="AA36" s="42"/>
      <c r="AB36" s="44"/>
      <c r="AC36" s="44"/>
      <c r="AK36" s="28"/>
    </row>
    <row r="37" spans="1:37" s="22" customFormat="1" ht="14.2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42"/>
      <c r="T37" s="42"/>
      <c r="U37" s="44"/>
      <c r="V37" s="44"/>
      <c r="W37" s="42"/>
      <c r="X37" s="42"/>
      <c r="Y37" s="42"/>
      <c r="Z37" s="42"/>
      <c r="AA37" s="42"/>
      <c r="AB37" s="44"/>
      <c r="AC37" s="44"/>
      <c r="AK37" s="28"/>
    </row>
    <row r="38" spans="1:37" s="22" customFormat="1" ht="14.2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42"/>
      <c r="T38" s="42"/>
      <c r="U38" s="44"/>
      <c r="V38" s="44"/>
      <c r="W38" s="42"/>
      <c r="X38" s="42"/>
      <c r="Y38" s="42"/>
      <c r="Z38" s="42"/>
      <c r="AA38" s="42"/>
      <c r="AB38" s="44"/>
      <c r="AC38" s="44"/>
      <c r="AK38" s="28"/>
    </row>
    <row r="39" spans="1:37" s="22" customFormat="1" ht="14.2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42"/>
      <c r="T39" s="42"/>
      <c r="U39" s="44"/>
      <c r="V39" s="44"/>
      <c r="W39" s="42"/>
      <c r="X39" s="42"/>
      <c r="Y39" s="42"/>
      <c r="Z39" s="42"/>
      <c r="AA39" s="42"/>
      <c r="AB39" s="44"/>
      <c r="AC39" s="44"/>
      <c r="AK39" s="28"/>
    </row>
    <row r="40" spans="1:37" s="22" customFormat="1" ht="14.2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42"/>
      <c r="T40" s="42"/>
      <c r="U40" s="44"/>
      <c r="V40" s="44"/>
      <c r="W40" s="42"/>
      <c r="X40" s="42"/>
      <c r="Y40" s="42"/>
      <c r="Z40" s="42"/>
      <c r="AA40" s="42"/>
      <c r="AB40" s="44"/>
      <c r="AC40" s="44"/>
      <c r="AK40" s="28"/>
    </row>
    <row r="41" spans="1:29" s="22" customFormat="1" ht="14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42"/>
      <c r="T41" s="42"/>
      <c r="U41" s="44"/>
      <c r="V41" s="44"/>
      <c r="W41" s="42"/>
      <c r="X41" s="42"/>
      <c r="Y41" s="42"/>
      <c r="Z41" s="42"/>
      <c r="AA41" s="42"/>
      <c r="AB41" s="44"/>
      <c r="AC41" s="44"/>
    </row>
    <row r="42" s="22" customFormat="1" ht="14.25" customHeight="1" thickBot="1">
      <c r="R42" s="45"/>
    </row>
    <row r="43" spans="1:52" s="22" customFormat="1" ht="30" customHeight="1">
      <c r="A43" s="46"/>
      <c r="B43" s="102" t="s">
        <v>46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103"/>
      <c r="AY43" s="93" t="s">
        <v>45</v>
      </c>
      <c r="AZ43" s="94"/>
    </row>
    <row r="44" spans="1:52" s="22" customFormat="1" ht="30" customHeight="1">
      <c r="A44" s="85" t="s">
        <v>26</v>
      </c>
      <c r="B44" s="104" t="s">
        <v>29</v>
      </c>
      <c r="C44" s="105"/>
      <c r="D44" s="105"/>
      <c r="E44" s="105"/>
      <c r="F44" s="105"/>
      <c r="G44" s="105"/>
      <c r="H44" s="106"/>
      <c r="I44" s="87" t="s">
        <v>30</v>
      </c>
      <c r="J44" s="105"/>
      <c r="K44" s="105"/>
      <c r="L44" s="105"/>
      <c r="M44" s="105"/>
      <c r="N44" s="105"/>
      <c r="O44" s="106"/>
      <c r="P44" s="87" t="s">
        <v>31</v>
      </c>
      <c r="Q44" s="105"/>
      <c r="R44" s="105"/>
      <c r="S44" s="105"/>
      <c r="T44" s="105"/>
      <c r="U44" s="105"/>
      <c r="V44" s="106"/>
      <c r="W44" s="87" t="s">
        <v>32</v>
      </c>
      <c r="X44" s="105"/>
      <c r="Y44" s="105"/>
      <c r="Z44" s="105"/>
      <c r="AA44" s="105"/>
      <c r="AB44" s="105"/>
      <c r="AC44" s="106"/>
      <c r="AD44" s="87" t="s">
        <v>33</v>
      </c>
      <c r="AE44" s="105"/>
      <c r="AF44" s="105"/>
      <c r="AG44" s="105"/>
      <c r="AH44" s="105"/>
      <c r="AI44" s="105"/>
      <c r="AJ44" s="106"/>
      <c r="AK44" s="87" t="s">
        <v>34</v>
      </c>
      <c r="AL44" s="105"/>
      <c r="AM44" s="105"/>
      <c r="AN44" s="105"/>
      <c r="AO44" s="105"/>
      <c r="AP44" s="105"/>
      <c r="AQ44" s="106"/>
      <c r="AR44" s="87" t="s">
        <v>28</v>
      </c>
      <c r="AS44" s="105"/>
      <c r="AT44" s="105"/>
      <c r="AU44" s="105"/>
      <c r="AV44" s="105"/>
      <c r="AW44" s="105"/>
      <c r="AX44" s="106"/>
      <c r="AY44" s="16" t="s">
        <v>43</v>
      </c>
      <c r="AZ44" s="15" t="s">
        <v>44</v>
      </c>
    </row>
    <row r="45" spans="1:52" s="22" customFormat="1" ht="30" customHeight="1">
      <c r="A45" s="86"/>
      <c r="B45" s="90" t="s">
        <v>0</v>
      </c>
      <c r="C45" s="91"/>
      <c r="D45" s="92"/>
      <c r="E45" s="64" t="s">
        <v>37</v>
      </c>
      <c r="F45" s="63" t="s">
        <v>36</v>
      </c>
      <c r="G45" s="87" t="s">
        <v>35</v>
      </c>
      <c r="H45" s="89"/>
      <c r="I45" s="90" t="s">
        <v>0</v>
      </c>
      <c r="J45" s="91"/>
      <c r="K45" s="92"/>
      <c r="L45" s="64" t="s">
        <v>37</v>
      </c>
      <c r="M45" s="63" t="s">
        <v>36</v>
      </c>
      <c r="N45" s="87" t="s">
        <v>35</v>
      </c>
      <c r="O45" s="89"/>
      <c r="P45" s="90" t="s">
        <v>0</v>
      </c>
      <c r="Q45" s="91"/>
      <c r="R45" s="92"/>
      <c r="S45" s="64" t="s">
        <v>37</v>
      </c>
      <c r="T45" s="63" t="s">
        <v>36</v>
      </c>
      <c r="U45" s="87" t="s">
        <v>35</v>
      </c>
      <c r="V45" s="89"/>
      <c r="W45" s="90" t="s">
        <v>0</v>
      </c>
      <c r="X45" s="91"/>
      <c r="Y45" s="92"/>
      <c r="Z45" s="64" t="s">
        <v>37</v>
      </c>
      <c r="AA45" s="63" t="s">
        <v>36</v>
      </c>
      <c r="AB45" s="87" t="s">
        <v>35</v>
      </c>
      <c r="AC45" s="89"/>
      <c r="AD45" s="90" t="s">
        <v>0</v>
      </c>
      <c r="AE45" s="91"/>
      <c r="AF45" s="92"/>
      <c r="AG45" s="64" t="s">
        <v>37</v>
      </c>
      <c r="AH45" s="63" t="s">
        <v>36</v>
      </c>
      <c r="AI45" s="87" t="s">
        <v>35</v>
      </c>
      <c r="AJ45" s="89"/>
      <c r="AK45" s="90" t="s">
        <v>0</v>
      </c>
      <c r="AL45" s="91"/>
      <c r="AM45" s="92"/>
      <c r="AN45" s="64" t="s">
        <v>37</v>
      </c>
      <c r="AO45" s="63" t="s">
        <v>40</v>
      </c>
      <c r="AP45" s="87" t="s">
        <v>35</v>
      </c>
      <c r="AQ45" s="89"/>
      <c r="AR45" s="90" t="s">
        <v>0</v>
      </c>
      <c r="AS45" s="91"/>
      <c r="AT45" s="92"/>
      <c r="AU45" s="64" t="s">
        <v>37</v>
      </c>
      <c r="AV45" s="63" t="s">
        <v>36</v>
      </c>
      <c r="AW45" s="87" t="s">
        <v>35</v>
      </c>
      <c r="AX45" s="89"/>
      <c r="AY45" s="98" t="s">
        <v>42</v>
      </c>
      <c r="AZ45" s="100" t="s">
        <v>41</v>
      </c>
    </row>
    <row r="46" spans="1:52" s="22" customFormat="1" ht="30" customHeight="1">
      <c r="A46" s="47"/>
      <c r="B46" s="95" t="s">
        <v>1</v>
      </c>
      <c r="C46" s="96"/>
      <c r="D46" s="97"/>
      <c r="E46" s="8" t="s">
        <v>2</v>
      </c>
      <c r="F46" s="9" t="s">
        <v>2</v>
      </c>
      <c r="G46" s="16" t="s">
        <v>39</v>
      </c>
      <c r="H46" s="16" t="s">
        <v>38</v>
      </c>
      <c r="I46" s="95" t="s">
        <v>1</v>
      </c>
      <c r="J46" s="96"/>
      <c r="K46" s="97"/>
      <c r="L46" s="8" t="s">
        <v>2</v>
      </c>
      <c r="M46" s="9" t="s">
        <v>2</v>
      </c>
      <c r="N46" s="16" t="s">
        <v>39</v>
      </c>
      <c r="O46" s="16" t="s">
        <v>38</v>
      </c>
      <c r="P46" s="95" t="s">
        <v>1</v>
      </c>
      <c r="Q46" s="96"/>
      <c r="R46" s="97"/>
      <c r="S46" s="8" t="s">
        <v>2</v>
      </c>
      <c r="T46" s="9" t="s">
        <v>2</v>
      </c>
      <c r="U46" s="16" t="s">
        <v>39</v>
      </c>
      <c r="V46" s="16" t="s">
        <v>38</v>
      </c>
      <c r="W46" s="95" t="s">
        <v>1</v>
      </c>
      <c r="X46" s="96"/>
      <c r="Y46" s="97"/>
      <c r="Z46" s="8" t="s">
        <v>2</v>
      </c>
      <c r="AA46" s="9" t="s">
        <v>2</v>
      </c>
      <c r="AB46" s="16" t="s">
        <v>39</v>
      </c>
      <c r="AC46" s="16" t="s">
        <v>38</v>
      </c>
      <c r="AD46" s="95" t="s">
        <v>1</v>
      </c>
      <c r="AE46" s="96"/>
      <c r="AF46" s="97"/>
      <c r="AG46" s="8" t="s">
        <v>2</v>
      </c>
      <c r="AH46" s="9" t="s">
        <v>2</v>
      </c>
      <c r="AI46" s="16" t="s">
        <v>39</v>
      </c>
      <c r="AJ46" s="16" t="s">
        <v>38</v>
      </c>
      <c r="AK46" s="95" t="s">
        <v>1</v>
      </c>
      <c r="AL46" s="96"/>
      <c r="AM46" s="97"/>
      <c r="AN46" s="8" t="s">
        <v>2</v>
      </c>
      <c r="AO46" s="9" t="s">
        <v>2</v>
      </c>
      <c r="AP46" s="16" t="s">
        <v>39</v>
      </c>
      <c r="AQ46" s="16" t="s">
        <v>38</v>
      </c>
      <c r="AR46" s="95" t="s">
        <v>1</v>
      </c>
      <c r="AS46" s="96"/>
      <c r="AT46" s="97"/>
      <c r="AU46" s="8" t="s">
        <v>2</v>
      </c>
      <c r="AV46" s="9" t="s">
        <v>2</v>
      </c>
      <c r="AW46" s="16" t="s">
        <v>39</v>
      </c>
      <c r="AX46" s="16" t="s">
        <v>38</v>
      </c>
      <c r="AY46" s="99"/>
      <c r="AZ46" s="101"/>
    </row>
    <row r="47" spans="1:52" s="22" customFormat="1" ht="30" customHeight="1">
      <c r="A47" s="17" t="s">
        <v>14</v>
      </c>
      <c r="B47" s="48" t="s">
        <v>4</v>
      </c>
      <c r="C47" s="21" t="s">
        <v>3</v>
      </c>
      <c r="D47" s="20" t="s">
        <v>4</v>
      </c>
      <c r="E47" s="49" t="s">
        <v>4</v>
      </c>
      <c r="F47" s="49" t="s">
        <v>4</v>
      </c>
      <c r="G47" s="49" t="s">
        <v>4</v>
      </c>
      <c r="H47" s="49" t="s">
        <v>4</v>
      </c>
      <c r="I47" s="49" t="s">
        <v>4</v>
      </c>
      <c r="J47" s="21" t="s">
        <v>3</v>
      </c>
      <c r="K47" s="20" t="s">
        <v>4</v>
      </c>
      <c r="L47" s="49" t="s">
        <v>4</v>
      </c>
      <c r="M47" s="49" t="s">
        <v>4</v>
      </c>
      <c r="N47" s="49" t="s">
        <v>4</v>
      </c>
      <c r="O47" s="49" t="s">
        <v>4</v>
      </c>
      <c r="P47" s="49" t="s">
        <v>4</v>
      </c>
      <c r="Q47" s="21" t="s">
        <v>3</v>
      </c>
      <c r="R47" s="20" t="s">
        <v>4</v>
      </c>
      <c r="S47" s="49" t="s">
        <v>4</v>
      </c>
      <c r="T47" s="49" t="s">
        <v>4</v>
      </c>
      <c r="U47" s="49" t="s">
        <v>4</v>
      </c>
      <c r="V47" s="49" t="s">
        <v>4</v>
      </c>
      <c r="W47" s="49" t="s">
        <v>4</v>
      </c>
      <c r="X47" s="21" t="s">
        <v>3</v>
      </c>
      <c r="Y47" s="20" t="s">
        <v>4</v>
      </c>
      <c r="Z47" s="49" t="s">
        <v>4</v>
      </c>
      <c r="AA47" s="49" t="s">
        <v>4</v>
      </c>
      <c r="AB47" s="49" t="s">
        <v>4</v>
      </c>
      <c r="AC47" s="49" t="s">
        <v>4</v>
      </c>
      <c r="AD47" s="49" t="s">
        <v>4</v>
      </c>
      <c r="AE47" s="21" t="s">
        <v>3</v>
      </c>
      <c r="AF47" s="20" t="s">
        <v>4</v>
      </c>
      <c r="AG47" s="49" t="s">
        <v>4</v>
      </c>
      <c r="AH47" s="49" t="s">
        <v>4</v>
      </c>
      <c r="AI47" s="49" t="s">
        <v>4</v>
      </c>
      <c r="AJ47" s="49" t="s">
        <v>4</v>
      </c>
      <c r="AK47" s="49" t="s">
        <v>4</v>
      </c>
      <c r="AL47" s="21" t="s">
        <v>3</v>
      </c>
      <c r="AM47" s="20" t="s">
        <v>4</v>
      </c>
      <c r="AN47" s="49" t="s">
        <v>4</v>
      </c>
      <c r="AO47" s="49" t="s">
        <v>4</v>
      </c>
      <c r="AP47" s="49" t="s">
        <v>4</v>
      </c>
      <c r="AQ47" s="49" t="s">
        <v>4</v>
      </c>
      <c r="AR47" s="21">
        <v>104</v>
      </c>
      <c r="AS47" s="21" t="s">
        <v>3</v>
      </c>
      <c r="AT47" s="50">
        <v>105</v>
      </c>
      <c r="AU47" s="18">
        <v>13284</v>
      </c>
      <c r="AV47" s="18">
        <v>13087</v>
      </c>
      <c r="AW47" s="49" t="s">
        <v>4</v>
      </c>
      <c r="AX47" s="49" t="s">
        <v>4</v>
      </c>
      <c r="AY47" s="18">
        <v>1676747</v>
      </c>
      <c r="AZ47" s="18">
        <v>1860441</v>
      </c>
    </row>
    <row r="48" spans="1:52" s="22" customFormat="1" ht="30" customHeight="1">
      <c r="A48" s="23">
        <v>6</v>
      </c>
      <c r="B48" s="24">
        <v>24</v>
      </c>
      <c r="C48" s="27" t="s">
        <v>3</v>
      </c>
      <c r="D48" s="26">
        <v>25</v>
      </c>
      <c r="E48" s="24">
        <v>93</v>
      </c>
      <c r="F48" s="24">
        <v>103</v>
      </c>
      <c r="G48" s="25">
        <v>20.4</v>
      </c>
      <c r="H48" s="25">
        <v>21.7</v>
      </c>
      <c r="I48" s="48" t="s">
        <v>4</v>
      </c>
      <c r="J48" s="27" t="s">
        <v>3</v>
      </c>
      <c r="K48" s="26" t="s">
        <v>4</v>
      </c>
      <c r="L48" s="48" t="s">
        <v>4</v>
      </c>
      <c r="M48" s="48" t="s">
        <v>4</v>
      </c>
      <c r="N48" s="48" t="s">
        <v>4</v>
      </c>
      <c r="O48" s="48" t="s">
        <v>4</v>
      </c>
      <c r="P48" s="48" t="s">
        <v>4</v>
      </c>
      <c r="Q48" s="27" t="s">
        <v>3</v>
      </c>
      <c r="R48" s="26" t="s">
        <v>4</v>
      </c>
      <c r="S48" s="48" t="s">
        <v>4</v>
      </c>
      <c r="T48" s="48" t="s">
        <v>4</v>
      </c>
      <c r="U48" s="48" t="s">
        <v>4</v>
      </c>
      <c r="V48" s="48" t="s">
        <v>4</v>
      </c>
      <c r="W48" s="48" t="s">
        <v>4</v>
      </c>
      <c r="X48" s="27" t="s">
        <v>3</v>
      </c>
      <c r="Y48" s="26" t="s">
        <v>4</v>
      </c>
      <c r="Z48" s="48" t="s">
        <v>4</v>
      </c>
      <c r="AA48" s="48" t="s">
        <v>4</v>
      </c>
      <c r="AB48" s="48" t="s">
        <v>4</v>
      </c>
      <c r="AC48" s="48" t="s">
        <v>4</v>
      </c>
      <c r="AD48" s="48" t="s">
        <v>4</v>
      </c>
      <c r="AE48" s="27" t="s">
        <v>3</v>
      </c>
      <c r="AF48" s="26" t="s">
        <v>4</v>
      </c>
      <c r="AG48" s="48" t="s">
        <v>4</v>
      </c>
      <c r="AH48" s="48" t="s">
        <v>4</v>
      </c>
      <c r="AI48" s="48" t="s">
        <v>4</v>
      </c>
      <c r="AJ48" s="48" t="s">
        <v>4</v>
      </c>
      <c r="AK48" s="48" t="s">
        <v>4</v>
      </c>
      <c r="AL48" s="27" t="s">
        <v>3</v>
      </c>
      <c r="AM48" s="26" t="s">
        <v>4</v>
      </c>
      <c r="AN48" s="48" t="s">
        <v>4</v>
      </c>
      <c r="AO48" s="48" t="s">
        <v>4</v>
      </c>
      <c r="AP48" s="48" t="s">
        <v>4</v>
      </c>
      <c r="AQ48" s="48" t="s">
        <v>4</v>
      </c>
      <c r="AR48" s="27">
        <v>104</v>
      </c>
      <c r="AS48" s="27" t="s">
        <v>3</v>
      </c>
      <c r="AT48" s="28">
        <v>104</v>
      </c>
      <c r="AU48" s="24">
        <v>10486</v>
      </c>
      <c r="AV48" s="24">
        <v>10713</v>
      </c>
      <c r="AW48" s="25">
        <v>37.5</v>
      </c>
      <c r="AX48" s="25">
        <v>38.3</v>
      </c>
      <c r="AY48" s="24">
        <v>7806894</v>
      </c>
      <c r="AZ48" s="24">
        <v>8423203</v>
      </c>
    </row>
    <row r="49" spans="1:52" s="22" customFormat="1" ht="30" customHeight="1">
      <c r="A49" s="23">
        <v>7</v>
      </c>
      <c r="B49" s="27">
        <v>154</v>
      </c>
      <c r="C49" s="27" t="s">
        <v>3</v>
      </c>
      <c r="D49" s="28">
        <v>150</v>
      </c>
      <c r="E49" s="24">
        <v>758</v>
      </c>
      <c r="F49" s="24">
        <v>771</v>
      </c>
      <c r="G49" s="25">
        <v>25.9</v>
      </c>
      <c r="H49" s="25">
        <v>27.1</v>
      </c>
      <c r="I49" s="27">
        <v>88</v>
      </c>
      <c r="J49" s="27" t="s">
        <v>3</v>
      </c>
      <c r="K49" s="28">
        <v>88</v>
      </c>
      <c r="L49" s="24">
        <v>9598</v>
      </c>
      <c r="M49" s="24">
        <v>8136</v>
      </c>
      <c r="N49" s="25">
        <v>86.6</v>
      </c>
      <c r="O49" s="25">
        <v>73.4</v>
      </c>
      <c r="P49" s="48" t="s">
        <v>4</v>
      </c>
      <c r="Q49" s="27" t="s">
        <v>3</v>
      </c>
      <c r="R49" s="26" t="s">
        <v>4</v>
      </c>
      <c r="S49" s="48" t="s">
        <v>4</v>
      </c>
      <c r="T49" s="48" t="s">
        <v>4</v>
      </c>
      <c r="U49" s="48" t="s">
        <v>4</v>
      </c>
      <c r="V49" s="48" t="s">
        <v>4</v>
      </c>
      <c r="W49" s="48" t="s">
        <v>4</v>
      </c>
      <c r="X49" s="27" t="s">
        <v>3</v>
      </c>
      <c r="Y49" s="26" t="s">
        <v>4</v>
      </c>
      <c r="Z49" s="48" t="s">
        <v>4</v>
      </c>
      <c r="AA49" s="48" t="s">
        <v>4</v>
      </c>
      <c r="AB49" s="48" t="s">
        <v>4</v>
      </c>
      <c r="AC49" s="48" t="s">
        <v>4</v>
      </c>
      <c r="AD49" s="48" t="s">
        <v>4</v>
      </c>
      <c r="AE49" s="27" t="s">
        <v>3</v>
      </c>
      <c r="AF49" s="26" t="s">
        <v>4</v>
      </c>
      <c r="AG49" s="48" t="s">
        <v>4</v>
      </c>
      <c r="AH49" s="48" t="s">
        <v>4</v>
      </c>
      <c r="AI49" s="48" t="s">
        <v>4</v>
      </c>
      <c r="AJ49" s="48" t="s">
        <v>4</v>
      </c>
      <c r="AK49" s="48" t="s">
        <v>4</v>
      </c>
      <c r="AL49" s="27" t="s">
        <v>3</v>
      </c>
      <c r="AM49" s="26" t="s">
        <v>4</v>
      </c>
      <c r="AN49" s="48" t="s">
        <v>4</v>
      </c>
      <c r="AO49" s="48" t="s">
        <v>4</v>
      </c>
      <c r="AP49" s="48" t="s">
        <v>4</v>
      </c>
      <c r="AQ49" s="48" t="s">
        <v>4</v>
      </c>
      <c r="AR49" s="27">
        <v>104</v>
      </c>
      <c r="AS49" s="27" t="s">
        <v>3</v>
      </c>
      <c r="AT49" s="28">
        <v>104</v>
      </c>
      <c r="AU49" s="24">
        <v>9996</v>
      </c>
      <c r="AV49" s="24">
        <v>9993</v>
      </c>
      <c r="AW49" s="25">
        <v>35.7</v>
      </c>
      <c r="AX49" s="25">
        <v>35.7</v>
      </c>
      <c r="AY49" s="24">
        <v>9427473</v>
      </c>
      <c r="AZ49" s="24">
        <v>8608952</v>
      </c>
    </row>
    <row r="50" spans="1:52" s="22" customFormat="1" ht="30" customHeight="1">
      <c r="A50" s="23">
        <v>8</v>
      </c>
      <c r="B50" s="27">
        <v>76</v>
      </c>
      <c r="C50" s="27" t="s">
        <v>3</v>
      </c>
      <c r="D50" s="28">
        <v>77</v>
      </c>
      <c r="E50" s="24">
        <v>232</v>
      </c>
      <c r="F50" s="24">
        <v>184</v>
      </c>
      <c r="G50" s="25">
        <v>16.1</v>
      </c>
      <c r="H50" s="25">
        <v>12.6</v>
      </c>
      <c r="I50" s="27">
        <v>296</v>
      </c>
      <c r="J50" s="27" t="s">
        <v>3</v>
      </c>
      <c r="K50" s="28">
        <v>296</v>
      </c>
      <c r="L50" s="24">
        <v>21113</v>
      </c>
      <c r="M50" s="24">
        <v>18408</v>
      </c>
      <c r="N50" s="25">
        <v>56.5</v>
      </c>
      <c r="O50" s="25">
        <v>49.5</v>
      </c>
      <c r="P50" s="48">
        <v>416</v>
      </c>
      <c r="Q50" s="27" t="s">
        <v>3</v>
      </c>
      <c r="R50" s="26">
        <v>415</v>
      </c>
      <c r="S50" s="48">
        <v>6052</v>
      </c>
      <c r="T50" s="48">
        <v>5738</v>
      </c>
      <c r="U50" s="51">
        <v>40.4</v>
      </c>
      <c r="V50" s="51">
        <v>38.4</v>
      </c>
      <c r="W50" s="48">
        <v>126</v>
      </c>
      <c r="X50" s="27" t="s">
        <v>3</v>
      </c>
      <c r="Y50" s="26">
        <v>125</v>
      </c>
      <c r="Z50" s="48">
        <v>1289</v>
      </c>
      <c r="AA50" s="48">
        <v>1239</v>
      </c>
      <c r="AB50" s="51">
        <v>53.8</v>
      </c>
      <c r="AC50" s="51">
        <v>52.2</v>
      </c>
      <c r="AD50" s="48" t="s">
        <v>4</v>
      </c>
      <c r="AE50" s="27" t="s">
        <v>3</v>
      </c>
      <c r="AF50" s="26" t="s">
        <v>4</v>
      </c>
      <c r="AG50" s="48" t="s">
        <v>4</v>
      </c>
      <c r="AH50" s="48" t="s">
        <v>4</v>
      </c>
      <c r="AI50" s="48" t="s">
        <v>4</v>
      </c>
      <c r="AJ50" s="48" t="s">
        <v>4</v>
      </c>
      <c r="AK50" s="48" t="s">
        <v>4</v>
      </c>
      <c r="AL50" s="27" t="s">
        <v>3</v>
      </c>
      <c r="AM50" s="26" t="s">
        <v>4</v>
      </c>
      <c r="AN50" s="48" t="s">
        <v>4</v>
      </c>
      <c r="AO50" s="48" t="s">
        <v>4</v>
      </c>
      <c r="AP50" s="48" t="s">
        <v>4</v>
      </c>
      <c r="AQ50" s="48" t="s">
        <v>4</v>
      </c>
      <c r="AR50" s="27">
        <v>104</v>
      </c>
      <c r="AS50" s="27" t="s">
        <v>3</v>
      </c>
      <c r="AT50" s="28">
        <v>104</v>
      </c>
      <c r="AU50" s="24">
        <v>11433</v>
      </c>
      <c r="AV50" s="24">
        <v>11911</v>
      </c>
      <c r="AW50" s="25">
        <v>40.7</v>
      </c>
      <c r="AX50" s="25">
        <v>42.4</v>
      </c>
      <c r="AY50" s="24">
        <v>11248134</v>
      </c>
      <c r="AZ50" s="24">
        <v>9503664</v>
      </c>
    </row>
    <row r="51" spans="1:52" s="33" customFormat="1" ht="30" customHeight="1">
      <c r="A51" s="29">
        <v>9</v>
      </c>
      <c r="B51" s="52" t="s">
        <v>4</v>
      </c>
      <c r="C51" s="30" t="s">
        <v>3</v>
      </c>
      <c r="D51" s="53" t="s">
        <v>4</v>
      </c>
      <c r="E51" s="52" t="s">
        <v>4</v>
      </c>
      <c r="F51" s="52" t="s">
        <v>4</v>
      </c>
      <c r="G51" s="54" t="s">
        <v>4</v>
      </c>
      <c r="H51" s="54" t="s">
        <v>4</v>
      </c>
      <c r="I51" s="30">
        <f>SUM(I53:I66)</f>
        <v>363</v>
      </c>
      <c r="J51" s="30" t="s">
        <v>3</v>
      </c>
      <c r="K51" s="30">
        <f>SUM(K53:K66)</f>
        <v>364</v>
      </c>
      <c r="L51" s="30">
        <f>SUM(L53:L66)</f>
        <v>26590</v>
      </c>
      <c r="M51" s="30">
        <f>SUM(M53:M66)</f>
        <v>26230</v>
      </c>
      <c r="N51" s="31">
        <v>49</v>
      </c>
      <c r="O51" s="31">
        <v>48.2</v>
      </c>
      <c r="P51" s="30">
        <f>SUM(P53:P66)</f>
        <v>602</v>
      </c>
      <c r="Q51" s="30" t="s">
        <v>3</v>
      </c>
      <c r="R51" s="30">
        <f>SUM(R53:R66)</f>
        <v>603</v>
      </c>
      <c r="S51" s="30">
        <f>SUM(S53:S66)</f>
        <v>7828</v>
      </c>
      <c r="T51" s="30">
        <f>SUM(T53:T66)</f>
        <v>7776</v>
      </c>
      <c r="U51" s="31">
        <v>36.1</v>
      </c>
      <c r="V51" s="31">
        <v>35.8</v>
      </c>
      <c r="W51" s="30">
        <f>SUM(W53:W66)</f>
        <v>322</v>
      </c>
      <c r="X51" s="30" t="s">
        <v>3</v>
      </c>
      <c r="Y51" s="30">
        <f>SUM(Y53:Y66)</f>
        <v>319</v>
      </c>
      <c r="Z51" s="30">
        <f>SUM(Z53:Z66)</f>
        <v>3598</v>
      </c>
      <c r="AA51" s="30">
        <f>SUM(AA53:AA66)</f>
        <v>3639</v>
      </c>
      <c r="AB51" s="31">
        <v>58.8</v>
      </c>
      <c r="AC51" s="31">
        <v>60.2</v>
      </c>
      <c r="AD51" s="30">
        <f>SUM(AD53:AD66)</f>
        <v>69</v>
      </c>
      <c r="AE51" s="30" t="s">
        <v>3</v>
      </c>
      <c r="AF51" s="30">
        <f>SUM(AF53:AF66)</f>
        <v>69</v>
      </c>
      <c r="AG51" s="30">
        <f>SUM(AG53:AG66)</f>
        <v>1304</v>
      </c>
      <c r="AH51" s="30">
        <f>SUM(AH53:AH66)</f>
        <v>1173</v>
      </c>
      <c r="AI51" s="31">
        <v>52.5</v>
      </c>
      <c r="AJ51" s="31">
        <v>47.2</v>
      </c>
      <c r="AK51" s="30">
        <f>SUM(AK53:AK66)</f>
        <v>52</v>
      </c>
      <c r="AL51" s="30" t="s">
        <v>3</v>
      </c>
      <c r="AM51" s="30">
        <f>SUM(AM53:AM66)</f>
        <v>52</v>
      </c>
      <c r="AN51" s="30">
        <f>SUM(AN53:AN66)</f>
        <v>1215</v>
      </c>
      <c r="AO51" s="30">
        <f>SUM(AO53:AO66)</f>
        <v>1198</v>
      </c>
      <c r="AP51" s="31">
        <v>64.9</v>
      </c>
      <c r="AQ51" s="31">
        <v>64</v>
      </c>
      <c r="AR51" s="30">
        <f>SUM(AR53:AR66)</f>
        <v>104</v>
      </c>
      <c r="AS51" s="30" t="s">
        <v>3</v>
      </c>
      <c r="AT51" s="30">
        <f>SUM(AT53:AT66)</f>
        <v>104</v>
      </c>
      <c r="AU51" s="30">
        <f>SUM(AU53:AU66)</f>
        <v>14496</v>
      </c>
      <c r="AV51" s="30">
        <f>SUM(AV53:AV66)</f>
        <v>13950</v>
      </c>
      <c r="AW51" s="31">
        <v>51.6</v>
      </c>
      <c r="AX51" s="31">
        <v>49.7</v>
      </c>
      <c r="AY51" s="30">
        <f>SUM(AY53:AY66)</f>
        <v>13168520.1</v>
      </c>
      <c r="AZ51" s="30">
        <f>SUM(AZ53:AZ66)</f>
        <v>9227555.5</v>
      </c>
    </row>
    <row r="52" spans="1:52" s="22" customFormat="1" ht="30" customHeight="1">
      <c r="A52" s="34"/>
      <c r="B52" s="48"/>
      <c r="C52" s="24"/>
      <c r="D52" s="26"/>
      <c r="E52" s="48"/>
      <c r="F52" s="48"/>
      <c r="G52" s="55"/>
      <c r="H52" s="55"/>
      <c r="I52" s="35"/>
      <c r="J52" s="35"/>
      <c r="K52" s="28"/>
      <c r="L52" s="56"/>
      <c r="M52" s="56"/>
      <c r="N52" s="35"/>
      <c r="O52" s="35"/>
      <c r="P52" s="35"/>
      <c r="Q52" s="35"/>
      <c r="R52" s="28"/>
      <c r="S52" s="35"/>
      <c r="T52" s="35"/>
      <c r="U52" s="35"/>
      <c r="V52" s="35"/>
      <c r="W52" s="35"/>
      <c r="X52" s="35"/>
      <c r="Y52" s="28"/>
      <c r="Z52" s="35"/>
      <c r="AA52" s="35"/>
      <c r="AB52" s="35"/>
      <c r="AC52" s="35"/>
      <c r="AD52" s="35"/>
      <c r="AE52" s="35"/>
      <c r="AF52" s="28"/>
      <c r="AG52" s="35"/>
      <c r="AH52" s="35"/>
      <c r="AI52" s="35"/>
      <c r="AJ52" s="35"/>
      <c r="AK52" s="35"/>
      <c r="AL52" s="35"/>
      <c r="AM52" s="28"/>
      <c r="AN52" s="35"/>
      <c r="AO52" s="35"/>
      <c r="AP52" s="35"/>
      <c r="AQ52" s="35"/>
      <c r="AR52" s="35"/>
      <c r="AS52" s="35"/>
      <c r="AT52" s="28"/>
      <c r="AU52" s="35"/>
      <c r="AV52" s="35"/>
      <c r="AW52" s="35"/>
      <c r="AX52" s="35"/>
      <c r="AY52" s="35"/>
      <c r="AZ52" s="35"/>
    </row>
    <row r="53" spans="1:52" s="22" customFormat="1" ht="30" customHeight="1">
      <c r="A53" s="36" t="s">
        <v>15</v>
      </c>
      <c r="B53" s="48" t="s">
        <v>4</v>
      </c>
      <c r="C53" s="27" t="s">
        <v>3</v>
      </c>
      <c r="D53" s="26" t="s">
        <v>4</v>
      </c>
      <c r="E53" s="48" t="s">
        <v>4</v>
      </c>
      <c r="F53" s="48" t="s">
        <v>4</v>
      </c>
      <c r="G53" s="55" t="s">
        <v>4</v>
      </c>
      <c r="H53" s="55" t="s">
        <v>4</v>
      </c>
      <c r="I53" s="27">
        <v>30</v>
      </c>
      <c r="J53" s="27" t="s">
        <v>3</v>
      </c>
      <c r="K53" s="28">
        <v>30</v>
      </c>
      <c r="L53" s="24">
        <v>1907</v>
      </c>
      <c r="M53" s="24">
        <v>1952</v>
      </c>
      <c r="N53" s="25">
        <v>38.29317269076305</v>
      </c>
      <c r="O53" s="25">
        <v>39.196787148594375</v>
      </c>
      <c r="P53" s="48">
        <v>59</v>
      </c>
      <c r="Q53" s="27" t="s">
        <v>3</v>
      </c>
      <c r="R53" s="26">
        <v>59</v>
      </c>
      <c r="S53" s="48">
        <v>472</v>
      </c>
      <c r="T53" s="48">
        <v>431</v>
      </c>
      <c r="U53" s="51">
        <v>22.22222222222222</v>
      </c>
      <c r="V53" s="51">
        <v>20.29190207156309</v>
      </c>
      <c r="W53" s="48">
        <v>20</v>
      </c>
      <c r="X53" s="27" t="s">
        <v>3</v>
      </c>
      <c r="Y53" s="26">
        <v>20</v>
      </c>
      <c r="Z53" s="48">
        <v>219</v>
      </c>
      <c r="AA53" s="48">
        <v>235</v>
      </c>
      <c r="AB53" s="51">
        <v>57.631578947368425</v>
      </c>
      <c r="AC53" s="51">
        <v>61.8421052631579</v>
      </c>
      <c r="AD53" s="48" t="s">
        <v>4</v>
      </c>
      <c r="AE53" s="27" t="s">
        <v>3</v>
      </c>
      <c r="AF53" s="26" t="s">
        <v>4</v>
      </c>
      <c r="AG53" s="48" t="s">
        <v>4</v>
      </c>
      <c r="AH53" s="48" t="s">
        <v>4</v>
      </c>
      <c r="AI53" s="48" t="s">
        <v>4</v>
      </c>
      <c r="AJ53" s="48" t="s">
        <v>4</v>
      </c>
      <c r="AK53" s="48" t="s">
        <v>4</v>
      </c>
      <c r="AL53" s="27" t="s">
        <v>3</v>
      </c>
      <c r="AM53" s="26" t="s">
        <v>4</v>
      </c>
      <c r="AN53" s="48" t="s">
        <v>4</v>
      </c>
      <c r="AO53" s="48" t="s">
        <v>4</v>
      </c>
      <c r="AP53" s="48" t="s">
        <v>4</v>
      </c>
      <c r="AQ53" s="48" t="s">
        <v>4</v>
      </c>
      <c r="AR53" s="27">
        <v>8</v>
      </c>
      <c r="AS53" s="27" t="s">
        <v>3</v>
      </c>
      <c r="AT53" s="28">
        <v>8</v>
      </c>
      <c r="AU53" s="24">
        <v>614</v>
      </c>
      <c r="AV53" s="24">
        <v>615</v>
      </c>
      <c r="AW53" s="25">
        <v>28.425925925925927</v>
      </c>
      <c r="AX53" s="25">
        <v>28.47222222222222</v>
      </c>
      <c r="AY53" s="24">
        <v>1059232.5</v>
      </c>
      <c r="AZ53" s="24">
        <v>632645.9</v>
      </c>
    </row>
    <row r="54" spans="1:52" s="22" customFormat="1" ht="30" customHeight="1">
      <c r="A54" s="66">
        <v>5</v>
      </c>
      <c r="B54" s="48" t="s">
        <v>4</v>
      </c>
      <c r="C54" s="27" t="s">
        <v>3</v>
      </c>
      <c r="D54" s="26" t="s">
        <v>4</v>
      </c>
      <c r="E54" s="48" t="s">
        <v>4</v>
      </c>
      <c r="F54" s="48" t="s">
        <v>4</v>
      </c>
      <c r="G54" s="55" t="s">
        <v>4</v>
      </c>
      <c r="H54" s="55" t="s">
        <v>4</v>
      </c>
      <c r="I54" s="27">
        <v>31</v>
      </c>
      <c r="J54" s="27" t="s">
        <v>3</v>
      </c>
      <c r="K54" s="28">
        <v>31</v>
      </c>
      <c r="L54" s="24">
        <v>2181</v>
      </c>
      <c r="M54" s="24">
        <v>2155</v>
      </c>
      <c r="N54" s="25">
        <v>42.382432957637</v>
      </c>
      <c r="O54" s="25">
        <v>41.87718616401088</v>
      </c>
      <c r="P54" s="48">
        <v>61</v>
      </c>
      <c r="Q54" s="27" t="s">
        <v>3</v>
      </c>
      <c r="R54" s="26">
        <v>61</v>
      </c>
      <c r="S54" s="48">
        <v>731</v>
      </c>
      <c r="T54" s="48">
        <v>662</v>
      </c>
      <c r="U54" s="51">
        <v>33.287795992714024</v>
      </c>
      <c r="V54" s="51">
        <v>30.145719489981786</v>
      </c>
      <c r="W54" s="48">
        <v>18</v>
      </c>
      <c r="X54" s="27" t="s">
        <v>3</v>
      </c>
      <c r="Y54" s="26">
        <v>17</v>
      </c>
      <c r="Z54" s="48">
        <v>256</v>
      </c>
      <c r="AA54" s="48">
        <v>258</v>
      </c>
      <c r="AB54" s="51">
        <v>74.85380116959064</v>
      </c>
      <c r="AC54" s="51">
        <v>79.87616099071208</v>
      </c>
      <c r="AD54" s="48" t="s">
        <v>4</v>
      </c>
      <c r="AE54" s="27" t="s">
        <v>3</v>
      </c>
      <c r="AF54" s="26" t="s">
        <v>4</v>
      </c>
      <c r="AG54" s="48" t="s">
        <v>4</v>
      </c>
      <c r="AH54" s="48" t="s">
        <v>4</v>
      </c>
      <c r="AI54" s="48" t="s">
        <v>4</v>
      </c>
      <c r="AJ54" s="48" t="s">
        <v>4</v>
      </c>
      <c r="AK54" s="48" t="s">
        <v>4</v>
      </c>
      <c r="AL54" s="27" t="s">
        <v>3</v>
      </c>
      <c r="AM54" s="26" t="s">
        <v>4</v>
      </c>
      <c r="AN54" s="48" t="s">
        <v>4</v>
      </c>
      <c r="AO54" s="48" t="s">
        <v>4</v>
      </c>
      <c r="AP54" s="48" t="s">
        <v>4</v>
      </c>
      <c r="AQ54" s="48" t="s">
        <v>4</v>
      </c>
      <c r="AR54" s="27">
        <v>9</v>
      </c>
      <c r="AS54" s="27" t="s">
        <v>3</v>
      </c>
      <c r="AT54" s="28">
        <v>9</v>
      </c>
      <c r="AU54" s="24">
        <v>789</v>
      </c>
      <c r="AV54" s="24">
        <v>801</v>
      </c>
      <c r="AW54" s="25">
        <v>32.46913580246913</v>
      </c>
      <c r="AX54" s="25">
        <v>32.96296296296296</v>
      </c>
      <c r="AY54" s="24">
        <v>1018993</v>
      </c>
      <c r="AZ54" s="24">
        <v>667517.3</v>
      </c>
    </row>
    <row r="55" spans="1:52" s="22" customFormat="1" ht="30" customHeight="1">
      <c r="A55" s="66">
        <v>6</v>
      </c>
      <c r="B55" s="48" t="s">
        <v>4</v>
      </c>
      <c r="C55" s="27" t="s">
        <v>3</v>
      </c>
      <c r="D55" s="26" t="s">
        <v>4</v>
      </c>
      <c r="E55" s="48" t="s">
        <v>4</v>
      </c>
      <c r="F55" s="48" t="s">
        <v>4</v>
      </c>
      <c r="G55" s="55" t="s">
        <v>4</v>
      </c>
      <c r="H55" s="55" t="s">
        <v>4</v>
      </c>
      <c r="I55" s="27">
        <v>29</v>
      </c>
      <c r="J55" s="27" t="s">
        <v>3</v>
      </c>
      <c r="K55" s="28">
        <v>29</v>
      </c>
      <c r="L55" s="24">
        <v>1865</v>
      </c>
      <c r="M55" s="24">
        <v>1773</v>
      </c>
      <c r="N55" s="25">
        <v>39.1395592864638</v>
      </c>
      <c r="O55" s="25">
        <v>37.20881427072403</v>
      </c>
      <c r="P55" s="48">
        <v>58</v>
      </c>
      <c r="Q55" s="27" t="s">
        <v>3</v>
      </c>
      <c r="R55" s="26">
        <v>58</v>
      </c>
      <c r="S55" s="48">
        <v>609</v>
      </c>
      <c r="T55" s="48">
        <v>712</v>
      </c>
      <c r="U55" s="51">
        <v>29.166666666666668</v>
      </c>
      <c r="V55" s="51">
        <v>34.099616858237546</v>
      </c>
      <c r="W55" s="48">
        <v>18</v>
      </c>
      <c r="X55" s="27" t="s">
        <v>3</v>
      </c>
      <c r="Y55" s="26">
        <v>18</v>
      </c>
      <c r="Z55" s="48">
        <v>220</v>
      </c>
      <c r="AA55" s="48">
        <v>221</v>
      </c>
      <c r="AB55" s="51">
        <v>64.32748538011695</v>
      </c>
      <c r="AC55" s="51">
        <v>64.61988304093568</v>
      </c>
      <c r="AD55" s="48" t="s">
        <v>4</v>
      </c>
      <c r="AE55" s="27" t="s">
        <v>3</v>
      </c>
      <c r="AF55" s="26" t="s">
        <v>4</v>
      </c>
      <c r="AG55" s="48" t="s">
        <v>4</v>
      </c>
      <c r="AH55" s="48" t="s">
        <v>4</v>
      </c>
      <c r="AI55" s="48" t="s">
        <v>4</v>
      </c>
      <c r="AJ55" s="48" t="s">
        <v>4</v>
      </c>
      <c r="AK55" s="48" t="s">
        <v>4</v>
      </c>
      <c r="AL55" s="27" t="s">
        <v>3</v>
      </c>
      <c r="AM55" s="26" t="s">
        <v>4</v>
      </c>
      <c r="AN55" s="48" t="s">
        <v>4</v>
      </c>
      <c r="AO55" s="48" t="s">
        <v>4</v>
      </c>
      <c r="AP55" s="48" t="s">
        <v>4</v>
      </c>
      <c r="AQ55" s="48" t="s">
        <v>4</v>
      </c>
      <c r="AR55" s="27">
        <v>9</v>
      </c>
      <c r="AS55" s="27" t="s">
        <v>3</v>
      </c>
      <c r="AT55" s="28">
        <v>9</v>
      </c>
      <c r="AU55" s="24">
        <v>1597</v>
      </c>
      <c r="AV55" s="24">
        <v>1459</v>
      </c>
      <c r="AW55" s="25">
        <v>65.7201646090535</v>
      </c>
      <c r="AX55" s="25">
        <v>60.041152263374485</v>
      </c>
      <c r="AY55" s="24">
        <v>946927.2</v>
      </c>
      <c r="AZ55" s="24">
        <v>714753.8</v>
      </c>
    </row>
    <row r="56" spans="1:52" s="22" customFormat="1" ht="30" customHeight="1">
      <c r="A56" s="66">
        <v>7</v>
      </c>
      <c r="B56" s="48" t="s">
        <v>4</v>
      </c>
      <c r="C56" s="27" t="s">
        <v>3</v>
      </c>
      <c r="D56" s="26" t="s">
        <v>4</v>
      </c>
      <c r="E56" s="48" t="s">
        <v>4</v>
      </c>
      <c r="F56" s="48" t="s">
        <v>4</v>
      </c>
      <c r="G56" s="55" t="s">
        <v>4</v>
      </c>
      <c r="H56" s="55" t="s">
        <v>4</v>
      </c>
      <c r="I56" s="27">
        <v>31</v>
      </c>
      <c r="J56" s="27" t="s">
        <v>3</v>
      </c>
      <c r="K56" s="28">
        <v>31</v>
      </c>
      <c r="L56" s="24">
        <v>1912</v>
      </c>
      <c r="M56" s="24">
        <v>1751</v>
      </c>
      <c r="N56" s="25">
        <v>37.15507190050525</v>
      </c>
      <c r="O56" s="25">
        <v>34.026428293820445</v>
      </c>
      <c r="P56" s="48">
        <v>60</v>
      </c>
      <c r="Q56" s="27" t="s">
        <v>3</v>
      </c>
      <c r="R56" s="26">
        <v>60</v>
      </c>
      <c r="S56" s="48">
        <v>716</v>
      </c>
      <c r="T56" s="48">
        <v>715</v>
      </c>
      <c r="U56" s="51">
        <v>33.14814814814815</v>
      </c>
      <c r="V56" s="51">
        <v>33.101851851851855</v>
      </c>
      <c r="W56" s="48">
        <v>21</v>
      </c>
      <c r="X56" s="27" t="s">
        <v>3</v>
      </c>
      <c r="Y56" s="26">
        <v>20</v>
      </c>
      <c r="Z56" s="48">
        <v>309</v>
      </c>
      <c r="AA56" s="48">
        <v>281</v>
      </c>
      <c r="AB56" s="51">
        <v>77.44360902255639</v>
      </c>
      <c r="AC56" s="51">
        <v>73.94736842105263</v>
      </c>
      <c r="AD56" s="48" t="s">
        <v>4</v>
      </c>
      <c r="AE56" s="27" t="s">
        <v>3</v>
      </c>
      <c r="AF56" s="26" t="s">
        <v>4</v>
      </c>
      <c r="AG56" s="48" t="s">
        <v>4</v>
      </c>
      <c r="AH56" s="48" t="s">
        <v>4</v>
      </c>
      <c r="AI56" s="48" t="s">
        <v>4</v>
      </c>
      <c r="AJ56" s="48" t="s">
        <v>4</v>
      </c>
      <c r="AK56" s="48" t="s">
        <v>4</v>
      </c>
      <c r="AL56" s="27" t="s">
        <v>3</v>
      </c>
      <c r="AM56" s="26" t="s">
        <v>4</v>
      </c>
      <c r="AN56" s="48" t="s">
        <v>4</v>
      </c>
      <c r="AO56" s="48" t="s">
        <v>4</v>
      </c>
      <c r="AP56" s="48" t="s">
        <v>4</v>
      </c>
      <c r="AQ56" s="48" t="s">
        <v>4</v>
      </c>
      <c r="AR56" s="27">
        <v>8</v>
      </c>
      <c r="AS56" s="27" t="s">
        <v>3</v>
      </c>
      <c r="AT56" s="28">
        <v>8</v>
      </c>
      <c r="AU56" s="24">
        <v>1272</v>
      </c>
      <c r="AV56" s="24">
        <v>1310</v>
      </c>
      <c r="AW56" s="25">
        <v>58.88888888888889</v>
      </c>
      <c r="AX56" s="25">
        <v>60.64814814814815</v>
      </c>
      <c r="AY56" s="24">
        <v>1024712</v>
      </c>
      <c r="AZ56" s="24">
        <v>839487.5</v>
      </c>
    </row>
    <row r="57" spans="1:52" s="22" customFormat="1" ht="30" customHeight="1">
      <c r="A57" s="67"/>
      <c r="B57" s="48"/>
      <c r="C57" s="27"/>
      <c r="D57" s="26"/>
      <c r="E57" s="48"/>
      <c r="F57" s="48"/>
      <c r="G57" s="55"/>
      <c r="H57" s="55"/>
      <c r="I57" s="27"/>
      <c r="J57" s="27"/>
      <c r="K57" s="28"/>
      <c r="L57" s="24"/>
      <c r="M57" s="24"/>
      <c r="N57" s="25"/>
      <c r="O57" s="25"/>
      <c r="P57" s="48"/>
      <c r="Q57" s="27"/>
      <c r="R57" s="26"/>
      <c r="S57" s="48"/>
      <c r="T57" s="48"/>
      <c r="U57" s="51"/>
      <c r="V57" s="51"/>
      <c r="W57" s="48"/>
      <c r="X57" s="27"/>
      <c r="Y57" s="26"/>
      <c r="Z57" s="48"/>
      <c r="AA57" s="48"/>
      <c r="AB57" s="51"/>
      <c r="AC57" s="51"/>
      <c r="AD57" s="48"/>
      <c r="AE57" s="27"/>
      <c r="AF57" s="26"/>
      <c r="AG57" s="48"/>
      <c r="AH57" s="48"/>
      <c r="AI57" s="48"/>
      <c r="AJ57" s="48"/>
      <c r="AK57" s="27"/>
      <c r="AL57" s="27"/>
      <c r="AM57" s="28"/>
      <c r="AN57" s="24"/>
      <c r="AO57" s="24"/>
      <c r="AP57" s="25"/>
      <c r="AQ57" s="25"/>
      <c r="AR57" s="27"/>
      <c r="AS57" s="27"/>
      <c r="AT57" s="28"/>
      <c r="AU57" s="24"/>
      <c r="AV57" s="24"/>
      <c r="AW57" s="25"/>
      <c r="AX57" s="25"/>
      <c r="AY57" s="24"/>
      <c r="AZ57" s="24"/>
    </row>
    <row r="58" spans="1:52" s="22" customFormat="1" ht="30" customHeight="1">
      <c r="A58" s="66">
        <v>8</v>
      </c>
      <c r="B58" s="48" t="s">
        <v>4</v>
      </c>
      <c r="C58" s="27" t="s">
        <v>3</v>
      </c>
      <c r="D58" s="26" t="s">
        <v>4</v>
      </c>
      <c r="E58" s="48" t="s">
        <v>4</v>
      </c>
      <c r="F58" s="48" t="s">
        <v>4</v>
      </c>
      <c r="G58" s="55" t="s">
        <v>4</v>
      </c>
      <c r="H58" s="55" t="s">
        <v>4</v>
      </c>
      <c r="I58" s="27">
        <v>31</v>
      </c>
      <c r="J58" s="27" t="s">
        <v>3</v>
      </c>
      <c r="K58" s="28">
        <v>31</v>
      </c>
      <c r="L58" s="24">
        <v>2934</v>
      </c>
      <c r="M58" s="24">
        <v>3395</v>
      </c>
      <c r="N58" s="25">
        <v>57.01515740380878</v>
      </c>
      <c r="O58" s="25">
        <v>65.97357170617956</v>
      </c>
      <c r="P58" s="48">
        <v>62</v>
      </c>
      <c r="Q58" s="27" t="s">
        <v>3</v>
      </c>
      <c r="R58" s="26">
        <v>62</v>
      </c>
      <c r="S58" s="48">
        <v>800</v>
      </c>
      <c r="T58" s="48">
        <v>783</v>
      </c>
      <c r="U58" s="51">
        <v>35.842293906810035</v>
      </c>
      <c r="V58" s="51">
        <v>35.08064516129033</v>
      </c>
      <c r="W58" s="48">
        <v>30</v>
      </c>
      <c r="X58" s="27" t="s">
        <v>3</v>
      </c>
      <c r="Y58" s="26">
        <v>30</v>
      </c>
      <c r="Z58" s="48">
        <v>455</v>
      </c>
      <c r="AA58" s="48">
        <v>503</v>
      </c>
      <c r="AB58" s="51">
        <v>79.82456140350878</v>
      </c>
      <c r="AC58" s="51">
        <v>88.24561403508771</v>
      </c>
      <c r="AD58" s="48" t="s">
        <v>4</v>
      </c>
      <c r="AE58" s="27" t="s">
        <v>3</v>
      </c>
      <c r="AF58" s="26" t="s">
        <v>4</v>
      </c>
      <c r="AG58" s="48" t="s">
        <v>4</v>
      </c>
      <c r="AH58" s="48" t="s">
        <v>4</v>
      </c>
      <c r="AI58" s="48" t="s">
        <v>4</v>
      </c>
      <c r="AJ58" s="48" t="s">
        <v>4</v>
      </c>
      <c r="AK58" s="48" t="s">
        <v>4</v>
      </c>
      <c r="AL58" s="27" t="s">
        <v>3</v>
      </c>
      <c r="AM58" s="26" t="s">
        <v>4</v>
      </c>
      <c r="AN58" s="48" t="s">
        <v>4</v>
      </c>
      <c r="AO58" s="48" t="s">
        <v>4</v>
      </c>
      <c r="AP58" s="48" t="s">
        <v>4</v>
      </c>
      <c r="AQ58" s="48" t="s">
        <v>4</v>
      </c>
      <c r="AR58" s="27">
        <v>9</v>
      </c>
      <c r="AS58" s="27" t="s">
        <v>3</v>
      </c>
      <c r="AT58" s="28">
        <v>9</v>
      </c>
      <c r="AU58" s="24">
        <v>2124</v>
      </c>
      <c r="AV58" s="24">
        <v>1911</v>
      </c>
      <c r="AW58" s="25">
        <v>87.4074074074074</v>
      </c>
      <c r="AX58" s="25">
        <v>78.64197530864197</v>
      </c>
      <c r="AY58" s="24">
        <v>992815.2</v>
      </c>
      <c r="AZ58" s="24">
        <v>845283.8</v>
      </c>
    </row>
    <row r="59" spans="1:52" s="22" customFormat="1" ht="30" customHeight="1">
      <c r="A59" s="66">
        <v>9</v>
      </c>
      <c r="B59" s="48" t="s">
        <v>4</v>
      </c>
      <c r="C59" s="27" t="s">
        <v>3</v>
      </c>
      <c r="D59" s="26" t="s">
        <v>4</v>
      </c>
      <c r="E59" s="48" t="s">
        <v>4</v>
      </c>
      <c r="F59" s="48" t="s">
        <v>4</v>
      </c>
      <c r="G59" s="55" t="s">
        <v>4</v>
      </c>
      <c r="H59" s="55" t="s">
        <v>4</v>
      </c>
      <c r="I59" s="27">
        <v>29</v>
      </c>
      <c r="J59" s="27" t="s">
        <v>3</v>
      </c>
      <c r="K59" s="28">
        <v>28</v>
      </c>
      <c r="L59" s="24">
        <v>1862</v>
      </c>
      <c r="M59" s="24">
        <v>1745</v>
      </c>
      <c r="N59" s="25">
        <v>39.027457556067915</v>
      </c>
      <c r="O59" s="25">
        <v>37.543029259896734</v>
      </c>
      <c r="P59" s="48">
        <v>60</v>
      </c>
      <c r="Q59" s="27" t="s">
        <v>3</v>
      </c>
      <c r="R59" s="26">
        <v>60</v>
      </c>
      <c r="S59" s="48">
        <v>815</v>
      </c>
      <c r="T59" s="48">
        <v>884</v>
      </c>
      <c r="U59" s="51">
        <v>37.73148148148148</v>
      </c>
      <c r="V59" s="51">
        <v>40.925925925925924</v>
      </c>
      <c r="W59" s="48">
        <v>30</v>
      </c>
      <c r="X59" s="27" t="s">
        <v>3</v>
      </c>
      <c r="Y59" s="26">
        <v>30</v>
      </c>
      <c r="Z59" s="48">
        <v>361</v>
      </c>
      <c r="AA59" s="48">
        <v>370</v>
      </c>
      <c r="AB59" s="51">
        <v>63.33333333333333</v>
      </c>
      <c r="AC59" s="51">
        <v>67.15063520871144</v>
      </c>
      <c r="AD59" s="48" t="s">
        <v>4</v>
      </c>
      <c r="AE59" s="27" t="s">
        <v>3</v>
      </c>
      <c r="AF59" s="26" t="s">
        <v>4</v>
      </c>
      <c r="AG59" s="48" t="s">
        <v>4</v>
      </c>
      <c r="AH59" s="48" t="s">
        <v>4</v>
      </c>
      <c r="AI59" s="48" t="s">
        <v>4</v>
      </c>
      <c r="AJ59" s="48" t="s">
        <v>4</v>
      </c>
      <c r="AK59" s="48" t="s">
        <v>4</v>
      </c>
      <c r="AL59" s="27" t="s">
        <v>3</v>
      </c>
      <c r="AM59" s="26" t="s">
        <v>4</v>
      </c>
      <c r="AN59" s="48" t="s">
        <v>4</v>
      </c>
      <c r="AO59" s="48" t="s">
        <v>4</v>
      </c>
      <c r="AP59" s="48" t="s">
        <v>4</v>
      </c>
      <c r="AQ59" s="48" t="s">
        <v>4</v>
      </c>
      <c r="AR59" s="27">
        <v>9</v>
      </c>
      <c r="AS59" s="27" t="s">
        <v>3</v>
      </c>
      <c r="AT59" s="28">
        <v>9</v>
      </c>
      <c r="AU59" s="24">
        <v>922</v>
      </c>
      <c r="AV59" s="24">
        <v>1101</v>
      </c>
      <c r="AW59" s="25">
        <v>37.94238683127572</v>
      </c>
      <c r="AX59" s="25">
        <v>45.308641975308646</v>
      </c>
      <c r="AY59" s="24">
        <v>1115128</v>
      </c>
      <c r="AZ59" s="24">
        <v>788980</v>
      </c>
    </row>
    <row r="60" spans="1:52" s="22" customFormat="1" ht="30" customHeight="1">
      <c r="A60" s="66">
        <v>10</v>
      </c>
      <c r="B60" s="48" t="s">
        <v>4</v>
      </c>
      <c r="C60" s="27" t="s">
        <v>3</v>
      </c>
      <c r="D60" s="26" t="s">
        <v>4</v>
      </c>
      <c r="E60" s="48" t="s">
        <v>4</v>
      </c>
      <c r="F60" s="48" t="s">
        <v>4</v>
      </c>
      <c r="G60" s="55" t="s">
        <v>4</v>
      </c>
      <c r="H60" s="55" t="s">
        <v>4</v>
      </c>
      <c r="I60" s="27">
        <v>31</v>
      </c>
      <c r="J60" s="27" t="s">
        <v>3</v>
      </c>
      <c r="K60" s="28">
        <v>32</v>
      </c>
      <c r="L60" s="24">
        <v>2804</v>
      </c>
      <c r="M60" s="24">
        <v>2969</v>
      </c>
      <c r="N60" s="25">
        <v>54.488923435678196</v>
      </c>
      <c r="O60" s="25">
        <v>56.316388467374814</v>
      </c>
      <c r="P60" s="48">
        <v>62</v>
      </c>
      <c r="Q60" s="27" t="s">
        <v>3</v>
      </c>
      <c r="R60" s="26">
        <v>62</v>
      </c>
      <c r="S60" s="48">
        <v>1076</v>
      </c>
      <c r="T60" s="48">
        <v>1005</v>
      </c>
      <c r="U60" s="51">
        <v>48.2078853046595</v>
      </c>
      <c r="V60" s="51">
        <v>45.026881720430104</v>
      </c>
      <c r="W60" s="48">
        <v>32</v>
      </c>
      <c r="X60" s="27" t="s">
        <v>3</v>
      </c>
      <c r="Y60" s="26">
        <v>32</v>
      </c>
      <c r="Z60" s="48">
        <v>459</v>
      </c>
      <c r="AA60" s="48">
        <v>434</v>
      </c>
      <c r="AB60" s="51">
        <v>75.49342105263158</v>
      </c>
      <c r="AC60" s="51">
        <v>71.38157894736842</v>
      </c>
      <c r="AD60" s="48" t="s">
        <v>4</v>
      </c>
      <c r="AE60" s="27" t="s">
        <v>3</v>
      </c>
      <c r="AF60" s="26" t="s">
        <v>4</v>
      </c>
      <c r="AG60" s="48" t="s">
        <v>4</v>
      </c>
      <c r="AH60" s="48" t="s">
        <v>4</v>
      </c>
      <c r="AI60" s="48" t="s">
        <v>4</v>
      </c>
      <c r="AJ60" s="48" t="s">
        <v>4</v>
      </c>
      <c r="AK60" s="48" t="s">
        <v>4</v>
      </c>
      <c r="AL60" s="27" t="s">
        <v>3</v>
      </c>
      <c r="AM60" s="26" t="s">
        <v>4</v>
      </c>
      <c r="AN60" s="48" t="s">
        <v>4</v>
      </c>
      <c r="AO60" s="48" t="s">
        <v>4</v>
      </c>
      <c r="AP60" s="48" t="s">
        <v>4</v>
      </c>
      <c r="AQ60" s="48" t="s">
        <v>4</v>
      </c>
      <c r="AR60" s="27">
        <v>9</v>
      </c>
      <c r="AS60" s="27" t="s">
        <v>3</v>
      </c>
      <c r="AT60" s="28">
        <v>9</v>
      </c>
      <c r="AU60" s="24">
        <v>1538</v>
      </c>
      <c r="AV60" s="24">
        <v>1395</v>
      </c>
      <c r="AW60" s="25">
        <v>63.29218106995885</v>
      </c>
      <c r="AX60" s="25">
        <v>57.407407407407405</v>
      </c>
      <c r="AY60" s="24">
        <v>1211555</v>
      </c>
      <c r="AZ60" s="24">
        <v>938080</v>
      </c>
    </row>
    <row r="61" spans="1:52" s="22" customFormat="1" ht="30" customHeight="1">
      <c r="A61" s="66">
        <v>11</v>
      </c>
      <c r="B61" s="48" t="s">
        <v>4</v>
      </c>
      <c r="C61" s="27" t="s">
        <v>3</v>
      </c>
      <c r="D61" s="26" t="s">
        <v>4</v>
      </c>
      <c r="E61" s="48" t="s">
        <v>4</v>
      </c>
      <c r="F61" s="48" t="s">
        <v>4</v>
      </c>
      <c r="G61" s="55" t="s">
        <v>4</v>
      </c>
      <c r="H61" s="55" t="s">
        <v>4</v>
      </c>
      <c r="I61" s="27">
        <v>31</v>
      </c>
      <c r="J61" s="27" t="s">
        <v>3</v>
      </c>
      <c r="K61" s="28">
        <v>31</v>
      </c>
      <c r="L61" s="24">
        <v>2843</v>
      </c>
      <c r="M61" s="24">
        <v>2743</v>
      </c>
      <c r="N61" s="25">
        <v>72.0476431829701</v>
      </c>
      <c r="O61" s="25">
        <v>69.5134313228586</v>
      </c>
      <c r="P61" s="48">
        <v>60</v>
      </c>
      <c r="Q61" s="27" t="s">
        <v>3</v>
      </c>
      <c r="R61" s="26">
        <v>60</v>
      </c>
      <c r="S61" s="48">
        <v>1195</v>
      </c>
      <c r="T61" s="48">
        <v>1210</v>
      </c>
      <c r="U61" s="51">
        <v>55.32407407407407</v>
      </c>
      <c r="V61" s="51">
        <v>56.018518518518526</v>
      </c>
      <c r="W61" s="48">
        <v>30</v>
      </c>
      <c r="X61" s="27" t="s">
        <v>3</v>
      </c>
      <c r="Y61" s="26">
        <v>30</v>
      </c>
      <c r="Z61" s="48">
        <v>347</v>
      </c>
      <c r="AA61" s="48">
        <v>361</v>
      </c>
      <c r="AB61" s="51">
        <v>60.877192982456144</v>
      </c>
      <c r="AC61" s="51">
        <v>63.33333333333333</v>
      </c>
      <c r="AD61" s="48" t="s">
        <v>4</v>
      </c>
      <c r="AE61" s="27" t="s">
        <v>3</v>
      </c>
      <c r="AF61" s="26" t="s">
        <v>4</v>
      </c>
      <c r="AG61" s="48" t="s">
        <v>4</v>
      </c>
      <c r="AH61" s="48" t="s">
        <v>4</v>
      </c>
      <c r="AI61" s="48" t="s">
        <v>4</v>
      </c>
      <c r="AJ61" s="48" t="s">
        <v>4</v>
      </c>
      <c r="AK61" s="48" t="s">
        <v>4</v>
      </c>
      <c r="AL61" s="27" t="s">
        <v>3</v>
      </c>
      <c r="AM61" s="26" t="s">
        <v>4</v>
      </c>
      <c r="AN61" s="48" t="s">
        <v>4</v>
      </c>
      <c r="AO61" s="48" t="s">
        <v>4</v>
      </c>
      <c r="AP61" s="48" t="s">
        <v>4</v>
      </c>
      <c r="AQ61" s="48" t="s">
        <v>4</v>
      </c>
      <c r="AR61" s="27">
        <v>8</v>
      </c>
      <c r="AS61" s="27" t="s">
        <v>3</v>
      </c>
      <c r="AT61" s="28">
        <v>8</v>
      </c>
      <c r="AU61" s="24">
        <v>1171</v>
      </c>
      <c r="AV61" s="24">
        <v>1246</v>
      </c>
      <c r="AW61" s="25">
        <v>54.21296296296296</v>
      </c>
      <c r="AX61" s="25">
        <v>57.68518518518518</v>
      </c>
      <c r="AY61" s="24">
        <v>1178648.2</v>
      </c>
      <c r="AZ61" s="24">
        <v>792187.2</v>
      </c>
    </row>
    <row r="62" spans="1:52" s="22" customFormat="1" ht="30" customHeight="1">
      <c r="A62" s="67"/>
      <c r="B62" s="48"/>
      <c r="C62" s="27"/>
      <c r="D62" s="26"/>
      <c r="E62" s="48"/>
      <c r="F62" s="48"/>
      <c r="G62" s="55"/>
      <c r="H62" s="55"/>
      <c r="I62" s="27"/>
      <c r="J62" s="27"/>
      <c r="K62" s="28"/>
      <c r="L62" s="24"/>
      <c r="M62" s="24"/>
      <c r="N62" s="25"/>
      <c r="O62" s="25"/>
      <c r="P62" s="48"/>
      <c r="Q62" s="27"/>
      <c r="R62" s="26"/>
      <c r="S62" s="48"/>
      <c r="T62" s="48"/>
      <c r="U62" s="51"/>
      <c r="V62" s="51"/>
      <c r="W62" s="48"/>
      <c r="X62" s="27"/>
      <c r="Y62" s="26"/>
      <c r="Z62" s="48"/>
      <c r="AA62" s="48"/>
      <c r="AB62" s="51"/>
      <c r="AC62" s="51"/>
      <c r="AD62" s="48"/>
      <c r="AE62" s="27"/>
      <c r="AF62" s="26"/>
      <c r="AG62" s="48"/>
      <c r="AH62" s="48"/>
      <c r="AI62" s="48"/>
      <c r="AJ62" s="48"/>
      <c r="AK62" s="27"/>
      <c r="AL62" s="27"/>
      <c r="AM62" s="28"/>
      <c r="AN62" s="24"/>
      <c r="AO62" s="24"/>
      <c r="AP62" s="25"/>
      <c r="AQ62" s="25"/>
      <c r="AR62" s="27"/>
      <c r="AS62" s="27"/>
      <c r="AT62" s="28"/>
      <c r="AU62" s="24"/>
      <c r="AV62" s="24"/>
      <c r="AW62" s="25"/>
      <c r="AX62" s="25"/>
      <c r="AY62" s="24"/>
      <c r="AZ62" s="24"/>
    </row>
    <row r="63" spans="1:52" s="22" customFormat="1" ht="30" customHeight="1">
      <c r="A63" s="66">
        <v>12</v>
      </c>
      <c r="B63" s="48" t="s">
        <v>4</v>
      </c>
      <c r="C63" s="27" t="s">
        <v>3</v>
      </c>
      <c r="D63" s="26" t="s">
        <v>4</v>
      </c>
      <c r="E63" s="48" t="s">
        <v>4</v>
      </c>
      <c r="F63" s="48" t="s">
        <v>4</v>
      </c>
      <c r="G63" s="55" t="s">
        <v>4</v>
      </c>
      <c r="H63" s="55" t="s">
        <v>4</v>
      </c>
      <c r="I63" s="27">
        <v>31</v>
      </c>
      <c r="J63" s="27" t="s">
        <v>3</v>
      </c>
      <c r="K63" s="28">
        <v>31</v>
      </c>
      <c r="L63" s="24">
        <v>1913</v>
      </c>
      <c r="M63" s="24">
        <v>1914</v>
      </c>
      <c r="N63" s="25">
        <v>47.51614505712866</v>
      </c>
      <c r="O63" s="25">
        <v>47.540983606557376</v>
      </c>
      <c r="P63" s="48">
        <v>31</v>
      </c>
      <c r="Q63" s="27" t="s">
        <v>3</v>
      </c>
      <c r="R63" s="26">
        <v>31</v>
      </c>
      <c r="S63" s="48">
        <v>597</v>
      </c>
      <c r="T63" s="48">
        <v>590</v>
      </c>
      <c r="U63" s="51">
        <v>53.494623655913976</v>
      </c>
      <c r="V63" s="51">
        <v>52.867383512544805</v>
      </c>
      <c r="W63" s="48">
        <v>32</v>
      </c>
      <c r="X63" s="27" t="s">
        <v>3</v>
      </c>
      <c r="Y63" s="26">
        <v>32</v>
      </c>
      <c r="Z63" s="48">
        <v>236</v>
      </c>
      <c r="AA63" s="48">
        <v>190</v>
      </c>
      <c r="AB63" s="51">
        <v>38.81578947368421</v>
      </c>
      <c r="AC63" s="51">
        <v>31.25</v>
      </c>
      <c r="AD63" s="48">
        <v>18</v>
      </c>
      <c r="AE63" s="27" t="s">
        <v>3</v>
      </c>
      <c r="AF63" s="26">
        <v>18</v>
      </c>
      <c r="AG63" s="48">
        <v>317</v>
      </c>
      <c r="AH63" s="48">
        <v>281</v>
      </c>
      <c r="AI63" s="51">
        <v>48.91975308641975</v>
      </c>
      <c r="AJ63" s="51">
        <v>43.364197530864196</v>
      </c>
      <c r="AK63" s="27">
        <v>13</v>
      </c>
      <c r="AL63" s="27" t="s">
        <v>3</v>
      </c>
      <c r="AM63" s="28">
        <v>13</v>
      </c>
      <c r="AN63" s="24">
        <v>286</v>
      </c>
      <c r="AO63" s="24">
        <v>268</v>
      </c>
      <c r="AP63" s="25">
        <v>61.111111111111114</v>
      </c>
      <c r="AQ63" s="25">
        <v>57.26495726495726</v>
      </c>
      <c r="AR63" s="27">
        <v>9</v>
      </c>
      <c r="AS63" s="27" t="s">
        <v>3</v>
      </c>
      <c r="AT63" s="28">
        <v>9</v>
      </c>
      <c r="AU63" s="24">
        <v>1037</v>
      </c>
      <c r="AV63" s="24">
        <v>835</v>
      </c>
      <c r="AW63" s="25">
        <v>42.674897119341566</v>
      </c>
      <c r="AX63" s="25">
        <v>34.36213991769547</v>
      </c>
      <c r="AY63" s="24">
        <v>1213510</v>
      </c>
      <c r="AZ63" s="24">
        <v>777775.6</v>
      </c>
    </row>
    <row r="64" spans="1:52" s="22" customFormat="1" ht="30" customHeight="1">
      <c r="A64" s="36" t="s">
        <v>16</v>
      </c>
      <c r="B64" s="48" t="s">
        <v>4</v>
      </c>
      <c r="C64" s="27" t="s">
        <v>3</v>
      </c>
      <c r="D64" s="26" t="s">
        <v>4</v>
      </c>
      <c r="E64" s="48" t="s">
        <v>4</v>
      </c>
      <c r="F64" s="48" t="s">
        <v>4</v>
      </c>
      <c r="G64" s="55" t="s">
        <v>4</v>
      </c>
      <c r="H64" s="55" t="s">
        <v>4</v>
      </c>
      <c r="I64" s="27">
        <v>30</v>
      </c>
      <c r="J64" s="27" t="s">
        <v>3</v>
      </c>
      <c r="K64" s="28">
        <v>30</v>
      </c>
      <c r="L64" s="24">
        <v>1762</v>
      </c>
      <c r="M64" s="24">
        <v>1747</v>
      </c>
      <c r="N64" s="25">
        <v>46.613756613756614</v>
      </c>
      <c r="O64" s="25">
        <v>46.216931216931215</v>
      </c>
      <c r="P64" s="48">
        <v>30</v>
      </c>
      <c r="Q64" s="27" t="s">
        <v>3</v>
      </c>
      <c r="R64" s="26">
        <v>31</v>
      </c>
      <c r="S64" s="48">
        <v>257</v>
      </c>
      <c r="T64" s="48">
        <v>268</v>
      </c>
      <c r="U64" s="51">
        <v>23.796296296296298</v>
      </c>
      <c r="V64" s="51">
        <v>24.014336917562723</v>
      </c>
      <c r="W64" s="48">
        <v>33</v>
      </c>
      <c r="X64" s="27" t="s">
        <v>3</v>
      </c>
      <c r="Y64" s="26">
        <v>32</v>
      </c>
      <c r="Z64" s="48">
        <v>230</v>
      </c>
      <c r="AA64" s="48">
        <v>260</v>
      </c>
      <c r="AB64" s="51">
        <v>36.68261562998405</v>
      </c>
      <c r="AC64" s="51">
        <v>42.76315789473684</v>
      </c>
      <c r="AD64" s="48">
        <v>18</v>
      </c>
      <c r="AE64" s="27" t="s">
        <v>3</v>
      </c>
      <c r="AF64" s="26">
        <v>18</v>
      </c>
      <c r="AG64" s="48">
        <v>290</v>
      </c>
      <c r="AH64" s="48">
        <v>294</v>
      </c>
      <c r="AI64" s="51">
        <v>44.75308641975309</v>
      </c>
      <c r="AJ64" s="51">
        <v>45.370370370370374</v>
      </c>
      <c r="AK64" s="27">
        <v>13</v>
      </c>
      <c r="AL64" s="27" t="s">
        <v>3</v>
      </c>
      <c r="AM64" s="28">
        <v>13</v>
      </c>
      <c r="AN64" s="24">
        <v>287</v>
      </c>
      <c r="AO64" s="24">
        <v>299</v>
      </c>
      <c r="AP64" s="25">
        <v>61.32478632478633</v>
      </c>
      <c r="AQ64" s="25">
        <v>63.888888888888886</v>
      </c>
      <c r="AR64" s="27">
        <v>9</v>
      </c>
      <c r="AS64" s="27" t="s">
        <v>3</v>
      </c>
      <c r="AT64" s="28">
        <v>9</v>
      </c>
      <c r="AU64" s="24">
        <v>787</v>
      </c>
      <c r="AV64" s="24">
        <v>848</v>
      </c>
      <c r="AW64" s="25">
        <v>32.38683127572016</v>
      </c>
      <c r="AX64" s="25">
        <v>34.89711934156379</v>
      </c>
      <c r="AY64" s="24">
        <v>1040849.5</v>
      </c>
      <c r="AZ64" s="24">
        <v>692360.5</v>
      </c>
    </row>
    <row r="65" spans="1:52" s="22" customFormat="1" ht="30" customHeight="1">
      <c r="A65" s="66">
        <v>2</v>
      </c>
      <c r="B65" s="48" t="s">
        <v>4</v>
      </c>
      <c r="C65" s="27" t="s">
        <v>3</v>
      </c>
      <c r="D65" s="26" t="s">
        <v>4</v>
      </c>
      <c r="E65" s="48" t="s">
        <v>4</v>
      </c>
      <c r="F65" s="48" t="s">
        <v>4</v>
      </c>
      <c r="G65" s="55" t="s">
        <v>4</v>
      </c>
      <c r="H65" s="55" t="s">
        <v>4</v>
      </c>
      <c r="I65" s="27">
        <v>29</v>
      </c>
      <c r="J65" s="27" t="s">
        <v>3</v>
      </c>
      <c r="K65" s="28">
        <v>29</v>
      </c>
      <c r="L65" s="24">
        <v>2586</v>
      </c>
      <c r="M65" s="24">
        <v>2101</v>
      </c>
      <c r="N65" s="25">
        <v>70.77175697865353</v>
      </c>
      <c r="O65" s="25">
        <v>57.49863163656267</v>
      </c>
      <c r="P65" s="48">
        <v>28</v>
      </c>
      <c r="Q65" s="27" t="s">
        <v>3</v>
      </c>
      <c r="R65" s="26">
        <v>28</v>
      </c>
      <c r="S65" s="48">
        <v>306</v>
      </c>
      <c r="T65" s="48">
        <v>255</v>
      </c>
      <c r="U65" s="51">
        <v>30.357142857142854</v>
      </c>
      <c r="V65" s="51">
        <v>25.297619047619047</v>
      </c>
      <c r="W65" s="48">
        <v>28</v>
      </c>
      <c r="X65" s="27" t="s">
        <v>3</v>
      </c>
      <c r="Y65" s="26">
        <v>28</v>
      </c>
      <c r="Z65" s="48">
        <v>207</v>
      </c>
      <c r="AA65" s="48">
        <v>219</v>
      </c>
      <c r="AB65" s="51">
        <v>38.90977443609023</v>
      </c>
      <c r="AC65" s="51">
        <v>41.16541353383459</v>
      </c>
      <c r="AD65" s="48">
        <v>16</v>
      </c>
      <c r="AE65" s="27" t="s">
        <v>3</v>
      </c>
      <c r="AF65" s="26">
        <v>16</v>
      </c>
      <c r="AG65" s="48">
        <v>352</v>
      </c>
      <c r="AH65" s="48">
        <v>254</v>
      </c>
      <c r="AI65" s="51">
        <v>61.111111111111114</v>
      </c>
      <c r="AJ65" s="51">
        <v>44.09722222222222</v>
      </c>
      <c r="AK65" s="27">
        <v>12</v>
      </c>
      <c r="AL65" s="27" t="s">
        <v>3</v>
      </c>
      <c r="AM65" s="28">
        <v>12</v>
      </c>
      <c r="AN65" s="24">
        <v>229</v>
      </c>
      <c r="AO65" s="24">
        <v>254</v>
      </c>
      <c r="AP65" s="25">
        <v>53.00925925925925</v>
      </c>
      <c r="AQ65" s="25">
        <v>58.79629629629629</v>
      </c>
      <c r="AR65" s="27">
        <v>8</v>
      </c>
      <c r="AS65" s="27" t="s">
        <v>3</v>
      </c>
      <c r="AT65" s="28">
        <v>8</v>
      </c>
      <c r="AU65" s="24">
        <v>1198</v>
      </c>
      <c r="AV65" s="24">
        <v>935</v>
      </c>
      <c r="AW65" s="25">
        <v>55.46296296296296</v>
      </c>
      <c r="AX65" s="25">
        <v>43.28703703703704</v>
      </c>
      <c r="AY65" s="24">
        <v>1160070.5</v>
      </c>
      <c r="AZ65" s="24">
        <v>739489.4</v>
      </c>
    </row>
    <row r="66" spans="1:52" s="22" customFormat="1" ht="30" customHeight="1">
      <c r="A66" s="68">
        <v>3</v>
      </c>
      <c r="B66" s="57" t="s">
        <v>4</v>
      </c>
      <c r="C66" s="40" t="s">
        <v>3</v>
      </c>
      <c r="D66" s="39" t="s">
        <v>4</v>
      </c>
      <c r="E66" s="57" t="s">
        <v>4</v>
      </c>
      <c r="F66" s="57" t="s">
        <v>4</v>
      </c>
      <c r="G66" s="57" t="s">
        <v>4</v>
      </c>
      <c r="H66" s="57" t="s">
        <v>4</v>
      </c>
      <c r="I66" s="40">
        <v>30</v>
      </c>
      <c r="J66" s="40" t="s">
        <v>3</v>
      </c>
      <c r="K66" s="41">
        <v>31</v>
      </c>
      <c r="L66" s="37">
        <v>2021</v>
      </c>
      <c r="M66" s="37">
        <v>1985</v>
      </c>
      <c r="N66" s="38">
        <v>53.46560846560846</v>
      </c>
      <c r="O66" s="38">
        <v>50.81925243215566</v>
      </c>
      <c r="P66" s="40">
        <v>31</v>
      </c>
      <c r="Q66" s="40" t="s">
        <v>3</v>
      </c>
      <c r="R66" s="41">
        <v>31</v>
      </c>
      <c r="S66" s="37">
        <v>254</v>
      </c>
      <c r="T66" s="37">
        <v>261</v>
      </c>
      <c r="U66" s="38">
        <v>22.759856630824373</v>
      </c>
      <c r="V66" s="38">
        <v>23.387096774193548</v>
      </c>
      <c r="W66" s="40">
        <v>30</v>
      </c>
      <c r="X66" s="40" t="s">
        <v>3</v>
      </c>
      <c r="Y66" s="41">
        <v>30</v>
      </c>
      <c r="Z66" s="37">
        <v>299</v>
      </c>
      <c r="AA66" s="37">
        <v>307</v>
      </c>
      <c r="AB66" s="38">
        <v>52.45614035087719</v>
      </c>
      <c r="AC66" s="38">
        <v>53.85964912280702</v>
      </c>
      <c r="AD66" s="40">
        <v>17</v>
      </c>
      <c r="AE66" s="40" t="s">
        <v>3</v>
      </c>
      <c r="AF66" s="41">
        <v>17</v>
      </c>
      <c r="AG66" s="37">
        <v>345</v>
      </c>
      <c r="AH66" s="37">
        <v>344</v>
      </c>
      <c r="AI66" s="38">
        <v>56.372549019607845</v>
      </c>
      <c r="AJ66" s="38">
        <v>56.209150326797385</v>
      </c>
      <c r="AK66" s="40">
        <v>14</v>
      </c>
      <c r="AL66" s="40" t="s">
        <v>3</v>
      </c>
      <c r="AM66" s="41">
        <v>14</v>
      </c>
      <c r="AN66" s="37">
        <v>413</v>
      </c>
      <c r="AO66" s="37">
        <v>377</v>
      </c>
      <c r="AP66" s="38">
        <v>81.94444444444444</v>
      </c>
      <c r="AQ66" s="38">
        <v>74.8015873015873</v>
      </c>
      <c r="AR66" s="40">
        <v>9</v>
      </c>
      <c r="AS66" s="40" t="s">
        <v>3</v>
      </c>
      <c r="AT66" s="41">
        <v>9</v>
      </c>
      <c r="AU66" s="37">
        <v>1447</v>
      </c>
      <c r="AV66" s="37">
        <v>1494</v>
      </c>
      <c r="AW66" s="38">
        <v>59.547325102880656</v>
      </c>
      <c r="AX66" s="38">
        <v>61.48148148148148</v>
      </c>
      <c r="AY66" s="37">
        <v>1206079</v>
      </c>
      <c r="AZ66" s="37">
        <v>798994.5</v>
      </c>
    </row>
    <row r="67" spans="2:52" ht="14.25" customHeight="1">
      <c r="B67" s="58" t="s">
        <v>17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8" t="s">
        <v>19</v>
      </c>
      <c r="Q67" s="6"/>
      <c r="R67" s="6"/>
      <c r="S67" s="6"/>
      <c r="T67" s="6"/>
      <c r="U67" s="6"/>
      <c r="W67" s="58" t="s">
        <v>21</v>
      </c>
      <c r="X67" s="6"/>
      <c r="Y67" s="6"/>
      <c r="Z67" s="6"/>
      <c r="AA67" s="6"/>
      <c r="AB67" s="6"/>
      <c r="AC67" s="6"/>
      <c r="AD67" s="58" t="s">
        <v>22</v>
      </c>
      <c r="AE67" s="6"/>
      <c r="AF67" s="6"/>
      <c r="AG67" s="6"/>
      <c r="AH67" s="6"/>
      <c r="AI67" s="6"/>
      <c r="AJ67" s="6"/>
      <c r="AK67" s="58" t="s">
        <v>23</v>
      </c>
      <c r="AL67" s="6"/>
      <c r="AM67" s="6"/>
      <c r="AN67" s="6"/>
      <c r="AO67" s="6"/>
      <c r="AP67" s="6"/>
      <c r="AQ67" s="6"/>
      <c r="AR67" s="58" t="s">
        <v>24</v>
      </c>
      <c r="AS67" s="6"/>
      <c r="AT67" s="6"/>
      <c r="AU67" s="6"/>
      <c r="AV67" s="6"/>
      <c r="AW67" s="6"/>
      <c r="AX67" s="6"/>
      <c r="AY67" s="6"/>
      <c r="AZ67" s="6"/>
    </row>
    <row r="68" spans="2:22" ht="14.25" customHeight="1">
      <c r="B68" s="59" t="s">
        <v>18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1"/>
      <c r="P68" s="60" t="s">
        <v>20</v>
      </c>
      <c r="Q68" s="10"/>
      <c r="R68" s="10"/>
      <c r="S68" s="12"/>
      <c r="T68" s="12"/>
      <c r="U68" s="11"/>
      <c r="V68" s="11"/>
    </row>
    <row r="69" spans="1:27" ht="14.25" customHeight="1">
      <c r="A69" s="61" t="s">
        <v>25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2"/>
      <c r="AA69" s="12"/>
    </row>
    <row r="70" spans="1:27" ht="14.25" customHeight="1">
      <c r="A70" s="10" t="s">
        <v>5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2"/>
      <c r="AA70" s="12"/>
    </row>
  </sheetData>
  <sheetProtection/>
  <mergeCells count="65">
    <mergeCell ref="A5:AZ5"/>
    <mergeCell ref="B9:D9"/>
    <mergeCell ref="B10:D10"/>
    <mergeCell ref="B7:AX7"/>
    <mergeCell ref="B8:H8"/>
    <mergeCell ref="G9:H9"/>
    <mergeCell ref="I9:K9"/>
    <mergeCell ref="W10:Y10"/>
    <mergeCell ref="AD10:AF10"/>
    <mergeCell ref="P10:R10"/>
    <mergeCell ref="W9:Y9"/>
    <mergeCell ref="B46:D46"/>
    <mergeCell ref="I10:K10"/>
    <mergeCell ref="P9:R9"/>
    <mergeCell ref="A44:A45"/>
    <mergeCell ref="I45:K45"/>
    <mergeCell ref="N45:O45"/>
    <mergeCell ref="I46:K46"/>
    <mergeCell ref="B45:D45"/>
    <mergeCell ref="G45:H45"/>
    <mergeCell ref="AW45:AX45"/>
    <mergeCell ref="W45:Y45"/>
    <mergeCell ref="AB45:AC45"/>
    <mergeCell ref="P46:R46"/>
    <mergeCell ref="P45:R45"/>
    <mergeCell ref="U45:V45"/>
    <mergeCell ref="W46:Y46"/>
    <mergeCell ref="AZ45:AZ46"/>
    <mergeCell ref="AR46:AT46"/>
    <mergeCell ref="B43:AX43"/>
    <mergeCell ref="B44:H44"/>
    <mergeCell ref="I44:O44"/>
    <mergeCell ref="P44:V44"/>
    <mergeCell ref="W44:AC44"/>
    <mergeCell ref="AD44:AJ44"/>
    <mergeCell ref="AK44:AQ44"/>
    <mergeCell ref="AR44:AX44"/>
    <mergeCell ref="AR8:AX8"/>
    <mergeCell ref="P8:V8"/>
    <mergeCell ref="AY45:AY46"/>
    <mergeCell ref="AD46:AF46"/>
    <mergeCell ref="AK45:AM45"/>
    <mergeCell ref="AP45:AQ45"/>
    <mergeCell ref="AK46:AM46"/>
    <mergeCell ref="AD45:AF45"/>
    <mergeCell ref="AI45:AJ45"/>
    <mergeCell ref="AR45:AT45"/>
    <mergeCell ref="AB9:AC9"/>
    <mergeCell ref="AI9:AJ9"/>
    <mergeCell ref="AY43:AZ43"/>
    <mergeCell ref="AP9:AQ9"/>
    <mergeCell ref="AK10:AM10"/>
    <mergeCell ref="AR9:AT9"/>
    <mergeCell ref="AW9:AX9"/>
    <mergeCell ref="AR10:AT10"/>
    <mergeCell ref="AK9:AM9"/>
    <mergeCell ref="A3:AZ3"/>
    <mergeCell ref="A8:A9"/>
    <mergeCell ref="W8:AC8"/>
    <mergeCell ref="AD8:AJ8"/>
    <mergeCell ref="AK8:AQ8"/>
    <mergeCell ref="I8:O8"/>
    <mergeCell ref="AD9:AF9"/>
    <mergeCell ref="N9:O9"/>
    <mergeCell ref="U9:V9"/>
  </mergeCells>
  <printOptions horizontalCentered="1"/>
  <pageMargins left="0.5118110236220472" right="0.5118110236220472" top="0.5118110236220472" bottom="0.31496062992125984" header="0" footer="0.5118110236220472"/>
  <pageSetup fitToHeight="1" fitToWidth="1" horizontalDpi="300" verticalDpi="300" orientation="landscape" paperSize="8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PageLayoutView="0" workbookViewId="0" topLeftCell="A1">
      <selection activeCell="A1" sqref="A1"/>
    </sheetView>
  </sheetViews>
  <sheetFormatPr defaultColWidth="8.796875" defaultRowHeight="21" customHeight="1"/>
  <cols>
    <col min="1" max="1" width="3.09765625" style="0" customWidth="1"/>
    <col min="2" max="2" width="11.8984375" style="0" customWidth="1"/>
    <col min="3" max="3" width="4.3984375" style="0" customWidth="1"/>
    <col min="4" max="4" width="22.5" style="0" customWidth="1"/>
    <col min="5" max="5" width="3.09765625" style="0" customWidth="1"/>
    <col min="6" max="6" width="11.8984375" style="0" customWidth="1"/>
    <col min="7" max="7" width="4.3984375" style="0" customWidth="1"/>
    <col min="8" max="8" width="22.5" style="0" customWidth="1"/>
    <col min="9" max="12" width="11.8984375" style="0" customWidth="1"/>
    <col min="13" max="14" width="3.09765625" style="0" customWidth="1"/>
    <col min="15" max="15" width="18.69921875" style="0" customWidth="1"/>
    <col min="16" max="16384" width="11.8984375" style="0" customWidth="1"/>
  </cols>
  <sheetData>
    <row r="1" spans="1:22" ht="21" customHeight="1">
      <c r="A1" s="107" t="s">
        <v>98</v>
      </c>
      <c r="B1" s="3"/>
      <c r="C1" s="3"/>
      <c r="D1" s="3"/>
      <c r="E1" s="3"/>
      <c r="F1" s="3"/>
      <c r="G1" s="3"/>
      <c r="H1" s="3"/>
      <c r="M1" s="3"/>
      <c r="N1" s="3"/>
      <c r="O1" s="3"/>
      <c r="P1" s="3"/>
      <c r="Q1" s="3"/>
      <c r="R1" s="3"/>
      <c r="S1" s="3"/>
      <c r="T1" s="3"/>
      <c r="U1" s="108" t="s">
        <v>132</v>
      </c>
      <c r="V1" s="109"/>
    </row>
    <row r="2" spans="1:22" ht="21" customHeight="1">
      <c r="A2" s="60"/>
      <c r="B2" s="3"/>
      <c r="C2" s="3"/>
      <c r="D2" s="3"/>
      <c r="E2" s="3"/>
      <c r="F2" s="3"/>
      <c r="G2" s="3"/>
      <c r="H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1" customHeight="1">
      <c r="A3" s="154" t="s">
        <v>97</v>
      </c>
      <c r="B3" s="154"/>
      <c r="C3" s="154"/>
      <c r="D3" s="154"/>
      <c r="E3" s="154"/>
      <c r="F3" s="154"/>
      <c r="G3" s="154"/>
      <c r="H3" s="154"/>
      <c r="M3" s="187" t="s">
        <v>131</v>
      </c>
      <c r="N3" s="187"/>
      <c r="O3" s="187"/>
      <c r="P3" s="187"/>
      <c r="Q3" s="187"/>
      <c r="R3" s="187"/>
      <c r="S3" s="187"/>
      <c r="T3" s="187"/>
      <c r="U3" s="187"/>
      <c r="V3" s="187"/>
    </row>
    <row r="4" spans="1:22" ht="21" customHeight="1">
      <c r="A4" s="153" t="s">
        <v>96</v>
      </c>
      <c r="B4" s="152"/>
      <c r="C4" s="152"/>
      <c r="D4" s="152"/>
      <c r="E4" s="152"/>
      <c r="F4" s="152"/>
      <c r="G4" s="152"/>
      <c r="H4" s="152"/>
      <c r="M4" s="186" t="s">
        <v>130</v>
      </c>
      <c r="N4" s="185"/>
      <c r="O4" s="185"/>
      <c r="P4" s="185"/>
      <c r="Q4" s="185"/>
      <c r="R4" s="185"/>
      <c r="S4" s="185"/>
      <c r="T4" s="185"/>
      <c r="U4" s="185"/>
      <c r="V4" s="185"/>
    </row>
    <row r="5" spans="1:22" ht="21" customHeight="1" thickBot="1">
      <c r="A5" s="3"/>
      <c r="B5" s="139"/>
      <c r="C5" s="139"/>
      <c r="D5" s="139"/>
      <c r="E5" s="139"/>
      <c r="F5" s="139"/>
      <c r="G5" s="139"/>
      <c r="H5" s="151" t="s">
        <v>95</v>
      </c>
      <c r="M5" s="3"/>
      <c r="N5" s="139"/>
      <c r="O5" s="139"/>
      <c r="P5" s="139"/>
      <c r="Q5" s="139"/>
      <c r="R5" s="139"/>
      <c r="S5" s="139"/>
      <c r="T5" s="139"/>
      <c r="U5" s="139"/>
      <c r="V5" s="184" t="s">
        <v>129</v>
      </c>
    </row>
    <row r="6" spans="1:22" ht="21" customHeight="1">
      <c r="A6" s="94" t="s">
        <v>94</v>
      </c>
      <c r="B6" s="94"/>
      <c r="C6" s="103"/>
      <c r="D6" s="149" t="s">
        <v>93</v>
      </c>
      <c r="E6" s="150" t="s">
        <v>94</v>
      </c>
      <c r="F6" s="94"/>
      <c r="G6" s="103"/>
      <c r="H6" s="149" t="s">
        <v>93</v>
      </c>
      <c r="M6" s="183" t="s">
        <v>128</v>
      </c>
      <c r="N6" s="183"/>
      <c r="O6" s="182"/>
      <c r="P6" s="181" t="s">
        <v>127</v>
      </c>
      <c r="Q6" s="150" t="s">
        <v>126</v>
      </c>
      <c r="R6" s="94"/>
      <c r="S6" s="103"/>
      <c r="T6" s="150" t="s">
        <v>125</v>
      </c>
      <c r="U6" s="94"/>
      <c r="V6" s="94"/>
    </row>
    <row r="7" spans="1:22" ht="21" customHeight="1">
      <c r="A7" s="148" t="s">
        <v>92</v>
      </c>
      <c r="B7" s="147"/>
      <c r="C7" s="146"/>
      <c r="D7" s="126">
        <v>78322</v>
      </c>
      <c r="E7" s="155" t="s">
        <v>91</v>
      </c>
      <c r="F7" s="156"/>
      <c r="G7" s="157"/>
      <c r="H7" s="130">
        <f>SUM(H9:H18)</f>
        <v>13318</v>
      </c>
      <c r="M7" s="96"/>
      <c r="N7" s="96"/>
      <c r="O7" s="97"/>
      <c r="P7" s="99"/>
      <c r="Q7" s="180" t="s">
        <v>122</v>
      </c>
      <c r="R7" s="76" t="s">
        <v>124</v>
      </c>
      <c r="S7" s="180" t="s">
        <v>123</v>
      </c>
      <c r="T7" s="76" t="s">
        <v>122</v>
      </c>
      <c r="U7" s="180" t="s">
        <v>121</v>
      </c>
      <c r="V7" s="76" t="s">
        <v>120</v>
      </c>
    </row>
    <row r="8" spans="1:22" ht="21" customHeight="1">
      <c r="A8" s="143">
        <v>6</v>
      </c>
      <c r="B8" s="143"/>
      <c r="C8" s="142"/>
      <c r="D8" s="126">
        <v>77346</v>
      </c>
      <c r="E8" s="125"/>
      <c r="F8" s="3"/>
      <c r="G8" s="123"/>
      <c r="H8" s="129"/>
      <c r="M8" s="145" t="s">
        <v>119</v>
      </c>
      <c r="N8" s="145"/>
      <c r="O8" s="144"/>
      <c r="P8" s="179">
        <v>2733.1</v>
      </c>
      <c r="Q8" s="179">
        <v>692</v>
      </c>
      <c r="R8" s="179">
        <v>197.3</v>
      </c>
      <c r="S8" s="179">
        <v>494.7</v>
      </c>
      <c r="T8" s="179">
        <f>SUM(T10:T11)</f>
        <v>2041.1</v>
      </c>
      <c r="U8" s="179">
        <f>SUM(U10:U11)</f>
        <v>1038.3</v>
      </c>
      <c r="V8" s="179">
        <f>SUM(V10:V11)</f>
        <v>1002.8000000000001</v>
      </c>
    </row>
    <row r="9" spans="1:22" ht="21" customHeight="1">
      <c r="A9" s="143">
        <v>7</v>
      </c>
      <c r="B9" s="143"/>
      <c r="C9" s="142"/>
      <c r="D9" s="126">
        <v>76597</v>
      </c>
      <c r="E9" s="125"/>
      <c r="F9" s="124" t="s">
        <v>90</v>
      </c>
      <c r="G9" s="127" t="s">
        <v>56</v>
      </c>
      <c r="H9" s="122">
        <v>740</v>
      </c>
      <c r="M9" s="168"/>
      <c r="N9" s="168"/>
      <c r="O9" s="175"/>
      <c r="P9" s="3"/>
      <c r="Q9" s="3"/>
      <c r="R9" s="3"/>
      <c r="S9" s="3"/>
      <c r="T9" s="3"/>
      <c r="U9" s="3"/>
      <c r="V9" s="3"/>
    </row>
    <row r="10" spans="1:22" ht="21" customHeight="1">
      <c r="A10" s="143">
        <v>8</v>
      </c>
      <c r="B10" s="143"/>
      <c r="C10" s="142"/>
      <c r="D10" s="126">
        <v>75710</v>
      </c>
      <c r="E10" s="125"/>
      <c r="F10" s="124" t="s">
        <v>89</v>
      </c>
      <c r="G10" s="127" t="s">
        <v>56</v>
      </c>
      <c r="H10" s="122">
        <v>1536</v>
      </c>
      <c r="M10" s="168"/>
      <c r="N10" s="167" t="s">
        <v>118</v>
      </c>
      <c r="O10" s="166"/>
      <c r="P10" s="162">
        <f>SUM(Q10,T10)</f>
        <v>257.70000000000005</v>
      </c>
      <c r="Q10" s="162">
        <f>SUM(R10:S10)</f>
        <v>96.4</v>
      </c>
      <c r="R10" s="162">
        <v>0</v>
      </c>
      <c r="S10" s="162">
        <v>96.4</v>
      </c>
      <c r="T10" s="162">
        <f>SUM(U10:V10)</f>
        <v>161.3</v>
      </c>
      <c r="U10" s="162">
        <v>92.9</v>
      </c>
      <c r="V10" s="162">
        <v>68.4</v>
      </c>
    </row>
    <row r="11" spans="1:22" ht="21" customHeight="1">
      <c r="A11" s="141">
        <v>9</v>
      </c>
      <c r="B11" s="141"/>
      <c r="C11" s="140"/>
      <c r="D11" s="136">
        <f>SUM(D14,H20)</f>
        <v>72177</v>
      </c>
      <c r="E11" s="125"/>
      <c r="F11" s="124" t="s">
        <v>88</v>
      </c>
      <c r="G11" s="127" t="s">
        <v>56</v>
      </c>
      <c r="H11" s="122">
        <v>874</v>
      </c>
      <c r="M11" s="168"/>
      <c r="N11" s="167" t="s">
        <v>117</v>
      </c>
      <c r="O11" s="166"/>
      <c r="P11" s="162">
        <v>2475.5</v>
      </c>
      <c r="Q11" s="162">
        <f>SUM(Q12:Q13)</f>
        <v>595.7</v>
      </c>
      <c r="R11" s="162">
        <v>197.3</v>
      </c>
      <c r="S11" s="162">
        <f>SUM(S12:S13)</f>
        <v>398.40000000000003</v>
      </c>
      <c r="T11" s="162">
        <v>1879.8</v>
      </c>
      <c r="U11" s="162">
        <v>945.4</v>
      </c>
      <c r="V11" s="162">
        <f>SUM(V12:V13)</f>
        <v>934.4000000000001</v>
      </c>
    </row>
    <row r="12" spans="1:22" ht="21" customHeight="1">
      <c r="A12" s="3"/>
      <c r="B12" s="128"/>
      <c r="C12" s="123"/>
      <c r="D12" s="137"/>
      <c r="E12" s="134"/>
      <c r="F12" s="124" t="s">
        <v>87</v>
      </c>
      <c r="G12" s="127" t="s">
        <v>56</v>
      </c>
      <c r="H12" s="122">
        <v>659</v>
      </c>
      <c r="M12" s="168"/>
      <c r="N12" s="167" t="s">
        <v>116</v>
      </c>
      <c r="O12" s="166"/>
      <c r="P12" s="162">
        <f>SUM(P25:P28)</f>
        <v>1873</v>
      </c>
      <c r="Q12" s="162">
        <v>554.7</v>
      </c>
      <c r="R12" s="162">
        <v>197.3</v>
      </c>
      <c r="S12" s="162">
        <f>SUM(S25:S28)</f>
        <v>357.40000000000003</v>
      </c>
      <c r="T12" s="162">
        <v>1318.3</v>
      </c>
      <c r="U12" s="162">
        <f>SUM(U25:U28)</f>
        <v>709.6999999999999</v>
      </c>
      <c r="V12" s="162">
        <f>SUM(V25:V28)</f>
        <v>608.7</v>
      </c>
    </row>
    <row r="13" spans="1:22" ht="21" customHeight="1">
      <c r="A13" s="3"/>
      <c r="B13" s="3"/>
      <c r="C13" s="123"/>
      <c r="D13" s="137"/>
      <c r="E13" s="134"/>
      <c r="F13" s="124" t="s">
        <v>86</v>
      </c>
      <c r="G13" s="123"/>
      <c r="H13" s="122">
        <v>2001</v>
      </c>
      <c r="M13" s="168"/>
      <c r="N13" s="167" t="s">
        <v>115</v>
      </c>
      <c r="O13" s="166"/>
      <c r="P13" s="162">
        <v>602.4</v>
      </c>
      <c r="Q13" s="162">
        <f>SUM(Q31:Q33)</f>
        <v>41</v>
      </c>
      <c r="R13" s="162">
        <f>SUM(R31:R33)</f>
        <v>0</v>
      </c>
      <c r="S13" s="162">
        <f>SUM(S31:S33)</f>
        <v>41</v>
      </c>
      <c r="T13" s="162">
        <v>561.5</v>
      </c>
      <c r="U13" s="162">
        <v>235.8</v>
      </c>
      <c r="V13" s="162">
        <f>SUM(V31:V33)</f>
        <v>325.7</v>
      </c>
    </row>
    <row r="14" spans="1:22" ht="21" customHeight="1">
      <c r="A14" s="132" t="s">
        <v>85</v>
      </c>
      <c r="B14" s="132"/>
      <c r="C14" s="131"/>
      <c r="D14" s="136">
        <f>SUM(D17,H7)</f>
        <v>64214</v>
      </c>
      <c r="E14" s="125"/>
      <c r="F14" s="124" t="s">
        <v>84</v>
      </c>
      <c r="G14" s="127" t="s">
        <v>56</v>
      </c>
      <c r="H14" s="122">
        <v>846</v>
      </c>
      <c r="M14" s="168"/>
      <c r="N14" s="167" t="s">
        <v>114</v>
      </c>
      <c r="O14" s="166"/>
      <c r="P14" s="162">
        <f>SUM(Q14,T14)</f>
        <v>2409.2</v>
      </c>
      <c r="Q14" s="162">
        <f>SUM(R14:S14)</f>
        <v>565.2</v>
      </c>
      <c r="R14" s="162">
        <v>187.3</v>
      </c>
      <c r="S14" s="162">
        <v>377.9</v>
      </c>
      <c r="T14" s="162">
        <f>SUM(U14:V14)</f>
        <v>1844</v>
      </c>
      <c r="U14" s="162">
        <v>921.7</v>
      </c>
      <c r="V14" s="162">
        <v>922.3</v>
      </c>
    </row>
    <row r="15" spans="1:22" ht="21" customHeight="1">
      <c r="A15" s="3"/>
      <c r="B15" s="139"/>
      <c r="C15" s="138"/>
      <c r="D15" s="137"/>
      <c r="E15" s="134"/>
      <c r="F15" s="124" t="s">
        <v>83</v>
      </c>
      <c r="G15" s="127" t="s">
        <v>56</v>
      </c>
      <c r="H15" s="122">
        <v>354</v>
      </c>
      <c r="M15" s="164"/>
      <c r="N15" s="164"/>
      <c r="O15" s="175"/>
      <c r="P15" s="174"/>
      <c r="Q15" s="171"/>
      <c r="R15" s="170"/>
      <c r="S15" s="170"/>
      <c r="T15" s="171"/>
      <c r="U15" s="170"/>
      <c r="V15" s="170"/>
    </row>
    <row r="16" spans="1:22" ht="21" customHeight="1">
      <c r="A16" s="3"/>
      <c r="B16" s="3"/>
      <c r="C16" s="123"/>
      <c r="D16" s="137"/>
      <c r="E16" s="134"/>
      <c r="F16" s="124" t="s">
        <v>77</v>
      </c>
      <c r="G16" s="123"/>
      <c r="H16" s="122">
        <v>1689</v>
      </c>
      <c r="M16" s="164"/>
      <c r="N16" s="176" t="s">
        <v>113</v>
      </c>
      <c r="O16" s="166"/>
      <c r="P16" s="169"/>
      <c r="Q16" s="169"/>
      <c r="R16" s="169"/>
      <c r="S16" s="169"/>
      <c r="T16" s="169"/>
      <c r="U16" s="169"/>
      <c r="V16" s="169"/>
    </row>
    <row r="17" spans="1:22" ht="21" customHeight="1">
      <c r="A17" s="3"/>
      <c r="B17" s="132" t="s">
        <v>82</v>
      </c>
      <c r="C17" s="131"/>
      <c r="D17" s="136">
        <f>SUM(D20:D34)</f>
        <v>50896</v>
      </c>
      <c r="E17" s="125"/>
      <c r="F17" s="124" t="s">
        <v>75</v>
      </c>
      <c r="G17" s="123"/>
      <c r="H17" s="122">
        <v>875</v>
      </c>
      <c r="M17" s="164"/>
      <c r="N17" s="164"/>
      <c r="O17" s="165" t="s">
        <v>111</v>
      </c>
      <c r="P17" s="162">
        <f>SUM(Q17,T17)</f>
        <v>2159</v>
      </c>
      <c r="Q17" s="162">
        <f>SUM(R17:S17)</f>
        <v>632</v>
      </c>
      <c r="R17" s="178">
        <v>260</v>
      </c>
      <c r="S17" s="178">
        <v>372</v>
      </c>
      <c r="T17" s="162">
        <f>SUM(U17:V17)</f>
        <v>1527</v>
      </c>
      <c r="U17" s="178">
        <v>778</v>
      </c>
      <c r="V17" s="178">
        <v>749</v>
      </c>
    </row>
    <row r="18" spans="1:22" ht="21" customHeight="1">
      <c r="A18" s="3"/>
      <c r="B18" s="3"/>
      <c r="C18" s="123"/>
      <c r="D18" s="135"/>
      <c r="E18" s="134"/>
      <c r="F18" s="124" t="s">
        <v>53</v>
      </c>
      <c r="G18" s="123"/>
      <c r="H18" s="122">
        <v>3744</v>
      </c>
      <c r="M18" s="164"/>
      <c r="N18" s="164"/>
      <c r="O18" s="165" t="s">
        <v>110</v>
      </c>
      <c r="P18" s="162">
        <v>47.3</v>
      </c>
      <c r="Q18" s="162">
        <f>SUM(R18:S18)</f>
        <v>17.8</v>
      </c>
      <c r="R18" s="162">
        <v>9.3</v>
      </c>
      <c r="S18" s="162">
        <v>8.5</v>
      </c>
      <c r="T18" s="162">
        <v>29.5</v>
      </c>
      <c r="U18" s="162">
        <v>19.1</v>
      </c>
      <c r="V18" s="162">
        <v>10.3</v>
      </c>
    </row>
    <row r="19" spans="1:22" ht="21" customHeight="1">
      <c r="A19" s="3"/>
      <c r="B19" s="3"/>
      <c r="C19" s="123"/>
      <c r="D19" s="135"/>
      <c r="E19" s="134"/>
      <c r="F19" s="3"/>
      <c r="G19" s="123"/>
      <c r="H19" s="129"/>
      <c r="M19" s="164"/>
      <c r="N19" s="164"/>
      <c r="O19" s="175"/>
      <c r="P19" s="174"/>
      <c r="Q19" s="171"/>
      <c r="R19" s="172"/>
      <c r="S19" s="170"/>
      <c r="T19" s="171"/>
      <c r="U19" s="172"/>
      <c r="V19" s="170"/>
    </row>
    <row r="20" spans="1:22" ht="21" customHeight="1">
      <c r="A20" s="3"/>
      <c r="B20" s="124" t="s">
        <v>81</v>
      </c>
      <c r="C20" s="123"/>
      <c r="D20" s="126">
        <v>1372</v>
      </c>
      <c r="E20" s="133" t="s">
        <v>80</v>
      </c>
      <c r="F20" s="132"/>
      <c r="G20" s="131"/>
      <c r="H20" s="130">
        <f>SUM(H22:H34)</f>
        <v>7963</v>
      </c>
      <c r="M20" s="164"/>
      <c r="N20" s="176" t="s">
        <v>112</v>
      </c>
      <c r="O20" s="166"/>
      <c r="P20" s="169"/>
      <c r="Q20" s="169"/>
      <c r="R20" s="169"/>
      <c r="S20" s="169"/>
      <c r="T20" s="169"/>
      <c r="U20" s="169"/>
      <c r="V20" s="169"/>
    </row>
    <row r="21" spans="1:22" ht="21" customHeight="1">
      <c r="A21" s="3"/>
      <c r="B21" s="124" t="s">
        <v>79</v>
      </c>
      <c r="C21" s="123"/>
      <c r="D21" s="126">
        <v>2747</v>
      </c>
      <c r="E21" s="125"/>
      <c r="F21" s="3"/>
      <c r="G21" s="123"/>
      <c r="H21" s="129"/>
      <c r="M21" s="164"/>
      <c r="N21" s="164"/>
      <c r="O21" s="165" t="s">
        <v>111</v>
      </c>
      <c r="P21" s="162">
        <f>SUM(Q21,T21)</f>
        <v>69</v>
      </c>
      <c r="Q21" s="162">
        <f>SUM(R21:S21)</f>
        <v>37</v>
      </c>
      <c r="R21" s="178">
        <v>4</v>
      </c>
      <c r="S21" s="178">
        <v>33</v>
      </c>
      <c r="T21" s="162">
        <f>SUM(U21:V21)</f>
        <v>32</v>
      </c>
      <c r="U21" s="178">
        <v>21</v>
      </c>
      <c r="V21" s="178">
        <v>11</v>
      </c>
    </row>
    <row r="22" spans="1:22" ht="21" customHeight="1">
      <c r="A22" s="3"/>
      <c r="B22" s="124" t="s">
        <v>78</v>
      </c>
      <c r="C22" s="127" t="s">
        <v>56</v>
      </c>
      <c r="D22" s="126">
        <v>928</v>
      </c>
      <c r="E22" s="125"/>
      <c r="F22" s="124" t="s">
        <v>77</v>
      </c>
      <c r="G22" s="123"/>
      <c r="H22" s="122">
        <v>1335</v>
      </c>
      <c r="M22" s="164"/>
      <c r="N22" s="164"/>
      <c r="O22" s="165" t="s">
        <v>110</v>
      </c>
      <c r="P22" s="162">
        <v>18.9</v>
      </c>
      <c r="Q22" s="162">
        <f>SUM(R22:S22)</f>
        <v>12.6</v>
      </c>
      <c r="R22" s="162">
        <v>0.6</v>
      </c>
      <c r="S22" s="162">
        <v>12</v>
      </c>
      <c r="T22" s="162">
        <f>SUM(U22:V22)</f>
        <v>6.3999999999999995</v>
      </c>
      <c r="U22" s="162">
        <v>4.6</v>
      </c>
      <c r="V22" s="162">
        <v>1.8</v>
      </c>
    </row>
    <row r="23" spans="1:22" ht="21" customHeight="1">
      <c r="A23" s="3"/>
      <c r="B23" s="124" t="s">
        <v>76</v>
      </c>
      <c r="C23" s="123"/>
      <c r="D23" s="126">
        <v>1712</v>
      </c>
      <c r="E23" s="125"/>
      <c r="F23" s="124" t="s">
        <v>75</v>
      </c>
      <c r="G23" s="123"/>
      <c r="H23" s="122">
        <v>581</v>
      </c>
      <c r="M23" s="164"/>
      <c r="N23" s="164"/>
      <c r="O23" s="175"/>
      <c r="P23" s="174"/>
      <c r="Q23" s="171"/>
      <c r="R23" s="170"/>
      <c r="S23" s="170"/>
      <c r="T23" s="171"/>
      <c r="U23" s="170"/>
      <c r="V23" s="170"/>
    </row>
    <row r="24" spans="1:22" ht="21" customHeight="1">
      <c r="A24" s="3"/>
      <c r="B24" s="124" t="s">
        <v>74</v>
      </c>
      <c r="C24" s="123"/>
      <c r="D24" s="126">
        <v>4537</v>
      </c>
      <c r="E24" s="125"/>
      <c r="F24" s="124" t="s">
        <v>73</v>
      </c>
      <c r="G24" s="123"/>
      <c r="H24" s="122">
        <v>498</v>
      </c>
      <c r="M24" s="164"/>
      <c r="N24" s="176" t="s">
        <v>109</v>
      </c>
      <c r="O24" s="166"/>
      <c r="P24" s="169"/>
      <c r="Q24" s="169"/>
      <c r="R24" s="169"/>
      <c r="S24" s="169"/>
      <c r="T24" s="169"/>
      <c r="U24" s="169"/>
      <c r="V24" s="169"/>
    </row>
    <row r="25" spans="1:22" ht="21" customHeight="1">
      <c r="A25" s="3"/>
      <c r="B25" s="124" t="s">
        <v>72</v>
      </c>
      <c r="C25" s="123"/>
      <c r="D25" s="126">
        <v>901</v>
      </c>
      <c r="E25" s="125"/>
      <c r="F25" s="124" t="s">
        <v>71</v>
      </c>
      <c r="G25" s="123"/>
      <c r="H25" s="122">
        <v>515</v>
      </c>
      <c r="M25" s="164"/>
      <c r="N25" s="164"/>
      <c r="O25" s="175" t="s">
        <v>108</v>
      </c>
      <c r="P25" s="162">
        <f>SUM(Q25,T25)</f>
        <v>14.8</v>
      </c>
      <c r="Q25" s="162">
        <f>SUM(R25:S25)</f>
        <v>0.8</v>
      </c>
      <c r="R25" s="162">
        <v>0</v>
      </c>
      <c r="S25" s="162">
        <v>0.8</v>
      </c>
      <c r="T25" s="162">
        <f>SUM(U25:V25)</f>
        <v>14</v>
      </c>
      <c r="U25" s="162">
        <v>11.6</v>
      </c>
      <c r="V25" s="162">
        <v>2.4</v>
      </c>
    </row>
    <row r="26" spans="1:22" ht="21" customHeight="1">
      <c r="A26" s="3"/>
      <c r="B26" s="124" t="s">
        <v>70</v>
      </c>
      <c r="C26" s="123"/>
      <c r="D26" s="126">
        <v>1084</v>
      </c>
      <c r="E26" s="125"/>
      <c r="F26" s="124" t="s">
        <v>69</v>
      </c>
      <c r="G26" s="123"/>
      <c r="H26" s="122">
        <v>702</v>
      </c>
      <c r="M26" s="164"/>
      <c r="N26" s="164"/>
      <c r="O26" s="189" t="s">
        <v>133</v>
      </c>
      <c r="P26" s="162">
        <f>SUM(Q26,T26)</f>
        <v>111</v>
      </c>
      <c r="Q26" s="162">
        <f>SUM(R26:S26)</f>
        <v>40.7</v>
      </c>
      <c r="R26" s="162">
        <v>36.7</v>
      </c>
      <c r="S26" s="162">
        <v>4</v>
      </c>
      <c r="T26" s="162">
        <f>SUM(U26:V26)</f>
        <v>70.3</v>
      </c>
      <c r="U26" s="162">
        <v>57</v>
      </c>
      <c r="V26" s="162">
        <v>13.3</v>
      </c>
    </row>
    <row r="27" spans="1:22" ht="21" customHeight="1">
      <c r="A27" s="3"/>
      <c r="B27" s="124" t="s">
        <v>68</v>
      </c>
      <c r="C27" s="127" t="s">
        <v>56</v>
      </c>
      <c r="D27" s="126">
        <v>1212</v>
      </c>
      <c r="E27" s="125"/>
      <c r="F27" s="124" t="s">
        <v>67</v>
      </c>
      <c r="G27" s="123"/>
      <c r="H27" s="122">
        <v>98</v>
      </c>
      <c r="M27" s="164"/>
      <c r="N27" s="164"/>
      <c r="O27" s="189" t="s">
        <v>134</v>
      </c>
      <c r="P27" s="162">
        <f>SUM(Q27,T27)</f>
        <v>1602.3</v>
      </c>
      <c r="Q27" s="162">
        <f>SUM(R27:S27)</f>
        <v>507.20000000000005</v>
      </c>
      <c r="R27" s="162">
        <v>160.1</v>
      </c>
      <c r="S27" s="162">
        <v>347.1</v>
      </c>
      <c r="T27" s="162">
        <f>SUM(U27:V27)</f>
        <v>1095.1</v>
      </c>
      <c r="U27" s="162">
        <v>584.3</v>
      </c>
      <c r="V27" s="162">
        <v>510.8</v>
      </c>
    </row>
    <row r="28" spans="1:22" ht="21" customHeight="1">
      <c r="A28" s="3"/>
      <c r="B28" s="124" t="s">
        <v>66</v>
      </c>
      <c r="C28" s="123"/>
      <c r="D28" s="126">
        <v>3503</v>
      </c>
      <c r="E28" s="125"/>
      <c r="F28" s="124" t="s">
        <v>65</v>
      </c>
      <c r="G28" s="123"/>
      <c r="H28" s="122">
        <v>323</v>
      </c>
      <c r="M28" s="164"/>
      <c r="N28" s="164"/>
      <c r="O28" s="189" t="s">
        <v>135</v>
      </c>
      <c r="P28" s="162">
        <f>SUM(Q28,T28)</f>
        <v>144.9</v>
      </c>
      <c r="Q28" s="162">
        <f>SUM(R28:S28)</f>
        <v>5.9</v>
      </c>
      <c r="R28" s="162">
        <v>0.4</v>
      </c>
      <c r="S28" s="162">
        <v>5.5</v>
      </c>
      <c r="T28" s="162">
        <f>SUM(U28:V28)</f>
        <v>139</v>
      </c>
      <c r="U28" s="162">
        <v>56.8</v>
      </c>
      <c r="V28" s="162">
        <v>82.2</v>
      </c>
    </row>
    <row r="29" spans="1:22" ht="21" customHeight="1">
      <c r="A29" s="3"/>
      <c r="B29" s="124" t="s">
        <v>64</v>
      </c>
      <c r="C29" s="123"/>
      <c r="D29" s="126">
        <v>2660</v>
      </c>
      <c r="E29" s="125"/>
      <c r="F29" s="124" t="s">
        <v>63</v>
      </c>
      <c r="G29" s="123"/>
      <c r="H29" s="122">
        <v>658</v>
      </c>
      <c r="M29" s="164"/>
      <c r="N29" s="164"/>
      <c r="O29" s="175"/>
      <c r="P29" s="174"/>
      <c r="Q29" s="171"/>
      <c r="R29" s="170"/>
      <c r="S29" s="170"/>
      <c r="T29" s="177"/>
      <c r="U29" s="172"/>
      <c r="V29" s="170"/>
    </row>
    <row r="30" spans="1:22" ht="21" customHeight="1">
      <c r="A30" s="3"/>
      <c r="B30" s="124" t="s">
        <v>62</v>
      </c>
      <c r="C30" s="123"/>
      <c r="D30" s="126">
        <v>23113</v>
      </c>
      <c r="E30" s="125"/>
      <c r="F30" s="128" t="s">
        <v>61</v>
      </c>
      <c r="G30" s="123"/>
      <c r="H30" s="122">
        <v>228</v>
      </c>
      <c r="M30" s="164"/>
      <c r="N30" s="176" t="s">
        <v>107</v>
      </c>
      <c r="O30" s="166"/>
      <c r="P30" s="169"/>
      <c r="Q30" s="169"/>
      <c r="R30" s="169"/>
      <c r="S30" s="169"/>
      <c r="T30" s="169"/>
      <c r="U30" s="169"/>
      <c r="V30" s="169"/>
    </row>
    <row r="31" spans="1:22" ht="21" customHeight="1">
      <c r="A31" s="3"/>
      <c r="B31" s="124" t="s">
        <v>60</v>
      </c>
      <c r="C31" s="123"/>
      <c r="D31" s="126">
        <v>1413</v>
      </c>
      <c r="E31" s="125"/>
      <c r="F31" s="124" t="s">
        <v>59</v>
      </c>
      <c r="G31" s="123"/>
      <c r="H31" s="122">
        <v>185</v>
      </c>
      <c r="M31" s="164"/>
      <c r="N31" s="164"/>
      <c r="O31" s="175" t="s">
        <v>106</v>
      </c>
      <c r="P31" s="162">
        <v>43.1</v>
      </c>
      <c r="Q31" s="162">
        <f>SUM(R31:S31)</f>
        <v>4.2</v>
      </c>
      <c r="R31" s="162">
        <v>0</v>
      </c>
      <c r="S31" s="162">
        <v>4.2</v>
      </c>
      <c r="T31" s="162">
        <f>SUM(U31:V31)</f>
        <v>39</v>
      </c>
      <c r="U31" s="162">
        <v>17</v>
      </c>
      <c r="V31" s="162">
        <v>22</v>
      </c>
    </row>
    <row r="32" spans="1:22" ht="21" customHeight="1">
      <c r="A32" s="3"/>
      <c r="B32" s="124" t="s">
        <v>58</v>
      </c>
      <c r="C32" s="123"/>
      <c r="D32" s="126">
        <v>1860</v>
      </c>
      <c r="E32" s="125"/>
      <c r="F32" s="124" t="s">
        <v>57</v>
      </c>
      <c r="G32" s="127" t="s">
        <v>56</v>
      </c>
      <c r="H32" s="122">
        <v>335</v>
      </c>
      <c r="M32" s="164"/>
      <c r="N32" s="164"/>
      <c r="O32" s="189" t="s">
        <v>136</v>
      </c>
      <c r="P32" s="162">
        <f>SUM(Q32,T32)</f>
        <v>390.1</v>
      </c>
      <c r="Q32" s="162">
        <f>SUM(R32:S32)</f>
        <v>25.5</v>
      </c>
      <c r="R32" s="162">
        <v>0</v>
      </c>
      <c r="S32" s="162">
        <v>25.5</v>
      </c>
      <c r="T32" s="162">
        <f>SUM(U32:V32)</f>
        <v>364.6</v>
      </c>
      <c r="U32" s="162">
        <v>158.7</v>
      </c>
      <c r="V32" s="162">
        <v>205.9</v>
      </c>
    </row>
    <row r="33" spans="1:22" ht="21" customHeight="1">
      <c r="A33" s="3"/>
      <c r="B33" s="124" t="s">
        <v>55</v>
      </c>
      <c r="C33" s="123"/>
      <c r="D33" s="126">
        <v>1978</v>
      </c>
      <c r="E33" s="125"/>
      <c r="F33" s="124" t="s">
        <v>54</v>
      </c>
      <c r="G33" s="123"/>
      <c r="H33" s="122">
        <v>411</v>
      </c>
      <c r="M33" s="164"/>
      <c r="N33" s="164"/>
      <c r="O33" s="189" t="s">
        <v>137</v>
      </c>
      <c r="P33" s="162">
        <v>169.2</v>
      </c>
      <c r="Q33" s="162">
        <f>SUM(R33:S33)</f>
        <v>11.3</v>
      </c>
      <c r="R33" s="162">
        <v>0</v>
      </c>
      <c r="S33" s="162">
        <v>11.3</v>
      </c>
      <c r="T33" s="162">
        <f>SUM(U33:V33)</f>
        <v>158</v>
      </c>
      <c r="U33" s="162">
        <v>60.2</v>
      </c>
      <c r="V33" s="162">
        <v>97.8</v>
      </c>
    </row>
    <row r="34" spans="1:22" ht="21" customHeight="1">
      <c r="A34" s="121"/>
      <c r="B34" s="118" t="s">
        <v>53</v>
      </c>
      <c r="C34" s="117"/>
      <c r="D34" s="120">
        <v>1876</v>
      </c>
      <c r="E34" s="119"/>
      <c r="F34" s="118" t="s">
        <v>53</v>
      </c>
      <c r="G34" s="117"/>
      <c r="H34" s="116">
        <v>2094</v>
      </c>
      <c r="M34" s="164"/>
      <c r="N34" s="164"/>
      <c r="O34" s="175"/>
      <c r="P34" s="174"/>
      <c r="Q34" s="171"/>
      <c r="R34" s="173"/>
      <c r="S34" s="172"/>
      <c r="T34" s="171"/>
      <c r="U34" s="170"/>
      <c r="V34" s="170"/>
    </row>
    <row r="35" spans="1:22" ht="21" customHeight="1">
      <c r="A35" s="115" t="s">
        <v>52</v>
      </c>
      <c r="B35" s="3"/>
      <c r="C35" s="3"/>
      <c r="D35" s="3"/>
      <c r="E35" s="3"/>
      <c r="F35" s="3"/>
      <c r="G35" s="3"/>
      <c r="H35" s="3"/>
      <c r="M35" s="132" t="s">
        <v>105</v>
      </c>
      <c r="N35" s="132"/>
      <c r="O35" s="131"/>
      <c r="P35" s="169"/>
      <c r="Q35" s="169"/>
      <c r="R35" s="169"/>
      <c r="S35" s="169"/>
      <c r="T35" s="169"/>
      <c r="U35" s="169"/>
      <c r="V35" s="169"/>
    </row>
    <row r="36" spans="1:22" ht="21" customHeight="1">
      <c r="A36" s="3" t="s">
        <v>51</v>
      </c>
      <c r="B36" s="3"/>
      <c r="C36" s="3"/>
      <c r="D36" s="3"/>
      <c r="E36" s="3"/>
      <c r="F36" s="3"/>
      <c r="G36" s="3"/>
      <c r="H36" s="3"/>
      <c r="M36" s="168"/>
      <c r="N36" s="167" t="s">
        <v>104</v>
      </c>
      <c r="O36" s="166"/>
      <c r="P36" s="163">
        <v>2428.2</v>
      </c>
      <c r="Q36" s="162">
        <v>591.5</v>
      </c>
      <c r="R36" s="162">
        <f>SUM(R37:R39)</f>
        <v>197.29999999999998</v>
      </c>
      <c r="S36" s="162">
        <v>394.2</v>
      </c>
      <c r="T36" s="162">
        <f>SUM(U36:V36)</f>
        <v>1836.6999999999998</v>
      </c>
      <c r="U36" s="162">
        <f>SUM(U37:U39)</f>
        <v>930.3</v>
      </c>
      <c r="V36" s="162">
        <f>SUM(V37:V39)</f>
        <v>906.3999999999999</v>
      </c>
    </row>
    <row r="37" spans="13:22" ht="21" customHeight="1">
      <c r="M37" s="164"/>
      <c r="N37" s="164"/>
      <c r="O37" s="165" t="s">
        <v>103</v>
      </c>
      <c r="P37" s="162">
        <v>48.9</v>
      </c>
      <c r="Q37" s="162">
        <f>SUM(R37:S37)</f>
        <v>23.6</v>
      </c>
      <c r="R37" s="162">
        <v>6.1</v>
      </c>
      <c r="S37" s="162">
        <v>17.5</v>
      </c>
      <c r="T37" s="162">
        <v>25.4</v>
      </c>
      <c r="U37" s="162">
        <v>14.5</v>
      </c>
      <c r="V37" s="162">
        <v>10.8</v>
      </c>
    </row>
    <row r="38" spans="13:22" ht="21" customHeight="1">
      <c r="M38" s="164"/>
      <c r="N38" s="164"/>
      <c r="O38" s="165" t="s">
        <v>102</v>
      </c>
      <c r="P38" s="162">
        <f>SUM(Q38,T38)</f>
        <v>1727</v>
      </c>
      <c r="Q38" s="162">
        <v>537</v>
      </c>
      <c r="R38" s="162">
        <v>191.1</v>
      </c>
      <c r="S38" s="162">
        <v>346</v>
      </c>
      <c r="T38" s="162">
        <v>1190</v>
      </c>
      <c r="U38" s="162">
        <v>652</v>
      </c>
      <c r="V38" s="162">
        <v>537.9</v>
      </c>
    </row>
    <row r="39" spans="1:22" ht="21" customHeight="1">
      <c r="A39" s="154" t="s">
        <v>154</v>
      </c>
      <c r="B39" s="154"/>
      <c r="C39" s="154"/>
      <c r="D39" s="154"/>
      <c r="E39" s="154"/>
      <c r="F39" s="154"/>
      <c r="G39" s="154"/>
      <c r="H39" s="154"/>
      <c r="I39" s="154"/>
      <c r="J39" s="154"/>
      <c r="M39" s="164"/>
      <c r="N39" s="164"/>
      <c r="O39" s="188" t="s">
        <v>138</v>
      </c>
      <c r="P39" s="163">
        <f>SUM(Q39,T39)</f>
        <v>652.3</v>
      </c>
      <c r="Q39" s="162">
        <f>SUM(R39:S39)</f>
        <v>30.900000000000002</v>
      </c>
      <c r="R39" s="162">
        <v>0.1</v>
      </c>
      <c r="S39" s="162">
        <v>30.8</v>
      </c>
      <c r="T39" s="162">
        <v>621.4</v>
      </c>
      <c r="U39" s="162">
        <v>263.8</v>
      </c>
      <c r="V39" s="162">
        <v>357.7</v>
      </c>
    </row>
    <row r="40" spans="1:22" ht="21" customHeight="1">
      <c r="A40" s="153" t="s">
        <v>155</v>
      </c>
      <c r="B40" s="153"/>
      <c r="C40" s="153"/>
      <c r="D40" s="153"/>
      <c r="E40" s="153"/>
      <c r="F40" s="153"/>
      <c r="G40" s="153"/>
      <c r="H40" s="153"/>
      <c r="I40" s="153"/>
      <c r="J40" s="153"/>
      <c r="M40" s="161"/>
      <c r="N40" s="161"/>
      <c r="O40" s="160" t="s">
        <v>101</v>
      </c>
      <c r="P40" s="159">
        <v>47.5</v>
      </c>
      <c r="Q40" s="158">
        <f>SUM(R40:S40)</f>
        <v>4.2</v>
      </c>
      <c r="R40" s="158">
        <v>0</v>
      </c>
      <c r="S40" s="158">
        <v>4.2</v>
      </c>
      <c r="T40" s="158">
        <f>SUM(U40:V40)</f>
        <v>43.4</v>
      </c>
      <c r="U40" s="158">
        <v>15.1</v>
      </c>
      <c r="V40" s="158">
        <v>28.3</v>
      </c>
    </row>
    <row r="41" spans="1:22" ht="21" customHeight="1" thickBot="1">
      <c r="A41" s="3"/>
      <c r="B41" s="139"/>
      <c r="C41" s="139"/>
      <c r="D41" s="199"/>
      <c r="E41" s="139"/>
      <c r="G41" s="139"/>
      <c r="I41" s="199"/>
      <c r="J41" s="184" t="s">
        <v>153</v>
      </c>
      <c r="M41" s="60" t="s">
        <v>100</v>
      </c>
      <c r="N41" s="3"/>
      <c r="O41" s="3"/>
      <c r="P41" s="3"/>
      <c r="Q41" s="3"/>
      <c r="R41" s="3"/>
      <c r="S41" s="3"/>
      <c r="T41" s="3"/>
      <c r="U41" s="3"/>
      <c r="V41" s="3"/>
    </row>
    <row r="42" spans="1:22" ht="21" customHeight="1">
      <c r="A42" s="208" t="s">
        <v>152</v>
      </c>
      <c r="B42" s="208"/>
      <c r="C42" s="202"/>
      <c r="D42" s="198" t="s">
        <v>14</v>
      </c>
      <c r="E42" s="203" t="s">
        <v>151</v>
      </c>
      <c r="F42" s="203"/>
      <c r="G42" s="203" t="s">
        <v>150</v>
      </c>
      <c r="H42" s="203"/>
      <c r="I42" s="197" t="s">
        <v>149</v>
      </c>
      <c r="J42" s="196" t="s">
        <v>148</v>
      </c>
      <c r="M42" s="3" t="s">
        <v>99</v>
      </c>
      <c r="N42" s="3"/>
      <c r="O42" s="3"/>
      <c r="P42" s="134"/>
      <c r="Q42" s="134"/>
      <c r="R42" s="134"/>
      <c r="S42" s="134"/>
      <c r="T42" s="134"/>
      <c r="U42" s="134"/>
      <c r="V42" s="134"/>
    </row>
    <row r="43" spans="1:10" ht="21" customHeight="1">
      <c r="A43" s="145" t="s">
        <v>147</v>
      </c>
      <c r="B43" s="145"/>
      <c r="C43" s="144"/>
      <c r="D43" s="194">
        <f>SUM(D44:D45)</f>
        <v>3819</v>
      </c>
      <c r="E43" s="204">
        <f>SUM(E44:E45)</f>
        <v>3708</v>
      </c>
      <c r="F43" s="204"/>
      <c r="G43" s="204">
        <f>SUM(G44:G45)</f>
        <v>3718</v>
      </c>
      <c r="H43" s="204"/>
      <c r="I43" s="194">
        <f>SUM(I44:I45)</f>
        <v>3735</v>
      </c>
      <c r="J43" s="194">
        <f>SUM(J44:J45)</f>
        <v>3680</v>
      </c>
    </row>
    <row r="44" spans="1:10" ht="21" customHeight="1">
      <c r="A44" s="3"/>
      <c r="B44" s="176" t="s">
        <v>146</v>
      </c>
      <c r="C44" s="166"/>
      <c r="D44" s="193">
        <v>1941</v>
      </c>
      <c r="E44" s="205">
        <v>1912</v>
      </c>
      <c r="F44" s="205"/>
      <c r="G44" s="205">
        <v>1900</v>
      </c>
      <c r="H44" s="205"/>
      <c r="I44" s="12">
        <v>1891</v>
      </c>
      <c r="J44" s="12">
        <v>1899</v>
      </c>
    </row>
    <row r="45" spans="1:10" ht="21" customHeight="1">
      <c r="A45" s="3"/>
      <c r="B45" s="176" t="s">
        <v>145</v>
      </c>
      <c r="C45" s="166"/>
      <c r="D45" s="193">
        <v>1878</v>
      </c>
      <c r="E45" s="205">
        <v>1796</v>
      </c>
      <c r="F45" s="205"/>
      <c r="G45" s="205">
        <v>1818</v>
      </c>
      <c r="H45" s="205"/>
      <c r="I45" s="12">
        <v>1844</v>
      </c>
      <c r="J45" s="12">
        <v>1781</v>
      </c>
    </row>
    <row r="46" spans="1:10" ht="21" customHeight="1">
      <c r="A46" s="3"/>
      <c r="B46" s="3"/>
      <c r="C46" s="123"/>
      <c r="D46" s="168"/>
      <c r="E46" s="134"/>
      <c r="G46" s="134"/>
      <c r="I46" s="134"/>
      <c r="J46" s="134"/>
    </row>
    <row r="47" spans="1:10" ht="21" customHeight="1">
      <c r="A47" s="195" t="s">
        <v>144</v>
      </c>
      <c r="B47" s="195"/>
      <c r="C47" s="131"/>
      <c r="D47" s="194">
        <f>SUM(D48:D49)</f>
        <v>808461</v>
      </c>
      <c r="E47" s="206">
        <f>SUM(E48:E49)</f>
        <v>781406</v>
      </c>
      <c r="F47" s="206"/>
      <c r="G47" s="206">
        <f>SUM(G48:G49)</f>
        <v>780597</v>
      </c>
      <c r="H47" s="206"/>
      <c r="I47" s="194">
        <f>SUM(I48:I49)</f>
        <v>789043</v>
      </c>
      <c r="J47" s="194">
        <f>SUM(J48:J49)</f>
        <v>765931</v>
      </c>
    </row>
    <row r="48" spans="1:10" ht="21" customHeight="1">
      <c r="A48" s="3"/>
      <c r="B48" s="167" t="s">
        <v>143</v>
      </c>
      <c r="C48" s="166"/>
      <c r="D48" s="193">
        <v>786894</v>
      </c>
      <c r="E48" s="205">
        <v>759573</v>
      </c>
      <c r="F48" s="205"/>
      <c r="G48" s="205">
        <v>760612</v>
      </c>
      <c r="H48" s="205"/>
      <c r="I48" s="12">
        <v>769408</v>
      </c>
      <c r="J48" s="12">
        <v>748541</v>
      </c>
    </row>
    <row r="49" spans="1:10" ht="21" customHeight="1">
      <c r="A49" s="121"/>
      <c r="B49" s="192" t="s">
        <v>142</v>
      </c>
      <c r="C49" s="191"/>
      <c r="D49" s="190">
        <v>21567</v>
      </c>
      <c r="E49" s="207">
        <v>21833</v>
      </c>
      <c r="F49" s="207"/>
      <c r="G49" s="207">
        <v>19985</v>
      </c>
      <c r="H49" s="207"/>
      <c r="I49" s="119">
        <v>19635</v>
      </c>
      <c r="J49" s="119">
        <v>17390</v>
      </c>
    </row>
    <row r="50" spans="1:8" ht="21" customHeight="1">
      <c r="A50" s="60" t="s">
        <v>141</v>
      </c>
      <c r="B50" s="3"/>
      <c r="C50" s="3"/>
      <c r="D50" s="134"/>
      <c r="E50" s="134"/>
      <c r="F50" s="134"/>
      <c r="G50" s="134"/>
      <c r="H50" s="134"/>
    </row>
    <row r="51" spans="1:8" ht="21" customHeight="1">
      <c r="A51" s="60" t="s">
        <v>140</v>
      </c>
      <c r="B51" s="3"/>
      <c r="C51" s="3"/>
      <c r="D51" s="3"/>
      <c r="E51" s="3"/>
      <c r="F51" s="3"/>
      <c r="G51" s="3"/>
      <c r="H51" s="3"/>
    </row>
    <row r="52" spans="1:8" ht="21" customHeight="1">
      <c r="A52" s="3" t="s">
        <v>139</v>
      </c>
      <c r="B52" s="3"/>
      <c r="C52" s="3"/>
      <c r="D52" s="3"/>
      <c r="E52" s="3"/>
      <c r="F52" s="3"/>
      <c r="G52" s="3"/>
      <c r="H52" s="3"/>
    </row>
  </sheetData>
  <sheetProtection/>
  <mergeCells count="54">
    <mergeCell ref="E47:F47"/>
    <mergeCell ref="E48:F48"/>
    <mergeCell ref="E49:F49"/>
    <mergeCell ref="G43:H43"/>
    <mergeCell ref="G44:H44"/>
    <mergeCell ref="G45:H45"/>
    <mergeCell ref="G47:H47"/>
    <mergeCell ref="G48:H48"/>
    <mergeCell ref="G49:H49"/>
    <mergeCell ref="A40:J40"/>
    <mergeCell ref="E42:F42"/>
    <mergeCell ref="G42:H42"/>
    <mergeCell ref="E43:F43"/>
    <mergeCell ref="E44:F44"/>
    <mergeCell ref="E45:F45"/>
    <mergeCell ref="B48:C48"/>
    <mergeCell ref="B49:C49"/>
    <mergeCell ref="A43:C43"/>
    <mergeCell ref="B44:C44"/>
    <mergeCell ref="B45:C45"/>
    <mergeCell ref="A47:C47"/>
    <mergeCell ref="A42:C42"/>
    <mergeCell ref="A39:J39"/>
    <mergeCell ref="U1:V1"/>
    <mergeCell ref="N36:O36"/>
    <mergeCell ref="M35:O35"/>
    <mergeCell ref="M3:V3"/>
    <mergeCell ref="M4:V4"/>
    <mergeCell ref="Q6:S6"/>
    <mergeCell ref="T6:V6"/>
    <mergeCell ref="M6:O7"/>
    <mergeCell ref="P6:P7"/>
    <mergeCell ref="N20:O20"/>
    <mergeCell ref="N30:O30"/>
    <mergeCell ref="M8:O8"/>
    <mergeCell ref="N10:O10"/>
    <mergeCell ref="N11:O11"/>
    <mergeCell ref="N12:O12"/>
    <mergeCell ref="N13:O13"/>
    <mergeCell ref="N14:O14"/>
    <mergeCell ref="N16:O16"/>
    <mergeCell ref="A9:C9"/>
    <mergeCell ref="A10:C10"/>
    <mergeCell ref="A8:C8"/>
    <mergeCell ref="E20:G20"/>
    <mergeCell ref="A11:C11"/>
    <mergeCell ref="B17:C17"/>
    <mergeCell ref="A14:C14"/>
    <mergeCell ref="A3:H3"/>
    <mergeCell ref="A4:H4"/>
    <mergeCell ref="A7:C7"/>
    <mergeCell ref="E6:G6"/>
    <mergeCell ref="A6:C6"/>
    <mergeCell ref="N24:O24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zoomScalePageLayoutView="0" workbookViewId="0" topLeftCell="A1">
      <selection activeCell="A3" sqref="A3:Z3"/>
    </sheetView>
  </sheetViews>
  <sheetFormatPr defaultColWidth="8.796875" defaultRowHeight="18.75" customHeight="1"/>
  <cols>
    <col min="1" max="1" width="3.09765625" style="0" customWidth="1"/>
    <col min="2" max="16384" width="10.59765625" style="0" customWidth="1"/>
  </cols>
  <sheetData>
    <row r="1" spans="1:26" ht="18.75" customHeight="1">
      <c r="A1" s="107" t="s">
        <v>243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08" t="s">
        <v>242</v>
      </c>
      <c r="Y1" s="109"/>
      <c r="Z1" s="109"/>
    </row>
    <row r="2" spans="1:26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154" t="s">
        <v>241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1:26" ht="18.75" customHeight="1">
      <c r="A4" s="253" t="s">
        <v>240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thickBot="1">
      <c r="A5" s="3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1" t="s">
        <v>239</v>
      </c>
    </row>
    <row r="6" spans="1:26" ht="18.75" customHeight="1">
      <c r="A6" s="250" t="s">
        <v>238</v>
      </c>
      <c r="B6" s="182"/>
      <c r="C6" s="249"/>
      <c r="D6" s="249"/>
      <c r="E6" s="248"/>
      <c r="F6" s="248"/>
      <c r="G6" s="247" t="s">
        <v>237</v>
      </c>
      <c r="H6" s="246"/>
      <c r="I6" s="245" t="s">
        <v>236</v>
      </c>
      <c r="J6" s="183"/>
      <c r="K6" s="183"/>
      <c r="L6" s="183"/>
      <c r="M6" s="182"/>
      <c r="N6" s="243" t="s">
        <v>235</v>
      </c>
      <c r="O6" s="242"/>
      <c r="P6" s="242"/>
      <c r="Q6" s="242"/>
      <c r="R6" s="242"/>
      <c r="S6" s="242"/>
      <c r="T6" s="242"/>
      <c r="U6" s="244"/>
      <c r="V6" s="243" t="s">
        <v>234</v>
      </c>
      <c r="W6" s="242"/>
      <c r="X6" s="242"/>
      <c r="Y6" s="242"/>
      <c r="Z6" s="242"/>
    </row>
    <row r="7" spans="1:26" ht="18.75" customHeight="1">
      <c r="A7" s="152"/>
      <c r="B7" s="230"/>
      <c r="C7" s="241" t="s">
        <v>233</v>
      </c>
      <c r="D7" s="241" t="s">
        <v>232</v>
      </c>
      <c r="E7" s="241" t="s">
        <v>231</v>
      </c>
      <c r="F7" s="241" t="s">
        <v>230</v>
      </c>
      <c r="G7" s="240"/>
      <c r="H7" s="239"/>
      <c r="I7" s="101"/>
      <c r="J7" s="96"/>
      <c r="K7" s="96"/>
      <c r="L7" s="96"/>
      <c r="M7" s="97"/>
      <c r="N7" s="238" t="s">
        <v>229</v>
      </c>
      <c r="O7" s="88"/>
      <c r="P7" s="88"/>
      <c r="Q7" s="89"/>
      <c r="R7" s="238" t="s">
        <v>228</v>
      </c>
      <c r="S7" s="88"/>
      <c r="T7" s="88"/>
      <c r="U7" s="89"/>
      <c r="V7" s="226" t="s">
        <v>227</v>
      </c>
      <c r="W7" s="238" t="s">
        <v>226</v>
      </c>
      <c r="X7" s="88"/>
      <c r="Y7" s="88"/>
      <c r="Z7" s="88"/>
    </row>
    <row r="8" spans="1:26" ht="18.75" customHeight="1">
      <c r="A8" s="152"/>
      <c r="B8" s="230"/>
      <c r="C8" s="229"/>
      <c r="D8" s="229"/>
      <c r="E8" s="229"/>
      <c r="F8" s="229"/>
      <c r="G8" s="237"/>
      <c r="H8" s="236"/>
      <c r="I8" s="226" t="s">
        <v>225</v>
      </c>
      <c r="J8" s="90" t="s">
        <v>224</v>
      </c>
      <c r="K8" s="235"/>
      <c r="L8" s="90" t="s">
        <v>223</v>
      </c>
      <c r="M8" s="235"/>
      <c r="N8" s="232" t="s">
        <v>222</v>
      </c>
      <c r="O8" s="232" t="s">
        <v>221</v>
      </c>
      <c r="P8" s="232" t="s">
        <v>219</v>
      </c>
      <c r="Q8" s="232" t="s">
        <v>220</v>
      </c>
      <c r="R8" s="232" t="s">
        <v>219</v>
      </c>
      <c r="S8" s="232" t="s">
        <v>218</v>
      </c>
      <c r="T8" s="234" t="s">
        <v>217</v>
      </c>
      <c r="U8" s="233"/>
      <c r="V8" s="228"/>
      <c r="W8" s="226" t="s">
        <v>122</v>
      </c>
      <c r="X8" s="232" t="s">
        <v>216</v>
      </c>
      <c r="Y8" s="90" t="s">
        <v>215</v>
      </c>
      <c r="Z8" s="231"/>
    </row>
    <row r="9" spans="1:26" ht="18.75" customHeight="1">
      <c r="A9" s="152"/>
      <c r="B9" s="230"/>
      <c r="C9" s="229"/>
      <c r="D9" s="229"/>
      <c r="E9" s="229"/>
      <c r="F9" s="229"/>
      <c r="G9" s="98" t="s">
        <v>214</v>
      </c>
      <c r="H9" s="98" t="s">
        <v>213</v>
      </c>
      <c r="I9" s="228"/>
      <c r="J9" s="101"/>
      <c r="K9" s="97"/>
      <c r="L9" s="101"/>
      <c r="M9" s="97"/>
      <c r="N9" s="227"/>
      <c r="O9" s="227"/>
      <c r="P9" s="227"/>
      <c r="Q9" s="227"/>
      <c r="R9" s="227"/>
      <c r="S9" s="227"/>
      <c r="T9" s="227"/>
      <c r="U9" s="98" t="s">
        <v>212</v>
      </c>
      <c r="V9" s="228"/>
      <c r="W9" s="228"/>
      <c r="X9" s="227"/>
      <c r="Y9" s="101"/>
      <c r="Z9" s="96"/>
    </row>
    <row r="10" spans="1:26" ht="18.75" customHeight="1">
      <c r="A10" s="152"/>
      <c r="B10" s="230"/>
      <c r="C10" s="229"/>
      <c r="D10" s="229"/>
      <c r="E10" s="229"/>
      <c r="F10" s="229"/>
      <c r="G10" s="227"/>
      <c r="H10" s="227"/>
      <c r="I10" s="228"/>
      <c r="J10" s="226" t="s">
        <v>211</v>
      </c>
      <c r="K10" s="226" t="s">
        <v>210</v>
      </c>
      <c r="L10" s="226" t="s">
        <v>211</v>
      </c>
      <c r="M10" s="226" t="s">
        <v>210</v>
      </c>
      <c r="N10" s="227"/>
      <c r="O10" s="227"/>
      <c r="P10" s="227"/>
      <c r="Q10" s="227"/>
      <c r="R10" s="227"/>
      <c r="S10" s="227"/>
      <c r="T10" s="227"/>
      <c r="U10" s="227"/>
      <c r="V10" s="228"/>
      <c r="W10" s="228"/>
      <c r="X10" s="227"/>
      <c r="Y10" s="226" t="s">
        <v>209</v>
      </c>
      <c r="Z10" s="90" t="s">
        <v>208</v>
      </c>
    </row>
    <row r="11" spans="1:26" ht="18.75" customHeight="1">
      <c r="A11" s="96"/>
      <c r="B11" s="97"/>
      <c r="C11" s="225"/>
      <c r="D11" s="225"/>
      <c r="E11" s="225"/>
      <c r="F11" s="225"/>
      <c r="G11" s="224"/>
      <c r="H11" s="224"/>
      <c r="I11" s="99"/>
      <c r="J11" s="99"/>
      <c r="K11" s="99"/>
      <c r="L11" s="99"/>
      <c r="M11" s="99"/>
      <c r="N11" s="224"/>
      <c r="O11" s="224"/>
      <c r="P11" s="224"/>
      <c r="Q11" s="224"/>
      <c r="R11" s="224"/>
      <c r="S11" s="224"/>
      <c r="T11" s="224"/>
      <c r="U11" s="224"/>
      <c r="V11" s="99"/>
      <c r="W11" s="99"/>
      <c r="X11" s="224"/>
      <c r="Y11" s="99"/>
      <c r="Z11" s="101"/>
    </row>
    <row r="12" spans="1:26" ht="18.75" customHeight="1">
      <c r="A12" s="215" t="s">
        <v>207</v>
      </c>
      <c r="B12" s="214"/>
      <c r="C12" s="32">
        <v>9820.1</v>
      </c>
      <c r="D12" s="32">
        <v>121.3</v>
      </c>
      <c r="E12" s="32">
        <f>SUM(E14:E23,E26,E32,E42,E49,E55,E63,E69)</f>
        <v>54.32200000000001</v>
      </c>
      <c r="F12" s="32">
        <v>9644.5</v>
      </c>
      <c r="G12" s="32">
        <v>6535.2</v>
      </c>
      <c r="H12" s="32">
        <v>3109.3</v>
      </c>
      <c r="I12" s="32">
        <v>9585.2</v>
      </c>
      <c r="J12" s="30">
        <f>SUM(J14:J23,J26,J32,J42,J49,J55,J63,J69)</f>
        <v>5905</v>
      </c>
      <c r="K12" s="32">
        <v>55.1</v>
      </c>
      <c r="L12" s="30">
        <f>SUM(L14:L23,L26,L32,L42,L49,L55,L63,L69)</f>
        <v>27</v>
      </c>
      <c r="M12" s="32">
        <f>SUM(M14:M23,M26,M32,M42,M49,M55,M63,M69)</f>
        <v>4.2</v>
      </c>
      <c r="N12" s="32">
        <f>SUM(N14:N23,N26,N32,N42,N49,N55,N63,N69)</f>
        <v>9.8</v>
      </c>
      <c r="O12" s="32">
        <f>SUM(O14:O23,O26,O32,O42,O49,O55,O63,O69)</f>
        <v>72.3</v>
      </c>
      <c r="P12" s="32">
        <f>SUM(P14:P23,P26,P32,P42,P49,P55,P63,P69)</f>
        <v>2008.4</v>
      </c>
      <c r="Q12" s="32">
        <f>SUM(Q14:Q23,Q26,Q32,Q42,Q49,Q55,Q63,Q69)</f>
        <v>4445.5</v>
      </c>
      <c r="R12" s="32">
        <f>SUM(R14:R23,R26,R32,R42,R49,R55,R63,R69)</f>
        <v>31.9</v>
      </c>
      <c r="S12" s="32">
        <f>SUM(S14:S23,S26,S32,S42,S49,S55,S63,S69)</f>
        <v>300.6</v>
      </c>
      <c r="T12" s="32">
        <f>SUM(T14:T23,T26,T32,T42,T49,T55,T63,T69)</f>
        <v>2777.5000000000005</v>
      </c>
      <c r="U12" s="32">
        <f>SUM(U14:U23,U26,U32,U42,U49,U55,U63,U69)</f>
        <v>563.8000000000001</v>
      </c>
      <c r="V12" s="32">
        <f>SUM(V14:V23,V26,V32,V42,V49,V55,V63,V69)</f>
        <v>1575.1000000000001</v>
      </c>
      <c r="W12" s="32">
        <f>SUM(W14:W23,W26,W32,W42,W49,W55,W63,W69)</f>
        <v>8070.0999999999985</v>
      </c>
      <c r="X12" s="32">
        <f>SUM(X14:X23,X26,X32,X42,X49,X55,X63,X69)</f>
        <v>316.5</v>
      </c>
      <c r="Y12" s="32">
        <f>SUM(Y14:Y23,Y26,Y32,Y42,Y49,Y55,Y63,Y69)</f>
        <v>763.5</v>
      </c>
      <c r="Z12" s="32">
        <f>SUM(Z14:Z23,Z26,Z32,Z42,Z49,Z55,Z63,Z69)</f>
        <v>6990.1</v>
      </c>
    </row>
    <row r="13" spans="1:26" ht="18.75" customHeight="1">
      <c r="A13" s="223"/>
      <c r="B13" s="214"/>
      <c r="C13" s="222"/>
      <c r="D13" s="219"/>
      <c r="E13" s="219"/>
      <c r="F13" s="219"/>
      <c r="G13" s="219"/>
      <c r="H13" s="219"/>
      <c r="I13" s="219"/>
      <c r="J13" s="220"/>
      <c r="K13" s="219"/>
      <c r="L13" s="220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</row>
    <row r="14" spans="1:26" ht="18.75" customHeight="1">
      <c r="A14" s="215" t="s">
        <v>206</v>
      </c>
      <c r="B14" s="214"/>
      <c r="C14" s="221">
        <v>1896.6</v>
      </c>
      <c r="D14" s="32">
        <v>15.6</v>
      </c>
      <c r="E14" s="32">
        <v>4.7</v>
      </c>
      <c r="F14" s="32">
        <f>SUM(G14:H14)</f>
        <v>1876.4</v>
      </c>
      <c r="G14" s="32">
        <f>SUM(N14:Q14)</f>
        <v>1484.8000000000002</v>
      </c>
      <c r="H14" s="32">
        <f>SUM(R14:T14)</f>
        <v>391.6</v>
      </c>
      <c r="I14" s="32">
        <v>1864.7</v>
      </c>
      <c r="J14" s="30">
        <v>1252</v>
      </c>
      <c r="K14" s="32">
        <v>11.4</v>
      </c>
      <c r="L14" s="30">
        <v>2</v>
      </c>
      <c r="M14" s="32">
        <v>0.2</v>
      </c>
      <c r="N14" s="32">
        <v>4.7</v>
      </c>
      <c r="O14" s="32">
        <v>36.4</v>
      </c>
      <c r="P14" s="32">
        <v>455</v>
      </c>
      <c r="Q14" s="32">
        <v>988.7</v>
      </c>
      <c r="R14" s="32">
        <v>1.4</v>
      </c>
      <c r="S14" s="32">
        <v>11.7</v>
      </c>
      <c r="T14" s="32">
        <v>378.5</v>
      </c>
      <c r="U14" s="32">
        <v>71.6</v>
      </c>
      <c r="V14" s="32">
        <v>42</v>
      </c>
      <c r="W14" s="32">
        <f>SUM(X14:Z14)</f>
        <v>1834.2</v>
      </c>
      <c r="X14" s="32">
        <v>168.1</v>
      </c>
      <c r="Y14" s="32">
        <v>340.4</v>
      </c>
      <c r="Z14" s="32">
        <v>1325.7</v>
      </c>
    </row>
    <row r="15" spans="1:26" ht="18.75" customHeight="1">
      <c r="A15" s="215" t="s">
        <v>205</v>
      </c>
      <c r="B15" s="214"/>
      <c r="C15" s="221">
        <v>508.3</v>
      </c>
      <c r="D15" s="32">
        <v>2.4</v>
      </c>
      <c r="E15" s="32">
        <v>8.3</v>
      </c>
      <c r="F15" s="32">
        <f>SUM(G15:H15)</f>
        <v>497.5</v>
      </c>
      <c r="G15" s="32">
        <f>SUM(N15:Q15)</f>
        <v>288.1</v>
      </c>
      <c r="H15" s="32">
        <f>SUM(R15:T15)</f>
        <v>209.4</v>
      </c>
      <c r="I15" s="32">
        <v>495.7</v>
      </c>
      <c r="J15" s="30">
        <v>263</v>
      </c>
      <c r="K15" s="32">
        <v>1.8</v>
      </c>
      <c r="L15" s="30">
        <v>2</v>
      </c>
      <c r="M15" s="32">
        <v>0.1</v>
      </c>
      <c r="N15" s="32">
        <v>0.2</v>
      </c>
      <c r="O15" s="32">
        <v>1.8</v>
      </c>
      <c r="P15" s="32">
        <v>68.9</v>
      </c>
      <c r="Q15" s="32">
        <v>217.2</v>
      </c>
      <c r="R15" s="32">
        <v>0.6</v>
      </c>
      <c r="S15" s="32">
        <v>10.3</v>
      </c>
      <c r="T15" s="32">
        <v>198.5</v>
      </c>
      <c r="U15" s="32">
        <v>14.4</v>
      </c>
      <c r="V15" s="32">
        <v>165.2</v>
      </c>
      <c r="W15" s="32">
        <f>SUM(X15:Z15)</f>
        <v>332.4</v>
      </c>
      <c r="X15" s="32">
        <v>5.7</v>
      </c>
      <c r="Y15" s="32">
        <v>13.2</v>
      </c>
      <c r="Z15" s="32">
        <v>313.5</v>
      </c>
    </row>
    <row r="16" spans="1:26" ht="18.75" customHeight="1">
      <c r="A16" s="215" t="s">
        <v>204</v>
      </c>
      <c r="B16" s="214"/>
      <c r="C16" s="221">
        <v>677.6</v>
      </c>
      <c r="D16" s="32">
        <v>12</v>
      </c>
      <c r="E16" s="32">
        <v>7.7</v>
      </c>
      <c r="F16" s="32">
        <f>SUM(G16:H16)</f>
        <v>658</v>
      </c>
      <c r="G16" s="32">
        <f>SUM(N16:Q16)</f>
        <v>567.8</v>
      </c>
      <c r="H16" s="32">
        <f>SUM(R16:T16)</f>
        <v>90.2</v>
      </c>
      <c r="I16" s="32">
        <v>652.6</v>
      </c>
      <c r="J16" s="30">
        <v>462</v>
      </c>
      <c r="K16" s="32">
        <v>4.5</v>
      </c>
      <c r="L16" s="30">
        <v>2</v>
      </c>
      <c r="M16" s="32">
        <v>0.8</v>
      </c>
      <c r="N16" s="32">
        <v>1.1</v>
      </c>
      <c r="O16" s="32">
        <v>6.2</v>
      </c>
      <c r="P16" s="32">
        <v>220.8</v>
      </c>
      <c r="Q16" s="32">
        <v>339.7</v>
      </c>
      <c r="R16" s="32">
        <v>0.3</v>
      </c>
      <c r="S16" s="32">
        <v>3.2</v>
      </c>
      <c r="T16" s="32">
        <v>86.7</v>
      </c>
      <c r="U16" s="32">
        <v>15.4</v>
      </c>
      <c r="V16" s="32">
        <v>70.3</v>
      </c>
      <c r="W16" s="32">
        <f>SUM(X16:Z16)</f>
        <v>587.6</v>
      </c>
      <c r="X16" s="32">
        <v>10.1</v>
      </c>
      <c r="Y16" s="32">
        <v>0</v>
      </c>
      <c r="Z16" s="32">
        <v>577.5</v>
      </c>
    </row>
    <row r="17" spans="1:26" ht="18.75" customHeight="1">
      <c r="A17" s="215" t="s">
        <v>203</v>
      </c>
      <c r="B17" s="214"/>
      <c r="C17" s="221">
        <v>347</v>
      </c>
      <c r="D17" s="32">
        <v>1.4</v>
      </c>
      <c r="E17" s="32">
        <v>0.8</v>
      </c>
      <c r="F17" s="32">
        <f>SUM(G17:H17)</f>
        <v>345</v>
      </c>
      <c r="G17" s="32">
        <f>SUM(N17:Q17)</f>
        <v>239.2</v>
      </c>
      <c r="H17" s="32">
        <f>SUM(R17:T17)</f>
        <v>105.80000000000001</v>
      </c>
      <c r="I17" s="32">
        <v>342.1</v>
      </c>
      <c r="J17" s="30">
        <v>232</v>
      </c>
      <c r="K17" s="32">
        <v>2.7</v>
      </c>
      <c r="L17" s="30">
        <v>1</v>
      </c>
      <c r="M17" s="32">
        <v>0</v>
      </c>
      <c r="N17" s="32">
        <v>0.5</v>
      </c>
      <c r="O17" s="32">
        <v>2</v>
      </c>
      <c r="P17" s="32">
        <v>48.6</v>
      </c>
      <c r="Q17" s="32">
        <v>188.1</v>
      </c>
      <c r="R17" s="32">
        <v>0.1</v>
      </c>
      <c r="S17" s="32">
        <v>0.3</v>
      </c>
      <c r="T17" s="32">
        <v>105.4</v>
      </c>
      <c r="U17" s="32">
        <v>15.7</v>
      </c>
      <c r="V17" s="32">
        <v>48.3</v>
      </c>
      <c r="W17" s="32">
        <f>SUM(X17:Z17)</f>
        <v>296.59999999999997</v>
      </c>
      <c r="X17" s="32">
        <v>21.3</v>
      </c>
      <c r="Y17" s="32">
        <v>1.1</v>
      </c>
      <c r="Z17" s="32">
        <v>274.2</v>
      </c>
    </row>
    <row r="18" spans="1:26" ht="18.75" customHeight="1">
      <c r="A18" s="215" t="s">
        <v>202</v>
      </c>
      <c r="B18" s="214"/>
      <c r="C18" s="221">
        <v>372.9</v>
      </c>
      <c r="D18" s="32">
        <v>0.3</v>
      </c>
      <c r="E18" s="32">
        <v>0</v>
      </c>
      <c r="F18" s="32">
        <f>SUM(G18:H18)</f>
        <v>372.5</v>
      </c>
      <c r="G18" s="32">
        <f>SUM(N18:Q18)</f>
        <v>209.9</v>
      </c>
      <c r="H18" s="32">
        <f>SUM(R18:T18)</f>
        <v>162.6</v>
      </c>
      <c r="I18" s="32">
        <v>371</v>
      </c>
      <c r="J18" s="30">
        <v>149</v>
      </c>
      <c r="K18" s="32">
        <v>1.4</v>
      </c>
      <c r="L18" s="30">
        <v>1</v>
      </c>
      <c r="M18" s="32">
        <v>0.1</v>
      </c>
      <c r="N18" s="32">
        <v>0.1</v>
      </c>
      <c r="O18" s="32">
        <v>0.5</v>
      </c>
      <c r="P18" s="32">
        <v>53.3</v>
      </c>
      <c r="Q18" s="32">
        <v>156</v>
      </c>
      <c r="R18" s="32">
        <v>0</v>
      </c>
      <c r="S18" s="32">
        <v>0</v>
      </c>
      <c r="T18" s="32">
        <v>162.6</v>
      </c>
      <c r="U18" s="32">
        <v>9.4</v>
      </c>
      <c r="V18" s="32">
        <v>81.8</v>
      </c>
      <c r="W18" s="32">
        <f>SUM(X18:Z18)</f>
        <v>290.8</v>
      </c>
      <c r="X18" s="32">
        <v>4.1</v>
      </c>
      <c r="Y18" s="32">
        <v>2.2</v>
      </c>
      <c r="Z18" s="32">
        <v>284.5</v>
      </c>
    </row>
    <row r="19" spans="1:26" ht="18.75" customHeight="1">
      <c r="A19" s="215" t="s">
        <v>201</v>
      </c>
      <c r="B19" s="214"/>
      <c r="C19" s="221">
        <f>SUM(D19:F19)</f>
        <v>551.5999999999999</v>
      </c>
      <c r="D19" s="32">
        <v>6.9</v>
      </c>
      <c r="E19" s="32">
        <v>11.1</v>
      </c>
      <c r="F19" s="32">
        <f>SUM(G19:H19)</f>
        <v>533.5999999999999</v>
      </c>
      <c r="G19" s="32">
        <f>SUM(N19:Q19)</f>
        <v>329.09999999999997</v>
      </c>
      <c r="H19" s="32">
        <f>SUM(R19:T19)</f>
        <v>204.5</v>
      </c>
      <c r="I19" s="32">
        <v>529.3</v>
      </c>
      <c r="J19" s="30">
        <v>283</v>
      </c>
      <c r="K19" s="32">
        <v>4.2</v>
      </c>
      <c r="L19" s="52" t="s">
        <v>159</v>
      </c>
      <c r="M19" s="52" t="s">
        <v>159</v>
      </c>
      <c r="N19" s="32">
        <v>0.6</v>
      </c>
      <c r="O19" s="32">
        <v>3.1</v>
      </c>
      <c r="P19" s="32">
        <v>131.7</v>
      </c>
      <c r="Q19" s="32">
        <v>193.7</v>
      </c>
      <c r="R19" s="32">
        <v>5.9</v>
      </c>
      <c r="S19" s="32">
        <v>42.1</v>
      </c>
      <c r="T19" s="32">
        <v>156.5</v>
      </c>
      <c r="U19" s="32">
        <v>21.9</v>
      </c>
      <c r="V19" s="32">
        <v>87.8</v>
      </c>
      <c r="W19" s="32">
        <f>SUM(X19:Z19)</f>
        <v>445.8</v>
      </c>
      <c r="X19" s="32">
        <v>5.5</v>
      </c>
      <c r="Y19" s="32">
        <v>12.8</v>
      </c>
      <c r="Z19" s="32">
        <v>427.5</v>
      </c>
    </row>
    <row r="20" spans="1:26" ht="18.75" customHeight="1">
      <c r="A20" s="215" t="s">
        <v>200</v>
      </c>
      <c r="B20" s="214"/>
      <c r="C20" s="221">
        <v>303.5</v>
      </c>
      <c r="D20" s="32">
        <v>2.1</v>
      </c>
      <c r="E20" s="32">
        <v>0</v>
      </c>
      <c r="F20" s="32">
        <f>SUM(G20:H20)</f>
        <v>301.3</v>
      </c>
      <c r="G20" s="32">
        <f>SUM(N20:Q20)</f>
        <v>235.5</v>
      </c>
      <c r="H20" s="32">
        <f>SUM(R20:T20)</f>
        <v>65.8</v>
      </c>
      <c r="I20" s="32">
        <v>299.5</v>
      </c>
      <c r="J20" s="30">
        <v>153</v>
      </c>
      <c r="K20" s="32">
        <v>2</v>
      </c>
      <c r="L20" s="52" t="s">
        <v>159</v>
      </c>
      <c r="M20" s="52" t="s">
        <v>159</v>
      </c>
      <c r="N20" s="32">
        <v>0.1</v>
      </c>
      <c r="O20" s="32">
        <v>0.3</v>
      </c>
      <c r="P20" s="32">
        <v>58.5</v>
      </c>
      <c r="Q20" s="32">
        <v>176.6</v>
      </c>
      <c r="R20" s="32">
        <v>0.9</v>
      </c>
      <c r="S20" s="32">
        <v>5.2</v>
      </c>
      <c r="T20" s="32">
        <v>59.7</v>
      </c>
      <c r="U20" s="32">
        <v>18.6</v>
      </c>
      <c r="V20" s="32">
        <v>64.4</v>
      </c>
      <c r="W20" s="32">
        <f>SUM(X20:Z20)</f>
        <v>237.1</v>
      </c>
      <c r="X20" s="32">
        <v>2.1</v>
      </c>
      <c r="Y20" s="32">
        <v>18.3</v>
      </c>
      <c r="Z20" s="32">
        <v>216.7</v>
      </c>
    </row>
    <row r="21" spans="1:26" ht="18.75" customHeight="1">
      <c r="A21" s="215" t="s">
        <v>199</v>
      </c>
      <c r="B21" s="214"/>
      <c r="C21" s="221">
        <v>512.2</v>
      </c>
      <c r="D21" s="32">
        <v>11</v>
      </c>
      <c r="E21" s="32">
        <v>0</v>
      </c>
      <c r="F21" s="32">
        <f>SUM(G21:H21)</f>
        <v>501.3</v>
      </c>
      <c r="G21" s="32">
        <f>SUM(N21:Q21)</f>
        <v>310.1</v>
      </c>
      <c r="H21" s="32">
        <f>SUM(R21:T21)</f>
        <v>191.2</v>
      </c>
      <c r="I21" s="32">
        <v>499</v>
      </c>
      <c r="J21" s="30">
        <v>503</v>
      </c>
      <c r="K21" s="32">
        <v>2.2</v>
      </c>
      <c r="L21" s="52" t="s">
        <v>159</v>
      </c>
      <c r="M21" s="52" t="s">
        <v>159</v>
      </c>
      <c r="N21" s="32">
        <v>0</v>
      </c>
      <c r="O21" s="32">
        <v>7.8</v>
      </c>
      <c r="P21" s="32">
        <v>134.2</v>
      </c>
      <c r="Q21" s="32">
        <v>168.1</v>
      </c>
      <c r="R21" s="32">
        <v>1.7</v>
      </c>
      <c r="S21" s="32">
        <v>10.4</v>
      </c>
      <c r="T21" s="32">
        <v>179.1</v>
      </c>
      <c r="U21" s="32">
        <v>71.9</v>
      </c>
      <c r="V21" s="32">
        <v>128.8</v>
      </c>
      <c r="W21" s="32">
        <f>SUM(X21:Z21)</f>
        <v>372.40000000000003</v>
      </c>
      <c r="X21" s="32">
        <v>6.1</v>
      </c>
      <c r="Y21" s="32">
        <v>0</v>
      </c>
      <c r="Z21" s="32">
        <v>366.3</v>
      </c>
    </row>
    <row r="22" spans="1:26" ht="18.75" customHeight="1">
      <c r="A22" s="215"/>
      <c r="B22" s="214"/>
      <c r="C22" s="219"/>
      <c r="D22" s="219"/>
      <c r="E22" s="219"/>
      <c r="F22" s="219"/>
      <c r="G22" s="219"/>
      <c r="H22" s="219"/>
      <c r="I22" s="219"/>
      <c r="J22" s="220"/>
      <c r="K22" s="219"/>
      <c r="L22" s="220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</row>
    <row r="23" spans="1:26" ht="18.75" customHeight="1">
      <c r="A23" s="215" t="s">
        <v>198</v>
      </c>
      <c r="B23" s="214"/>
      <c r="C23" s="32">
        <f>SUM(C24)</f>
        <v>91.6</v>
      </c>
      <c r="D23" s="32">
        <f>SUM(D24)</f>
        <v>1</v>
      </c>
      <c r="E23" s="32">
        <f>SUM(E24)</f>
        <v>0</v>
      </c>
      <c r="F23" s="32">
        <f>SUM(F24)</f>
        <v>90.6</v>
      </c>
      <c r="G23" s="32">
        <f>SUM(G24)</f>
        <v>53.8</v>
      </c>
      <c r="H23" s="32">
        <f>SUM(H24)</f>
        <v>36.8</v>
      </c>
      <c r="I23" s="32">
        <f>SUM(I24)</f>
        <v>89.8</v>
      </c>
      <c r="J23" s="30">
        <f>SUM(J24)</f>
        <v>50</v>
      </c>
      <c r="K23" s="32">
        <f>SUM(K24)</f>
        <v>0.8</v>
      </c>
      <c r="L23" s="52" t="s">
        <v>159</v>
      </c>
      <c r="M23" s="52" t="s">
        <v>159</v>
      </c>
      <c r="N23" s="32">
        <f>SUM(N24)</f>
        <v>0</v>
      </c>
      <c r="O23" s="32">
        <f>SUM(O24)</f>
        <v>0</v>
      </c>
      <c r="P23" s="32">
        <f>SUM(P24)</f>
        <v>11.9</v>
      </c>
      <c r="Q23" s="32">
        <f>SUM(Q24)</f>
        <v>41.9</v>
      </c>
      <c r="R23" s="32">
        <f>SUM(R24)</f>
        <v>0.6</v>
      </c>
      <c r="S23" s="32">
        <f>SUM(S24)</f>
        <v>8.2</v>
      </c>
      <c r="T23" s="32">
        <f>SUM(T24)</f>
        <v>28</v>
      </c>
      <c r="U23" s="32">
        <f>SUM(U24)</f>
        <v>6.8</v>
      </c>
      <c r="V23" s="32">
        <f>SUM(V24)</f>
        <v>22.8</v>
      </c>
      <c r="W23" s="32">
        <f>SUM(W24)</f>
        <v>67.7</v>
      </c>
      <c r="X23" s="32">
        <f>SUM(X24)</f>
        <v>3</v>
      </c>
      <c r="Y23" s="32">
        <f>SUM(Y24)</f>
        <v>4.1</v>
      </c>
      <c r="Z23" s="32">
        <f>SUM(Z24)</f>
        <v>60.6</v>
      </c>
    </row>
    <row r="24" spans="1:26" ht="18.75" customHeight="1">
      <c r="A24" s="28"/>
      <c r="B24" s="217" t="s">
        <v>197</v>
      </c>
      <c r="C24" s="218">
        <f>SUM(D24:F24)</f>
        <v>91.6</v>
      </c>
      <c r="D24" s="216">
        <v>1</v>
      </c>
      <c r="E24" s="216">
        <v>0</v>
      </c>
      <c r="F24" s="216">
        <f>SUM(G24:H24)</f>
        <v>90.6</v>
      </c>
      <c r="G24" s="216">
        <f>SUM(N24:Q24)</f>
        <v>53.8</v>
      </c>
      <c r="H24" s="216">
        <f>SUM(R24:T24)</f>
        <v>36.8</v>
      </c>
      <c r="I24" s="216">
        <v>89.8</v>
      </c>
      <c r="J24" s="24">
        <v>50</v>
      </c>
      <c r="K24" s="216">
        <v>0.8</v>
      </c>
      <c r="L24" s="48" t="s">
        <v>159</v>
      </c>
      <c r="M24" s="48" t="s">
        <v>159</v>
      </c>
      <c r="N24" s="216">
        <v>0</v>
      </c>
      <c r="O24" s="216">
        <v>0</v>
      </c>
      <c r="P24" s="216">
        <v>11.9</v>
      </c>
      <c r="Q24" s="216">
        <v>41.9</v>
      </c>
      <c r="R24" s="216">
        <v>0.6</v>
      </c>
      <c r="S24" s="216">
        <v>8.2</v>
      </c>
      <c r="T24" s="216">
        <v>28</v>
      </c>
      <c r="U24" s="216">
        <v>6.8</v>
      </c>
      <c r="V24" s="216">
        <v>22.8</v>
      </c>
      <c r="W24" s="216">
        <f>SUM(X24:Z24)</f>
        <v>67.7</v>
      </c>
      <c r="X24" s="216">
        <v>3</v>
      </c>
      <c r="Y24" s="216">
        <v>4.1</v>
      </c>
      <c r="Z24" s="216">
        <v>60.6</v>
      </c>
    </row>
    <row r="25" spans="1:26" ht="18.75" customHeight="1">
      <c r="A25" s="28"/>
      <c r="B25" s="217"/>
      <c r="C25" s="35"/>
      <c r="D25" s="35"/>
      <c r="E25" s="35"/>
      <c r="F25" s="35"/>
      <c r="G25" s="35"/>
      <c r="H25" s="35"/>
      <c r="I25" s="35"/>
      <c r="J25" s="56"/>
      <c r="K25" s="35"/>
      <c r="L25" s="56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8.75" customHeight="1">
      <c r="A26" s="215" t="s">
        <v>196</v>
      </c>
      <c r="B26" s="214"/>
      <c r="C26" s="32">
        <f>SUM(C27:C30)</f>
        <v>554.9000000000001</v>
      </c>
      <c r="D26" s="32">
        <f>SUM(D27:D30)</f>
        <v>17.4</v>
      </c>
      <c r="E26" s="32">
        <f>SUM(E27:E30)</f>
        <v>3</v>
      </c>
      <c r="F26" s="32">
        <f>SUM(F27:F30)</f>
        <v>534.5</v>
      </c>
      <c r="G26" s="32">
        <f>SUM(G27:G30)</f>
        <v>423.70000000000005</v>
      </c>
      <c r="H26" s="32">
        <f>SUM(H27:H30)</f>
        <v>110.80000000000001</v>
      </c>
      <c r="I26" s="32">
        <f>SUM(I27:I30)</f>
        <v>531.9</v>
      </c>
      <c r="J26" s="30">
        <f>SUM(J27:J30)</f>
        <v>318</v>
      </c>
      <c r="K26" s="32">
        <f>SUM(K27:K30)</f>
        <v>2.2</v>
      </c>
      <c r="L26" s="52" t="s">
        <v>159</v>
      </c>
      <c r="M26" s="52" t="s">
        <v>159</v>
      </c>
      <c r="N26" s="32">
        <f>SUM(N27:N30)</f>
        <v>0.5</v>
      </c>
      <c r="O26" s="32">
        <f>SUM(O27:O30)</f>
        <v>5.1</v>
      </c>
      <c r="P26" s="32">
        <f>SUM(P27:P30)</f>
        <v>146</v>
      </c>
      <c r="Q26" s="32">
        <f>SUM(Q27:Q30)</f>
        <v>272.1</v>
      </c>
      <c r="R26" s="32">
        <f>SUM(R27:R30)</f>
        <v>0.5</v>
      </c>
      <c r="S26" s="32">
        <f>SUM(S27:S30)</f>
        <v>6.800000000000001</v>
      </c>
      <c r="T26" s="32">
        <f>SUM(T27:T30)</f>
        <v>103.5</v>
      </c>
      <c r="U26" s="32">
        <f>SUM(U27:U30)</f>
        <v>33.900000000000006</v>
      </c>
      <c r="V26" s="32">
        <f>SUM(V27:V30)</f>
        <v>134.6</v>
      </c>
      <c r="W26" s="32">
        <f>SUM(W27:W30)</f>
        <v>399.7</v>
      </c>
      <c r="X26" s="32">
        <f>SUM(X27:X30)</f>
        <v>6.1</v>
      </c>
      <c r="Y26" s="32">
        <f>SUM(Y27:Y30)</f>
        <v>134.1</v>
      </c>
      <c r="Z26" s="32">
        <f>SUM(Z27:Z30)</f>
        <v>259.5</v>
      </c>
    </row>
    <row r="27" spans="1:26" ht="18.75" customHeight="1">
      <c r="A27" s="28"/>
      <c r="B27" s="217" t="s">
        <v>195</v>
      </c>
      <c r="C27" s="218">
        <f>SUM(D27:F27)</f>
        <v>132.6</v>
      </c>
      <c r="D27" s="216">
        <v>2.8</v>
      </c>
      <c r="E27" s="216">
        <v>0.2</v>
      </c>
      <c r="F27" s="216">
        <f>SUM(G27:H27)</f>
        <v>129.6</v>
      </c>
      <c r="G27" s="216">
        <f>SUM(N27:Q27)</f>
        <v>119</v>
      </c>
      <c r="H27" s="216">
        <f>SUM(R27:T27)</f>
        <v>10.6</v>
      </c>
      <c r="I27" s="216">
        <v>128.8</v>
      </c>
      <c r="J27" s="24">
        <v>76</v>
      </c>
      <c r="K27" s="216">
        <v>0.8</v>
      </c>
      <c r="L27" s="48" t="s">
        <v>159</v>
      </c>
      <c r="M27" s="48" t="s">
        <v>159</v>
      </c>
      <c r="N27" s="216">
        <v>0</v>
      </c>
      <c r="O27" s="216">
        <v>1.4</v>
      </c>
      <c r="P27" s="216">
        <v>39.2</v>
      </c>
      <c r="Q27" s="216">
        <v>78.4</v>
      </c>
      <c r="R27" s="216">
        <v>0.1</v>
      </c>
      <c r="S27" s="216">
        <v>0.9</v>
      </c>
      <c r="T27" s="216">
        <v>9.6</v>
      </c>
      <c r="U27" s="216">
        <v>4.1</v>
      </c>
      <c r="V27" s="216">
        <v>15.4</v>
      </c>
      <c r="W27" s="216">
        <f>SUM(X27:Z27)</f>
        <v>114.2</v>
      </c>
      <c r="X27" s="216">
        <v>1.6</v>
      </c>
      <c r="Y27" s="216">
        <v>111.2</v>
      </c>
      <c r="Z27" s="216">
        <v>1.4</v>
      </c>
    </row>
    <row r="28" spans="1:26" ht="18.75" customHeight="1">
      <c r="A28" s="28"/>
      <c r="B28" s="217" t="s">
        <v>194</v>
      </c>
      <c r="C28" s="218">
        <f>SUM(D28:F28)</f>
        <v>143.00000000000003</v>
      </c>
      <c r="D28" s="216">
        <v>1.8</v>
      </c>
      <c r="E28" s="216">
        <v>0</v>
      </c>
      <c r="F28" s="216">
        <f>SUM(G28:H28)</f>
        <v>141.20000000000002</v>
      </c>
      <c r="G28" s="216">
        <f>SUM(N28:Q28)</f>
        <v>104.30000000000001</v>
      </c>
      <c r="H28" s="216">
        <f>SUM(R28:T28)</f>
        <v>36.900000000000006</v>
      </c>
      <c r="I28" s="216">
        <v>140.6</v>
      </c>
      <c r="J28" s="24">
        <v>91</v>
      </c>
      <c r="K28" s="216">
        <v>0.4</v>
      </c>
      <c r="L28" s="48" t="s">
        <v>159</v>
      </c>
      <c r="M28" s="48" t="s">
        <v>159</v>
      </c>
      <c r="N28" s="216">
        <v>0</v>
      </c>
      <c r="O28" s="216">
        <v>2.4</v>
      </c>
      <c r="P28" s="216">
        <v>33.7</v>
      </c>
      <c r="Q28" s="216">
        <v>68.2</v>
      </c>
      <c r="R28" s="216">
        <v>0</v>
      </c>
      <c r="S28" s="216">
        <v>3.7</v>
      </c>
      <c r="T28" s="216">
        <v>33.2</v>
      </c>
      <c r="U28" s="216">
        <v>19</v>
      </c>
      <c r="V28" s="216">
        <v>28.7</v>
      </c>
      <c r="W28" s="216">
        <f>SUM(X28:Z28)</f>
        <v>112.39999999999999</v>
      </c>
      <c r="X28" s="216">
        <v>2.5</v>
      </c>
      <c r="Y28" s="216">
        <v>9.3</v>
      </c>
      <c r="Z28" s="216">
        <v>100.6</v>
      </c>
    </row>
    <row r="29" spans="1:26" ht="18.75" customHeight="1">
      <c r="A29" s="28"/>
      <c r="B29" s="217" t="s">
        <v>193</v>
      </c>
      <c r="C29" s="218">
        <f>SUM(D29:F29)</f>
        <v>237.70000000000002</v>
      </c>
      <c r="D29" s="216">
        <v>1.7</v>
      </c>
      <c r="E29" s="216">
        <v>2.8</v>
      </c>
      <c r="F29" s="216">
        <f>SUM(G29:H29)</f>
        <v>233.20000000000002</v>
      </c>
      <c r="G29" s="216">
        <f>SUM(N29:Q29)</f>
        <v>169.9</v>
      </c>
      <c r="H29" s="216">
        <f>SUM(R29:T29)</f>
        <v>63.300000000000004</v>
      </c>
      <c r="I29" s="216">
        <v>232.2</v>
      </c>
      <c r="J29" s="24">
        <v>120</v>
      </c>
      <c r="K29" s="216">
        <v>0.9</v>
      </c>
      <c r="L29" s="48" t="s">
        <v>159</v>
      </c>
      <c r="M29" s="48" t="s">
        <v>159</v>
      </c>
      <c r="N29" s="216">
        <v>0.5</v>
      </c>
      <c r="O29" s="216">
        <v>1.3</v>
      </c>
      <c r="P29" s="216">
        <v>60.4</v>
      </c>
      <c r="Q29" s="216">
        <v>107.7</v>
      </c>
      <c r="R29" s="216">
        <v>0.4</v>
      </c>
      <c r="S29" s="216">
        <v>2.2</v>
      </c>
      <c r="T29" s="216">
        <v>60.7</v>
      </c>
      <c r="U29" s="216">
        <v>10.8</v>
      </c>
      <c r="V29" s="216">
        <v>90.5</v>
      </c>
      <c r="W29" s="216">
        <f>SUM(X29:Z29)</f>
        <v>142.6</v>
      </c>
      <c r="X29" s="216">
        <v>2</v>
      </c>
      <c r="Y29" s="216">
        <v>13.6</v>
      </c>
      <c r="Z29" s="216">
        <v>127</v>
      </c>
    </row>
    <row r="30" spans="1:26" ht="18.75" customHeight="1">
      <c r="A30" s="28"/>
      <c r="B30" s="217" t="s">
        <v>192</v>
      </c>
      <c r="C30" s="218">
        <f>SUM(D30:F30)</f>
        <v>41.6</v>
      </c>
      <c r="D30" s="216">
        <v>11.1</v>
      </c>
      <c r="E30" s="216">
        <v>0</v>
      </c>
      <c r="F30" s="216">
        <f>SUM(G30:H30)</f>
        <v>30.5</v>
      </c>
      <c r="G30" s="216">
        <f>SUM(N30:Q30)</f>
        <v>30.5</v>
      </c>
      <c r="H30" s="216">
        <f>SUM(R30:T30)</f>
        <v>0</v>
      </c>
      <c r="I30" s="216">
        <v>30.3</v>
      </c>
      <c r="J30" s="24">
        <v>31</v>
      </c>
      <c r="K30" s="216">
        <v>0.1</v>
      </c>
      <c r="L30" s="48" t="s">
        <v>159</v>
      </c>
      <c r="M30" s="48" t="s">
        <v>159</v>
      </c>
      <c r="N30" s="216">
        <v>0</v>
      </c>
      <c r="O30" s="216">
        <v>0</v>
      </c>
      <c r="P30" s="216">
        <v>12.7</v>
      </c>
      <c r="Q30" s="216">
        <v>17.8</v>
      </c>
      <c r="R30" s="216">
        <v>0</v>
      </c>
      <c r="S30" s="216">
        <v>0</v>
      </c>
      <c r="T30" s="216">
        <v>0</v>
      </c>
      <c r="U30" s="216">
        <v>0</v>
      </c>
      <c r="V30" s="216">
        <v>0</v>
      </c>
      <c r="W30" s="216">
        <f>SUM(X30:Z30)</f>
        <v>30.5</v>
      </c>
      <c r="X30" s="216">
        <v>0</v>
      </c>
      <c r="Y30" s="216">
        <v>0</v>
      </c>
      <c r="Z30" s="216">
        <v>30.5</v>
      </c>
    </row>
    <row r="31" spans="1:26" ht="18.75" customHeight="1">
      <c r="A31" s="28"/>
      <c r="B31" s="217"/>
      <c r="C31" s="35"/>
      <c r="D31" s="35"/>
      <c r="E31" s="35"/>
      <c r="F31" s="35"/>
      <c r="G31" s="35"/>
      <c r="H31" s="35"/>
      <c r="I31" s="35"/>
      <c r="J31" s="56"/>
      <c r="K31" s="35"/>
      <c r="L31" s="56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216"/>
      <c r="Z31" s="216"/>
    </row>
    <row r="32" spans="1:26" ht="18.75" customHeight="1">
      <c r="A32" s="215" t="s">
        <v>191</v>
      </c>
      <c r="B32" s="214"/>
      <c r="C32" s="32">
        <f>SUM(C33:C40)</f>
        <v>705.9000000000001</v>
      </c>
      <c r="D32" s="32">
        <f>SUM(D33:D40)</f>
        <v>15.899999999999999</v>
      </c>
      <c r="E32" s="32">
        <f>SUM(E33:E40)</f>
        <v>4.6</v>
      </c>
      <c r="F32" s="32">
        <f>SUM(F33:F40)</f>
        <v>685.4000000000002</v>
      </c>
      <c r="G32" s="32">
        <f>SUM(G33:G40)</f>
        <v>492.8999999999999</v>
      </c>
      <c r="H32" s="32">
        <f>SUM(H33:H40)</f>
        <v>192.50000000000003</v>
      </c>
      <c r="I32" s="32">
        <f>SUM(I33:I40)</f>
        <v>678.2</v>
      </c>
      <c r="J32" s="30">
        <f>SUM(J33:J40)</f>
        <v>538</v>
      </c>
      <c r="K32" s="32">
        <f>SUM(K33:K40)</f>
        <v>5.9</v>
      </c>
      <c r="L32" s="30">
        <f>SUM(L33:L40)</f>
        <v>7</v>
      </c>
      <c r="M32" s="32">
        <f>SUM(M33:M40)</f>
        <v>1.3</v>
      </c>
      <c r="N32" s="32">
        <f>SUM(N33:N40)</f>
        <v>0.6000000000000001</v>
      </c>
      <c r="O32" s="32">
        <f>SUM(O33:O40)</f>
        <v>2.6</v>
      </c>
      <c r="P32" s="32">
        <f>SUM(P33:P40)</f>
        <v>130</v>
      </c>
      <c r="Q32" s="32">
        <f>SUM(Q33:Q40)</f>
        <v>359.70000000000005</v>
      </c>
      <c r="R32" s="32">
        <f>SUM(R33:R40)</f>
        <v>4.2</v>
      </c>
      <c r="S32" s="32">
        <f>SUM(S33:S40)</f>
        <v>23.9</v>
      </c>
      <c r="T32" s="32">
        <f>SUM(T33:T40)</f>
        <v>164.4</v>
      </c>
      <c r="U32" s="32">
        <f>SUM(U33:U40)</f>
        <v>41.3</v>
      </c>
      <c r="V32" s="32">
        <f>SUM(V33:V40)</f>
        <v>103.29999999999998</v>
      </c>
      <c r="W32" s="32">
        <f>SUM(W33:W40)</f>
        <v>581.9</v>
      </c>
      <c r="X32" s="32">
        <f>SUM(X33:X40)</f>
        <v>11.400000000000002</v>
      </c>
      <c r="Y32" s="32">
        <f>SUM(Y33:Y40)</f>
        <v>27.7</v>
      </c>
      <c r="Z32" s="32">
        <f>SUM(Z33:Z40)</f>
        <v>542.8000000000001</v>
      </c>
    </row>
    <row r="33" spans="1:26" ht="18.75" customHeight="1">
      <c r="A33" s="28"/>
      <c r="B33" s="217" t="s">
        <v>190</v>
      </c>
      <c r="C33" s="218">
        <f>SUM(D33:F33)</f>
        <v>82.10000000000001</v>
      </c>
      <c r="D33" s="216">
        <v>1.9</v>
      </c>
      <c r="E33" s="216">
        <v>0</v>
      </c>
      <c r="F33" s="216">
        <f>SUM(G33:H33)</f>
        <v>80.2</v>
      </c>
      <c r="G33" s="216">
        <f>SUM(N33:Q33)</f>
        <v>65.2</v>
      </c>
      <c r="H33" s="216">
        <f>SUM(R33:T33)</f>
        <v>15</v>
      </c>
      <c r="I33" s="216">
        <v>79.8</v>
      </c>
      <c r="J33" s="24">
        <v>70</v>
      </c>
      <c r="K33" s="216">
        <v>0.5</v>
      </c>
      <c r="L33" s="48" t="s">
        <v>159</v>
      </c>
      <c r="M33" s="48" t="s">
        <v>159</v>
      </c>
      <c r="N33" s="216">
        <v>0.4</v>
      </c>
      <c r="O33" s="216">
        <v>0.4</v>
      </c>
      <c r="P33" s="216">
        <v>21.4</v>
      </c>
      <c r="Q33" s="216">
        <v>43</v>
      </c>
      <c r="R33" s="216">
        <v>0</v>
      </c>
      <c r="S33" s="216">
        <v>0</v>
      </c>
      <c r="T33" s="216">
        <v>15</v>
      </c>
      <c r="U33" s="216">
        <v>3.7</v>
      </c>
      <c r="V33" s="216">
        <v>0.8</v>
      </c>
      <c r="W33" s="216">
        <f>SUM(X33:Z33)</f>
        <v>79.5</v>
      </c>
      <c r="X33" s="216">
        <v>0.3</v>
      </c>
      <c r="Y33" s="216">
        <v>5.7</v>
      </c>
      <c r="Z33" s="216">
        <v>73.5</v>
      </c>
    </row>
    <row r="34" spans="1:26" ht="18.75" customHeight="1">
      <c r="A34" s="28"/>
      <c r="B34" s="217" t="s">
        <v>189</v>
      </c>
      <c r="C34" s="218">
        <f>SUM(D34:F34)</f>
        <v>223.1</v>
      </c>
      <c r="D34" s="216">
        <v>5.3</v>
      </c>
      <c r="E34" s="216">
        <v>0.9</v>
      </c>
      <c r="F34" s="216">
        <f>SUM(G34:H34)</f>
        <v>216.9</v>
      </c>
      <c r="G34" s="216">
        <f>SUM(N34:Q34)</f>
        <v>155</v>
      </c>
      <c r="H34" s="216">
        <f>SUM(R34:T34)</f>
        <v>61.9</v>
      </c>
      <c r="I34" s="216">
        <v>216</v>
      </c>
      <c r="J34" s="24">
        <v>134</v>
      </c>
      <c r="K34" s="216">
        <v>0.9</v>
      </c>
      <c r="L34" s="48" t="s">
        <v>159</v>
      </c>
      <c r="M34" s="48" t="s">
        <v>159</v>
      </c>
      <c r="N34" s="216">
        <v>0</v>
      </c>
      <c r="O34" s="216">
        <v>0.3</v>
      </c>
      <c r="P34" s="216">
        <v>35.2</v>
      </c>
      <c r="Q34" s="216">
        <v>119.5</v>
      </c>
      <c r="R34" s="216">
        <v>0.2</v>
      </c>
      <c r="S34" s="216">
        <v>1.3</v>
      </c>
      <c r="T34" s="216">
        <v>60.4</v>
      </c>
      <c r="U34" s="216">
        <v>13.7</v>
      </c>
      <c r="V34" s="216">
        <v>56.9</v>
      </c>
      <c r="W34" s="216">
        <f>SUM(X34:Z34)</f>
        <v>160</v>
      </c>
      <c r="X34" s="216">
        <v>3.9</v>
      </c>
      <c r="Y34" s="216">
        <v>5.4</v>
      </c>
      <c r="Z34" s="216">
        <v>150.7</v>
      </c>
    </row>
    <row r="35" spans="1:26" ht="18.75" customHeight="1">
      <c r="A35" s="28"/>
      <c r="B35" s="217" t="s">
        <v>188</v>
      </c>
      <c r="C35" s="218">
        <f>SUM(D35:F35)</f>
        <v>209.5</v>
      </c>
      <c r="D35" s="216">
        <v>6.6</v>
      </c>
      <c r="E35" s="216">
        <v>1.8</v>
      </c>
      <c r="F35" s="216">
        <f>SUM(G35:H35)</f>
        <v>201.1</v>
      </c>
      <c r="G35" s="216">
        <f>SUM(N35:Q35)</f>
        <v>182.79999999999998</v>
      </c>
      <c r="H35" s="216">
        <f>SUM(R35:T35)</f>
        <v>18.3</v>
      </c>
      <c r="I35" s="216">
        <v>200</v>
      </c>
      <c r="J35" s="24">
        <v>186</v>
      </c>
      <c r="K35" s="216">
        <v>1</v>
      </c>
      <c r="L35" s="48" t="s">
        <v>159</v>
      </c>
      <c r="M35" s="48" t="s">
        <v>159</v>
      </c>
      <c r="N35" s="216">
        <v>0.2</v>
      </c>
      <c r="O35" s="216">
        <v>1.6</v>
      </c>
      <c r="P35" s="216">
        <v>54.4</v>
      </c>
      <c r="Q35" s="216">
        <v>126.6</v>
      </c>
      <c r="R35" s="216">
        <v>0.2</v>
      </c>
      <c r="S35" s="216">
        <v>1.6</v>
      </c>
      <c r="T35" s="216">
        <v>16.5</v>
      </c>
      <c r="U35" s="216">
        <v>1.6</v>
      </c>
      <c r="V35" s="216">
        <v>2.4</v>
      </c>
      <c r="W35" s="216">
        <f>SUM(X35:Z35)</f>
        <v>198.7</v>
      </c>
      <c r="X35" s="216">
        <v>1.1</v>
      </c>
      <c r="Y35" s="216">
        <v>14.9</v>
      </c>
      <c r="Z35" s="216">
        <v>182.7</v>
      </c>
    </row>
    <row r="36" spans="1:26" ht="18.75" customHeight="1">
      <c r="A36" s="28"/>
      <c r="B36" s="217" t="s">
        <v>187</v>
      </c>
      <c r="C36" s="218">
        <f>SUM(D36:F36)</f>
        <v>25.099999999999998</v>
      </c>
      <c r="D36" s="216">
        <v>0</v>
      </c>
      <c r="E36" s="216">
        <v>0</v>
      </c>
      <c r="F36" s="216">
        <f>SUM(G36:H36)</f>
        <v>25.099999999999998</v>
      </c>
      <c r="G36" s="216">
        <f>SUM(N36:Q36)</f>
        <v>2.4</v>
      </c>
      <c r="H36" s="216">
        <f>SUM(R36:T36)</f>
        <v>22.7</v>
      </c>
      <c r="I36" s="216">
        <v>24.5</v>
      </c>
      <c r="J36" s="24">
        <v>28</v>
      </c>
      <c r="K36" s="216">
        <v>0.5</v>
      </c>
      <c r="L36" s="24">
        <v>1</v>
      </c>
      <c r="M36" s="216">
        <v>0</v>
      </c>
      <c r="N36" s="216">
        <v>0</v>
      </c>
      <c r="O36" s="216">
        <v>0</v>
      </c>
      <c r="P36" s="216">
        <v>0.6</v>
      </c>
      <c r="Q36" s="216">
        <v>1.8</v>
      </c>
      <c r="R36" s="216">
        <v>1.9</v>
      </c>
      <c r="S36" s="216">
        <v>4.8</v>
      </c>
      <c r="T36" s="216">
        <v>16</v>
      </c>
      <c r="U36" s="216">
        <v>1.1</v>
      </c>
      <c r="V36" s="216">
        <v>2.1</v>
      </c>
      <c r="W36" s="216">
        <f>SUM(X36:Z36)</f>
        <v>22.900000000000002</v>
      </c>
      <c r="X36" s="216">
        <v>1.3</v>
      </c>
      <c r="Y36" s="216">
        <v>0</v>
      </c>
      <c r="Z36" s="216">
        <v>21.6</v>
      </c>
    </row>
    <row r="37" spans="1:26" ht="18.75" customHeight="1">
      <c r="A37" s="28"/>
      <c r="B37" s="217" t="s">
        <v>186</v>
      </c>
      <c r="C37" s="218">
        <f>SUM(D37:F37)</f>
        <v>29.200000000000003</v>
      </c>
      <c r="D37" s="216">
        <v>0</v>
      </c>
      <c r="E37" s="216">
        <v>0</v>
      </c>
      <c r="F37" s="216">
        <f>SUM(G37:H37)</f>
        <v>29.200000000000003</v>
      </c>
      <c r="G37" s="216">
        <f>SUM(N37:Q37)</f>
        <v>14.4</v>
      </c>
      <c r="H37" s="216">
        <f>SUM(R37:T37)</f>
        <v>14.8</v>
      </c>
      <c r="I37" s="216">
        <v>28.5</v>
      </c>
      <c r="J37" s="24">
        <v>28</v>
      </c>
      <c r="K37" s="216">
        <v>0.6</v>
      </c>
      <c r="L37" s="24">
        <v>1</v>
      </c>
      <c r="M37" s="216">
        <v>0.2</v>
      </c>
      <c r="N37" s="216">
        <v>0</v>
      </c>
      <c r="O37" s="216">
        <v>0</v>
      </c>
      <c r="P37" s="216">
        <v>5.4</v>
      </c>
      <c r="Q37" s="216">
        <v>9</v>
      </c>
      <c r="R37" s="216">
        <v>0.1</v>
      </c>
      <c r="S37" s="216">
        <v>1.7</v>
      </c>
      <c r="T37" s="216">
        <v>13</v>
      </c>
      <c r="U37" s="216">
        <v>5.2</v>
      </c>
      <c r="V37" s="216">
        <v>3.7</v>
      </c>
      <c r="W37" s="216">
        <f>SUM(X37:Z37)</f>
        <v>25.5</v>
      </c>
      <c r="X37" s="216">
        <v>1.6</v>
      </c>
      <c r="Y37" s="216">
        <v>0</v>
      </c>
      <c r="Z37" s="216">
        <v>23.9</v>
      </c>
    </row>
    <row r="38" spans="1:26" ht="18.75" customHeight="1">
      <c r="A38" s="28"/>
      <c r="B38" s="217" t="s">
        <v>185</v>
      </c>
      <c r="C38" s="218">
        <f>SUM(D38:F38)</f>
        <v>69.2</v>
      </c>
      <c r="D38" s="216">
        <v>1.5</v>
      </c>
      <c r="E38" s="216">
        <v>0</v>
      </c>
      <c r="F38" s="216">
        <f>SUM(G38:H38)</f>
        <v>67.7</v>
      </c>
      <c r="G38" s="216">
        <f>SUM(N38:Q38)</f>
        <v>46.5</v>
      </c>
      <c r="H38" s="216">
        <f>SUM(R38:T38)</f>
        <v>21.200000000000003</v>
      </c>
      <c r="I38" s="216">
        <v>66.6</v>
      </c>
      <c r="J38" s="24">
        <v>68</v>
      </c>
      <c r="K38" s="216">
        <v>0.9</v>
      </c>
      <c r="L38" s="24">
        <v>1</v>
      </c>
      <c r="M38" s="216">
        <v>0</v>
      </c>
      <c r="N38" s="216">
        <v>0</v>
      </c>
      <c r="O38" s="216">
        <v>0.1</v>
      </c>
      <c r="P38" s="216">
        <v>5.3</v>
      </c>
      <c r="Q38" s="216">
        <v>41.1</v>
      </c>
      <c r="R38" s="216">
        <v>0.4</v>
      </c>
      <c r="S38" s="216">
        <v>4</v>
      </c>
      <c r="T38" s="216">
        <v>16.8</v>
      </c>
      <c r="U38" s="216">
        <v>3</v>
      </c>
      <c r="V38" s="216">
        <v>12.1</v>
      </c>
      <c r="W38" s="216">
        <f>SUM(X38:Z38)</f>
        <v>55.4</v>
      </c>
      <c r="X38" s="216">
        <v>1.3</v>
      </c>
      <c r="Y38" s="216">
        <v>0</v>
      </c>
      <c r="Z38" s="216">
        <v>54.1</v>
      </c>
    </row>
    <row r="39" spans="1:26" ht="18.75" customHeight="1">
      <c r="A39" s="28"/>
      <c r="B39" s="217" t="s">
        <v>184</v>
      </c>
      <c r="C39" s="218">
        <f>SUM(D39:F39)</f>
        <v>31.9</v>
      </c>
      <c r="D39" s="216">
        <v>0.5</v>
      </c>
      <c r="E39" s="216">
        <v>1.9</v>
      </c>
      <c r="F39" s="216">
        <f>SUM(G39:H39)</f>
        <v>29.5</v>
      </c>
      <c r="G39" s="216">
        <f>SUM(N39:Q39)</f>
        <v>17.9</v>
      </c>
      <c r="H39" s="216">
        <f>SUM(R39:T39)</f>
        <v>11.6</v>
      </c>
      <c r="I39" s="216">
        <v>28.2</v>
      </c>
      <c r="J39" s="24">
        <v>8</v>
      </c>
      <c r="K39" s="216">
        <v>0.6</v>
      </c>
      <c r="L39" s="24">
        <v>2</v>
      </c>
      <c r="M39" s="216">
        <v>0.8</v>
      </c>
      <c r="N39" s="216">
        <v>0</v>
      </c>
      <c r="O39" s="216">
        <v>0.2</v>
      </c>
      <c r="P39" s="216">
        <v>4.7</v>
      </c>
      <c r="Q39" s="216">
        <v>13</v>
      </c>
      <c r="R39" s="216">
        <v>0.1</v>
      </c>
      <c r="S39" s="216">
        <v>0.3</v>
      </c>
      <c r="T39" s="216">
        <v>11.2</v>
      </c>
      <c r="U39" s="216">
        <v>9.5</v>
      </c>
      <c r="V39" s="216">
        <v>11</v>
      </c>
      <c r="W39" s="216">
        <f>SUM(X39:Z39)</f>
        <v>18.4</v>
      </c>
      <c r="X39" s="216">
        <v>1.1</v>
      </c>
      <c r="Y39" s="216">
        <v>1.7</v>
      </c>
      <c r="Z39" s="216">
        <v>15.6</v>
      </c>
    </row>
    <row r="40" spans="1:26" ht="18.75" customHeight="1">
      <c r="A40" s="28"/>
      <c r="B40" s="217" t="s">
        <v>183</v>
      </c>
      <c r="C40" s="218">
        <f>SUM(D40:F40)</f>
        <v>35.800000000000004</v>
      </c>
      <c r="D40" s="216">
        <v>0.1</v>
      </c>
      <c r="E40" s="216">
        <v>0</v>
      </c>
      <c r="F40" s="216">
        <f>SUM(G40:H40)</f>
        <v>35.7</v>
      </c>
      <c r="G40" s="216">
        <f>SUM(N40:Q40)</f>
        <v>8.7</v>
      </c>
      <c r="H40" s="216">
        <f>SUM(R40:T40)</f>
        <v>27</v>
      </c>
      <c r="I40" s="216">
        <v>34.6</v>
      </c>
      <c r="J40" s="24">
        <v>16</v>
      </c>
      <c r="K40" s="216">
        <v>0.9</v>
      </c>
      <c r="L40" s="24">
        <v>2</v>
      </c>
      <c r="M40" s="216">
        <v>0.3</v>
      </c>
      <c r="N40" s="216">
        <v>0</v>
      </c>
      <c r="O40" s="216">
        <v>0</v>
      </c>
      <c r="P40" s="216">
        <v>3</v>
      </c>
      <c r="Q40" s="216">
        <v>5.7</v>
      </c>
      <c r="R40" s="216">
        <v>1.3</v>
      </c>
      <c r="S40" s="216">
        <v>10.2</v>
      </c>
      <c r="T40" s="216">
        <v>15.5</v>
      </c>
      <c r="U40" s="216">
        <v>3.5</v>
      </c>
      <c r="V40" s="216">
        <v>14.3</v>
      </c>
      <c r="W40" s="216">
        <f>SUM(X40:Z40)</f>
        <v>21.5</v>
      </c>
      <c r="X40" s="216">
        <v>0.8</v>
      </c>
      <c r="Y40" s="216">
        <v>0</v>
      </c>
      <c r="Z40" s="216">
        <v>20.7</v>
      </c>
    </row>
    <row r="41" spans="1:26" ht="18.75" customHeight="1">
      <c r="A41" s="28"/>
      <c r="B41" s="217"/>
      <c r="C41" s="35"/>
      <c r="D41" s="35"/>
      <c r="E41" s="35"/>
      <c r="F41" s="35"/>
      <c r="G41" s="35"/>
      <c r="H41" s="35"/>
      <c r="I41" s="35"/>
      <c r="J41" s="56"/>
      <c r="K41" s="35"/>
      <c r="L41" s="56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216"/>
      <c r="Z41" s="216"/>
    </row>
    <row r="42" spans="1:26" ht="18.75" customHeight="1">
      <c r="A42" s="215" t="s">
        <v>182</v>
      </c>
      <c r="B42" s="214"/>
      <c r="C42" s="32">
        <f>SUM(C43:C47)</f>
        <v>702.9000000000001</v>
      </c>
      <c r="D42" s="32">
        <f>SUM(D43:D47)</f>
        <v>8.299999999999999</v>
      </c>
      <c r="E42" s="32">
        <f>SUM(E43:E47)</f>
        <v>2.1</v>
      </c>
      <c r="F42" s="32">
        <f>SUM(F43:F47)</f>
        <v>692.5</v>
      </c>
      <c r="G42" s="32">
        <f>SUM(G43:G47)</f>
        <v>496.79999999999995</v>
      </c>
      <c r="H42" s="32">
        <f>SUM(H43:H47)</f>
        <v>195.70000000000002</v>
      </c>
      <c r="I42" s="32">
        <f>SUM(I43:I47)</f>
        <v>688.6</v>
      </c>
      <c r="J42" s="30">
        <f>SUM(J43:J47)</f>
        <v>282</v>
      </c>
      <c r="K42" s="32">
        <f>SUM(K43:K47)</f>
        <v>3.7</v>
      </c>
      <c r="L42" s="30">
        <f>SUM(L43:L47)</f>
        <v>1</v>
      </c>
      <c r="M42" s="32">
        <f>SUM(M43:M47)</f>
        <v>0.2</v>
      </c>
      <c r="N42" s="32">
        <f>SUM(N43:N47)</f>
        <v>0.4</v>
      </c>
      <c r="O42" s="32">
        <f>SUM(O43:O47)</f>
        <v>2.8</v>
      </c>
      <c r="P42" s="32">
        <f>SUM(P43:P47)</f>
        <v>178.10000000000002</v>
      </c>
      <c r="Q42" s="32">
        <f>SUM(Q43:Q47)</f>
        <v>315.5</v>
      </c>
      <c r="R42" s="32">
        <f>SUM(R43:R47)</f>
        <v>2.6</v>
      </c>
      <c r="S42" s="32">
        <f>SUM(S43:S47)</f>
        <v>32.5</v>
      </c>
      <c r="T42" s="32">
        <f>SUM(T43:T47)</f>
        <v>160.60000000000002</v>
      </c>
      <c r="U42" s="32">
        <f>SUM(U43:U47)</f>
        <v>62.3</v>
      </c>
      <c r="V42" s="32">
        <f>SUM(V43:V47)</f>
        <v>94.80000000000001</v>
      </c>
      <c r="W42" s="32">
        <f>SUM(W43:W47)</f>
        <v>598</v>
      </c>
      <c r="X42" s="32">
        <f>SUM(X43:X47)</f>
        <v>28.7</v>
      </c>
      <c r="Y42" s="32">
        <f>SUM(Y43:Y47)</f>
        <v>119.3</v>
      </c>
      <c r="Z42" s="32">
        <f>SUM(Z43:Z47)</f>
        <v>450</v>
      </c>
    </row>
    <row r="43" spans="1:26" ht="18.75" customHeight="1">
      <c r="A43" s="28"/>
      <c r="B43" s="217" t="s">
        <v>181</v>
      </c>
      <c r="C43" s="218">
        <f>SUM(D43:F43)</f>
        <v>292.8</v>
      </c>
      <c r="D43" s="216">
        <v>3.2</v>
      </c>
      <c r="E43" s="216">
        <v>0</v>
      </c>
      <c r="F43" s="216">
        <f>SUM(G43:H43)</f>
        <v>289.6</v>
      </c>
      <c r="G43" s="216">
        <f>SUM(N43:Q43)</f>
        <v>159.4</v>
      </c>
      <c r="H43" s="216">
        <f>SUM(R43:T43)</f>
        <v>130.2</v>
      </c>
      <c r="I43" s="216">
        <v>286.8</v>
      </c>
      <c r="J43" s="24">
        <v>184</v>
      </c>
      <c r="K43" s="216">
        <v>2.6</v>
      </c>
      <c r="L43" s="24">
        <v>1</v>
      </c>
      <c r="M43" s="216">
        <v>0.2</v>
      </c>
      <c r="N43" s="216">
        <v>0</v>
      </c>
      <c r="O43" s="216">
        <v>0.2</v>
      </c>
      <c r="P43" s="216">
        <v>78.8</v>
      </c>
      <c r="Q43" s="216">
        <v>80.4</v>
      </c>
      <c r="R43" s="216">
        <v>2.5</v>
      </c>
      <c r="S43" s="216">
        <v>30.7</v>
      </c>
      <c r="T43" s="216">
        <v>97</v>
      </c>
      <c r="U43" s="216">
        <v>48</v>
      </c>
      <c r="V43" s="216">
        <v>68.2</v>
      </c>
      <c r="W43" s="216">
        <f>SUM(X43:Z43)</f>
        <v>221.4</v>
      </c>
      <c r="X43" s="216">
        <v>23.6</v>
      </c>
      <c r="Y43" s="216">
        <v>102.2</v>
      </c>
      <c r="Z43" s="216">
        <v>95.6</v>
      </c>
    </row>
    <row r="44" spans="1:26" ht="18.75" customHeight="1">
      <c r="A44" s="28"/>
      <c r="B44" s="217" t="s">
        <v>180</v>
      </c>
      <c r="C44" s="218">
        <f>SUM(D44:F44)</f>
        <v>97.2</v>
      </c>
      <c r="D44" s="216">
        <v>0.8</v>
      </c>
      <c r="E44" s="216">
        <v>1.2</v>
      </c>
      <c r="F44" s="216">
        <f>SUM(G44:H44)</f>
        <v>95.2</v>
      </c>
      <c r="G44" s="216">
        <f>SUM(N44:Q44)</f>
        <v>70.9</v>
      </c>
      <c r="H44" s="216">
        <f>SUM(R44:T44)</f>
        <v>24.3</v>
      </c>
      <c r="I44" s="216">
        <v>94.9</v>
      </c>
      <c r="J44" s="24">
        <v>27</v>
      </c>
      <c r="K44" s="216">
        <v>0.2</v>
      </c>
      <c r="L44" s="48" t="s">
        <v>159</v>
      </c>
      <c r="M44" s="48" t="s">
        <v>159</v>
      </c>
      <c r="N44" s="216">
        <v>0.1</v>
      </c>
      <c r="O44" s="216">
        <v>0.4</v>
      </c>
      <c r="P44" s="216">
        <v>13.5</v>
      </c>
      <c r="Q44" s="216">
        <v>56.9</v>
      </c>
      <c r="R44" s="216">
        <v>0.1</v>
      </c>
      <c r="S44" s="216">
        <v>1</v>
      </c>
      <c r="T44" s="216">
        <v>23.2</v>
      </c>
      <c r="U44" s="216">
        <v>3.8</v>
      </c>
      <c r="V44" s="216">
        <v>9.9</v>
      </c>
      <c r="W44" s="216">
        <f>SUM(X44:Z44)</f>
        <v>85.2</v>
      </c>
      <c r="X44" s="216">
        <v>0.5</v>
      </c>
      <c r="Y44" s="216">
        <v>1.2</v>
      </c>
      <c r="Z44" s="216">
        <v>83.5</v>
      </c>
    </row>
    <row r="45" spans="1:26" ht="18.75" customHeight="1">
      <c r="A45" s="28"/>
      <c r="B45" s="217" t="s">
        <v>179</v>
      </c>
      <c r="C45" s="218">
        <f>SUM(D45:F45)</f>
        <v>73.6</v>
      </c>
      <c r="D45" s="216">
        <v>1.3</v>
      </c>
      <c r="E45" s="216">
        <v>0</v>
      </c>
      <c r="F45" s="216">
        <f>SUM(G45:H45)</f>
        <v>72.3</v>
      </c>
      <c r="G45" s="216">
        <f>SUM(N45:Q45)</f>
        <v>58.7</v>
      </c>
      <c r="H45" s="216">
        <f>SUM(R45:T45)</f>
        <v>13.6</v>
      </c>
      <c r="I45" s="216">
        <v>72.4</v>
      </c>
      <c r="J45" s="48" t="s">
        <v>159</v>
      </c>
      <c r="K45" s="48" t="s">
        <v>159</v>
      </c>
      <c r="L45" s="48" t="s">
        <v>159</v>
      </c>
      <c r="M45" s="48" t="s">
        <v>159</v>
      </c>
      <c r="N45" s="216">
        <v>0</v>
      </c>
      <c r="O45" s="216">
        <v>0</v>
      </c>
      <c r="P45" s="216">
        <v>11.2</v>
      </c>
      <c r="Q45" s="216">
        <v>47.5</v>
      </c>
      <c r="R45" s="216">
        <v>0</v>
      </c>
      <c r="S45" s="216">
        <v>0</v>
      </c>
      <c r="T45" s="216">
        <v>13.6</v>
      </c>
      <c r="U45" s="216">
        <v>3.5</v>
      </c>
      <c r="V45" s="216">
        <v>1</v>
      </c>
      <c r="W45" s="216">
        <f>SUM(X45:Z45)</f>
        <v>71.5</v>
      </c>
      <c r="X45" s="216">
        <v>0.5</v>
      </c>
      <c r="Y45" s="216">
        <v>1.6</v>
      </c>
      <c r="Z45" s="216">
        <v>69.4</v>
      </c>
    </row>
    <row r="46" spans="1:26" ht="18.75" customHeight="1">
      <c r="A46" s="28"/>
      <c r="B46" s="217" t="s">
        <v>178</v>
      </c>
      <c r="C46" s="218">
        <f>SUM(D46:F46)</f>
        <v>103.7</v>
      </c>
      <c r="D46" s="216">
        <v>1.4</v>
      </c>
      <c r="E46" s="216">
        <v>0</v>
      </c>
      <c r="F46" s="216">
        <f>SUM(G46:H46)</f>
        <v>102.3</v>
      </c>
      <c r="G46" s="216">
        <f>SUM(N46:Q46)</f>
        <v>87</v>
      </c>
      <c r="H46" s="216">
        <f>SUM(R46:T46)</f>
        <v>15.3</v>
      </c>
      <c r="I46" s="216">
        <v>101.5</v>
      </c>
      <c r="J46" s="24">
        <v>66</v>
      </c>
      <c r="K46" s="216">
        <v>0.7</v>
      </c>
      <c r="L46" s="48" t="s">
        <v>159</v>
      </c>
      <c r="M46" s="48" t="s">
        <v>159</v>
      </c>
      <c r="N46" s="216">
        <v>0.1</v>
      </c>
      <c r="O46" s="216">
        <v>0.5</v>
      </c>
      <c r="P46" s="216">
        <v>37.8</v>
      </c>
      <c r="Q46" s="216">
        <v>48.6</v>
      </c>
      <c r="R46" s="216">
        <v>0</v>
      </c>
      <c r="S46" s="216">
        <v>0.4</v>
      </c>
      <c r="T46" s="216">
        <v>14.9</v>
      </c>
      <c r="U46" s="216">
        <v>2</v>
      </c>
      <c r="V46" s="216">
        <v>12.8</v>
      </c>
      <c r="W46" s="216">
        <f>SUM(X46:Z46)</f>
        <v>89.5</v>
      </c>
      <c r="X46" s="216">
        <v>1.4</v>
      </c>
      <c r="Y46" s="216">
        <v>10.5</v>
      </c>
      <c r="Z46" s="216">
        <v>77.6</v>
      </c>
    </row>
    <row r="47" spans="1:26" ht="18.75" customHeight="1">
      <c r="A47" s="28"/>
      <c r="B47" s="217" t="s">
        <v>177</v>
      </c>
      <c r="C47" s="218">
        <f>SUM(D47:F47)</f>
        <v>135.6</v>
      </c>
      <c r="D47" s="216">
        <v>1.6</v>
      </c>
      <c r="E47" s="216">
        <v>0.9</v>
      </c>
      <c r="F47" s="216">
        <f>SUM(G47:H47)</f>
        <v>133.1</v>
      </c>
      <c r="G47" s="216">
        <f>SUM(N47:Q47)</f>
        <v>120.79999999999998</v>
      </c>
      <c r="H47" s="216">
        <f>SUM(R47:T47)</f>
        <v>12.3</v>
      </c>
      <c r="I47" s="216">
        <v>133</v>
      </c>
      <c r="J47" s="24">
        <v>5</v>
      </c>
      <c r="K47" s="216">
        <v>0.2</v>
      </c>
      <c r="L47" s="48" t="s">
        <v>159</v>
      </c>
      <c r="M47" s="48" t="s">
        <v>159</v>
      </c>
      <c r="N47" s="216">
        <v>0.2</v>
      </c>
      <c r="O47" s="216">
        <v>1.7</v>
      </c>
      <c r="P47" s="216">
        <v>36.8</v>
      </c>
      <c r="Q47" s="216">
        <v>82.1</v>
      </c>
      <c r="R47" s="216">
        <v>0</v>
      </c>
      <c r="S47" s="216">
        <v>0.4</v>
      </c>
      <c r="T47" s="216">
        <v>11.9</v>
      </c>
      <c r="U47" s="216">
        <v>5</v>
      </c>
      <c r="V47" s="216">
        <v>2.9</v>
      </c>
      <c r="W47" s="216">
        <f>SUM(X47:Z47)</f>
        <v>130.4</v>
      </c>
      <c r="X47" s="216">
        <v>2.7</v>
      </c>
      <c r="Y47" s="216">
        <v>3.8</v>
      </c>
      <c r="Z47" s="216">
        <v>123.9</v>
      </c>
    </row>
    <row r="48" spans="1:26" ht="18.75" customHeight="1">
      <c r="A48" s="28"/>
      <c r="B48" s="217"/>
      <c r="C48" s="35"/>
      <c r="D48" s="35"/>
      <c r="E48" s="35"/>
      <c r="F48" s="35"/>
      <c r="G48" s="35"/>
      <c r="H48" s="35"/>
      <c r="I48" s="35"/>
      <c r="J48" s="56"/>
      <c r="K48" s="35"/>
      <c r="L48" s="56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216"/>
      <c r="Z48" s="216"/>
    </row>
    <row r="49" spans="1:26" ht="18.75" customHeight="1">
      <c r="A49" s="215" t="s">
        <v>176</v>
      </c>
      <c r="B49" s="214"/>
      <c r="C49" s="32">
        <f>SUM(C50:C53)</f>
        <v>802.0219999999999</v>
      </c>
      <c r="D49" s="32">
        <f>SUM(D50:D53)</f>
        <v>7</v>
      </c>
      <c r="E49" s="32">
        <f>SUM(E50:E53)</f>
        <v>0.8220000000000001</v>
      </c>
      <c r="F49" s="32">
        <f>SUM(F50:F53)</f>
        <v>794.2</v>
      </c>
      <c r="G49" s="32">
        <f>SUM(G50:G53)</f>
        <v>315.6</v>
      </c>
      <c r="H49" s="32">
        <f>SUM(H50:H53)</f>
        <v>478.6</v>
      </c>
      <c r="I49" s="32">
        <f>SUM(I50:I53)</f>
        <v>789.9</v>
      </c>
      <c r="J49" s="30">
        <f>SUM(J50:J53)</f>
        <v>394</v>
      </c>
      <c r="K49" s="32">
        <f>SUM(K50:K53)</f>
        <v>3.9</v>
      </c>
      <c r="L49" s="30">
        <f>SUM(L50:L53)</f>
        <v>1</v>
      </c>
      <c r="M49" s="32">
        <f>SUM(M50:M53)</f>
        <v>0.1</v>
      </c>
      <c r="N49" s="32">
        <f>SUM(N50:N53)</f>
        <v>0.30000000000000004</v>
      </c>
      <c r="O49" s="32">
        <f>SUM(O50:O53)</f>
        <v>0.8999999999999999</v>
      </c>
      <c r="P49" s="32">
        <f>SUM(P50:P53)</f>
        <v>134.1</v>
      </c>
      <c r="Q49" s="32">
        <f>SUM(Q50:Q53)</f>
        <v>180.3</v>
      </c>
      <c r="R49" s="32">
        <f>SUM(R50:R53)</f>
        <v>8.3</v>
      </c>
      <c r="S49" s="32">
        <f>SUM(S50:S53)</f>
        <v>97.39999999999999</v>
      </c>
      <c r="T49" s="32">
        <f>SUM(T50:T53)</f>
        <v>372.90000000000003</v>
      </c>
      <c r="U49" s="32">
        <f>SUM(U50:U53)</f>
        <v>78.8</v>
      </c>
      <c r="V49" s="32">
        <f>SUM(V50:V53)</f>
        <v>132</v>
      </c>
      <c r="W49" s="32">
        <f>SUM(W50:W53)</f>
        <v>661.9</v>
      </c>
      <c r="X49" s="32">
        <f>SUM(X50:X53)</f>
        <v>12.100000000000001</v>
      </c>
      <c r="Y49" s="32">
        <f>SUM(Y50:Y53)</f>
        <v>28.299999999999997</v>
      </c>
      <c r="Z49" s="32">
        <f>SUM(Z50:Z53)</f>
        <v>621.5</v>
      </c>
    </row>
    <row r="50" spans="1:26" ht="18.75" customHeight="1">
      <c r="A50" s="28"/>
      <c r="B50" s="217" t="s">
        <v>175</v>
      </c>
      <c r="C50" s="218">
        <f>SUM(D50:F50)</f>
        <v>236.90000000000003</v>
      </c>
      <c r="D50" s="216">
        <v>1</v>
      </c>
      <c r="E50" s="216">
        <v>0.5</v>
      </c>
      <c r="F50" s="216">
        <f>SUM(G50:H50)</f>
        <v>235.40000000000003</v>
      </c>
      <c r="G50" s="216">
        <f>SUM(N50:Q50)</f>
        <v>47.7</v>
      </c>
      <c r="H50" s="216">
        <f>SUM(R50:T50)</f>
        <v>187.70000000000002</v>
      </c>
      <c r="I50" s="216">
        <v>234.1</v>
      </c>
      <c r="J50" s="24">
        <v>133</v>
      </c>
      <c r="K50" s="216">
        <v>1.2</v>
      </c>
      <c r="L50" s="24">
        <v>1</v>
      </c>
      <c r="M50" s="216">
        <v>0.1</v>
      </c>
      <c r="N50" s="216">
        <v>0.1</v>
      </c>
      <c r="O50" s="216">
        <v>0.2</v>
      </c>
      <c r="P50" s="216">
        <v>20.4</v>
      </c>
      <c r="Q50" s="216">
        <v>27</v>
      </c>
      <c r="R50" s="216">
        <v>1</v>
      </c>
      <c r="S50" s="216">
        <v>24.4</v>
      </c>
      <c r="T50" s="216">
        <v>162.3</v>
      </c>
      <c r="U50" s="216">
        <v>30.1</v>
      </c>
      <c r="V50" s="216">
        <v>61.3</v>
      </c>
      <c r="W50" s="216">
        <f>SUM(X50:Z50)</f>
        <v>174.10000000000002</v>
      </c>
      <c r="X50" s="216">
        <v>8.8</v>
      </c>
      <c r="Y50" s="216">
        <v>0</v>
      </c>
      <c r="Z50" s="216">
        <v>165.3</v>
      </c>
    </row>
    <row r="51" spans="1:26" ht="18.75" customHeight="1">
      <c r="A51" s="28"/>
      <c r="B51" s="217" t="s">
        <v>174</v>
      </c>
      <c r="C51" s="218">
        <f>SUM(D51:F51)</f>
        <v>116.8</v>
      </c>
      <c r="D51" s="216">
        <v>0.6</v>
      </c>
      <c r="E51" s="216">
        <v>0</v>
      </c>
      <c r="F51" s="216">
        <f>SUM(G51:H51)</f>
        <v>116.2</v>
      </c>
      <c r="G51" s="216">
        <f>SUM(N51:Q51)</f>
        <v>71.7</v>
      </c>
      <c r="H51" s="216">
        <f>SUM(R51:T51)</f>
        <v>44.5</v>
      </c>
      <c r="I51" s="216">
        <v>115.5</v>
      </c>
      <c r="J51" s="24">
        <v>78</v>
      </c>
      <c r="K51" s="216">
        <v>0.6</v>
      </c>
      <c r="L51" s="48" t="s">
        <v>159</v>
      </c>
      <c r="M51" s="48" t="s">
        <v>159</v>
      </c>
      <c r="N51" s="51">
        <v>0</v>
      </c>
      <c r="O51" s="51">
        <v>0</v>
      </c>
      <c r="P51" s="216">
        <v>17.8</v>
      </c>
      <c r="Q51" s="216">
        <v>53.9</v>
      </c>
      <c r="R51" s="216">
        <v>0.8</v>
      </c>
      <c r="S51" s="216">
        <v>8.7</v>
      </c>
      <c r="T51" s="216">
        <v>35</v>
      </c>
      <c r="U51" s="216">
        <v>0.6</v>
      </c>
      <c r="V51" s="216">
        <v>14.4</v>
      </c>
      <c r="W51" s="216">
        <f>SUM(X51:Z51)</f>
        <v>101.8</v>
      </c>
      <c r="X51" s="216">
        <v>0.8</v>
      </c>
      <c r="Y51" s="216">
        <v>0.4</v>
      </c>
      <c r="Z51" s="216">
        <v>100.6</v>
      </c>
    </row>
    <row r="52" spans="1:26" ht="18.75" customHeight="1">
      <c r="A52" s="28"/>
      <c r="B52" s="217" t="s">
        <v>173</v>
      </c>
      <c r="C52" s="218">
        <f>SUM(D52:F52)</f>
        <v>319.79999999999995</v>
      </c>
      <c r="D52" s="216">
        <v>2.4</v>
      </c>
      <c r="E52" s="216">
        <v>0</v>
      </c>
      <c r="F52" s="216">
        <f>SUM(G52:H52)</f>
        <v>317.4</v>
      </c>
      <c r="G52" s="216">
        <f>SUM(N52:Q52)</f>
        <v>132.3</v>
      </c>
      <c r="H52" s="216">
        <f>SUM(R52:T52)</f>
        <v>185.1</v>
      </c>
      <c r="I52" s="216">
        <v>315.7</v>
      </c>
      <c r="J52" s="24">
        <v>132</v>
      </c>
      <c r="K52" s="216">
        <v>1.5</v>
      </c>
      <c r="L52" s="48" t="s">
        <v>159</v>
      </c>
      <c r="M52" s="48" t="s">
        <v>159</v>
      </c>
      <c r="N52" s="216">
        <v>0.2</v>
      </c>
      <c r="O52" s="216">
        <v>0.5</v>
      </c>
      <c r="P52" s="216">
        <v>72.1</v>
      </c>
      <c r="Q52" s="216">
        <v>59.5</v>
      </c>
      <c r="R52" s="216">
        <v>6.4</v>
      </c>
      <c r="S52" s="216">
        <v>54.8</v>
      </c>
      <c r="T52" s="216">
        <v>123.9</v>
      </c>
      <c r="U52" s="216">
        <v>47.8</v>
      </c>
      <c r="V52" s="216">
        <v>43</v>
      </c>
      <c r="W52" s="216">
        <f>SUM(X52:Z52)</f>
        <v>274.1</v>
      </c>
      <c r="X52" s="216">
        <v>1.4</v>
      </c>
      <c r="Y52" s="216">
        <v>27.9</v>
      </c>
      <c r="Z52" s="216">
        <v>244.8</v>
      </c>
    </row>
    <row r="53" spans="1:26" ht="18.75" customHeight="1">
      <c r="A53" s="28"/>
      <c r="B53" s="217" t="s">
        <v>172</v>
      </c>
      <c r="C53" s="218">
        <f>SUM(D53:F53)</f>
        <v>128.522</v>
      </c>
      <c r="D53" s="216">
        <v>3</v>
      </c>
      <c r="E53" s="216">
        <v>0.322</v>
      </c>
      <c r="F53" s="216">
        <f>SUM(G53:H53)</f>
        <v>125.2</v>
      </c>
      <c r="G53" s="216">
        <f>SUM(N53:Q53)</f>
        <v>63.9</v>
      </c>
      <c r="H53" s="216">
        <f>SUM(R53:T53)</f>
        <v>61.300000000000004</v>
      </c>
      <c r="I53" s="216">
        <v>124.6</v>
      </c>
      <c r="J53" s="24">
        <v>51</v>
      </c>
      <c r="K53" s="216">
        <v>0.6</v>
      </c>
      <c r="L53" s="48" t="s">
        <v>159</v>
      </c>
      <c r="M53" s="48" t="s">
        <v>159</v>
      </c>
      <c r="N53" s="216">
        <v>0</v>
      </c>
      <c r="O53" s="216">
        <v>0.2</v>
      </c>
      <c r="P53" s="216">
        <v>23.8</v>
      </c>
      <c r="Q53" s="216">
        <v>39.9</v>
      </c>
      <c r="R53" s="216">
        <v>0.1</v>
      </c>
      <c r="S53" s="216">
        <v>9.5</v>
      </c>
      <c r="T53" s="216">
        <v>51.7</v>
      </c>
      <c r="U53" s="216">
        <v>0.3</v>
      </c>
      <c r="V53" s="216">
        <v>13.3</v>
      </c>
      <c r="W53" s="216">
        <f>SUM(X53:Z53)</f>
        <v>111.89999999999999</v>
      </c>
      <c r="X53" s="216">
        <v>1.1</v>
      </c>
      <c r="Y53" s="216">
        <v>0</v>
      </c>
      <c r="Z53" s="216">
        <v>110.8</v>
      </c>
    </row>
    <row r="54" spans="1:26" ht="18.75" customHeight="1">
      <c r="A54" s="28"/>
      <c r="B54" s="217"/>
      <c r="C54" s="35"/>
      <c r="D54" s="35"/>
      <c r="E54" s="35"/>
      <c r="F54" s="35"/>
      <c r="G54" s="35"/>
      <c r="H54" s="35"/>
      <c r="I54" s="35"/>
      <c r="J54" s="56"/>
      <c r="K54" s="35"/>
      <c r="L54" s="56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216"/>
      <c r="Z54" s="216"/>
    </row>
    <row r="55" spans="1:26" ht="18.75" customHeight="1">
      <c r="A55" s="215" t="s">
        <v>171</v>
      </c>
      <c r="B55" s="214"/>
      <c r="C55" s="32">
        <f>SUM(C56:C61)</f>
        <v>786.7</v>
      </c>
      <c r="D55" s="32">
        <f>SUM(D56:D61)</f>
        <v>10.8</v>
      </c>
      <c r="E55" s="32">
        <f>SUM(E56:E61)</f>
        <v>0.1</v>
      </c>
      <c r="F55" s="32">
        <f>SUM(F56:F61)</f>
        <v>775.8000000000001</v>
      </c>
      <c r="G55" s="32">
        <f>SUM(G56:G61)</f>
        <v>416.7</v>
      </c>
      <c r="H55" s="32">
        <f>SUM(H56:H61)</f>
        <v>359.09999999999997</v>
      </c>
      <c r="I55" s="32">
        <f>SUM(I56:I61)</f>
        <v>772.8999999999999</v>
      </c>
      <c r="J55" s="30">
        <f>SUM(J56:J61)</f>
        <v>459</v>
      </c>
      <c r="K55" s="32">
        <f>SUM(K56:K61)</f>
        <v>3</v>
      </c>
      <c r="L55" s="30">
        <f>SUM(L56:L61)</f>
        <v>1</v>
      </c>
      <c r="M55" s="32">
        <f>SUM(M56:M61)</f>
        <v>0.1</v>
      </c>
      <c r="N55" s="32">
        <f>SUM(N56:N61)</f>
        <v>0.30000000000000004</v>
      </c>
      <c r="O55" s="32">
        <f>SUM(O56:O61)</f>
        <v>0.9000000000000001</v>
      </c>
      <c r="P55" s="32">
        <f>SUM(P56:P61)</f>
        <v>97.4</v>
      </c>
      <c r="Q55" s="32">
        <f>SUM(Q56:Q61)</f>
        <v>318.1</v>
      </c>
      <c r="R55" s="32">
        <f>SUM(R56:R61)</f>
        <v>1.9000000000000001</v>
      </c>
      <c r="S55" s="32">
        <f>SUM(S56:S61)</f>
        <v>26.900000000000002</v>
      </c>
      <c r="T55" s="32">
        <f>SUM(T56:T61)</f>
        <v>330.3</v>
      </c>
      <c r="U55" s="32">
        <f>SUM(U56:U61)</f>
        <v>26.7</v>
      </c>
      <c r="V55" s="32">
        <f>SUM(V56:V61)</f>
        <v>220.79999999999998</v>
      </c>
      <c r="W55" s="32">
        <f>SUM(W56:W61)</f>
        <v>555</v>
      </c>
      <c r="X55" s="32">
        <f>SUM(X56:X61)</f>
        <v>8.4</v>
      </c>
      <c r="Y55" s="32">
        <f>SUM(Y56:Y61)</f>
        <v>49</v>
      </c>
      <c r="Z55" s="32">
        <f>SUM(Z56:Z61)</f>
        <v>497.59999999999997</v>
      </c>
    </row>
    <row r="56" spans="1:26" ht="18.75" customHeight="1">
      <c r="A56" s="28"/>
      <c r="B56" s="217" t="s">
        <v>170</v>
      </c>
      <c r="C56" s="218">
        <f>SUM(D56:F56)</f>
        <v>96.1</v>
      </c>
      <c r="D56" s="216">
        <v>0.6</v>
      </c>
      <c r="E56" s="216">
        <v>0</v>
      </c>
      <c r="F56" s="216">
        <f>SUM(G56:H56)</f>
        <v>95.5</v>
      </c>
      <c r="G56" s="216">
        <f>SUM(N56:Q56)</f>
        <v>25.7</v>
      </c>
      <c r="H56" s="216">
        <f>SUM(R56:T56)</f>
        <v>69.8</v>
      </c>
      <c r="I56" s="216">
        <v>95</v>
      </c>
      <c r="J56" s="24">
        <v>53</v>
      </c>
      <c r="K56" s="216">
        <v>0.5</v>
      </c>
      <c r="L56" s="48" t="s">
        <v>159</v>
      </c>
      <c r="M56" s="48" t="s">
        <v>159</v>
      </c>
      <c r="N56" s="216">
        <v>0</v>
      </c>
      <c r="O56" s="216">
        <v>0</v>
      </c>
      <c r="P56" s="216">
        <v>8.5</v>
      </c>
      <c r="Q56" s="216">
        <v>17.2</v>
      </c>
      <c r="R56" s="216">
        <v>0.8</v>
      </c>
      <c r="S56" s="216">
        <v>18.5</v>
      </c>
      <c r="T56" s="216">
        <v>50.5</v>
      </c>
      <c r="U56" s="216">
        <v>0.4</v>
      </c>
      <c r="V56" s="216">
        <v>8.7</v>
      </c>
      <c r="W56" s="216">
        <f>SUM(X56:Z56)</f>
        <v>86.8</v>
      </c>
      <c r="X56" s="216">
        <v>1</v>
      </c>
      <c r="Y56" s="216">
        <v>31.9</v>
      </c>
      <c r="Z56" s="216">
        <v>53.9</v>
      </c>
    </row>
    <row r="57" spans="1:26" ht="18.75" customHeight="1">
      <c r="A57" s="28"/>
      <c r="B57" s="217" t="s">
        <v>169</v>
      </c>
      <c r="C57" s="218">
        <f>SUM(D57:F57)</f>
        <v>119.20000000000002</v>
      </c>
      <c r="D57" s="216">
        <v>1.5</v>
      </c>
      <c r="E57" s="216">
        <v>0</v>
      </c>
      <c r="F57" s="216">
        <f>SUM(G57:H57)</f>
        <v>117.70000000000002</v>
      </c>
      <c r="G57" s="216">
        <f>SUM(N57:Q57)</f>
        <v>83.9</v>
      </c>
      <c r="H57" s="216">
        <f>SUM(R57:T57)</f>
        <v>33.800000000000004</v>
      </c>
      <c r="I57" s="216">
        <v>117.2</v>
      </c>
      <c r="J57" s="24">
        <v>95</v>
      </c>
      <c r="K57" s="216">
        <v>0.5</v>
      </c>
      <c r="L57" s="48" t="s">
        <v>159</v>
      </c>
      <c r="M57" s="48" t="s">
        <v>159</v>
      </c>
      <c r="N57" s="216">
        <v>0</v>
      </c>
      <c r="O57" s="216">
        <v>0.1</v>
      </c>
      <c r="P57" s="216">
        <v>14.1</v>
      </c>
      <c r="Q57" s="216">
        <v>69.7</v>
      </c>
      <c r="R57" s="216">
        <v>0</v>
      </c>
      <c r="S57" s="216">
        <v>1.1</v>
      </c>
      <c r="T57" s="216">
        <v>32.7</v>
      </c>
      <c r="U57" s="216">
        <v>0.4</v>
      </c>
      <c r="V57" s="216">
        <v>24.1</v>
      </c>
      <c r="W57" s="216">
        <f>SUM(X57:Z57)</f>
        <v>93.5</v>
      </c>
      <c r="X57" s="216">
        <v>1.6</v>
      </c>
      <c r="Y57" s="216">
        <v>0</v>
      </c>
      <c r="Z57" s="216">
        <v>91.9</v>
      </c>
    </row>
    <row r="58" spans="1:26" ht="18.75" customHeight="1">
      <c r="A58" s="28"/>
      <c r="B58" s="217" t="s">
        <v>168</v>
      </c>
      <c r="C58" s="218">
        <f>SUM(D58:F58)</f>
        <v>203.3</v>
      </c>
      <c r="D58" s="216">
        <v>1.3</v>
      </c>
      <c r="E58" s="216">
        <v>0</v>
      </c>
      <c r="F58" s="216">
        <f>SUM(G58:H58)</f>
        <v>202</v>
      </c>
      <c r="G58" s="216">
        <f>SUM(N58:Q58)</f>
        <v>104.10000000000001</v>
      </c>
      <c r="H58" s="216">
        <f>SUM(R58:T58)</f>
        <v>97.89999999999999</v>
      </c>
      <c r="I58" s="216">
        <v>201.1</v>
      </c>
      <c r="J58" s="24">
        <v>112</v>
      </c>
      <c r="K58" s="216">
        <v>0.8</v>
      </c>
      <c r="L58" s="24">
        <v>1</v>
      </c>
      <c r="M58" s="216">
        <v>0.1</v>
      </c>
      <c r="N58" s="216">
        <v>0.1</v>
      </c>
      <c r="O58" s="216">
        <v>0.3</v>
      </c>
      <c r="P58" s="216">
        <v>18.8</v>
      </c>
      <c r="Q58" s="216">
        <v>84.9</v>
      </c>
      <c r="R58" s="216">
        <v>0.8</v>
      </c>
      <c r="S58" s="216">
        <v>4.8</v>
      </c>
      <c r="T58" s="216">
        <v>92.3</v>
      </c>
      <c r="U58" s="216">
        <v>5.3</v>
      </c>
      <c r="V58" s="216">
        <v>75.8</v>
      </c>
      <c r="W58" s="216">
        <f>SUM(X58:Z58)</f>
        <v>126.19999999999999</v>
      </c>
      <c r="X58" s="216">
        <v>2</v>
      </c>
      <c r="Y58" s="216">
        <v>0.1</v>
      </c>
      <c r="Z58" s="216">
        <v>124.1</v>
      </c>
    </row>
    <row r="59" spans="1:26" ht="18.75" customHeight="1">
      <c r="A59" s="28"/>
      <c r="B59" s="217" t="s">
        <v>167</v>
      </c>
      <c r="C59" s="218">
        <f>SUM(D59:F59)</f>
        <v>189.20000000000002</v>
      </c>
      <c r="D59" s="216">
        <v>6</v>
      </c>
      <c r="E59" s="216">
        <v>0.1</v>
      </c>
      <c r="F59" s="216">
        <f>SUM(G59:H59)</f>
        <v>183.10000000000002</v>
      </c>
      <c r="G59" s="216">
        <f>SUM(N59:Q59)</f>
        <v>94.9</v>
      </c>
      <c r="H59" s="216">
        <f>SUM(R59:T59)</f>
        <v>88.2</v>
      </c>
      <c r="I59" s="216">
        <v>182.4</v>
      </c>
      <c r="J59" s="24">
        <v>108</v>
      </c>
      <c r="K59" s="216">
        <v>0.7</v>
      </c>
      <c r="L59" s="48" t="s">
        <v>159</v>
      </c>
      <c r="M59" s="48" t="s">
        <v>159</v>
      </c>
      <c r="N59" s="216">
        <v>0.1</v>
      </c>
      <c r="O59" s="216">
        <v>0.2</v>
      </c>
      <c r="P59" s="216">
        <v>17.6</v>
      </c>
      <c r="Q59" s="216">
        <v>77</v>
      </c>
      <c r="R59" s="216">
        <v>0.2</v>
      </c>
      <c r="S59" s="216">
        <v>1.5</v>
      </c>
      <c r="T59" s="216">
        <v>86.5</v>
      </c>
      <c r="U59" s="216">
        <v>1.5</v>
      </c>
      <c r="V59" s="216">
        <v>64.3</v>
      </c>
      <c r="W59" s="216">
        <f>SUM(X59:Z59)</f>
        <v>118.7</v>
      </c>
      <c r="X59" s="216">
        <v>1.4</v>
      </c>
      <c r="Y59" s="216">
        <v>1.8</v>
      </c>
      <c r="Z59" s="216">
        <v>115.5</v>
      </c>
    </row>
    <row r="60" spans="1:26" ht="18.75" customHeight="1">
      <c r="A60" s="28"/>
      <c r="B60" s="217" t="s">
        <v>166</v>
      </c>
      <c r="C60" s="218">
        <f>SUM(D60:F60)</f>
        <v>99.7</v>
      </c>
      <c r="D60" s="216">
        <v>0.3</v>
      </c>
      <c r="E60" s="216">
        <v>0</v>
      </c>
      <c r="F60" s="216">
        <f>SUM(G60:H60)</f>
        <v>99.4</v>
      </c>
      <c r="G60" s="216">
        <f>SUM(N60:Q60)</f>
        <v>63.7</v>
      </c>
      <c r="H60" s="216">
        <f>SUM(R60:T60)</f>
        <v>35.7</v>
      </c>
      <c r="I60" s="216">
        <v>99.3</v>
      </c>
      <c r="J60" s="24">
        <v>25</v>
      </c>
      <c r="K60" s="216">
        <v>0.1</v>
      </c>
      <c r="L60" s="48" t="s">
        <v>159</v>
      </c>
      <c r="M60" s="48" t="s">
        <v>159</v>
      </c>
      <c r="N60" s="216">
        <v>0.1</v>
      </c>
      <c r="O60" s="216">
        <v>0.3</v>
      </c>
      <c r="P60" s="216">
        <v>30.3</v>
      </c>
      <c r="Q60" s="216">
        <v>33</v>
      </c>
      <c r="R60" s="216">
        <v>0</v>
      </c>
      <c r="S60" s="216">
        <v>0.1</v>
      </c>
      <c r="T60" s="216">
        <v>35.6</v>
      </c>
      <c r="U60" s="216">
        <v>12.6</v>
      </c>
      <c r="V60" s="216">
        <v>27.4</v>
      </c>
      <c r="W60" s="216">
        <f>SUM(X60:Z60)</f>
        <v>72.1</v>
      </c>
      <c r="X60" s="216">
        <v>1.4</v>
      </c>
      <c r="Y60" s="216">
        <v>15.2</v>
      </c>
      <c r="Z60" s="216">
        <v>55.5</v>
      </c>
    </row>
    <row r="61" spans="1:26" ht="18.75" customHeight="1">
      <c r="A61" s="28"/>
      <c r="B61" s="217" t="s">
        <v>165</v>
      </c>
      <c r="C61" s="218">
        <f>SUM(D61:F61)</f>
        <v>79.19999999999999</v>
      </c>
      <c r="D61" s="216">
        <v>1.1</v>
      </c>
      <c r="E61" s="216">
        <v>0</v>
      </c>
      <c r="F61" s="216">
        <f>SUM(G61:H61)</f>
        <v>78.1</v>
      </c>
      <c r="G61" s="216">
        <f>SUM(N61:Q61)</f>
        <v>44.4</v>
      </c>
      <c r="H61" s="216">
        <f>SUM(R61:T61)</f>
        <v>33.7</v>
      </c>
      <c r="I61" s="216">
        <v>77.9</v>
      </c>
      <c r="J61" s="24">
        <v>66</v>
      </c>
      <c r="K61" s="216">
        <v>0.4</v>
      </c>
      <c r="L61" s="48" t="s">
        <v>159</v>
      </c>
      <c r="M61" s="48" t="s">
        <v>159</v>
      </c>
      <c r="N61" s="216">
        <v>0</v>
      </c>
      <c r="O61" s="216">
        <v>0</v>
      </c>
      <c r="P61" s="216">
        <v>8.1</v>
      </c>
      <c r="Q61" s="216">
        <v>36.3</v>
      </c>
      <c r="R61" s="216">
        <v>0.1</v>
      </c>
      <c r="S61" s="216">
        <v>0.9</v>
      </c>
      <c r="T61" s="216">
        <v>32.7</v>
      </c>
      <c r="U61" s="216">
        <v>6.5</v>
      </c>
      <c r="V61" s="216">
        <v>20.5</v>
      </c>
      <c r="W61" s="216">
        <f>SUM(X61:Z61)</f>
        <v>57.7</v>
      </c>
      <c r="X61" s="216">
        <v>1</v>
      </c>
      <c r="Y61" s="216">
        <v>0</v>
      </c>
      <c r="Z61" s="216">
        <v>56.7</v>
      </c>
    </row>
    <row r="62" spans="1:26" ht="18.75" customHeight="1">
      <c r="A62" s="28"/>
      <c r="B62" s="217"/>
      <c r="C62" s="35"/>
      <c r="D62" s="35"/>
      <c r="E62" s="35"/>
      <c r="F62" s="35"/>
      <c r="G62" s="35"/>
      <c r="H62" s="35"/>
      <c r="I62" s="35"/>
      <c r="J62" s="56"/>
      <c r="K62" s="35"/>
      <c r="L62" s="56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216"/>
      <c r="Z62" s="216"/>
    </row>
    <row r="63" spans="1:26" ht="18.75" customHeight="1">
      <c r="A63" s="215" t="s">
        <v>164</v>
      </c>
      <c r="B63" s="214"/>
      <c r="C63" s="32">
        <f>SUM(C64:C67)</f>
        <v>878.6999999999999</v>
      </c>
      <c r="D63" s="32">
        <f>SUM(D64:D67)</f>
        <v>8.7</v>
      </c>
      <c r="E63" s="32">
        <f>SUM(E64:E67)</f>
        <v>11.1</v>
      </c>
      <c r="F63" s="32">
        <f>SUM(F64:F67)</f>
        <v>858.9</v>
      </c>
      <c r="G63" s="32">
        <f>SUM(G64:G67)</f>
        <v>590.6999999999999</v>
      </c>
      <c r="H63" s="32">
        <f>SUM(H64:H67)</f>
        <v>268.2</v>
      </c>
      <c r="I63" s="32">
        <f>SUM(I64:I67)</f>
        <v>852.7</v>
      </c>
      <c r="J63" s="30">
        <f>SUM(J64:J67)</f>
        <v>514</v>
      </c>
      <c r="K63" s="32">
        <f>SUM(K64:K67)</f>
        <v>5</v>
      </c>
      <c r="L63" s="30">
        <f>SUM(L64:L67)</f>
        <v>5</v>
      </c>
      <c r="M63" s="32">
        <f>SUM(M64:M67)</f>
        <v>0.8999999999999999</v>
      </c>
      <c r="N63" s="32">
        <f>SUM(N64:N67)</f>
        <v>0.30000000000000004</v>
      </c>
      <c r="O63" s="32">
        <f>SUM(O64:O67)</f>
        <v>1.6</v>
      </c>
      <c r="P63" s="32">
        <f>SUM(P64:P67)</f>
        <v>117.19999999999999</v>
      </c>
      <c r="Q63" s="32">
        <f>SUM(Q64:Q67)</f>
        <v>471.6</v>
      </c>
      <c r="R63" s="32">
        <f>SUM(R64:R67)</f>
        <v>2.7</v>
      </c>
      <c r="S63" s="32">
        <f>SUM(S64:S67)</f>
        <v>20.1</v>
      </c>
      <c r="T63" s="32">
        <f>SUM(T64:T67)</f>
        <v>245.4</v>
      </c>
      <c r="U63" s="32">
        <f>SUM(U64:U67)</f>
        <v>65.7</v>
      </c>
      <c r="V63" s="32">
        <f>SUM(V64:V67)</f>
        <v>157.2</v>
      </c>
      <c r="W63" s="32">
        <f>SUM(W64:W67)</f>
        <v>701.4</v>
      </c>
      <c r="X63" s="32">
        <f>SUM(X64:X67)</f>
        <v>19.6</v>
      </c>
      <c r="Y63" s="32">
        <f>SUM(Y64:Y67)</f>
        <v>10.9</v>
      </c>
      <c r="Z63" s="32">
        <f>SUM(Z64:Z67)</f>
        <v>670.8999999999999</v>
      </c>
    </row>
    <row r="64" spans="1:26" ht="18.75" customHeight="1">
      <c r="A64" s="28"/>
      <c r="B64" s="217" t="s">
        <v>163</v>
      </c>
      <c r="C64" s="218">
        <f>SUM(D64:F64)</f>
        <v>234.3</v>
      </c>
      <c r="D64" s="216">
        <v>0.6</v>
      </c>
      <c r="E64" s="216">
        <v>7.7</v>
      </c>
      <c r="F64" s="216">
        <f>SUM(G64:H64)</f>
        <v>226</v>
      </c>
      <c r="G64" s="216">
        <f>SUM(N64:Q64)</f>
        <v>198.29999999999998</v>
      </c>
      <c r="H64" s="216">
        <f>SUM(R64:T64)</f>
        <v>27.700000000000003</v>
      </c>
      <c r="I64" s="216">
        <v>224.8</v>
      </c>
      <c r="J64" s="24">
        <v>86</v>
      </c>
      <c r="K64" s="216">
        <v>0.9</v>
      </c>
      <c r="L64" s="48" t="s">
        <v>159</v>
      </c>
      <c r="M64" s="48" t="s">
        <v>159</v>
      </c>
      <c r="N64" s="216">
        <v>0.2</v>
      </c>
      <c r="O64" s="216">
        <v>0.2</v>
      </c>
      <c r="P64" s="216">
        <v>30.2</v>
      </c>
      <c r="Q64" s="216">
        <v>167.7</v>
      </c>
      <c r="R64" s="216">
        <v>0.2</v>
      </c>
      <c r="S64" s="216">
        <v>4.2</v>
      </c>
      <c r="T64" s="216">
        <v>23.3</v>
      </c>
      <c r="U64" s="216">
        <v>5.6</v>
      </c>
      <c r="V64" s="216">
        <v>22.4</v>
      </c>
      <c r="W64" s="216">
        <f>SUM(X64:Z64)</f>
        <v>203.4</v>
      </c>
      <c r="X64" s="216">
        <v>1.3</v>
      </c>
      <c r="Y64" s="216">
        <v>1.3</v>
      </c>
      <c r="Z64" s="216">
        <v>200.8</v>
      </c>
    </row>
    <row r="65" spans="1:26" ht="18.75" customHeight="1">
      <c r="A65" s="28"/>
      <c r="B65" s="217" t="s">
        <v>162</v>
      </c>
      <c r="C65" s="218">
        <f>SUM(D65:F65)</f>
        <v>275.9</v>
      </c>
      <c r="D65" s="216">
        <v>3.9</v>
      </c>
      <c r="E65" s="216">
        <v>0</v>
      </c>
      <c r="F65" s="216">
        <f>SUM(G65:H65)</f>
        <v>272</v>
      </c>
      <c r="G65" s="216">
        <f>SUM(N65:Q65)</f>
        <v>149</v>
      </c>
      <c r="H65" s="216">
        <f>SUM(R65:T65)</f>
        <v>123</v>
      </c>
      <c r="I65" s="216">
        <v>269.9</v>
      </c>
      <c r="J65" s="24">
        <v>194</v>
      </c>
      <c r="K65" s="216">
        <v>2</v>
      </c>
      <c r="L65" s="24">
        <v>1</v>
      </c>
      <c r="M65" s="216">
        <v>0.2</v>
      </c>
      <c r="N65" s="216">
        <v>0</v>
      </c>
      <c r="O65" s="216">
        <v>0.2</v>
      </c>
      <c r="P65" s="216">
        <v>27</v>
      </c>
      <c r="Q65" s="216">
        <v>121.8</v>
      </c>
      <c r="R65" s="216">
        <v>2.4</v>
      </c>
      <c r="S65" s="216">
        <v>14.6</v>
      </c>
      <c r="T65" s="216">
        <v>106</v>
      </c>
      <c r="U65" s="216">
        <v>46.3</v>
      </c>
      <c r="V65" s="216">
        <v>57.3</v>
      </c>
      <c r="W65" s="216">
        <f>SUM(X65:Z65)</f>
        <v>214.79999999999998</v>
      </c>
      <c r="X65" s="216">
        <v>9.2</v>
      </c>
      <c r="Y65" s="216">
        <v>0</v>
      </c>
      <c r="Z65" s="216">
        <v>205.6</v>
      </c>
    </row>
    <row r="66" spans="1:26" ht="18.75" customHeight="1">
      <c r="A66" s="28"/>
      <c r="B66" s="217" t="s">
        <v>161</v>
      </c>
      <c r="C66" s="218">
        <f>SUM(D66:F66)</f>
        <v>234.20000000000002</v>
      </c>
      <c r="D66" s="216">
        <v>0.9</v>
      </c>
      <c r="E66" s="216">
        <v>0.5</v>
      </c>
      <c r="F66" s="216">
        <f>SUM(G66:H66)</f>
        <v>232.8</v>
      </c>
      <c r="G66" s="216">
        <f>SUM(N66:Q66)</f>
        <v>139.8</v>
      </c>
      <c r="H66" s="216">
        <f>SUM(R66:T66)</f>
        <v>93</v>
      </c>
      <c r="I66" s="216">
        <v>231</v>
      </c>
      <c r="J66" s="24">
        <v>133</v>
      </c>
      <c r="K66" s="216">
        <v>1.1</v>
      </c>
      <c r="L66" s="24">
        <v>4</v>
      </c>
      <c r="M66" s="216">
        <v>0.7</v>
      </c>
      <c r="N66" s="216">
        <v>0</v>
      </c>
      <c r="O66" s="216">
        <v>0.6</v>
      </c>
      <c r="P66" s="216">
        <v>33.9</v>
      </c>
      <c r="Q66" s="216">
        <v>105.3</v>
      </c>
      <c r="R66" s="216">
        <v>0</v>
      </c>
      <c r="S66" s="216">
        <v>0.1</v>
      </c>
      <c r="T66" s="216">
        <v>92.9</v>
      </c>
      <c r="U66" s="216">
        <v>11.5</v>
      </c>
      <c r="V66" s="216">
        <v>60.4</v>
      </c>
      <c r="W66" s="216">
        <f>SUM(X66:Z66)</f>
        <v>172.29999999999998</v>
      </c>
      <c r="X66" s="216">
        <v>6.5</v>
      </c>
      <c r="Y66" s="216">
        <v>7.6</v>
      </c>
      <c r="Z66" s="216">
        <v>158.2</v>
      </c>
    </row>
    <row r="67" spans="1:26" ht="18.75" customHeight="1">
      <c r="A67" s="28"/>
      <c r="B67" s="217" t="s">
        <v>160</v>
      </c>
      <c r="C67" s="218">
        <f>SUM(D67:F67)</f>
        <v>134.29999999999998</v>
      </c>
      <c r="D67" s="216">
        <v>3.3</v>
      </c>
      <c r="E67" s="216">
        <v>2.9</v>
      </c>
      <c r="F67" s="216">
        <f>SUM(G67:H67)</f>
        <v>128.1</v>
      </c>
      <c r="G67" s="216">
        <f>SUM(N67:Q67)</f>
        <v>103.6</v>
      </c>
      <c r="H67" s="216">
        <f>SUM(R67:T67)</f>
        <v>24.5</v>
      </c>
      <c r="I67" s="216">
        <v>127</v>
      </c>
      <c r="J67" s="24">
        <v>101</v>
      </c>
      <c r="K67" s="216">
        <v>1</v>
      </c>
      <c r="L67" s="48" t="s">
        <v>159</v>
      </c>
      <c r="M67" s="48" t="s">
        <v>159</v>
      </c>
      <c r="N67" s="216">
        <v>0.1</v>
      </c>
      <c r="O67" s="216">
        <v>0.6</v>
      </c>
      <c r="P67" s="216">
        <v>26.1</v>
      </c>
      <c r="Q67" s="216">
        <v>76.8</v>
      </c>
      <c r="R67" s="216">
        <v>0.1</v>
      </c>
      <c r="S67" s="216">
        <v>1.2</v>
      </c>
      <c r="T67" s="216">
        <v>23.2</v>
      </c>
      <c r="U67" s="216">
        <v>2.3</v>
      </c>
      <c r="V67" s="216">
        <v>17.1</v>
      </c>
      <c r="W67" s="216">
        <f>SUM(X67:Z67)</f>
        <v>110.89999999999999</v>
      </c>
      <c r="X67" s="216">
        <v>2.6</v>
      </c>
      <c r="Y67" s="216">
        <v>2</v>
      </c>
      <c r="Z67" s="216">
        <v>106.3</v>
      </c>
    </row>
    <row r="68" spans="1:26" ht="18.75" customHeight="1">
      <c r="A68" s="28"/>
      <c r="B68" s="217"/>
      <c r="C68" s="35"/>
      <c r="D68" s="35"/>
      <c r="E68" s="35"/>
      <c r="F68" s="35"/>
      <c r="G68" s="35"/>
      <c r="H68" s="35"/>
      <c r="I68" s="35"/>
      <c r="J68" s="56"/>
      <c r="K68" s="35"/>
      <c r="L68" s="56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216"/>
      <c r="Z68" s="216"/>
    </row>
    <row r="69" spans="1:26" ht="18.75" customHeight="1">
      <c r="A69" s="215" t="s">
        <v>158</v>
      </c>
      <c r="B69" s="214"/>
      <c r="C69" s="32">
        <f>SUM(C70)</f>
        <v>129.1</v>
      </c>
      <c r="D69" s="32">
        <f>SUM(D70)</f>
        <v>0.6</v>
      </c>
      <c r="E69" s="32">
        <f>SUM(E70)</f>
        <v>0</v>
      </c>
      <c r="F69" s="32">
        <f>SUM(F70)</f>
        <v>128.5</v>
      </c>
      <c r="G69" s="32">
        <f>SUM(G70)</f>
        <v>81.3</v>
      </c>
      <c r="H69" s="32">
        <f>SUM(H70)</f>
        <v>47.199999999999996</v>
      </c>
      <c r="I69" s="32">
        <f>SUM(I70)</f>
        <v>127.6</v>
      </c>
      <c r="J69" s="30">
        <f>SUM(J70)</f>
        <v>53</v>
      </c>
      <c r="K69" s="32">
        <f>SUM(K70)</f>
        <v>0.6</v>
      </c>
      <c r="L69" s="30">
        <f>SUM(L70)</f>
        <v>4</v>
      </c>
      <c r="M69" s="32">
        <f>SUM(M70)</f>
        <v>0.4</v>
      </c>
      <c r="N69" s="32">
        <f>SUM(N70)</f>
        <v>0.1</v>
      </c>
      <c r="O69" s="32">
        <f>SUM(O70)</f>
        <v>0.3</v>
      </c>
      <c r="P69" s="32">
        <f>SUM(P70)</f>
        <v>22.7</v>
      </c>
      <c r="Q69" s="32">
        <f>SUM(Q70)</f>
        <v>58.2</v>
      </c>
      <c r="R69" s="32">
        <f>SUM(R70)</f>
        <v>0.2</v>
      </c>
      <c r="S69" s="32">
        <f>SUM(S70)</f>
        <v>1.6</v>
      </c>
      <c r="T69" s="32">
        <f>SUM(T70)</f>
        <v>45.4</v>
      </c>
      <c r="U69" s="32">
        <f>SUM(U70)</f>
        <v>9.4</v>
      </c>
      <c r="V69" s="32">
        <f>SUM(V70)</f>
        <v>21</v>
      </c>
      <c r="W69" s="32">
        <f>SUM(W70)</f>
        <v>107.6</v>
      </c>
      <c r="X69" s="32">
        <f>SUM(X70)</f>
        <v>4.2</v>
      </c>
      <c r="Y69" s="32">
        <f>SUM(Y70)</f>
        <v>2.1</v>
      </c>
      <c r="Z69" s="32">
        <f>SUM(Z70)</f>
        <v>101.3</v>
      </c>
    </row>
    <row r="70" spans="1:26" ht="18.75" customHeight="1">
      <c r="A70" s="41"/>
      <c r="B70" s="213" t="s">
        <v>157</v>
      </c>
      <c r="C70" s="212">
        <f>SUM(D70:F70)</f>
        <v>129.1</v>
      </c>
      <c r="D70" s="211">
        <v>0.6</v>
      </c>
      <c r="E70" s="211">
        <v>0</v>
      </c>
      <c r="F70" s="211">
        <f>SUM(G70:H70)</f>
        <v>128.5</v>
      </c>
      <c r="G70" s="211">
        <f>SUM(N70:Q70)</f>
        <v>81.3</v>
      </c>
      <c r="H70" s="211">
        <f>SUM(R70:T70)</f>
        <v>47.199999999999996</v>
      </c>
      <c r="I70" s="211">
        <v>127.6</v>
      </c>
      <c r="J70" s="37">
        <v>53</v>
      </c>
      <c r="K70" s="211">
        <v>0.6</v>
      </c>
      <c r="L70" s="37">
        <v>4</v>
      </c>
      <c r="M70" s="211">
        <v>0.4</v>
      </c>
      <c r="N70" s="211">
        <v>0.1</v>
      </c>
      <c r="O70" s="211">
        <v>0.3</v>
      </c>
      <c r="P70" s="211">
        <v>22.7</v>
      </c>
      <c r="Q70" s="211">
        <v>58.2</v>
      </c>
      <c r="R70" s="211">
        <v>0.2</v>
      </c>
      <c r="S70" s="211">
        <v>1.6</v>
      </c>
      <c r="T70" s="211">
        <v>45.4</v>
      </c>
      <c r="U70" s="211">
        <v>9.4</v>
      </c>
      <c r="V70" s="211">
        <v>21</v>
      </c>
      <c r="W70" s="211">
        <f>SUM(X70:Z70)</f>
        <v>107.6</v>
      </c>
      <c r="X70" s="211">
        <v>4.2</v>
      </c>
      <c r="Y70" s="211">
        <v>2.1</v>
      </c>
      <c r="Z70" s="211">
        <v>101.3</v>
      </c>
    </row>
    <row r="71" spans="1:26" ht="18.75" customHeight="1">
      <c r="A71" s="210" t="s">
        <v>156</v>
      </c>
      <c r="B71" s="210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</row>
    <row r="72" spans="1:26" ht="18.75" customHeight="1">
      <c r="A72" s="22" t="s">
        <v>99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</sheetData>
  <sheetProtection/>
  <mergeCells count="56">
    <mergeCell ref="X1:Z1"/>
    <mergeCell ref="D7:D10"/>
    <mergeCell ref="E7:E10"/>
    <mergeCell ref="F7:F10"/>
    <mergeCell ref="A3:Z3"/>
    <mergeCell ref="V6:Z6"/>
    <mergeCell ref="W7:Z7"/>
    <mergeCell ref="G9:G11"/>
    <mergeCell ref="N6:U6"/>
    <mergeCell ref="N7:Q7"/>
    <mergeCell ref="Y8:Z9"/>
    <mergeCell ref="Y10:Y11"/>
    <mergeCell ref="Z10:Z11"/>
    <mergeCell ref="N8:N11"/>
    <mergeCell ref="O8:O11"/>
    <mergeCell ref="P8:P11"/>
    <mergeCell ref="Q8:Q11"/>
    <mergeCell ref="X8:X11"/>
    <mergeCell ref="V7:V11"/>
    <mergeCell ref="W8:W11"/>
    <mergeCell ref="A23:B23"/>
    <mergeCell ref="I6:M7"/>
    <mergeCell ref="J8:K9"/>
    <mergeCell ref="L8:M9"/>
    <mergeCell ref="J10:J11"/>
    <mergeCell ref="K10:K11"/>
    <mergeCell ref="L10:L11"/>
    <mergeCell ref="A12:B12"/>
    <mergeCell ref="A13:B13"/>
    <mergeCell ref="A15:B15"/>
    <mergeCell ref="A69:B69"/>
    <mergeCell ref="A26:B26"/>
    <mergeCell ref="A32:B32"/>
    <mergeCell ref="A42:B42"/>
    <mergeCell ref="A49:B49"/>
    <mergeCell ref="A55:B55"/>
    <mergeCell ref="A63:B63"/>
    <mergeCell ref="A20:B20"/>
    <mergeCell ref="A22:B22"/>
    <mergeCell ref="A21:B21"/>
    <mergeCell ref="A6:B11"/>
    <mergeCell ref="I8:I11"/>
    <mergeCell ref="G6:H8"/>
    <mergeCell ref="H9:H11"/>
    <mergeCell ref="A16:B16"/>
    <mergeCell ref="A17:B17"/>
    <mergeCell ref="A18:B18"/>
    <mergeCell ref="A19:B19"/>
    <mergeCell ref="A14:B14"/>
    <mergeCell ref="R8:R11"/>
    <mergeCell ref="S8:S11"/>
    <mergeCell ref="T8:T11"/>
    <mergeCell ref="C7:C10"/>
    <mergeCell ref="R7:U7"/>
    <mergeCell ref="U9:U11"/>
    <mergeCell ref="M10:M11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zoomScalePageLayoutView="0" workbookViewId="0" topLeftCell="A1">
      <selection activeCell="A4" sqref="A4:AA4"/>
    </sheetView>
  </sheetViews>
  <sheetFormatPr defaultColWidth="8.796875" defaultRowHeight="18.75" customHeight="1"/>
  <cols>
    <col min="1" max="1" width="3.09765625" style="0" customWidth="1"/>
    <col min="2" max="2" width="9.3984375" style="0" customWidth="1"/>
    <col min="3" max="16384" width="10.59765625" style="0" customWidth="1"/>
  </cols>
  <sheetData>
    <row r="1" spans="1:27" ht="18.75" customHeight="1">
      <c r="A1" s="107" t="s">
        <v>267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08" t="s">
        <v>266</v>
      </c>
      <c r="AA1" s="109"/>
    </row>
    <row r="2" spans="1:27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>
      <c r="A3" s="112" t="s">
        <v>268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</row>
    <row r="4" spans="1:27" ht="18.75" customHeight="1">
      <c r="A4" s="278" t="s">
        <v>265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</row>
    <row r="5" spans="1:27" ht="18.75" customHeight="1" thickBot="1">
      <c r="A5" s="3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1" t="s">
        <v>264</v>
      </c>
    </row>
    <row r="6" spans="1:27" ht="18.75" customHeight="1">
      <c r="A6" s="277" t="s">
        <v>263</v>
      </c>
      <c r="B6" s="246"/>
      <c r="C6" s="276" t="s">
        <v>262</v>
      </c>
      <c r="D6" s="243" t="s">
        <v>261</v>
      </c>
      <c r="E6" s="242"/>
      <c r="F6" s="242"/>
      <c r="G6" s="242"/>
      <c r="H6" s="242"/>
      <c r="I6" s="242"/>
      <c r="J6" s="242"/>
      <c r="K6" s="244"/>
      <c r="L6" s="243" t="s">
        <v>260</v>
      </c>
      <c r="M6" s="242"/>
      <c r="N6" s="244"/>
      <c r="O6" s="243" t="s">
        <v>259</v>
      </c>
      <c r="P6" s="242"/>
      <c r="Q6" s="242"/>
      <c r="R6" s="242"/>
      <c r="S6" s="242"/>
      <c r="T6" s="242"/>
      <c r="U6" s="244"/>
      <c r="V6" s="243" t="s">
        <v>258</v>
      </c>
      <c r="W6" s="242"/>
      <c r="X6" s="242"/>
      <c r="Y6" s="242"/>
      <c r="Z6" s="244"/>
      <c r="AA6" s="72" t="s">
        <v>257</v>
      </c>
    </row>
    <row r="7" spans="1:27" ht="18.75" customHeight="1">
      <c r="A7" s="275"/>
      <c r="B7" s="239"/>
      <c r="C7" s="228"/>
      <c r="D7" s="238" t="s">
        <v>254</v>
      </c>
      <c r="E7" s="105"/>
      <c r="F7" s="106"/>
      <c r="G7" s="238" t="s">
        <v>253</v>
      </c>
      <c r="H7" s="105"/>
      <c r="I7" s="106"/>
      <c r="J7" s="232" t="s">
        <v>256</v>
      </c>
      <c r="K7" s="232" t="s">
        <v>249</v>
      </c>
      <c r="L7" s="238" t="s">
        <v>255</v>
      </c>
      <c r="M7" s="105"/>
      <c r="N7" s="106"/>
      <c r="O7" s="238" t="s">
        <v>254</v>
      </c>
      <c r="P7" s="105"/>
      <c r="Q7" s="106"/>
      <c r="R7" s="238" t="s">
        <v>253</v>
      </c>
      <c r="S7" s="105"/>
      <c r="T7" s="106"/>
      <c r="U7" s="232" t="s">
        <v>252</v>
      </c>
      <c r="V7" s="238" t="s">
        <v>251</v>
      </c>
      <c r="W7" s="105"/>
      <c r="X7" s="106"/>
      <c r="Y7" s="98" t="s">
        <v>250</v>
      </c>
      <c r="Z7" s="232" t="s">
        <v>249</v>
      </c>
      <c r="AA7" s="280" t="s">
        <v>269</v>
      </c>
    </row>
    <row r="8" spans="1:27" ht="18.75" customHeight="1">
      <c r="A8" s="274"/>
      <c r="B8" s="236"/>
      <c r="C8" s="99"/>
      <c r="D8" s="7" t="s">
        <v>248</v>
      </c>
      <c r="E8" s="7" t="s">
        <v>247</v>
      </c>
      <c r="F8" s="9" t="s">
        <v>122</v>
      </c>
      <c r="G8" s="7" t="s">
        <v>248</v>
      </c>
      <c r="H8" s="7" t="s">
        <v>247</v>
      </c>
      <c r="I8" s="273" t="s">
        <v>122</v>
      </c>
      <c r="J8" s="224"/>
      <c r="K8" s="224"/>
      <c r="L8" s="7" t="s">
        <v>248</v>
      </c>
      <c r="M8" s="7" t="s">
        <v>247</v>
      </c>
      <c r="N8" s="9" t="s">
        <v>122</v>
      </c>
      <c r="O8" s="7" t="s">
        <v>248</v>
      </c>
      <c r="P8" s="7" t="s">
        <v>247</v>
      </c>
      <c r="Q8" s="9" t="s">
        <v>122</v>
      </c>
      <c r="R8" s="7" t="s">
        <v>248</v>
      </c>
      <c r="S8" s="7" t="s">
        <v>247</v>
      </c>
      <c r="T8" s="273" t="s">
        <v>122</v>
      </c>
      <c r="U8" s="224"/>
      <c r="V8" s="7" t="s">
        <v>248</v>
      </c>
      <c r="W8" s="7" t="s">
        <v>247</v>
      </c>
      <c r="X8" s="273" t="s">
        <v>122</v>
      </c>
      <c r="Y8" s="224"/>
      <c r="Z8" s="224"/>
      <c r="AA8" s="281"/>
    </row>
    <row r="9" spans="1:27" ht="18.75" customHeight="1">
      <c r="A9" s="272" t="s">
        <v>246</v>
      </c>
      <c r="B9" s="271"/>
      <c r="C9" s="270">
        <f>SUM(F9,I9:K9,N9,Q9,T9:U9,X9:AA9)</f>
        <v>709407</v>
      </c>
      <c r="D9" s="258">
        <v>14302</v>
      </c>
      <c r="E9" s="258">
        <v>9283</v>
      </c>
      <c r="F9" s="18">
        <f>SUM(D9:E9)</f>
        <v>23585</v>
      </c>
      <c r="G9" s="258">
        <v>63976</v>
      </c>
      <c r="H9" s="258">
        <v>1008</v>
      </c>
      <c r="I9" s="18">
        <f>SUM(G9:H9)</f>
        <v>64984</v>
      </c>
      <c r="J9" s="258">
        <v>349</v>
      </c>
      <c r="K9" s="258">
        <v>138694</v>
      </c>
      <c r="L9" s="258">
        <v>1974</v>
      </c>
      <c r="M9" s="258">
        <v>1119</v>
      </c>
      <c r="N9" s="18">
        <f>SUM(L9:M9)</f>
        <v>3093</v>
      </c>
      <c r="O9" s="258">
        <v>45212</v>
      </c>
      <c r="P9" s="258">
        <v>70</v>
      </c>
      <c r="Q9" s="18">
        <f>SUM(O9:P9)</f>
        <v>45282</v>
      </c>
      <c r="R9" s="258">
        <v>341574</v>
      </c>
      <c r="S9" s="258">
        <v>2164</v>
      </c>
      <c r="T9" s="18">
        <f>SUM(R9:S9)</f>
        <v>343738</v>
      </c>
      <c r="U9" s="258">
        <v>55025</v>
      </c>
      <c r="V9" s="258">
        <v>7625</v>
      </c>
      <c r="W9" s="258">
        <v>1754</v>
      </c>
      <c r="X9" s="18">
        <f>SUM(V9:W9)</f>
        <v>9379</v>
      </c>
      <c r="Y9" s="258">
        <v>4037</v>
      </c>
      <c r="Z9" s="258">
        <v>183</v>
      </c>
      <c r="AA9" s="258">
        <v>21058</v>
      </c>
    </row>
    <row r="10" spans="1:27" ht="18.75" customHeight="1">
      <c r="A10" s="269">
        <v>7</v>
      </c>
      <c r="B10" s="268"/>
      <c r="C10" s="259">
        <f>SUM(F10,I10:K10,N10,Q10,T10:U10,X10:AA10)</f>
        <v>732372</v>
      </c>
      <c r="D10" s="258">
        <v>15127</v>
      </c>
      <c r="E10" s="258">
        <v>9587</v>
      </c>
      <c r="F10" s="24">
        <f>SUM(D10:E10)</f>
        <v>24714</v>
      </c>
      <c r="G10" s="258">
        <v>63521</v>
      </c>
      <c r="H10" s="258">
        <v>984</v>
      </c>
      <c r="I10" s="24">
        <f>SUM(G10:H10)</f>
        <v>64505</v>
      </c>
      <c r="J10" s="258">
        <v>412</v>
      </c>
      <c r="K10" s="258">
        <v>134140</v>
      </c>
      <c r="L10" s="258">
        <v>1929</v>
      </c>
      <c r="M10" s="258">
        <v>1146</v>
      </c>
      <c r="N10" s="24">
        <f>SUM(L10:M10)</f>
        <v>3075</v>
      </c>
      <c r="O10" s="258">
        <v>60082</v>
      </c>
      <c r="P10" s="258">
        <v>73</v>
      </c>
      <c r="Q10" s="24">
        <f>SUM(O10:P10)</f>
        <v>60155</v>
      </c>
      <c r="R10" s="258">
        <v>342283</v>
      </c>
      <c r="S10" s="258">
        <v>2160</v>
      </c>
      <c r="T10" s="24">
        <f>SUM(R10:S10)</f>
        <v>344443</v>
      </c>
      <c r="U10" s="258">
        <v>65097</v>
      </c>
      <c r="V10" s="258">
        <v>7971</v>
      </c>
      <c r="W10" s="258">
        <v>1890</v>
      </c>
      <c r="X10" s="24">
        <f>SUM(V10:W10)</f>
        <v>9861</v>
      </c>
      <c r="Y10" s="258">
        <v>4162</v>
      </c>
      <c r="Z10" s="258">
        <v>206</v>
      </c>
      <c r="AA10" s="258">
        <v>21602</v>
      </c>
    </row>
    <row r="11" spans="1:27" ht="18.75" customHeight="1">
      <c r="A11" s="269">
        <v>8</v>
      </c>
      <c r="B11" s="268"/>
      <c r="C11" s="259">
        <f>SUM(F11,I11:K11,N11,Q11,T11:U11,X11:AA11)</f>
        <v>756412</v>
      </c>
      <c r="D11" s="258">
        <v>15652</v>
      </c>
      <c r="E11" s="258">
        <v>9929</v>
      </c>
      <c r="F11" s="24">
        <f>SUM(D11:E11)</f>
        <v>25581</v>
      </c>
      <c r="G11" s="258">
        <v>63220</v>
      </c>
      <c r="H11" s="258">
        <v>995</v>
      </c>
      <c r="I11" s="24">
        <f>SUM(G11:H11)</f>
        <v>64215</v>
      </c>
      <c r="J11" s="258">
        <v>469</v>
      </c>
      <c r="K11" s="258">
        <v>128957</v>
      </c>
      <c r="L11" s="258">
        <v>1933</v>
      </c>
      <c r="M11" s="258">
        <v>1122</v>
      </c>
      <c r="N11" s="24">
        <f>SUM(L11:M11)</f>
        <v>3055</v>
      </c>
      <c r="O11" s="258">
        <v>75743</v>
      </c>
      <c r="P11" s="258">
        <v>74</v>
      </c>
      <c r="Q11" s="24">
        <f>SUM(O11:P11)</f>
        <v>75817</v>
      </c>
      <c r="R11" s="258">
        <v>342809</v>
      </c>
      <c r="S11" s="258">
        <v>2129</v>
      </c>
      <c r="T11" s="24">
        <f>SUM(R11:S11)</f>
        <v>344938</v>
      </c>
      <c r="U11" s="258">
        <v>76498</v>
      </c>
      <c r="V11" s="258">
        <v>8464</v>
      </c>
      <c r="W11" s="258">
        <v>2019</v>
      </c>
      <c r="X11" s="24">
        <f>SUM(V11:W11)</f>
        <v>10483</v>
      </c>
      <c r="Y11" s="258">
        <v>4296</v>
      </c>
      <c r="Z11" s="258">
        <v>230</v>
      </c>
      <c r="AA11" s="258">
        <v>21873</v>
      </c>
    </row>
    <row r="12" spans="1:27" ht="18.75" customHeight="1">
      <c r="A12" s="269">
        <v>9</v>
      </c>
      <c r="B12" s="268"/>
      <c r="C12" s="259">
        <f>SUM(F12,I12:K12,N12,Q12,T12:U12,X12:AA12)</f>
        <v>777792</v>
      </c>
      <c r="D12" s="258">
        <v>16158</v>
      </c>
      <c r="E12" s="258">
        <v>10277</v>
      </c>
      <c r="F12" s="24">
        <f>SUM(D12:E12)</f>
        <v>26435</v>
      </c>
      <c r="G12" s="258">
        <v>62865</v>
      </c>
      <c r="H12" s="258">
        <v>1011</v>
      </c>
      <c r="I12" s="24">
        <f>SUM(G12:H12)</f>
        <v>63876</v>
      </c>
      <c r="J12" s="258">
        <v>499</v>
      </c>
      <c r="K12" s="258">
        <v>122274</v>
      </c>
      <c r="L12" s="258">
        <v>1916</v>
      </c>
      <c r="M12" s="258">
        <v>1114</v>
      </c>
      <c r="N12" s="24">
        <f>SUM(L12:M12)</f>
        <v>3030</v>
      </c>
      <c r="O12" s="258">
        <v>91934</v>
      </c>
      <c r="P12" s="258">
        <v>73</v>
      </c>
      <c r="Q12" s="24">
        <f>SUM(O12:P12)</f>
        <v>92007</v>
      </c>
      <c r="R12" s="258">
        <v>341572</v>
      </c>
      <c r="S12" s="258">
        <v>2135</v>
      </c>
      <c r="T12" s="24">
        <f>SUM(R12:S12)</f>
        <v>343707</v>
      </c>
      <c r="U12" s="258">
        <v>88677</v>
      </c>
      <c r="V12" s="258">
        <v>9187</v>
      </c>
      <c r="W12" s="258">
        <v>2125</v>
      </c>
      <c r="X12" s="24">
        <f>SUM(V12:W12)</f>
        <v>11312</v>
      </c>
      <c r="Y12" s="258">
        <v>3927</v>
      </c>
      <c r="Z12" s="258">
        <v>279</v>
      </c>
      <c r="AA12" s="258">
        <v>21769</v>
      </c>
    </row>
    <row r="13" spans="1:27" ht="18.75" customHeight="1">
      <c r="A13" s="267">
        <v>10</v>
      </c>
      <c r="B13" s="266"/>
      <c r="C13" s="30">
        <f>SUM(C15:C24,C27,C33,C43,C50,C56,C64,C70)</f>
        <v>790045</v>
      </c>
      <c r="D13" s="30">
        <f>SUM(D15:D24,D27,D33,D43,D50,D56,D64,D70)</f>
        <v>16247</v>
      </c>
      <c r="E13" s="30">
        <f>SUM(E15:E24,E27,E33,E43,E50,E56,E64,E70)</f>
        <v>10436</v>
      </c>
      <c r="F13" s="30">
        <f>SUM(F15:F24,F27,F33,F43,F50,F56,F64,F70)</f>
        <v>26683</v>
      </c>
      <c r="G13" s="30">
        <f>SUM(G15:G24,G27,G33,G43,G50,G56,G64,G70)</f>
        <v>61705</v>
      </c>
      <c r="H13" s="30">
        <f>SUM(H15:H24,H27,H33,H43,H50,H56,H64,H70)</f>
        <v>1032</v>
      </c>
      <c r="I13" s="30">
        <f>SUM(I15:I24,I27,I33,I43,I50,I56,I64,I70)</f>
        <v>62737</v>
      </c>
      <c r="J13" s="30">
        <f>SUM(J15:J24,J27,J33,J43,J50,J56,J64,J70)</f>
        <v>504</v>
      </c>
      <c r="K13" s="30">
        <f>SUM(K15:K24,K27,K33,K43,K50,K56,K64,K70)</f>
        <v>116173</v>
      </c>
      <c r="L13" s="30">
        <f>SUM(L15:L24,L27,L33,L43,L50,L56,L64,L70)</f>
        <v>1872</v>
      </c>
      <c r="M13" s="30">
        <f>SUM(M15:M24,M27,M33,M43,M50,M56,M64,M70)</f>
        <v>1084</v>
      </c>
      <c r="N13" s="30">
        <f>SUM(N15:N24,N27,N33,N43,N50,N56,N64,N70)</f>
        <v>2956</v>
      </c>
      <c r="O13" s="30">
        <f>SUM(O15:O24,O27,O33,O43,O50,O56,O64,O70)</f>
        <v>104935</v>
      </c>
      <c r="P13" s="30">
        <f>SUM(P15:P24,P27,P33,P43,P50,P56,P64,P70)</f>
        <v>67</v>
      </c>
      <c r="Q13" s="30">
        <f>SUM(Q15:Q24,Q27,Q33,Q43,Q50,Q56,Q64,Q70)</f>
        <v>105002</v>
      </c>
      <c r="R13" s="30">
        <f>SUM(R15:R24,R27,R33,R43,R50,R56,R64,R70)</f>
        <v>338795</v>
      </c>
      <c r="S13" s="30">
        <f>SUM(S15:S24,S27,S33,S43,S50,S56,S64,S70)</f>
        <v>2138</v>
      </c>
      <c r="T13" s="30">
        <f>SUM(T15:T24,T27,T33,T43,T50,T56,T64,T70)</f>
        <v>340933</v>
      </c>
      <c r="U13" s="30">
        <f>SUM(U15:U24,U27,U33,U43,U50,U56,U64,U70)</f>
        <v>98281</v>
      </c>
      <c r="V13" s="30">
        <f>SUM(V15:V24,V27,V33,V43,V50,V56,V64,V70)</f>
        <v>9781</v>
      </c>
      <c r="W13" s="30">
        <f>SUM(W15:W24,W27,W33,W43,W50,W56,W64,W70)</f>
        <v>2301</v>
      </c>
      <c r="X13" s="30">
        <f>SUM(X15:X24,X27,X33,X43,X50,X56,X64,X70)</f>
        <v>12082</v>
      </c>
      <c r="Y13" s="30">
        <f>SUM(Y15:Y24,Y27,Y33,Y43,Y50,Y56,Y64,Y70)</f>
        <v>3964</v>
      </c>
      <c r="Z13" s="30">
        <f>SUM(Z15:Z24,Z27,Z33,Z43,Z50,Z56,Z64,Z70)</f>
        <v>366</v>
      </c>
      <c r="AA13" s="30">
        <f>SUM(AA15:AA24,AA27,AA33,AA43,AA50,AA56,AA64,AA70)</f>
        <v>20364</v>
      </c>
    </row>
    <row r="14" spans="1:27" ht="18.75" customHeight="1">
      <c r="A14" s="265"/>
      <c r="B14" s="264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</row>
    <row r="15" spans="1:27" ht="18.75" customHeight="1">
      <c r="A15" s="215" t="s">
        <v>206</v>
      </c>
      <c r="B15" s="214"/>
      <c r="C15" s="260">
        <f>SUM(F15,I15:K15,N15,Q15,T15:U15,X15:AA15)</f>
        <v>295614</v>
      </c>
      <c r="D15" s="263">
        <v>5786</v>
      </c>
      <c r="E15" s="263">
        <v>4045</v>
      </c>
      <c r="F15" s="30">
        <f>SUM(D15:E15)</f>
        <v>9831</v>
      </c>
      <c r="G15" s="263">
        <v>27671</v>
      </c>
      <c r="H15" s="263">
        <v>474</v>
      </c>
      <c r="I15" s="30">
        <f>SUM(G15:H15)</f>
        <v>28145</v>
      </c>
      <c r="J15" s="263">
        <v>221</v>
      </c>
      <c r="K15" s="263">
        <v>30519</v>
      </c>
      <c r="L15" s="263">
        <v>469</v>
      </c>
      <c r="M15" s="263">
        <v>538</v>
      </c>
      <c r="N15" s="30">
        <f>SUM(L15:M15)</f>
        <v>1007</v>
      </c>
      <c r="O15" s="263">
        <v>42427</v>
      </c>
      <c r="P15" s="263">
        <v>24</v>
      </c>
      <c r="Q15" s="30">
        <f>SUM(O15:P15)</f>
        <v>42451</v>
      </c>
      <c r="R15" s="263">
        <v>135220</v>
      </c>
      <c r="S15" s="263">
        <v>1349</v>
      </c>
      <c r="T15" s="30">
        <f>SUM(R15:S15)</f>
        <v>136569</v>
      </c>
      <c r="U15" s="263">
        <v>31906</v>
      </c>
      <c r="V15" s="263">
        <v>3765</v>
      </c>
      <c r="W15" s="263">
        <v>1100</v>
      </c>
      <c r="X15" s="30">
        <f>SUM(V15:W15)</f>
        <v>4865</v>
      </c>
      <c r="Y15" s="263">
        <v>1319</v>
      </c>
      <c r="Z15" s="263">
        <v>125</v>
      </c>
      <c r="AA15" s="263">
        <v>8656</v>
      </c>
    </row>
    <row r="16" spans="1:27" ht="18.75" customHeight="1">
      <c r="A16" s="215" t="s">
        <v>205</v>
      </c>
      <c r="B16" s="214"/>
      <c r="C16" s="260">
        <f>SUM(F16,I16:K16,N16,Q16,T16:U16,X16:AA16)</f>
        <v>31051</v>
      </c>
      <c r="D16" s="263">
        <v>791</v>
      </c>
      <c r="E16" s="263">
        <v>356</v>
      </c>
      <c r="F16" s="30">
        <f>SUM(D16:E16)</f>
        <v>1147</v>
      </c>
      <c r="G16" s="263">
        <v>2470</v>
      </c>
      <c r="H16" s="263">
        <v>40</v>
      </c>
      <c r="I16" s="30">
        <f>SUM(G16:H16)</f>
        <v>2510</v>
      </c>
      <c r="J16" s="263">
        <v>27</v>
      </c>
      <c r="K16" s="263">
        <v>5850</v>
      </c>
      <c r="L16" s="263">
        <v>117</v>
      </c>
      <c r="M16" s="263">
        <v>56</v>
      </c>
      <c r="N16" s="30">
        <f>SUM(L16:M16)</f>
        <v>173</v>
      </c>
      <c r="O16" s="263">
        <v>3621</v>
      </c>
      <c r="P16" s="263">
        <v>4</v>
      </c>
      <c r="Q16" s="30">
        <f>SUM(O16:P16)</f>
        <v>3625</v>
      </c>
      <c r="R16" s="263">
        <v>11812</v>
      </c>
      <c r="S16" s="263">
        <v>90</v>
      </c>
      <c r="T16" s="30">
        <f>SUM(R16:S16)</f>
        <v>11902</v>
      </c>
      <c r="U16" s="263">
        <v>4273</v>
      </c>
      <c r="V16" s="263">
        <v>589</v>
      </c>
      <c r="W16" s="263">
        <v>136</v>
      </c>
      <c r="X16" s="30">
        <f>SUM(V16:W16)</f>
        <v>725</v>
      </c>
      <c r="Y16" s="263">
        <v>230</v>
      </c>
      <c r="Z16" s="263">
        <v>20</v>
      </c>
      <c r="AA16" s="263">
        <v>569</v>
      </c>
    </row>
    <row r="17" spans="1:27" ht="18.75" customHeight="1">
      <c r="A17" s="215" t="s">
        <v>204</v>
      </c>
      <c r="B17" s="214"/>
      <c r="C17" s="260">
        <f>SUM(F17,I17:K17,N17,Q17,T17:U17,X17:AA17)</f>
        <v>78434</v>
      </c>
      <c r="D17" s="263">
        <v>1594</v>
      </c>
      <c r="E17" s="263">
        <v>1104</v>
      </c>
      <c r="F17" s="30">
        <f>SUM(D17:E17)</f>
        <v>2698</v>
      </c>
      <c r="G17" s="263">
        <v>5711</v>
      </c>
      <c r="H17" s="263">
        <v>84</v>
      </c>
      <c r="I17" s="30">
        <f>SUM(G17:H17)</f>
        <v>5795</v>
      </c>
      <c r="J17" s="263">
        <v>58</v>
      </c>
      <c r="K17" s="263">
        <v>11767</v>
      </c>
      <c r="L17" s="263">
        <v>181</v>
      </c>
      <c r="M17" s="263">
        <v>62</v>
      </c>
      <c r="N17" s="30">
        <f>SUM(L17:M17)</f>
        <v>243</v>
      </c>
      <c r="O17" s="263">
        <v>10589</v>
      </c>
      <c r="P17" s="263">
        <v>2</v>
      </c>
      <c r="Q17" s="30">
        <f>SUM(O17:P17)</f>
        <v>10591</v>
      </c>
      <c r="R17" s="263">
        <v>33091</v>
      </c>
      <c r="S17" s="263">
        <v>133</v>
      </c>
      <c r="T17" s="30">
        <f>SUM(R17:S17)</f>
        <v>33224</v>
      </c>
      <c r="U17" s="263">
        <v>10836</v>
      </c>
      <c r="V17" s="263">
        <v>874</v>
      </c>
      <c r="W17" s="263">
        <v>124</v>
      </c>
      <c r="X17" s="30">
        <f>SUM(V17:W17)</f>
        <v>998</v>
      </c>
      <c r="Y17" s="263">
        <v>304</v>
      </c>
      <c r="Z17" s="263">
        <v>46</v>
      </c>
      <c r="AA17" s="263">
        <v>1874</v>
      </c>
    </row>
    <row r="18" spans="1:27" ht="18.75" customHeight="1">
      <c r="A18" s="215" t="s">
        <v>203</v>
      </c>
      <c r="B18" s="214"/>
      <c r="C18" s="260">
        <f>SUM(F18,I18:K18,N18,Q18,T18:U18,X18:AA18)</f>
        <v>16721</v>
      </c>
      <c r="D18" s="263">
        <v>374</v>
      </c>
      <c r="E18" s="263">
        <v>111</v>
      </c>
      <c r="F18" s="30">
        <f>SUM(D18:E18)</f>
        <v>485</v>
      </c>
      <c r="G18" s="263">
        <v>1307</v>
      </c>
      <c r="H18" s="263">
        <v>13</v>
      </c>
      <c r="I18" s="30">
        <f>SUM(G18:H18)</f>
        <v>1320</v>
      </c>
      <c r="J18" s="263">
        <v>11</v>
      </c>
      <c r="K18" s="263">
        <v>4058</v>
      </c>
      <c r="L18" s="263">
        <v>67</v>
      </c>
      <c r="M18" s="263">
        <v>25</v>
      </c>
      <c r="N18" s="30">
        <f>SUM(L18:M18)</f>
        <v>92</v>
      </c>
      <c r="O18" s="263">
        <v>1689</v>
      </c>
      <c r="P18" s="263">
        <v>5</v>
      </c>
      <c r="Q18" s="30">
        <f>SUM(O18:P18)</f>
        <v>1694</v>
      </c>
      <c r="R18" s="263">
        <v>5967</v>
      </c>
      <c r="S18" s="263">
        <v>36</v>
      </c>
      <c r="T18" s="30">
        <f>SUM(R18:S18)</f>
        <v>6003</v>
      </c>
      <c r="U18" s="263">
        <v>2314</v>
      </c>
      <c r="V18" s="263">
        <v>227</v>
      </c>
      <c r="W18" s="263">
        <v>24</v>
      </c>
      <c r="X18" s="30">
        <f>SUM(V18:W18)</f>
        <v>251</v>
      </c>
      <c r="Y18" s="263">
        <v>122</v>
      </c>
      <c r="Z18" s="263">
        <v>8</v>
      </c>
      <c r="AA18" s="263">
        <v>363</v>
      </c>
    </row>
    <row r="19" spans="1:27" ht="18.75" customHeight="1">
      <c r="A19" s="215" t="s">
        <v>202</v>
      </c>
      <c r="B19" s="214"/>
      <c r="C19" s="260">
        <f>SUM(F19,I19:K19,N19,Q19,T19:U19,X19:AA19)</f>
        <v>13992</v>
      </c>
      <c r="D19" s="263">
        <v>313</v>
      </c>
      <c r="E19" s="263">
        <v>225</v>
      </c>
      <c r="F19" s="30">
        <f>SUM(D19:E19)</f>
        <v>538</v>
      </c>
      <c r="G19" s="263">
        <v>1050</v>
      </c>
      <c r="H19" s="263">
        <v>15</v>
      </c>
      <c r="I19" s="30">
        <f>SUM(G19:H19)</f>
        <v>1065</v>
      </c>
      <c r="J19" s="263">
        <v>6</v>
      </c>
      <c r="K19" s="263">
        <v>4109</v>
      </c>
      <c r="L19" s="263">
        <v>56</v>
      </c>
      <c r="M19" s="263">
        <v>6</v>
      </c>
      <c r="N19" s="30">
        <f>SUM(L19:M19)</f>
        <v>62</v>
      </c>
      <c r="O19" s="263">
        <v>1162</v>
      </c>
      <c r="P19" s="263">
        <v>2</v>
      </c>
      <c r="Q19" s="30">
        <f>SUM(O19:P19)</f>
        <v>1164</v>
      </c>
      <c r="R19" s="263">
        <v>4625</v>
      </c>
      <c r="S19" s="263">
        <v>25</v>
      </c>
      <c r="T19" s="30">
        <f>SUM(R19:S19)</f>
        <v>4650</v>
      </c>
      <c r="U19" s="263">
        <v>1834</v>
      </c>
      <c r="V19" s="263">
        <v>178</v>
      </c>
      <c r="W19" s="263">
        <v>58</v>
      </c>
      <c r="X19" s="30">
        <f>SUM(V19:W19)</f>
        <v>236</v>
      </c>
      <c r="Y19" s="263">
        <v>150</v>
      </c>
      <c r="Z19" s="263">
        <v>1</v>
      </c>
      <c r="AA19" s="263">
        <v>177</v>
      </c>
    </row>
    <row r="20" spans="1:27" ht="18.75" customHeight="1">
      <c r="A20" s="215" t="s">
        <v>201</v>
      </c>
      <c r="B20" s="214"/>
      <c r="C20" s="260">
        <f>SUM(F20,I20:K20,N20,Q20,T20:U20,X20:AA20)</f>
        <v>47972</v>
      </c>
      <c r="D20" s="263">
        <v>874</v>
      </c>
      <c r="E20" s="263">
        <v>400</v>
      </c>
      <c r="F20" s="30">
        <f>SUM(D20:E20)</f>
        <v>1274</v>
      </c>
      <c r="G20" s="263">
        <v>2893</v>
      </c>
      <c r="H20" s="263">
        <v>26</v>
      </c>
      <c r="I20" s="30">
        <f>SUM(G20:H20)</f>
        <v>2919</v>
      </c>
      <c r="J20" s="263">
        <v>20</v>
      </c>
      <c r="K20" s="263">
        <v>8196</v>
      </c>
      <c r="L20" s="263">
        <v>163</v>
      </c>
      <c r="M20" s="263">
        <v>53</v>
      </c>
      <c r="N20" s="30">
        <f>SUM(L20:M20)</f>
        <v>216</v>
      </c>
      <c r="O20" s="263">
        <v>6482</v>
      </c>
      <c r="P20" s="263">
        <v>14</v>
      </c>
      <c r="Q20" s="30">
        <f>SUM(O20:P20)</f>
        <v>6496</v>
      </c>
      <c r="R20" s="263">
        <v>20421</v>
      </c>
      <c r="S20" s="263">
        <v>177</v>
      </c>
      <c r="T20" s="30">
        <f>SUM(R20:S20)</f>
        <v>20598</v>
      </c>
      <c r="U20" s="263">
        <v>6404</v>
      </c>
      <c r="V20" s="263">
        <v>557</v>
      </c>
      <c r="W20" s="263">
        <v>50</v>
      </c>
      <c r="X20" s="30">
        <f>SUM(V20:W20)</f>
        <v>607</v>
      </c>
      <c r="Y20" s="263">
        <v>196</v>
      </c>
      <c r="Z20" s="263">
        <v>32</v>
      </c>
      <c r="AA20" s="263">
        <v>1014</v>
      </c>
    </row>
    <row r="21" spans="1:27" ht="18.75" customHeight="1">
      <c r="A21" s="215" t="s">
        <v>200</v>
      </c>
      <c r="B21" s="214"/>
      <c r="C21" s="260">
        <f>SUM(F21,I21:K21,N21,Q21,T21:U21,X21:AA21)</f>
        <v>17590</v>
      </c>
      <c r="D21" s="263">
        <v>363</v>
      </c>
      <c r="E21" s="263">
        <v>187</v>
      </c>
      <c r="F21" s="30">
        <f>SUM(D21:E21)</f>
        <v>550</v>
      </c>
      <c r="G21" s="263">
        <v>1231</v>
      </c>
      <c r="H21" s="263">
        <v>23</v>
      </c>
      <c r="I21" s="30">
        <f>SUM(G21:H21)</f>
        <v>1254</v>
      </c>
      <c r="J21" s="263">
        <v>5</v>
      </c>
      <c r="K21" s="263">
        <v>3296</v>
      </c>
      <c r="L21" s="263">
        <v>44</v>
      </c>
      <c r="M21" s="263">
        <v>17</v>
      </c>
      <c r="N21" s="30">
        <f>SUM(L21:M21)</f>
        <v>61</v>
      </c>
      <c r="O21" s="263">
        <v>1973</v>
      </c>
      <c r="P21" s="263">
        <v>4</v>
      </c>
      <c r="Q21" s="30">
        <f>SUM(O21:P21)</f>
        <v>1977</v>
      </c>
      <c r="R21" s="263">
        <v>7330</v>
      </c>
      <c r="S21" s="263">
        <v>27</v>
      </c>
      <c r="T21" s="30">
        <f>SUM(R21:S21)</f>
        <v>7357</v>
      </c>
      <c r="U21" s="263">
        <v>2266</v>
      </c>
      <c r="V21" s="263">
        <v>223</v>
      </c>
      <c r="W21" s="263">
        <v>39</v>
      </c>
      <c r="X21" s="30">
        <f>SUM(V21:W21)</f>
        <v>262</v>
      </c>
      <c r="Y21" s="263">
        <v>114</v>
      </c>
      <c r="Z21" s="263">
        <v>10</v>
      </c>
      <c r="AA21" s="263">
        <v>438</v>
      </c>
    </row>
    <row r="22" spans="1:27" ht="18.75" customHeight="1">
      <c r="A22" s="215" t="s">
        <v>199</v>
      </c>
      <c r="B22" s="214"/>
      <c r="C22" s="260">
        <f>SUM(F22,I22:K22,N22,Q22,T22:U22,X22:AA22)</f>
        <v>46845</v>
      </c>
      <c r="D22" s="263">
        <v>1151</v>
      </c>
      <c r="E22" s="263">
        <v>1129</v>
      </c>
      <c r="F22" s="30">
        <f>SUM(D22:E22)</f>
        <v>2280</v>
      </c>
      <c r="G22" s="263">
        <v>3318</v>
      </c>
      <c r="H22" s="263">
        <v>71</v>
      </c>
      <c r="I22" s="30">
        <f>SUM(G22:H22)</f>
        <v>3389</v>
      </c>
      <c r="J22" s="263">
        <v>76</v>
      </c>
      <c r="K22" s="263">
        <v>5987</v>
      </c>
      <c r="L22" s="263">
        <v>86</v>
      </c>
      <c r="M22" s="263">
        <v>15</v>
      </c>
      <c r="N22" s="30">
        <f>SUM(L22:M22)</f>
        <v>101</v>
      </c>
      <c r="O22" s="263">
        <v>6187</v>
      </c>
      <c r="P22" s="263">
        <v>1</v>
      </c>
      <c r="Q22" s="30">
        <f>SUM(O22:P22)</f>
        <v>6188</v>
      </c>
      <c r="R22" s="263">
        <v>20284</v>
      </c>
      <c r="S22" s="263">
        <v>30</v>
      </c>
      <c r="T22" s="30">
        <f>SUM(R22:S22)</f>
        <v>20314</v>
      </c>
      <c r="U22" s="263">
        <v>6340</v>
      </c>
      <c r="V22" s="263">
        <v>615</v>
      </c>
      <c r="W22" s="263">
        <v>300</v>
      </c>
      <c r="X22" s="30">
        <f>SUM(V22:W22)</f>
        <v>915</v>
      </c>
      <c r="Y22" s="263">
        <v>155</v>
      </c>
      <c r="Z22" s="263">
        <v>22</v>
      </c>
      <c r="AA22" s="263">
        <v>1078</v>
      </c>
    </row>
    <row r="23" spans="1:27" ht="18.75" customHeight="1">
      <c r="A23" s="215"/>
      <c r="B23" s="214"/>
      <c r="C23" s="219"/>
      <c r="D23" s="262"/>
      <c r="E23" s="262"/>
      <c r="F23" s="219"/>
      <c r="G23" s="262"/>
      <c r="H23" s="262"/>
      <c r="I23" s="219"/>
      <c r="J23" s="262"/>
      <c r="K23" s="262"/>
      <c r="L23" s="262"/>
      <c r="M23" s="262"/>
      <c r="N23" s="219"/>
      <c r="O23" s="262"/>
      <c r="P23" s="262"/>
      <c r="Q23" s="219"/>
      <c r="R23" s="262"/>
      <c r="S23" s="262"/>
      <c r="T23" s="219"/>
      <c r="U23" s="262"/>
      <c r="V23" s="262"/>
      <c r="W23" s="262"/>
      <c r="X23" s="219"/>
      <c r="Y23" s="262"/>
      <c r="Z23" s="262"/>
      <c r="AA23" s="262"/>
    </row>
    <row r="24" spans="1:27" ht="18.75" customHeight="1">
      <c r="A24" s="215" t="s">
        <v>198</v>
      </c>
      <c r="B24" s="214"/>
      <c r="C24" s="30">
        <f>SUM(C25)</f>
        <v>6136</v>
      </c>
      <c r="D24" s="30">
        <f>SUM(D25)</f>
        <v>68</v>
      </c>
      <c r="E24" s="256" t="s">
        <v>159</v>
      </c>
      <c r="F24" s="30">
        <f>SUM(F25)</f>
        <v>68</v>
      </c>
      <c r="G24" s="30">
        <f>SUM(G25)</f>
        <v>309</v>
      </c>
      <c r="H24" s="256" t="s">
        <v>159</v>
      </c>
      <c r="I24" s="30">
        <f>SUM(I25)</f>
        <v>309</v>
      </c>
      <c r="J24" s="256" t="s">
        <v>159</v>
      </c>
      <c r="K24" s="30">
        <f>SUM(K25)</f>
        <v>1075</v>
      </c>
      <c r="L24" s="30">
        <f>SUM(L25)</f>
        <v>35</v>
      </c>
      <c r="M24" s="30">
        <f>SUM(M25)</f>
        <v>13</v>
      </c>
      <c r="N24" s="30">
        <f>SUM(N25)</f>
        <v>48</v>
      </c>
      <c r="O24" s="30">
        <f>SUM(O25)</f>
        <v>767</v>
      </c>
      <c r="P24" s="30">
        <f>SUM(P25)</f>
        <v>1</v>
      </c>
      <c r="Q24" s="30">
        <f>SUM(Q25)</f>
        <v>768</v>
      </c>
      <c r="R24" s="30">
        <f>SUM(R25)</f>
        <v>2733</v>
      </c>
      <c r="S24" s="30">
        <f>SUM(S25)</f>
        <v>34</v>
      </c>
      <c r="T24" s="30">
        <f>SUM(T25)</f>
        <v>2767</v>
      </c>
      <c r="U24" s="30">
        <f>SUM(U25)</f>
        <v>829</v>
      </c>
      <c r="V24" s="30">
        <f>SUM(V25)</f>
        <v>42</v>
      </c>
      <c r="W24" s="30">
        <f>SUM(W25)</f>
        <v>1</v>
      </c>
      <c r="X24" s="30">
        <f>SUM(X25)</f>
        <v>43</v>
      </c>
      <c r="Y24" s="30">
        <f>SUM(Y25)</f>
        <v>23</v>
      </c>
      <c r="Z24" s="30">
        <f>SUM(Z25)</f>
        <v>4</v>
      </c>
      <c r="AA24" s="30">
        <f>SUM(AA25)</f>
        <v>202</v>
      </c>
    </row>
    <row r="25" spans="1:27" ht="18.75" customHeight="1">
      <c r="A25" s="257"/>
      <c r="B25" s="217" t="s">
        <v>197</v>
      </c>
      <c r="C25" s="259">
        <f>SUM(F25,I25:K25,N25,Q25,T25:U25,X25:AA25)</f>
        <v>6136</v>
      </c>
      <c r="D25" s="258">
        <v>68</v>
      </c>
      <c r="E25" s="261" t="s">
        <v>159</v>
      </c>
      <c r="F25" s="24">
        <f>SUM(D25:E25)</f>
        <v>68</v>
      </c>
      <c r="G25" s="258">
        <v>309</v>
      </c>
      <c r="H25" s="261" t="s">
        <v>159</v>
      </c>
      <c r="I25" s="24">
        <f>SUM(G25:H25)</f>
        <v>309</v>
      </c>
      <c r="J25" s="48" t="s">
        <v>159</v>
      </c>
      <c r="K25" s="258">
        <v>1075</v>
      </c>
      <c r="L25" s="258">
        <v>35</v>
      </c>
      <c r="M25" s="258">
        <v>13</v>
      </c>
      <c r="N25" s="24">
        <f>SUM(L25:M25)</f>
        <v>48</v>
      </c>
      <c r="O25" s="258">
        <v>767</v>
      </c>
      <c r="P25" s="258">
        <v>1</v>
      </c>
      <c r="Q25" s="24">
        <f>SUM(O25:P25)</f>
        <v>768</v>
      </c>
      <c r="R25" s="258">
        <v>2733</v>
      </c>
      <c r="S25" s="258">
        <v>34</v>
      </c>
      <c r="T25" s="24">
        <f>SUM(R25:S25)</f>
        <v>2767</v>
      </c>
      <c r="U25" s="258">
        <v>829</v>
      </c>
      <c r="V25" s="258">
        <v>42</v>
      </c>
      <c r="W25" s="258">
        <v>1</v>
      </c>
      <c r="X25" s="24">
        <f>SUM(V25:W25)</f>
        <v>43</v>
      </c>
      <c r="Y25" s="258">
        <v>23</v>
      </c>
      <c r="Z25" s="258">
        <v>4</v>
      </c>
      <c r="AA25" s="258">
        <v>202</v>
      </c>
    </row>
    <row r="26" spans="1:27" ht="18.75" customHeight="1">
      <c r="A26" s="257"/>
      <c r="B26" s="21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ht="18.75" customHeight="1">
      <c r="A27" s="215" t="s">
        <v>196</v>
      </c>
      <c r="B27" s="214"/>
      <c r="C27" s="260">
        <f>SUM(F27,I27:K27,N27,Q27,T27:U27,X27:AA27)</f>
        <v>33397</v>
      </c>
      <c r="D27" s="30">
        <f>SUM(D28:D31)</f>
        <v>641</v>
      </c>
      <c r="E27" s="30">
        <f>SUM(E28:E31)</f>
        <v>381</v>
      </c>
      <c r="F27" s="30">
        <f>SUM(F28:F31)</f>
        <v>1022</v>
      </c>
      <c r="G27" s="30">
        <v>1984</v>
      </c>
      <c r="H27" s="30">
        <f>SUM(H28:H31)</f>
        <v>20</v>
      </c>
      <c r="I27" s="30">
        <f>SUM(G27:H27)</f>
        <v>2004</v>
      </c>
      <c r="J27" s="30">
        <f>SUM(J28:J31)</f>
        <v>8</v>
      </c>
      <c r="K27" s="30">
        <v>5473</v>
      </c>
      <c r="L27" s="30">
        <f>SUM(L28:L31)</f>
        <v>66</v>
      </c>
      <c r="M27" s="30">
        <f>SUM(M28:M31)</f>
        <v>9</v>
      </c>
      <c r="N27" s="30">
        <f>SUM(N28:N31)</f>
        <v>75</v>
      </c>
      <c r="O27" s="30">
        <f>SUM(O28:O31)</f>
        <v>4489</v>
      </c>
      <c r="P27" s="256" t="s">
        <v>159</v>
      </c>
      <c r="Q27" s="30">
        <f>SUM(Q28:Q31)</f>
        <v>4489</v>
      </c>
      <c r="R27" s="30">
        <v>14274</v>
      </c>
      <c r="S27" s="30">
        <f>SUM(S28:S31)</f>
        <v>22</v>
      </c>
      <c r="T27" s="30">
        <f>SUM(R27:S27)</f>
        <v>14296</v>
      </c>
      <c r="U27" s="30">
        <f>SUM(U28:U31)</f>
        <v>4717</v>
      </c>
      <c r="V27" s="30">
        <f>SUM(V28:V31)</f>
        <v>344</v>
      </c>
      <c r="W27" s="30">
        <f>SUM(W28:W31)</f>
        <v>58</v>
      </c>
      <c r="X27" s="30">
        <f>SUM(X28:X31)</f>
        <v>402</v>
      </c>
      <c r="Y27" s="30">
        <v>136</v>
      </c>
      <c r="Z27" s="30">
        <f>SUM(Z28:Z31)</f>
        <v>23</v>
      </c>
      <c r="AA27" s="30">
        <f>SUM(AA28:AA31)</f>
        <v>752</v>
      </c>
    </row>
    <row r="28" spans="1:27" ht="18.75" customHeight="1">
      <c r="A28" s="257"/>
      <c r="B28" s="217" t="s">
        <v>195</v>
      </c>
      <c r="C28" s="259">
        <f>SUM(F28,I28:K28,N28,Q28,T28:U28,X28:AA28)</f>
        <v>10140</v>
      </c>
      <c r="D28" s="258">
        <v>187</v>
      </c>
      <c r="E28" s="258">
        <v>96</v>
      </c>
      <c r="F28" s="24">
        <f>SUM(D28:E28)</f>
        <v>283</v>
      </c>
      <c r="G28" s="258">
        <v>642</v>
      </c>
      <c r="H28" s="258">
        <v>2</v>
      </c>
      <c r="I28" s="24">
        <f>SUM(G28:H28)</f>
        <v>644</v>
      </c>
      <c r="J28" s="48" t="s">
        <v>159</v>
      </c>
      <c r="K28" s="258">
        <v>1542</v>
      </c>
      <c r="L28" s="258">
        <v>14</v>
      </c>
      <c r="M28" s="261" t="s">
        <v>159</v>
      </c>
      <c r="N28" s="24">
        <f>SUM(L28:M28)</f>
        <v>14</v>
      </c>
      <c r="O28" s="258">
        <v>1370</v>
      </c>
      <c r="P28" s="48" t="s">
        <v>159</v>
      </c>
      <c r="Q28" s="24">
        <f>SUM(O28:P28)</f>
        <v>1370</v>
      </c>
      <c r="R28" s="258">
        <v>4347</v>
      </c>
      <c r="S28" s="258">
        <v>9</v>
      </c>
      <c r="T28" s="24">
        <f>SUM(R28:S28)</f>
        <v>4356</v>
      </c>
      <c r="U28" s="258">
        <v>1515</v>
      </c>
      <c r="V28" s="258">
        <v>97</v>
      </c>
      <c r="W28" s="258">
        <v>19</v>
      </c>
      <c r="X28" s="24">
        <f>SUM(V28:W28)</f>
        <v>116</v>
      </c>
      <c r="Y28" s="258">
        <v>28</v>
      </c>
      <c r="Z28" s="258">
        <v>9</v>
      </c>
      <c r="AA28" s="258">
        <v>263</v>
      </c>
    </row>
    <row r="29" spans="1:27" ht="18.75" customHeight="1">
      <c r="A29" s="257"/>
      <c r="B29" s="217" t="s">
        <v>194</v>
      </c>
      <c r="C29" s="259">
        <f>SUM(F29,I29:K29,N29,Q29,T29:U29,X29:AA29)</f>
        <v>10278</v>
      </c>
      <c r="D29" s="258">
        <v>171</v>
      </c>
      <c r="E29" s="258">
        <v>99</v>
      </c>
      <c r="F29" s="24">
        <f>SUM(D29:E29)</f>
        <v>270</v>
      </c>
      <c r="G29" s="258">
        <v>679</v>
      </c>
      <c r="H29" s="48" t="s">
        <v>159</v>
      </c>
      <c r="I29" s="24">
        <f>SUM(G29:H29)</f>
        <v>679</v>
      </c>
      <c r="J29" s="258">
        <v>6</v>
      </c>
      <c r="K29" s="258">
        <v>1515</v>
      </c>
      <c r="L29" s="258">
        <v>15</v>
      </c>
      <c r="M29" s="258">
        <v>9</v>
      </c>
      <c r="N29" s="24">
        <f>SUM(L29:M29)</f>
        <v>24</v>
      </c>
      <c r="O29" s="258">
        <v>1429</v>
      </c>
      <c r="P29" s="48" t="s">
        <v>159</v>
      </c>
      <c r="Q29" s="24">
        <f>SUM(O29:P29)</f>
        <v>1429</v>
      </c>
      <c r="R29" s="258">
        <v>4573</v>
      </c>
      <c r="S29" s="258">
        <v>5</v>
      </c>
      <c r="T29" s="24">
        <f>SUM(R29:S29)</f>
        <v>4578</v>
      </c>
      <c r="U29" s="258">
        <v>1439</v>
      </c>
      <c r="V29" s="258">
        <v>110</v>
      </c>
      <c r="W29" s="258">
        <v>4</v>
      </c>
      <c r="X29" s="24">
        <f>SUM(V29:W29)</f>
        <v>114</v>
      </c>
      <c r="Y29" s="258">
        <v>28</v>
      </c>
      <c r="Z29" s="258">
        <v>7</v>
      </c>
      <c r="AA29" s="258">
        <v>189</v>
      </c>
    </row>
    <row r="30" spans="1:27" ht="18.75" customHeight="1">
      <c r="A30" s="257"/>
      <c r="B30" s="217" t="s">
        <v>193</v>
      </c>
      <c r="C30" s="259">
        <f>SUM(F30,I30:K30,N30,Q30,T30:U30,X30:AA30)</f>
        <v>9194</v>
      </c>
      <c r="D30" s="258">
        <v>187</v>
      </c>
      <c r="E30" s="258">
        <v>87</v>
      </c>
      <c r="F30" s="24">
        <f>SUM(D30:E30)</f>
        <v>274</v>
      </c>
      <c r="G30" s="258">
        <v>448</v>
      </c>
      <c r="H30" s="258">
        <v>10</v>
      </c>
      <c r="I30" s="24">
        <f>SUM(G30:H30)</f>
        <v>458</v>
      </c>
      <c r="J30" s="258">
        <v>2</v>
      </c>
      <c r="K30" s="258">
        <v>1569</v>
      </c>
      <c r="L30" s="258">
        <v>26</v>
      </c>
      <c r="M30" s="48" t="s">
        <v>159</v>
      </c>
      <c r="N30" s="24">
        <f>SUM(L30:M30)</f>
        <v>26</v>
      </c>
      <c r="O30" s="258">
        <v>1270</v>
      </c>
      <c r="P30" s="48" t="s">
        <v>159</v>
      </c>
      <c r="Q30" s="24">
        <f>SUM(O30:P30)</f>
        <v>1270</v>
      </c>
      <c r="R30" s="258">
        <v>3971</v>
      </c>
      <c r="S30" s="258">
        <v>6</v>
      </c>
      <c r="T30" s="24">
        <f>SUM(R30:S30)</f>
        <v>3977</v>
      </c>
      <c r="U30" s="258">
        <v>1290</v>
      </c>
      <c r="V30" s="258">
        <v>65</v>
      </c>
      <c r="W30" s="258">
        <v>21</v>
      </c>
      <c r="X30" s="24">
        <f>SUM(V30:W30)</f>
        <v>86</v>
      </c>
      <c r="Y30" s="258">
        <v>32</v>
      </c>
      <c r="Z30" s="258">
        <v>4</v>
      </c>
      <c r="AA30" s="258">
        <v>206</v>
      </c>
    </row>
    <row r="31" spans="1:27" ht="18.75" customHeight="1">
      <c r="A31" s="42"/>
      <c r="B31" s="217" t="s">
        <v>192</v>
      </c>
      <c r="C31" s="259">
        <f>SUM(F31,I31:K31,N31,Q31,T31:U31,X31:AA31)</f>
        <v>3751</v>
      </c>
      <c r="D31" s="258">
        <v>96</v>
      </c>
      <c r="E31" s="258">
        <v>99</v>
      </c>
      <c r="F31" s="24">
        <f>SUM(D31:E31)</f>
        <v>195</v>
      </c>
      <c r="G31" s="258">
        <v>214</v>
      </c>
      <c r="H31" s="258">
        <v>8</v>
      </c>
      <c r="I31" s="24">
        <f>SUM(G31:H31)</f>
        <v>222</v>
      </c>
      <c r="J31" s="48" t="s">
        <v>159</v>
      </c>
      <c r="K31" s="258">
        <v>844</v>
      </c>
      <c r="L31" s="258">
        <v>11</v>
      </c>
      <c r="M31" s="48" t="s">
        <v>159</v>
      </c>
      <c r="N31" s="24">
        <f>SUM(L31:M31)</f>
        <v>11</v>
      </c>
      <c r="O31" s="258">
        <v>420</v>
      </c>
      <c r="P31" s="48" t="s">
        <v>159</v>
      </c>
      <c r="Q31" s="24">
        <f>SUM(O31:P31)</f>
        <v>420</v>
      </c>
      <c r="R31" s="258">
        <v>1376</v>
      </c>
      <c r="S31" s="258">
        <v>2</v>
      </c>
      <c r="T31" s="24">
        <f>SUM(R31:S31)</f>
        <v>1378</v>
      </c>
      <c r="U31" s="258">
        <v>473</v>
      </c>
      <c r="V31" s="258">
        <v>72</v>
      </c>
      <c r="W31" s="258">
        <v>14</v>
      </c>
      <c r="X31" s="24">
        <f>SUM(V31:W31)</f>
        <v>86</v>
      </c>
      <c r="Y31" s="258">
        <v>25</v>
      </c>
      <c r="Z31" s="258">
        <v>3</v>
      </c>
      <c r="AA31" s="258">
        <v>94</v>
      </c>
    </row>
    <row r="32" spans="1:27" ht="18.75" customHeight="1">
      <c r="A32" s="257"/>
      <c r="B32" s="217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ht="18.75" customHeight="1">
      <c r="A33" s="215" t="s">
        <v>191</v>
      </c>
      <c r="B33" s="214"/>
      <c r="C33" s="260">
        <f>SUM(F33,I33:K33,N33,Q33,T33:U33,X33:AA33)</f>
        <v>58356</v>
      </c>
      <c r="D33" s="30">
        <v>1276</v>
      </c>
      <c r="E33" s="30">
        <f>SUM(E34:E41)</f>
        <v>868</v>
      </c>
      <c r="F33" s="30">
        <f>SUM(D33:E33)</f>
        <v>2144</v>
      </c>
      <c r="G33" s="30">
        <v>4155</v>
      </c>
      <c r="H33" s="30">
        <f>SUM(H34:H41)</f>
        <v>132</v>
      </c>
      <c r="I33" s="30">
        <f>SUM(G33:H33)</f>
        <v>4287</v>
      </c>
      <c r="J33" s="30">
        <f>SUM(J34:J41)</f>
        <v>23</v>
      </c>
      <c r="K33" s="30">
        <v>7119</v>
      </c>
      <c r="L33" s="30">
        <f>SUM(L34:L41)</f>
        <v>174</v>
      </c>
      <c r="M33" s="30">
        <f>SUM(M34:M41)</f>
        <v>198</v>
      </c>
      <c r="N33" s="30">
        <f>SUM(N34:N41)</f>
        <v>372</v>
      </c>
      <c r="O33" s="30">
        <f>SUM(O34:O41)</f>
        <v>8175</v>
      </c>
      <c r="P33" s="30">
        <f>SUM(P34:P41)</f>
        <v>2</v>
      </c>
      <c r="Q33" s="30">
        <f>SUM(Q34:Q41)</f>
        <v>8177</v>
      </c>
      <c r="R33" s="30">
        <f>SUM(R34:R41)</f>
        <v>25531</v>
      </c>
      <c r="S33" s="30">
        <f>SUM(S34:S41)</f>
        <v>53</v>
      </c>
      <c r="T33" s="30">
        <f>SUM(T34:T41)</f>
        <v>25584</v>
      </c>
      <c r="U33" s="30">
        <v>7503</v>
      </c>
      <c r="V33" s="30">
        <f>SUM(V34:V41)</f>
        <v>749</v>
      </c>
      <c r="W33" s="30">
        <f>SUM(W34:W41)</f>
        <v>259</v>
      </c>
      <c r="X33" s="30">
        <f>SUM(X34:X41)</f>
        <v>1008</v>
      </c>
      <c r="Y33" s="30">
        <v>447</v>
      </c>
      <c r="Z33" s="30">
        <f>SUM(Z34:Z41)</f>
        <v>20</v>
      </c>
      <c r="AA33" s="30">
        <f>SUM(AA34:AA41)</f>
        <v>1672</v>
      </c>
    </row>
    <row r="34" spans="1:27" ht="18.75" customHeight="1">
      <c r="A34" s="257"/>
      <c r="B34" s="217" t="s">
        <v>190</v>
      </c>
      <c r="C34" s="259">
        <f>SUM(F34,I34:K34,N34,Q34,T34:U34,X34:AA34)</f>
        <v>7468</v>
      </c>
      <c r="D34" s="258">
        <v>127</v>
      </c>
      <c r="E34" s="24">
        <v>61</v>
      </c>
      <c r="F34" s="24">
        <f>SUM(D34:E34)</f>
        <v>188</v>
      </c>
      <c r="G34" s="258">
        <v>467</v>
      </c>
      <c r="H34" s="258">
        <v>5</v>
      </c>
      <c r="I34" s="24">
        <f>SUM(G34:H34)</f>
        <v>472</v>
      </c>
      <c r="J34" s="258">
        <v>2</v>
      </c>
      <c r="K34" s="258">
        <v>902</v>
      </c>
      <c r="L34" s="258">
        <v>9</v>
      </c>
      <c r="M34" s="48" t="s">
        <v>159</v>
      </c>
      <c r="N34" s="24">
        <f>SUM(L34:M34)</f>
        <v>9</v>
      </c>
      <c r="O34" s="258">
        <v>1007</v>
      </c>
      <c r="P34" s="48" t="s">
        <v>159</v>
      </c>
      <c r="Q34" s="24">
        <f>SUM(O34:P34)</f>
        <v>1007</v>
      </c>
      <c r="R34" s="258">
        <v>3501</v>
      </c>
      <c r="S34" s="258">
        <v>7</v>
      </c>
      <c r="T34" s="24">
        <f>SUM(R34:S34)</f>
        <v>3508</v>
      </c>
      <c r="U34" s="258">
        <v>1070</v>
      </c>
      <c r="V34" s="258">
        <v>69</v>
      </c>
      <c r="W34" s="258">
        <v>52</v>
      </c>
      <c r="X34" s="24">
        <f>SUM(V34:W34)</f>
        <v>121</v>
      </c>
      <c r="Y34" s="258">
        <v>35</v>
      </c>
      <c r="Z34" s="261">
        <v>1</v>
      </c>
      <c r="AA34" s="258">
        <v>153</v>
      </c>
    </row>
    <row r="35" spans="1:27" ht="18.75" customHeight="1">
      <c r="A35" s="257"/>
      <c r="B35" s="217" t="s">
        <v>189</v>
      </c>
      <c r="C35" s="259">
        <f>SUM(F35,I35:K35,N35,Q35,T35:U35,X35:AA35)</f>
        <v>15271</v>
      </c>
      <c r="D35" s="258">
        <v>310</v>
      </c>
      <c r="E35" s="24">
        <v>223</v>
      </c>
      <c r="F35" s="24">
        <f>SUM(D35:E35)</f>
        <v>533</v>
      </c>
      <c r="G35" s="258">
        <v>962</v>
      </c>
      <c r="H35" s="258">
        <v>17</v>
      </c>
      <c r="I35" s="24">
        <f>SUM(G35:H35)</f>
        <v>979</v>
      </c>
      <c r="J35" s="258">
        <v>4</v>
      </c>
      <c r="K35" s="258">
        <v>2019</v>
      </c>
      <c r="L35" s="258">
        <v>39</v>
      </c>
      <c r="M35" s="258">
        <v>128</v>
      </c>
      <c r="N35" s="24">
        <f>SUM(L35:M35)</f>
        <v>167</v>
      </c>
      <c r="O35" s="258">
        <v>2058</v>
      </c>
      <c r="P35" s="48" t="s">
        <v>159</v>
      </c>
      <c r="Q35" s="24">
        <f>SUM(O35:P35)</f>
        <v>2058</v>
      </c>
      <c r="R35" s="258">
        <v>6569</v>
      </c>
      <c r="S35" s="258">
        <v>11</v>
      </c>
      <c r="T35" s="24">
        <f>SUM(R35:S35)</f>
        <v>6580</v>
      </c>
      <c r="U35" s="258">
        <v>2220</v>
      </c>
      <c r="V35" s="258">
        <v>150</v>
      </c>
      <c r="W35" s="258">
        <v>66</v>
      </c>
      <c r="X35" s="24">
        <f>SUM(V35:W35)</f>
        <v>216</v>
      </c>
      <c r="Y35" s="258">
        <v>108</v>
      </c>
      <c r="Z35" s="258">
        <v>5</v>
      </c>
      <c r="AA35" s="258">
        <v>382</v>
      </c>
    </row>
    <row r="36" spans="1:27" ht="18.75" customHeight="1">
      <c r="A36" s="257"/>
      <c r="B36" s="217" t="s">
        <v>188</v>
      </c>
      <c r="C36" s="259">
        <f>SUM(F36,I36:K36,N36,Q36,T36:U36,X36:AA36)</f>
        <v>29057</v>
      </c>
      <c r="D36" s="258">
        <v>673</v>
      </c>
      <c r="E36" s="24">
        <v>572</v>
      </c>
      <c r="F36" s="24">
        <f>SUM(D36:E36)</f>
        <v>1245</v>
      </c>
      <c r="G36" s="258">
        <v>2278</v>
      </c>
      <c r="H36" s="258">
        <v>106</v>
      </c>
      <c r="I36" s="24">
        <f>SUM(G36:H36)</f>
        <v>2384</v>
      </c>
      <c r="J36" s="258">
        <v>17</v>
      </c>
      <c r="K36" s="258">
        <v>2861</v>
      </c>
      <c r="L36" s="258">
        <v>63</v>
      </c>
      <c r="M36" s="258">
        <v>70</v>
      </c>
      <c r="N36" s="24">
        <f>SUM(L36:M36)</f>
        <v>133</v>
      </c>
      <c r="O36" s="258">
        <v>4281</v>
      </c>
      <c r="P36" s="258">
        <v>1</v>
      </c>
      <c r="Q36" s="24">
        <f>SUM(O36:P36)</f>
        <v>4282</v>
      </c>
      <c r="R36" s="258">
        <v>12863</v>
      </c>
      <c r="S36" s="258">
        <v>32</v>
      </c>
      <c r="T36" s="24">
        <f>SUM(R36:S36)</f>
        <v>12895</v>
      </c>
      <c r="U36" s="258">
        <v>3565</v>
      </c>
      <c r="V36" s="258">
        <v>427</v>
      </c>
      <c r="W36" s="258">
        <v>139</v>
      </c>
      <c r="X36" s="24">
        <f>SUM(V36:W36)</f>
        <v>566</v>
      </c>
      <c r="Y36" s="258">
        <v>141</v>
      </c>
      <c r="Z36" s="258">
        <v>12</v>
      </c>
      <c r="AA36" s="258">
        <v>956</v>
      </c>
    </row>
    <row r="37" spans="1:27" ht="18.75" customHeight="1">
      <c r="A37" s="257"/>
      <c r="B37" s="217" t="s">
        <v>187</v>
      </c>
      <c r="C37" s="259">
        <f>SUM(F37,I37:K37,N37,Q37,T37:U37,X37:AA37)</f>
        <v>928</v>
      </c>
      <c r="D37" s="258">
        <v>21</v>
      </c>
      <c r="E37" s="24">
        <v>5</v>
      </c>
      <c r="F37" s="24">
        <f>SUM(D37:E37)</f>
        <v>26</v>
      </c>
      <c r="G37" s="258">
        <v>50</v>
      </c>
      <c r="H37" s="258">
        <v>1</v>
      </c>
      <c r="I37" s="24">
        <f>SUM(G37:H37)</f>
        <v>51</v>
      </c>
      <c r="J37" s="48" t="s">
        <v>159</v>
      </c>
      <c r="K37" s="258">
        <v>180</v>
      </c>
      <c r="L37" s="258">
        <v>6</v>
      </c>
      <c r="M37" s="48" t="s">
        <v>159</v>
      </c>
      <c r="N37" s="24">
        <f>SUM(L37:M37)</f>
        <v>6</v>
      </c>
      <c r="O37" s="258">
        <v>122</v>
      </c>
      <c r="P37" s="48" t="s">
        <v>159</v>
      </c>
      <c r="Q37" s="24">
        <f>SUM(O37:P37)</f>
        <v>122</v>
      </c>
      <c r="R37" s="258">
        <v>397</v>
      </c>
      <c r="S37" s="48" t="s">
        <v>159</v>
      </c>
      <c r="T37" s="24">
        <f>SUM(R37:S37)</f>
        <v>397</v>
      </c>
      <c r="U37" s="258">
        <v>98</v>
      </c>
      <c r="V37" s="258">
        <v>20</v>
      </c>
      <c r="W37" s="48" t="s">
        <v>159</v>
      </c>
      <c r="X37" s="24">
        <f>SUM(V37:W37)</f>
        <v>20</v>
      </c>
      <c r="Y37" s="258">
        <v>11</v>
      </c>
      <c r="Z37" s="261">
        <v>1</v>
      </c>
      <c r="AA37" s="258">
        <v>16</v>
      </c>
    </row>
    <row r="38" spans="1:27" ht="18.75" customHeight="1">
      <c r="A38" s="257"/>
      <c r="B38" s="217" t="s">
        <v>186</v>
      </c>
      <c r="C38" s="259">
        <f>SUM(F38,I38:K38,N38,Q38,T38:U38,X38:AA38)</f>
        <v>1207</v>
      </c>
      <c r="D38" s="258">
        <v>34</v>
      </c>
      <c r="E38" s="48" t="s">
        <v>159</v>
      </c>
      <c r="F38" s="24">
        <f>SUM(D38:E38)</f>
        <v>34</v>
      </c>
      <c r="G38" s="258">
        <v>99</v>
      </c>
      <c r="H38" s="48" t="s">
        <v>159</v>
      </c>
      <c r="I38" s="24">
        <f>SUM(G38:H38)</f>
        <v>99</v>
      </c>
      <c r="J38" s="48" t="s">
        <v>159</v>
      </c>
      <c r="K38" s="258">
        <v>203</v>
      </c>
      <c r="L38" s="258">
        <v>14</v>
      </c>
      <c r="M38" s="48" t="s">
        <v>159</v>
      </c>
      <c r="N38" s="24">
        <f>SUM(L38:M38)</f>
        <v>14</v>
      </c>
      <c r="O38" s="258">
        <v>162</v>
      </c>
      <c r="P38" s="258">
        <v>1</v>
      </c>
      <c r="Q38" s="24">
        <f>SUM(O38:P38)</f>
        <v>163</v>
      </c>
      <c r="R38" s="258">
        <v>481</v>
      </c>
      <c r="S38" s="258">
        <v>3</v>
      </c>
      <c r="T38" s="24">
        <f>SUM(R38:S38)</f>
        <v>484</v>
      </c>
      <c r="U38" s="258">
        <v>117</v>
      </c>
      <c r="V38" s="258">
        <v>23</v>
      </c>
      <c r="W38" s="48" t="s">
        <v>159</v>
      </c>
      <c r="X38" s="24">
        <f>SUM(V38:W38)</f>
        <v>23</v>
      </c>
      <c r="Y38" s="258">
        <v>35</v>
      </c>
      <c r="Z38" s="48" t="s">
        <v>159</v>
      </c>
      <c r="AA38" s="258">
        <v>35</v>
      </c>
    </row>
    <row r="39" spans="1:27" ht="18.75" customHeight="1">
      <c r="A39" s="257"/>
      <c r="B39" s="217" t="s">
        <v>185</v>
      </c>
      <c r="C39" s="259">
        <f>SUM(F39,I39:K39,N39,Q39,T39:U39,X39:AA39)</f>
        <v>2524</v>
      </c>
      <c r="D39" s="258">
        <v>50</v>
      </c>
      <c r="E39" s="24">
        <v>7</v>
      </c>
      <c r="F39" s="24">
        <f>SUM(D39:E39)</f>
        <v>57</v>
      </c>
      <c r="G39" s="258">
        <v>155</v>
      </c>
      <c r="H39" s="258">
        <v>3</v>
      </c>
      <c r="I39" s="24">
        <f>SUM(G39:H39)</f>
        <v>158</v>
      </c>
      <c r="J39" s="48" t="s">
        <v>159</v>
      </c>
      <c r="K39" s="258">
        <v>594</v>
      </c>
      <c r="L39" s="258">
        <v>10</v>
      </c>
      <c r="M39" s="48" t="s">
        <v>159</v>
      </c>
      <c r="N39" s="24">
        <f>SUM(L39:M39)</f>
        <v>10</v>
      </c>
      <c r="O39" s="258">
        <v>331</v>
      </c>
      <c r="P39" s="48" t="s">
        <v>159</v>
      </c>
      <c r="Q39" s="24">
        <f>SUM(O39:P39)</f>
        <v>331</v>
      </c>
      <c r="R39" s="258">
        <v>1015</v>
      </c>
      <c r="S39" s="48" t="s">
        <v>159</v>
      </c>
      <c r="T39" s="24">
        <f>SUM(R39:S39)</f>
        <v>1015</v>
      </c>
      <c r="U39" s="258">
        <v>245</v>
      </c>
      <c r="V39" s="258">
        <v>20</v>
      </c>
      <c r="W39" s="258">
        <v>2</v>
      </c>
      <c r="X39" s="24">
        <f>SUM(V39:W39)</f>
        <v>22</v>
      </c>
      <c r="Y39" s="258">
        <v>27</v>
      </c>
      <c r="Z39" s="261">
        <v>1</v>
      </c>
      <c r="AA39" s="258">
        <v>64</v>
      </c>
    </row>
    <row r="40" spans="1:27" ht="18.75" customHeight="1">
      <c r="A40" s="257"/>
      <c r="B40" s="217" t="s">
        <v>184</v>
      </c>
      <c r="C40" s="259">
        <f>SUM(F40,I40:K40,N40,Q40,T40:U40,X40:AA40)</f>
        <v>789</v>
      </c>
      <c r="D40" s="258">
        <v>24</v>
      </c>
      <c r="E40" s="48" t="s">
        <v>159</v>
      </c>
      <c r="F40" s="24">
        <f>SUM(D40:E40)</f>
        <v>24</v>
      </c>
      <c r="G40" s="258">
        <v>50</v>
      </c>
      <c r="H40" s="48" t="s">
        <v>159</v>
      </c>
      <c r="I40" s="24">
        <f>SUM(G40:H40)</f>
        <v>50</v>
      </c>
      <c r="J40" s="48" t="s">
        <v>159</v>
      </c>
      <c r="K40" s="258">
        <v>157</v>
      </c>
      <c r="L40" s="258">
        <v>15</v>
      </c>
      <c r="M40" s="48" t="s">
        <v>159</v>
      </c>
      <c r="N40" s="24">
        <f>SUM(L40:M40)</f>
        <v>15</v>
      </c>
      <c r="O40" s="258">
        <v>81</v>
      </c>
      <c r="P40" s="48" t="s">
        <v>159</v>
      </c>
      <c r="Q40" s="24">
        <f>SUM(O40:P40)</f>
        <v>81</v>
      </c>
      <c r="R40" s="258">
        <v>315</v>
      </c>
      <c r="S40" s="48" t="s">
        <v>159</v>
      </c>
      <c r="T40" s="24">
        <f>SUM(R40:S40)</f>
        <v>315</v>
      </c>
      <c r="U40" s="258">
        <v>78</v>
      </c>
      <c r="V40" s="258">
        <v>12</v>
      </c>
      <c r="W40" s="48" t="s">
        <v>159</v>
      </c>
      <c r="X40" s="24">
        <f>SUM(V40:W40)</f>
        <v>12</v>
      </c>
      <c r="Y40" s="258">
        <v>30</v>
      </c>
      <c r="Z40" s="48" t="s">
        <v>159</v>
      </c>
      <c r="AA40" s="258">
        <v>27</v>
      </c>
    </row>
    <row r="41" spans="1:27" ht="18.75" customHeight="1">
      <c r="A41" s="257"/>
      <c r="B41" s="217" t="s">
        <v>183</v>
      </c>
      <c r="C41" s="259">
        <f>SUM(F41,I41:K41,N41,Q41,T41:U41,X41:AA41)</f>
        <v>999</v>
      </c>
      <c r="D41" s="258">
        <v>35</v>
      </c>
      <c r="E41" s="48" t="s">
        <v>159</v>
      </c>
      <c r="F41" s="24">
        <f>SUM(D41:E41)</f>
        <v>35</v>
      </c>
      <c r="G41" s="258">
        <v>93</v>
      </c>
      <c r="H41" s="48" t="s">
        <v>159</v>
      </c>
      <c r="I41" s="24">
        <f>SUM(G41:H41)</f>
        <v>93</v>
      </c>
      <c r="J41" s="48" t="s">
        <v>159</v>
      </c>
      <c r="K41" s="258">
        <v>130</v>
      </c>
      <c r="L41" s="258">
        <v>18</v>
      </c>
      <c r="M41" s="48" t="s">
        <v>159</v>
      </c>
      <c r="N41" s="24">
        <f>SUM(L41:M41)</f>
        <v>18</v>
      </c>
      <c r="O41" s="258">
        <v>133</v>
      </c>
      <c r="P41" s="48" t="s">
        <v>159</v>
      </c>
      <c r="Q41" s="24">
        <f>SUM(O41:P41)</f>
        <v>133</v>
      </c>
      <c r="R41" s="258">
        <v>390</v>
      </c>
      <c r="S41" s="48" t="s">
        <v>159</v>
      </c>
      <c r="T41" s="24">
        <f>SUM(R41:S41)</f>
        <v>390</v>
      </c>
      <c r="U41" s="258">
        <v>102</v>
      </c>
      <c r="V41" s="258">
        <v>28</v>
      </c>
      <c r="W41" s="48" t="s">
        <v>159</v>
      </c>
      <c r="X41" s="24">
        <f>SUM(V41:W41)</f>
        <v>28</v>
      </c>
      <c r="Y41" s="258">
        <v>31</v>
      </c>
      <c r="Z41" s="48" t="s">
        <v>159</v>
      </c>
      <c r="AA41" s="258">
        <v>39</v>
      </c>
    </row>
    <row r="42" spans="1:27" ht="18.75" customHeight="1">
      <c r="A42" s="257"/>
      <c r="B42" s="217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7" ht="18.75" customHeight="1">
      <c r="A43" s="215" t="s">
        <v>182</v>
      </c>
      <c r="B43" s="214"/>
      <c r="C43" s="260">
        <f>SUM(F43,I43:K43,N43,Q43,T43:U43,X43:AA43)</f>
        <v>59147</v>
      </c>
      <c r="D43" s="30">
        <f>SUM(D44:D48)</f>
        <v>1061</v>
      </c>
      <c r="E43" s="30">
        <f>SUM(E44:E48)</f>
        <v>581</v>
      </c>
      <c r="F43" s="30">
        <f>SUM(F44:F48)</f>
        <v>1642</v>
      </c>
      <c r="G43" s="30">
        <f>SUM(G44:G48)</f>
        <v>3534</v>
      </c>
      <c r="H43" s="30">
        <f>SUM(H44:H48)</f>
        <v>61</v>
      </c>
      <c r="I43" s="30">
        <f>SUM(I44:I48)</f>
        <v>3595</v>
      </c>
      <c r="J43" s="30">
        <f>SUM(J44:J48)</f>
        <v>25</v>
      </c>
      <c r="K43" s="30">
        <v>8387</v>
      </c>
      <c r="L43" s="30">
        <f>SUM(L44:L48)</f>
        <v>110</v>
      </c>
      <c r="M43" s="30">
        <f>SUM(M44:M48)</f>
        <v>1</v>
      </c>
      <c r="N43" s="30">
        <f>SUM(N44:N48)</f>
        <v>111</v>
      </c>
      <c r="O43" s="30">
        <f>SUM(O44:O48)</f>
        <v>8244</v>
      </c>
      <c r="P43" s="256" t="s">
        <v>159</v>
      </c>
      <c r="Q43" s="30">
        <f>SUM(Q44:Q48)</f>
        <v>8244</v>
      </c>
      <c r="R43" s="30">
        <v>25856</v>
      </c>
      <c r="S43" s="30">
        <f>SUM(S44:S48)</f>
        <v>69</v>
      </c>
      <c r="T43" s="30">
        <f>SUM(R43:S43)</f>
        <v>25925</v>
      </c>
      <c r="U43" s="30">
        <v>8673</v>
      </c>
      <c r="V43" s="30">
        <f>SUM(V44:V48)</f>
        <v>616</v>
      </c>
      <c r="W43" s="30">
        <f>SUM(W44:W48)</f>
        <v>64</v>
      </c>
      <c r="X43" s="30">
        <f>SUM(X44:X48)</f>
        <v>680</v>
      </c>
      <c r="Y43" s="30">
        <v>219</v>
      </c>
      <c r="Z43" s="30">
        <f>SUM(Z44:Z48)</f>
        <v>26</v>
      </c>
      <c r="AA43" s="30">
        <f>SUM(AA44:AA48)</f>
        <v>1620</v>
      </c>
    </row>
    <row r="44" spans="1:27" ht="18.75" customHeight="1">
      <c r="A44" s="257"/>
      <c r="B44" s="217" t="s">
        <v>181</v>
      </c>
      <c r="C44" s="259">
        <f>SUM(F44,I44:K44,N44,Q44,T44:U44,X44:AA44)</f>
        <v>20675</v>
      </c>
      <c r="D44" s="258">
        <v>371</v>
      </c>
      <c r="E44" s="258">
        <v>223</v>
      </c>
      <c r="F44" s="24">
        <f>SUM(D44:E44)</f>
        <v>594</v>
      </c>
      <c r="G44" s="258">
        <v>1221</v>
      </c>
      <c r="H44" s="258">
        <v>26</v>
      </c>
      <c r="I44" s="24">
        <f>SUM(G44:H44)</f>
        <v>1247</v>
      </c>
      <c r="J44" s="258">
        <v>7</v>
      </c>
      <c r="K44" s="258">
        <v>3402</v>
      </c>
      <c r="L44" s="258">
        <v>28</v>
      </c>
      <c r="M44" s="258">
        <v>1</v>
      </c>
      <c r="N44" s="24">
        <f>SUM(L44:M44)</f>
        <v>29</v>
      </c>
      <c r="O44" s="258">
        <v>2713</v>
      </c>
      <c r="P44" s="261" t="s">
        <v>159</v>
      </c>
      <c r="Q44" s="24">
        <f>SUM(O44:P44)</f>
        <v>2713</v>
      </c>
      <c r="R44" s="258">
        <v>8617</v>
      </c>
      <c r="S44" s="258">
        <v>23</v>
      </c>
      <c r="T44" s="24">
        <f>SUM(R44:S44)</f>
        <v>8640</v>
      </c>
      <c r="U44" s="258">
        <v>3150</v>
      </c>
      <c r="V44" s="258">
        <v>226</v>
      </c>
      <c r="W44" s="258">
        <v>41</v>
      </c>
      <c r="X44" s="24">
        <f>SUM(V44:W44)</f>
        <v>267</v>
      </c>
      <c r="Y44" s="258">
        <v>96</v>
      </c>
      <c r="Z44" s="258">
        <v>11</v>
      </c>
      <c r="AA44" s="258">
        <v>519</v>
      </c>
    </row>
    <row r="45" spans="1:27" ht="18.75" customHeight="1">
      <c r="A45" s="257"/>
      <c r="B45" s="217" t="s">
        <v>180</v>
      </c>
      <c r="C45" s="259">
        <f>SUM(F45,I45:K45,N45,Q45,T45:U45,X45:AA45)</f>
        <v>7398</v>
      </c>
      <c r="D45" s="258">
        <v>137</v>
      </c>
      <c r="E45" s="258">
        <v>113</v>
      </c>
      <c r="F45" s="24">
        <f>SUM(D45:E45)</f>
        <v>250</v>
      </c>
      <c r="G45" s="258">
        <v>465</v>
      </c>
      <c r="H45" s="258">
        <v>7</v>
      </c>
      <c r="I45" s="24">
        <f>SUM(G45:H45)</f>
        <v>472</v>
      </c>
      <c r="J45" s="258">
        <v>2</v>
      </c>
      <c r="K45" s="258">
        <v>1255</v>
      </c>
      <c r="L45" s="258">
        <v>15</v>
      </c>
      <c r="M45" s="261" t="s">
        <v>159</v>
      </c>
      <c r="N45" s="24">
        <f>SUM(L45:M45)</f>
        <v>15</v>
      </c>
      <c r="O45" s="258">
        <v>934</v>
      </c>
      <c r="P45" s="261" t="s">
        <v>159</v>
      </c>
      <c r="Q45" s="24">
        <f>SUM(O45:P45)</f>
        <v>934</v>
      </c>
      <c r="R45" s="258">
        <v>3184</v>
      </c>
      <c r="S45" s="258">
        <v>9</v>
      </c>
      <c r="T45" s="24">
        <f>SUM(R45:S45)</f>
        <v>3193</v>
      </c>
      <c r="U45" s="258">
        <v>949</v>
      </c>
      <c r="V45" s="258">
        <v>102</v>
      </c>
      <c r="W45" s="258">
        <v>5</v>
      </c>
      <c r="X45" s="24">
        <f>SUM(V45:W45)</f>
        <v>107</v>
      </c>
      <c r="Y45" s="258">
        <v>17</v>
      </c>
      <c r="Z45" s="258">
        <v>2</v>
      </c>
      <c r="AA45" s="258">
        <v>202</v>
      </c>
    </row>
    <row r="46" spans="1:27" ht="18.75" customHeight="1">
      <c r="A46" s="257"/>
      <c r="B46" s="217" t="s">
        <v>179</v>
      </c>
      <c r="C46" s="259">
        <f>SUM(F46,I46:K46,N46,Q46,T46:U46,X46:AA46)</f>
        <v>7418</v>
      </c>
      <c r="D46" s="258">
        <v>201</v>
      </c>
      <c r="E46" s="258">
        <v>79</v>
      </c>
      <c r="F46" s="24">
        <f>SUM(D46:E46)</f>
        <v>280</v>
      </c>
      <c r="G46" s="258">
        <v>514</v>
      </c>
      <c r="H46" s="258">
        <v>14</v>
      </c>
      <c r="I46" s="24">
        <f>SUM(G46:H46)</f>
        <v>528</v>
      </c>
      <c r="J46" s="261">
        <v>5</v>
      </c>
      <c r="K46" s="258">
        <v>982</v>
      </c>
      <c r="L46" s="258">
        <v>22</v>
      </c>
      <c r="M46" s="261" t="s">
        <v>159</v>
      </c>
      <c r="N46" s="24">
        <f>SUM(L46:M46)</f>
        <v>22</v>
      </c>
      <c r="O46" s="258">
        <v>1025</v>
      </c>
      <c r="P46" s="261" t="s">
        <v>159</v>
      </c>
      <c r="Q46" s="24">
        <f>SUM(O46:P46)</f>
        <v>1025</v>
      </c>
      <c r="R46" s="258">
        <v>3197</v>
      </c>
      <c r="S46" s="258">
        <v>12</v>
      </c>
      <c r="T46" s="24">
        <f>SUM(R46:S46)</f>
        <v>3209</v>
      </c>
      <c r="U46" s="258">
        <v>1095</v>
      </c>
      <c r="V46" s="258">
        <v>69</v>
      </c>
      <c r="W46" s="258">
        <v>3</v>
      </c>
      <c r="X46" s="24">
        <f>SUM(V46:W46)</f>
        <v>72</v>
      </c>
      <c r="Y46" s="258">
        <v>26</v>
      </c>
      <c r="Z46" s="258">
        <v>2</v>
      </c>
      <c r="AA46" s="258">
        <v>172</v>
      </c>
    </row>
    <row r="47" spans="1:27" ht="18.75" customHeight="1">
      <c r="A47" s="257"/>
      <c r="B47" s="217" t="s">
        <v>178</v>
      </c>
      <c r="C47" s="259">
        <f>SUM(F47,I47:K47,N47,Q47,T47:U47,X47:AA47)</f>
        <v>7955</v>
      </c>
      <c r="D47" s="258">
        <v>142</v>
      </c>
      <c r="E47" s="258">
        <v>93</v>
      </c>
      <c r="F47" s="24">
        <f>SUM(D47:E47)</f>
        <v>235</v>
      </c>
      <c r="G47" s="258">
        <v>474</v>
      </c>
      <c r="H47" s="258">
        <v>14</v>
      </c>
      <c r="I47" s="24">
        <f>SUM(G47:H47)</f>
        <v>488</v>
      </c>
      <c r="J47" s="258">
        <v>5</v>
      </c>
      <c r="K47" s="258">
        <v>1229</v>
      </c>
      <c r="L47" s="258">
        <v>30</v>
      </c>
      <c r="M47" s="261" t="s">
        <v>159</v>
      </c>
      <c r="N47" s="24">
        <f>SUM(L47:M47)</f>
        <v>30</v>
      </c>
      <c r="O47" s="258">
        <v>1088</v>
      </c>
      <c r="P47" s="261" t="s">
        <v>159</v>
      </c>
      <c r="Q47" s="24">
        <f>SUM(O47:P47)</f>
        <v>1088</v>
      </c>
      <c r="R47" s="258">
        <v>3373</v>
      </c>
      <c r="S47" s="258">
        <v>5</v>
      </c>
      <c r="T47" s="24">
        <f>SUM(R47:S47)</f>
        <v>3378</v>
      </c>
      <c r="U47" s="258">
        <v>1144</v>
      </c>
      <c r="V47" s="258">
        <v>87</v>
      </c>
      <c r="W47" s="258">
        <v>12</v>
      </c>
      <c r="X47" s="24">
        <f>SUM(V47:W47)</f>
        <v>99</v>
      </c>
      <c r="Y47" s="258">
        <v>36</v>
      </c>
      <c r="Z47" s="258">
        <v>3</v>
      </c>
      <c r="AA47" s="258">
        <v>220</v>
      </c>
    </row>
    <row r="48" spans="1:27" ht="18.75" customHeight="1">
      <c r="A48" s="257"/>
      <c r="B48" s="217" t="s">
        <v>177</v>
      </c>
      <c r="C48" s="259">
        <f>SUM(F48,I48:K48,N48,Q48,T48:U48,X48:AA48)</f>
        <v>15668</v>
      </c>
      <c r="D48" s="258">
        <v>210</v>
      </c>
      <c r="E48" s="258">
        <v>73</v>
      </c>
      <c r="F48" s="24">
        <f>SUM(D48:E48)</f>
        <v>283</v>
      </c>
      <c r="G48" s="258">
        <v>860</v>
      </c>
      <c r="H48" s="261" t="s">
        <v>159</v>
      </c>
      <c r="I48" s="24">
        <f>SUM(G48:H48)</f>
        <v>860</v>
      </c>
      <c r="J48" s="258">
        <v>6</v>
      </c>
      <c r="K48" s="258">
        <v>1504</v>
      </c>
      <c r="L48" s="258">
        <v>15</v>
      </c>
      <c r="M48" s="261" t="s">
        <v>159</v>
      </c>
      <c r="N48" s="24">
        <f>SUM(L48:M48)</f>
        <v>15</v>
      </c>
      <c r="O48" s="258">
        <v>2484</v>
      </c>
      <c r="P48" s="261" t="s">
        <v>159</v>
      </c>
      <c r="Q48" s="24">
        <f>SUM(O48:P48)</f>
        <v>2484</v>
      </c>
      <c r="R48" s="258">
        <v>7481</v>
      </c>
      <c r="S48" s="258">
        <v>20</v>
      </c>
      <c r="T48" s="24">
        <f>SUM(R48:S48)</f>
        <v>7501</v>
      </c>
      <c r="U48" s="258">
        <v>2332</v>
      </c>
      <c r="V48" s="258">
        <v>132</v>
      </c>
      <c r="W48" s="258">
        <v>3</v>
      </c>
      <c r="X48" s="24">
        <f>SUM(V48:W48)</f>
        <v>135</v>
      </c>
      <c r="Y48" s="258">
        <v>33</v>
      </c>
      <c r="Z48" s="258">
        <v>8</v>
      </c>
      <c r="AA48" s="258">
        <v>507</v>
      </c>
    </row>
    <row r="49" spans="1:27" ht="18.75" customHeight="1">
      <c r="A49" s="257"/>
      <c r="B49" s="217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1:27" ht="18.75" customHeight="1">
      <c r="A50" s="215" t="s">
        <v>176</v>
      </c>
      <c r="B50" s="214"/>
      <c r="C50" s="260">
        <f>SUM(F50,I50:K50,N50,Q50,T50:U50,X50:AA50)</f>
        <v>30859</v>
      </c>
      <c r="D50" s="30">
        <f>SUM(D51:D54)</f>
        <v>718</v>
      </c>
      <c r="E50" s="30">
        <f>SUM(E51:E54)</f>
        <v>378</v>
      </c>
      <c r="F50" s="30">
        <f>SUM(F51:F54)</f>
        <v>1096</v>
      </c>
      <c r="G50" s="30">
        <f>SUM(G51:G54)</f>
        <v>2268</v>
      </c>
      <c r="H50" s="30">
        <f>SUM(H51:H54)</f>
        <v>17</v>
      </c>
      <c r="I50" s="30">
        <f>SUM(I51:I54)</f>
        <v>2285</v>
      </c>
      <c r="J50" s="30">
        <f>SUM(J51:J54)</f>
        <v>12</v>
      </c>
      <c r="K50" s="30">
        <v>7097</v>
      </c>
      <c r="L50" s="30">
        <f>SUM(L51:L54)</f>
        <v>91</v>
      </c>
      <c r="M50" s="30">
        <f>SUM(M51:M54)</f>
        <v>26</v>
      </c>
      <c r="N50" s="30">
        <f>SUM(N51:N54)</f>
        <v>117</v>
      </c>
      <c r="O50" s="30">
        <v>3527</v>
      </c>
      <c r="P50" s="30">
        <f>SUM(P51:P54)</f>
        <v>2</v>
      </c>
      <c r="Q50" s="30">
        <f>SUM(O50:P50)</f>
        <v>3529</v>
      </c>
      <c r="R50" s="30">
        <f>SUM(R51:R54)</f>
        <v>11800</v>
      </c>
      <c r="S50" s="30">
        <f>SUM(S51:S54)</f>
        <v>28</v>
      </c>
      <c r="T50" s="30">
        <f>SUM(T51:T54)</f>
        <v>11828</v>
      </c>
      <c r="U50" s="30">
        <v>3568</v>
      </c>
      <c r="V50" s="30">
        <f>SUM(V51:V54)</f>
        <v>356</v>
      </c>
      <c r="W50" s="30">
        <f>SUM(W51:W54)</f>
        <v>12</v>
      </c>
      <c r="X50" s="30">
        <f>SUM(X51:X54)</f>
        <v>368</v>
      </c>
      <c r="Y50" s="30">
        <v>207</v>
      </c>
      <c r="Z50" s="30">
        <v>13</v>
      </c>
      <c r="AA50" s="30">
        <f>SUM(AA51:AA54)</f>
        <v>739</v>
      </c>
    </row>
    <row r="51" spans="1:27" ht="18.75" customHeight="1">
      <c r="A51" s="27"/>
      <c r="B51" s="217" t="s">
        <v>175</v>
      </c>
      <c r="C51" s="259">
        <f>SUM(F51,I51:K51,N51,Q51,T51:U51,X51:AA51)</f>
        <v>7318</v>
      </c>
      <c r="D51" s="258">
        <v>126</v>
      </c>
      <c r="E51" s="258">
        <v>65</v>
      </c>
      <c r="F51" s="24">
        <f>SUM(D51:E51)</f>
        <v>191</v>
      </c>
      <c r="G51" s="258">
        <v>438</v>
      </c>
      <c r="H51" s="258">
        <v>1</v>
      </c>
      <c r="I51" s="24">
        <f>SUM(G51:H51)</f>
        <v>439</v>
      </c>
      <c r="J51" s="258">
        <v>1</v>
      </c>
      <c r="K51" s="258">
        <v>2025</v>
      </c>
      <c r="L51" s="258">
        <v>19</v>
      </c>
      <c r="M51" s="258">
        <v>26</v>
      </c>
      <c r="N51" s="24">
        <f>SUM(L51:M51)</f>
        <v>45</v>
      </c>
      <c r="O51" s="258">
        <v>791</v>
      </c>
      <c r="P51" s="48" t="s">
        <v>159</v>
      </c>
      <c r="Q51" s="24">
        <f>SUM(O51:P51)</f>
        <v>791</v>
      </c>
      <c r="R51" s="258">
        <v>2756</v>
      </c>
      <c r="S51" s="258">
        <v>9</v>
      </c>
      <c r="T51" s="24">
        <f>SUM(R51:S51)</f>
        <v>2765</v>
      </c>
      <c r="U51" s="258">
        <v>817</v>
      </c>
      <c r="V51" s="258">
        <v>83</v>
      </c>
      <c r="W51" s="258">
        <v>8</v>
      </c>
      <c r="X51" s="24">
        <f>SUM(V51:W51)</f>
        <v>91</v>
      </c>
      <c r="Y51" s="258">
        <v>28</v>
      </c>
      <c r="Z51" s="258">
        <v>4</v>
      </c>
      <c r="AA51" s="258">
        <v>121</v>
      </c>
    </row>
    <row r="52" spans="1:27" ht="18.75" customHeight="1">
      <c r="A52" s="27"/>
      <c r="B52" s="217" t="s">
        <v>174</v>
      </c>
      <c r="C52" s="259">
        <f>SUM(F52,I52:K52,N52,Q52,T52:U52,X52:AA52)</f>
        <v>5211</v>
      </c>
      <c r="D52" s="258">
        <v>115</v>
      </c>
      <c r="E52" s="258">
        <v>44</v>
      </c>
      <c r="F52" s="24">
        <f>SUM(D52:E52)</f>
        <v>159</v>
      </c>
      <c r="G52" s="258">
        <v>347</v>
      </c>
      <c r="H52" s="258">
        <v>3</v>
      </c>
      <c r="I52" s="24">
        <f>SUM(G52:H52)</f>
        <v>350</v>
      </c>
      <c r="J52" s="48" t="s">
        <v>159</v>
      </c>
      <c r="K52" s="258">
        <v>1153</v>
      </c>
      <c r="L52" s="258">
        <v>18</v>
      </c>
      <c r="M52" s="48" t="s">
        <v>159</v>
      </c>
      <c r="N52" s="24">
        <f>SUM(L52:M52)</f>
        <v>18</v>
      </c>
      <c r="O52" s="258">
        <v>566</v>
      </c>
      <c r="P52" s="258">
        <v>1</v>
      </c>
      <c r="Q52" s="24">
        <f>SUM(O52:P52)</f>
        <v>567</v>
      </c>
      <c r="R52" s="258">
        <v>2056</v>
      </c>
      <c r="S52" s="258">
        <v>6</v>
      </c>
      <c r="T52" s="24">
        <f>SUM(R52:S52)</f>
        <v>2062</v>
      </c>
      <c r="U52" s="258">
        <v>708</v>
      </c>
      <c r="V52" s="258">
        <v>43</v>
      </c>
      <c r="W52" s="258">
        <v>1</v>
      </c>
      <c r="X52" s="24">
        <f>SUM(V52:W52)</f>
        <v>44</v>
      </c>
      <c r="Y52" s="258">
        <v>15</v>
      </c>
      <c r="Z52" s="258">
        <v>1</v>
      </c>
      <c r="AA52" s="258">
        <v>134</v>
      </c>
    </row>
    <row r="53" spans="1:27" ht="18.75" customHeight="1">
      <c r="A53" s="27"/>
      <c r="B53" s="217" t="s">
        <v>173</v>
      </c>
      <c r="C53" s="259">
        <f>SUM(F53,I53:K53,N53,Q53,T53:U53,X53:AA53)</f>
        <v>12114</v>
      </c>
      <c r="D53" s="258">
        <v>332</v>
      </c>
      <c r="E53" s="258">
        <v>207</v>
      </c>
      <c r="F53" s="24">
        <f>SUM(D53:E53)</f>
        <v>539</v>
      </c>
      <c r="G53" s="258">
        <v>1035</v>
      </c>
      <c r="H53" s="258">
        <v>13</v>
      </c>
      <c r="I53" s="24">
        <f>SUM(G53:H53)</f>
        <v>1048</v>
      </c>
      <c r="J53" s="48">
        <v>10</v>
      </c>
      <c r="K53" s="258">
        <v>2692</v>
      </c>
      <c r="L53" s="258">
        <v>41</v>
      </c>
      <c r="M53" s="48" t="s">
        <v>159</v>
      </c>
      <c r="N53" s="24">
        <f>SUM(L53:M53)</f>
        <v>41</v>
      </c>
      <c r="O53" s="258">
        <v>1391</v>
      </c>
      <c r="P53" s="258">
        <v>1</v>
      </c>
      <c r="Q53" s="24">
        <f>SUM(O53:P53)</f>
        <v>1392</v>
      </c>
      <c r="R53" s="258">
        <v>4456</v>
      </c>
      <c r="S53" s="258">
        <v>9</v>
      </c>
      <c r="T53" s="24">
        <f>SUM(R53:S53)</f>
        <v>4465</v>
      </c>
      <c r="U53" s="258">
        <v>1320</v>
      </c>
      <c r="V53" s="258">
        <v>166</v>
      </c>
      <c r="W53" s="258">
        <v>2</v>
      </c>
      <c r="X53" s="24">
        <f>SUM(V53:W53)</f>
        <v>168</v>
      </c>
      <c r="Y53" s="258">
        <v>103</v>
      </c>
      <c r="Z53" s="258">
        <v>6</v>
      </c>
      <c r="AA53" s="258">
        <v>330</v>
      </c>
    </row>
    <row r="54" spans="1:27" ht="18.75" customHeight="1">
      <c r="A54" s="27"/>
      <c r="B54" s="217" t="s">
        <v>172</v>
      </c>
      <c r="C54" s="259">
        <f>SUM(F54,I54:K54,N54,Q54,T54:U54,X54:AA54)</f>
        <v>6200</v>
      </c>
      <c r="D54" s="258">
        <v>145</v>
      </c>
      <c r="E54" s="258">
        <v>62</v>
      </c>
      <c r="F54" s="24">
        <f>SUM(D54:E54)</f>
        <v>207</v>
      </c>
      <c r="G54" s="258">
        <v>448</v>
      </c>
      <c r="H54" s="48" t="s">
        <v>159</v>
      </c>
      <c r="I54" s="24">
        <f>SUM(G54:H54)</f>
        <v>448</v>
      </c>
      <c r="J54" s="258">
        <v>1</v>
      </c>
      <c r="K54" s="258">
        <v>1219</v>
      </c>
      <c r="L54" s="258">
        <v>13</v>
      </c>
      <c r="M54" s="48" t="s">
        <v>159</v>
      </c>
      <c r="N54" s="24">
        <f>SUM(L54:M54)</f>
        <v>13</v>
      </c>
      <c r="O54" s="258">
        <v>778</v>
      </c>
      <c r="P54" s="48" t="s">
        <v>159</v>
      </c>
      <c r="Q54" s="24">
        <f>SUM(O54:P54)</f>
        <v>778</v>
      </c>
      <c r="R54" s="258">
        <v>2532</v>
      </c>
      <c r="S54" s="258">
        <v>4</v>
      </c>
      <c r="T54" s="24">
        <f>SUM(R54:S54)</f>
        <v>2536</v>
      </c>
      <c r="U54" s="258">
        <v>722</v>
      </c>
      <c r="V54" s="258">
        <v>64</v>
      </c>
      <c r="W54" s="258">
        <v>1</v>
      </c>
      <c r="X54" s="24">
        <f>SUM(V54:W54)</f>
        <v>65</v>
      </c>
      <c r="Y54" s="258">
        <v>56</v>
      </c>
      <c r="Z54" s="258">
        <v>1</v>
      </c>
      <c r="AA54" s="258">
        <v>154</v>
      </c>
    </row>
    <row r="55" spans="1:27" ht="18.75" customHeight="1">
      <c r="A55" s="27"/>
      <c r="B55" s="217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1:27" ht="18.75" customHeight="1">
      <c r="A56" s="215" t="s">
        <v>171</v>
      </c>
      <c r="B56" s="214"/>
      <c r="C56" s="260">
        <f>SUM(F56,I56:K56,N56,Q56,T56:U56,X56:AA56)</f>
        <v>24649</v>
      </c>
      <c r="D56" s="30">
        <f>SUM(D57:D62)</f>
        <v>463</v>
      </c>
      <c r="E56" s="30">
        <f>SUM(E57:E62)</f>
        <v>405</v>
      </c>
      <c r="F56" s="30">
        <f>SUM(F57:F62)</f>
        <v>868</v>
      </c>
      <c r="G56" s="30">
        <f>SUM(G57:G62)</f>
        <v>1524</v>
      </c>
      <c r="H56" s="30">
        <f>SUM(H57:H62)</f>
        <v>22</v>
      </c>
      <c r="I56" s="30">
        <f>SUM(I57:I62)</f>
        <v>1546</v>
      </c>
      <c r="J56" s="30">
        <f>SUM(J57:J62)</f>
        <v>3</v>
      </c>
      <c r="K56" s="30">
        <v>5955</v>
      </c>
      <c r="L56" s="30">
        <f>SUM(L57:L62)</f>
        <v>65</v>
      </c>
      <c r="M56" s="30">
        <f>SUM(M57:M62)</f>
        <v>21</v>
      </c>
      <c r="N56" s="30">
        <f>SUM(N57:N62)</f>
        <v>86</v>
      </c>
      <c r="O56" s="30">
        <f>SUM(O57:O62)</f>
        <v>2643</v>
      </c>
      <c r="P56" s="30">
        <f>SUM(P57:P62)</f>
        <v>3</v>
      </c>
      <c r="Q56" s="30">
        <f>SUM(Q57:Q62)</f>
        <v>2646</v>
      </c>
      <c r="R56" s="30">
        <v>9171</v>
      </c>
      <c r="S56" s="30">
        <f>SUM(S57:S62)</f>
        <v>25</v>
      </c>
      <c r="T56" s="30">
        <f>SUM(R56:S56)</f>
        <v>9196</v>
      </c>
      <c r="U56" s="30">
        <v>3390</v>
      </c>
      <c r="V56" s="30">
        <f>SUM(V57:V62)</f>
        <v>210</v>
      </c>
      <c r="W56" s="30">
        <f>SUM(W57:W62)</f>
        <v>12</v>
      </c>
      <c r="X56" s="30">
        <f>SUM(X57:X62)</f>
        <v>222</v>
      </c>
      <c r="Y56" s="30">
        <v>101</v>
      </c>
      <c r="Z56" s="30">
        <f>SUM(Z57:Z62)</f>
        <v>12</v>
      </c>
      <c r="AA56" s="30">
        <f>SUM(AA57:AA62)</f>
        <v>624</v>
      </c>
    </row>
    <row r="57" spans="1:27" ht="18.75" customHeight="1">
      <c r="A57" s="257"/>
      <c r="B57" s="217" t="s">
        <v>170</v>
      </c>
      <c r="C57" s="259">
        <f>SUM(F57,I57:K57,N57,Q57,T57:U57,X57:AA57)</f>
        <v>3956</v>
      </c>
      <c r="D57" s="258">
        <v>85</v>
      </c>
      <c r="E57" s="258">
        <v>44</v>
      </c>
      <c r="F57" s="24">
        <f>SUM(D57:E57)</f>
        <v>129</v>
      </c>
      <c r="G57" s="258">
        <v>256</v>
      </c>
      <c r="H57" s="48" t="s">
        <v>159</v>
      </c>
      <c r="I57" s="24">
        <f>SUM(G57:H57)</f>
        <v>256</v>
      </c>
      <c r="J57" s="48" t="s">
        <v>159</v>
      </c>
      <c r="K57" s="258">
        <v>946</v>
      </c>
      <c r="L57" s="258">
        <v>13</v>
      </c>
      <c r="M57" s="48" t="s">
        <v>159</v>
      </c>
      <c r="N57" s="24">
        <f>SUM(L57:M57)</f>
        <v>13</v>
      </c>
      <c r="O57" s="258">
        <v>447</v>
      </c>
      <c r="P57" s="48" t="s">
        <v>159</v>
      </c>
      <c r="Q57" s="24">
        <f>SUM(O57:P57)</f>
        <v>447</v>
      </c>
      <c r="R57" s="258">
        <v>1449</v>
      </c>
      <c r="S57" s="258">
        <v>4</v>
      </c>
      <c r="T57" s="24">
        <f>SUM(R57:S57)</f>
        <v>1453</v>
      </c>
      <c r="U57" s="258">
        <v>554</v>
      </c>
      <c r="V57" s="258">
        <v>42</v>
      </c>
      <c r="W57" s="48" t="s">
        <v>159</v>
      </c>
      <c r="X57" s="24">
        <f>SUM(V57:W57)</f>
        <v>42</v>
      </c>
      <c r="Y57" s="258">
        <v>7</v>
      </c>
      <c r="Z57" s="258">
        <v>2</v>
      </c>
      <c r="AA57" s="258">
        <v>107</v>
      </c>
    </row>
    <row r="58" spans="1:27" ht="18.75" customHeight="1">
      <c r="A58" s="257"/>
      <c r="B58" s="217" t="s">
        <v>169</v>
      </c>
      <c r="C58" s="259">
        <f>SUM(F58,I58:K58,N58,Q58,T58:U58,X58:AA58)</f>
        <v>3851</v>
      </c>
      <c r="D58" s="258">
        <v>53</v>
      </c>
      <c r="E58" s="258">
        <v>168</v>
      </c>
      <c r="F58" s="24">
        <f>SUM(D58:E58)</f>
        <v>221</v>
      </c>
      <c r="G58" s="258">
        <v>248</v>
      </c>
      <c r="H58" s="258">
        <v>12</v>
      </c>
      <c r="I58" s="24">
        <f>SUM(G58:H58)</f>
        <v>260</v>
      </c>
      <c r="J58" s="258">
        <v>3</v>
      </c>
      <c r="K58" s="258">
        <v>788</v>
      </c>
      <c r="L58" s="258">
        <v>8</v>
      </c>
      <c r="M58" s="48" t="s">
        <v>159</v>
      </c>
      <c r="N58" s="24">
        <f>SUM(L58:M58)</f>
        <v>8</v>
      </c>
      <c r="O58" s="258">
        <v>381</v>
      </c>
      <c r="P58" s="258">
        <v>1</v>
      </c>
      <c r="Q58" s="24">
        <f>SUM(O58:P58)</f>
        <v>382</v>
      </c>
      <c r="R58" s="258">
        <v>1542</v>
      </c>
      <c r="S58" s="258">
        <v>4</v>
      </c>
      <c r="T58" s="24">
        <f>SUM(R58:S58)</f>
        <v>1546</v>
      </c>
      <c r="U58" s="258">
        <v>522</v>
      </c>
      <c r="V58" s="258">
        <v>26</v>
      </c>
      <c r="W58" s="258">
        <v>8</v>
      </c>
      <c r="X58" s="24">
        <f>SUM(V58:W58)</f>
        <v>34</v>
      </c>
      <c r="Y58" s="258">
        <v>9</v>
      </c>
      <c r="Z58" s="258">
        <v>1</v>
      </c>
      <c r="AA58" s="258">
        <v>77</v>
      </c>
    </row>
    <row r="59" spans="1:27" ht="18.75" customHeight="1">
      <c r="A59" s="257"/>
      <c r="B59" s="217" t="s">
        <v>168</v>
      </c>
      <c r="C59" s="259">
        <f>SUM(F59,I59:K59,N59,Q59,T59:U59,X59:AA59)</f>
        <v>5485</v>
      </c>
      <c r="D59" s="258">
        <v>150</v>
      </c>
      <c r="E59" s="258">
        <v>82</v>
      </c>
      <c r="F59" s="24">
        <f>SUM(D59:E59)</f>
        <v>232</v>
      </c>
      <c r="G59" s="258">
        <v>375</v>
      </c>
      <c r="H59" s="258">
        <v>4</v>
      </c>
      <c r="I59" s="24">
        <f>SUM(G59:H59)</f>
        <v>379</v>
      </c>
      <c r="J59" s="48" t="s">
        <v>159</v>
      </c>
      <c r="K59" s="258">
        <v>1436</v>
      </c>
      <c r="L59" s="258">
        <v>14</v>
      </c>
      <c r="M59" s="258">
        <v>4</v>
      </c>
      <c r="N59" s="24">
        <f>SUM(L59:M59)</f>
        <v>18</v>
      </c>
      <c r="O59" s="258">
        <v>612</v>
      </c>
      <c r="P59" s="258">
        <v>1</v>
      </c>
      <c r="Q59" s="24">
        <f>SUM(O59:P59)</f>
        <v>613</v>
      </c>
      <c r="R59" s="258">
        <v>1857</v>
      </c>
      <c r="S59" s="258">
        <v>8</v>
      </c>
      <c r="T59" s="24">
        <f>SUM(R59:S59)</f>
        <v>1865</v>
      </c>
      <c r="U59" s="258">
        <v>707</v>
      </c>
      <c r="V59" s="258">
        <v>54</v>
      </c>
      <c r="W59" s="258">
        <v>1</v>
      </c>
      <c r="X59" s="24">
        <f>SUM(V59:W59)</f>
        <v>55</v>
      </c>
      <c r="Y59" s="258">
        <v>35</v>
      </c>
      <c r="Z59" s="258">
        <v>2</v>
      </c>
      <c r="AA59" s="258">
        <v>143</v>
      </c>
    </row>
    <row r="60" spans="1:27" ht="18.75" customHeight="1">
      <c r="A60" s="257"/>
      <c r="B60" s="217" t="s">
        <v>167</v>
      </c>
      <c r="C60" s="259">
        <f>SUM(F60,I60:K60,N60,Q60,T60:U60,X60:AA60)</f>
        <v>5558</v>
      </c>
      <c r="D60" s="258">
        <v>80</v>
      </c>
      <c r="E60" s="258">
        <v>55</v>
      </c>
      <c r="F60" s="24">
        <f>SUM(D60:E60)</f>
        <v>135</v>
      </c>
      <c r="G60" s="258">
        <v>290</v>
      </c>
      <c r="H60" s="48" t="s">
        <v>159</v>
      </c>
      <c r="I60" s="24">
        <f>SUM(G60:H60)</f>
        <v>290</v>
      </c>
      <c r="J60" s="48" t="s">
        <v>159</v>
      </c>
      <c r="K60" s="258">
        <v>1265</v>
      </c>
      <c r="L60" s="258">
        <v>8</v>
      </c>
      <c r="M60" s="48" t="s">
        <v>159</v>
      </c>
      <c r="N60" s="24">
        <f>SUM(L60:M60)</f>
        <v>8</v>
      </c>
      <c r="O60" s="258">
        <v>612</v>
      </c>
      <c r="P60" s="258">
        <v>1</v>
      </c>
      <c r="Q60" s="24">
        <f>SUM(O60:P60)</f>
        <v>613</v>
      </c>
      <c r="R60" s="258">
        <v>2255</v>
      </c>
      <c r="S60" s="258">
        <v>6</v>
      </c>
      <c r="T60" s="24">
        <f>SUM(R60:S60)</f>
        <v>2261</v>
      </c>
      <c r="U60" s="258">
        <v>789</v>
      </c>
      <c r="V60" s="258">
        <v>31</v>
      </c>
      <c r="W60" s="48" t="s">
        <v>159</v>
      </c>
      <c r="X60" s="24">
        <f>SUM(V60:W60)</f>
        <v>31</v>
      </c>
      <c r="Y60" s="258">
        <v>28</v>
      </c>
      <c r="Z60" s="258">
        <v>4</v>
      </c>
      <c r="AA60" s="258">
        <v>134</v>
      </c>
    </row>
    <row r="61" spans="1:27" ht="18.75" customHeight="1">
      <c r="A61" s="257"/>
      <c r="B61" s="217" t="s">
        <v>166</v>
      </c>
      <c r="C61" s="259">
        <f>SUM(F61,I61:K61,N61,Q61,T61:U61,X61:AA61)</f>
        <v>2447</v>
      </c>
      <c r="D61" s="258">
        <v>53</v>
      </c>
      <c r="E61" s="258">
        <v>7</v>
      </c>
      <c r="F61" s="24">
        <f>SUM(D61:E61)</f>
        <v>60</v>
      </c>
      <c r="G61" s="258">
        <v>165</v>
      </c>
      <c r="H61" s="258">
        <v>2</v>
      </c>
      <c r="I61" s="24">
        <f>SUM(G61:H61)</f>
        <v>167</v>
      </c>
      <c r="J61" s="48" t="s">
        <v>159</v>
      </c>
      <c r="K61" s="258">
        <v>807</v>
      </c>
      <c r="L61" s="258">
        <v>12</v>
      </c>
      <c r="M61" s="258">
        <v>17</v>
      </c>
      <c r="N61" s="24">
        <f>SUM(L61:M61)</f>
        <v>29</v>
      </c>
      <c r="O61" s="258">
        <v>229</v>
      </c>
      <c r="P61" s="48" t="s">
        <v>159</v>
      </c>
      <c r="Q61" s="24">
        <f>SUM(O61:P61)</f>
        <v>229</v>
      </c>
      <c r="R61" s="258">
        <v>708</v>
      </c>
      <c r="S61" s="48" t="s">
        <v>159</v>
      </c>
      <c r="T61" s="24">
        <f>SUM(R61:S61)</f>
        <v>708</v>
      </c>
      <c r="U61" s="258">
        <v>337</v>
      </c>
      <c r="V61" s="258">
        <v>26</v>
      </c>
      <c r="W61" s="258">
        <v>2</v>
      </c>
      <c r="X61" s="24">
        <f>SUM(V61:W61)</f>
        <v>28</v>
      </c>
      <c r="Y61" s="258">
        <v>8</v>
      </c>
      <c r="Z61" s="258">
        <v>1</v>
      </c>
      <c r="AA61" s="258">
        <v>73</v>
      </c>
    </row>
    <row r="62" spans="1:27" ht="18.75" customHeight="1">
      <c r="A62" s="257"/>
      <c r="B62" s="217" t="s">
        <v>165</v>
      </c>
      <c r="C62" s="259">
        <f>SUM(F62,I62:K62,N62,Q62,T62:U62,X62:AA62)</f>
        <v>3344</v>
      </c>
      <c r="D62" s="258">
        <v>42</v>
      </c>
      <c r="E62" s="258">
        <v>49</v>
      </c>
      <c r="F62" s="24">
        <f>SUM(D62:E62)</f>
        <v>91</v>
      </c>
      <c r="G62" s="258">
        <v>190</v>
      </c>
      <c r="H62" s="258">
        <v>4</v>
      </c>
      <c r="I62" s="24">
        <f>SUM(G62:H62)</f>
        <v>194</v>
      </c>
      <c r="J62" s="48" t="s">
        <v>159</v>
      </c>
      <c r="K62" s="258">
        <v>710</v>
      </c>
      <c r="L62" s="258">
        <v>10</v>
      </c>
      <c r="M62" s="48" t="s">
        <v>159</v>
      </c>
      <c r="N62" s="24">
        <f>SUM(L62:M62)</f>
        <v>10</v>
      </c>
      <c r="O62" s="258">
        <v>362</v>
      </c>
      <c r="P62" s="48" t="s">
        <v>159</v>
      </c>
      <c r="Q62" s="24">
        <f>SUM(O62:P62)</f>
        <v>362</v>
      </c>
      <c r="R62" s="258">
        <v>1359</v>
      </c>
      <c r="S62" s="258">
        <v>3</v>
      </c>
      <c r="T62" s="24">
        <f>SUM(R62:S62)</f>
        <v>1362</v>
      </c>
      <c r="U62" s="258">
        <v>480</v>
      </c>
      <c r="V62" s="258">
        <v>31</v>
      </c>
      <c r="W62" s="258">
        <v>1</v>
      </c>
      <c r="X62" s="24">
        <f>SUM(V62:W62)</f>
        <v>32</v>
      </c>
      <c r="Y62" s="258">
        <v>11</v>
      </c>
      <c r="Z62" s="258">
        <v>2</v>
      </c>
      <c r="AA62" s="258">
        <v>90</v>
      </c>
    </row>
    <row r="63" spans="1:27" ht="18.75" customHeight="1">
      <c r="A63" s="257"/>
      <c r="B63" s="217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1:27" ht="18.75" customHeight="1">
      <c r="A64" s="215" t="s">
        <v>164</v>
      </c>
      <c r="B64" s="214"/>
      <c r="C64" s="260">
        <f>SUM(F64,I64:K64,N64,Q64,T64:U64,X64:AA64)</f>
        <v>24138</v>
      </c>
      <c r="D64" s="30">
        <f>SUM(D65:D68)</f>
        <v>665</v>
      </c>
      <c r="E64" s="30">
        <f>SUM(E65:E68)</f>
        <v>239</v>
      </c>
      <c r="F64" s="30">
        <f>SUM(F65:F68)</f>
        <v>904</v>
      </c>
      <c r="G64" s="30">
        <f>SUM(G65:G68)</f>
        <v>1983</v>
      </c>
      <c r="H64" s="30">
        <f>SUM(H65:H68)</f>
        <v>29</v>
      </c>
      <c r="I64" s="30">
        <f>SUM(I65:I68)</f>
        <v>2012</v>
      </c>
      <c r="J64" s="30">
        <f>SUM(J65:J68)</f>
        <v>8</v>
      </c>
      <c r="K64" s="30">
        <v>6047</v>
      </c>
      <c r="L64" s="30">
        <f>SUM(L65:L68)</f>
        <v>113</v>
      </c>
      <c r="M64" s="30">
        <f>SUM(M65:M68)</f>
        <v>41</v>
      </c>
      <c r="N64" s="30">
        <f>SUM(N65:N68)</f>
        <v>154</v>
      </c>
      <c r="O64" s="30">
        <f>SUM(O65:O68)</f>
        <v>2371</v>
      </c>
      <c r="P64" s="30">
        <f>SUM(P65:P68)</f>
        <v>3</v>
      </c>
      <c r="Q64" s="30">
        <f>SUM(Q65:Q68)</f>
        <v>2374</v>
      </c>
      <c r="R64" s="30">
        <f>SUM(R65:R68)</f>
        <v>8803</v>
      </c>
      <c r="S64" s="30">
        <f>SUM(S65:S68)</f>
        <v>36</v>
      </c>
      <c r="T64" s="30">
        <f>SUM(T65:T68)</f>
        <v>8839</v>
      </c>
      <c r="U64" s="30">
        <v>2705</v>
      </c>
      <c r="V64" s="30">
        <f>SUM(V65:V68)</f>
        <v>355</v>
      </c>
      <c r="W64" s="30">
        <f>SUM(W65:W68)</f>
        <v>47</v>
      </c>
      <c r="X64" s="30">
        <f>SUM(X65:X68)</f>
        <v>402</v>
      </c>
      <c r="Y64" s="30">
        <v>211</v>
      </c>
      <c r="Z64" s="30">
        <f>SUM(Z65:Z68)</f>
        <v>3</v>
      </c>
      <c r="AA64" s="30">
        <f>SUM(AA65:AA68)</f>
        <v>479</v>
      </c>
    </row>
    <row r="65" spans="1:27" ht="18.75" customHeight="1">
      <c r="A65" s="257"/>
      <c r="B65" s="217" t="s">
        <v>163</v>
      </c>
      <c r="C65" s="259">
        <f>SUM(F65,I65:K65,N65,Q65,T65:U65,X65:AA65)</f>
        <v>7698</v>
      </c>
      <c r="D65" s="258">
        <v>209</v>
      </c>
      <c r="E65" s="258">
        <v>85</v>
      </c>
      <c r="F65" s="24">
        <f>SUM(D65:E65)</f>
        <v>294</v>
      </c>
      <c r="G65" s="258">
        <v>704</v>
      </c>
      <c r="H65" s="258">
        <v>17</v>
      </c>
      <c r="I65" s="24">
        <f>SUM(G65:H65)</f>
        <v>721</v>
      </c>
      <c r="J65" s="258">
        <v>2</v>
      </c>
      <c r="K65" s="258">
        <v>1862</v>
      </c>
      <c r="L65" s="258">
        <v>44</v>
      </c>
      <c r="M65" s="258">
        <v>24</v>
      </c>
      <c r="N65" s="24">
        <f>SUM(L65:M65)</f>
        <v>68</v>
      </c>
      <c r="O65" s="258">
        <v>771</v>
      </c>
      <c r="P65" s="48" t="s">
        <v>159</v>
      </c>
      <c r="Q65" s="24">
        <f>SUM(O65:P65)</f>
        <v>771</v>
      </c>
      <c r="R65" s="258">
        <v>2817</v>
      </c>
      <c r="S65" s="258">
        <v>14</v>
      </c>
      <c r="T65" s="24">
        <f>SUM(R65:S65)</f>
        <v>2831</v>
      </c>
      <c r="U65" s="258">
        <v>822</v>
      </c>
      <c r="V65" s="258">
        <v>109</v>
      </c>
      <c r="W65" s="258">
        <v>18</v>
      </c>
      <c r="X65" s="24">
        <f>SUM(V65:W65)</f>
        <v>127</v>
      </c>
      <c r="Y65" s="258">
        <v>70</v>
      </c>
      <c r="Z65" s="48" t="s">
        <v>159</v>
      </c>
      <c r="AA65" s="258">
        <v>130</v>
      </c>
    </row>
    <row r="66" spans="1:27" ht="18.75" customHeight="1">
      <c r="A66" s="257"/>
      <c r="B66" s="217" t="s">
        <v>162</v>
      </c>
      <c r="C66" s="259">
        <f>SUM(F66,I66:K66,N66,Q66,T66:U66,X66:AA66)</f>
        <v>5709</v>
      </c>
      <c r="D66" s="258">
        <v>142</v>
      </c>
      <c r="E66" s="258">
        <v>38</v>
      </c>
      <c r="F66" s="24">
        <f>SUM(D66:E66)</f>
        <v>180</v>
      </c>
      <c r="G66" s="258">
        <v>359</v>
      </c>
      <c r="H66" s="258">
        <v>2</v>
      </c>
      <c r="I66" s="24">
        <f>SUM(G66:H66)</f>
        <v>361</v>
      </c>
      <c r="J66" s="258">
        <v>1</v>
      </c>
      <c r="K66" s="258">
        <v>1660</v>
      </c>
      <c r="L66" s="258">
        <v>31</v>
      </c>
      <c r="M66" s="258">
        <v>17</v>
      </c>
      <c r="N66" s="24">
        <f>SUM(L66:M66)</f>
        <v>48</v>
      </c>
      <c r="O66" s="258">
        <v>505</v>
      </c>
      <c r="P66" s="258">
        <v>1</v>
      </c>
      <c r="Q66" s="24">
        <f>SUM(O66:P66)</f>
        <v>506</v>
      </c>
      <c r="R66" s="258">
        <v>2142</v>
      </c>
      <c r="S66" s="258">
        <v>5</v>
      </c>
      <c r="T66" s="24">
        <f>SUM(R66:S66)</f>
        <v>2147</v>
      </c>
      <c r="U66" s="258">
        <v>583</v>
      </c>
      <c r="V66" s="258">
        <v>74</v>
      </c>
      <c r="W66" s="258">
        <v>12</v>
      </c>
      <c r="X66" s="24">
        <f>SUM(V66:W66)</f>
        <v>86</v>
      </c>
      <c r="Y66" s="258">
        <v>36</v>
      </c>
      <c r="Z66" s="258">
        <v>2</v>
      </c>
      <c r="AA66" s="258">
        <v>99</v>
      </c>
    </row>
    <row r="67" spans="1:27" ht="18.75" customHeight="1">
      <c r="A67" s="257"/>
      <c r="B67" s="217" t="s">
        <v>161</v>
      </c>
      <c r="C67" s="259">
        <f>SUM(F67,I67:K67,N67,Q67,T67:U67,X67:AA67)</f>
        <v>7137</v>
      </c>
      <c r="D67" s="258">
        <v>188</v>
      </c>
      <c r="E67" s="258">
        <v>67</v>
      </c>
      <c r="F67" s="24">
        <f>SUM(D67:E67)</f>
        <v>255</v>
      </c>
      <c r="G67" s="258">
        <v>546</v>
      </c>
      <c r="H67" s="258">
        <v>6</v>
      </c>
      <c r="I67" s="24">
        <f>SUM(G67:H67)</f>
        <v>552</v>
      </c>
      <c r="J67" s="258">
        <v>1</v>
      </c>
      <c r="K67" s="258">
        <v>1580</v>
      </c>
      <c r="L67" s="258">
        <v>22</v>
      </c>
      <c r="M67" s="48" t="s">
        <v>159</v>
      </c>
      <c r="N67" s="24">
        <f>SUM(L67:M67)</f>
        <v>22</v>
      </c>
      <c r="O67" s="258">
        <v>756</v>
      </c>
      <c r="P67" s="258">
        <v>2</v>
      </c>
      <c r="Q67" s="24">
        <f>SUM(O67:P67)</f>
        <v>758</v>
      </c>
      <c r="R67" s="258">
        <v>2624</v>
      </c>
      <c r="S67" s="258">
        <v>15</v>
      </c>
      <c r="T67" s="24">
        <f>SUM(R67:S67)</f>
        <v>2639</v>
      </c>
      <c r="U67" s="258">
        <v>979</v>
      </c>
      <c r="V67" s="258">
        <v>116</v>
      </c>
      <c r="W67" s="258">
        <v>17</v>
      </c>
      <c r="X67" s="24">
        <f>SUM(V67:W67)</f>
        <v>133</v>
      </c>
      <c r="Y67" s="258">
        <v>47</v>
      </c>
      <c r="Z67" s="258">
        <v>1</v>
      </c>
      <c r="AA67" s="258">
        <v>170</v>
      </c>
    </row>
    <row r="68" spans="1:27" ht="18.75" customHeight="1">
      <c r="A68" s="257"/>
      <c r="B68" s="217" t="s">
        <v>160</v>
      </c>
      <c r="C68" s="259">
        <f>SUM(F68,I68:K68,N68,Q68,T68:U68,X68:AA68)</f>
        <v>3573</v>
      </c>
      <c r="D68" s="258">
        <v>126</v>
      </c>
      <c r="E68" s="258">
        <v>49</v>
      </c>
      <c r="F68" s="24">
        <f>SUM(D68:E68)</f>
        <v>175</v>
      </c>
      <c r="G68" s="258">
        <v>374</v>
      </c>
      <c r="H68" s="258">
        <v>4</v>
      </c>
      <c r="I68" s="24">
        <f>SUM(G68:H68)</f>
        <v>378</v>
      </c>
      <c r="J68" s="258">
        <v>4</v>
      </c>
      <c r="K68" s="258">
        <v>937</v>
      </c>
      <c r="L68" s="258">
        <v>16</v>
      </c>
      <c r="M68" s="48" t="s">
        <v>159</v>
      </c>
      <c r="N68" s="24">
        <f>SUM(L68:M68)</f>
        <v>16</v>
      </c>
      <c r="O68" s="258">
        <v>339</v>
      </c>
      <c r="P68" s="48" t="s">
        <v>159</v>
      </c>
      <c r="Q68" s="24">
        <f>SUM(O68:P68)</f>
        <v>339</v>
      </c>
      <c r="R68" s="258">
        <v>1220</v>
      </c>
      <c r="S68" s="258">
        <v>2</v>
      </c>
      <c r="T68" s="24">
        <f>SUM(R68:S68)</f>
        <v>1222</v>
      </c>
      <c r="U68" s="258">
        <v>320</v>
      </c>
      <c r="V68" s="258">
        <v>56</v>
      </c>
      <c r="W68" s="48" t="s">
        <v>159</v>
      </c>
      <c r="X68" s="24">
        <f>SUM(V68:W68)</f>
        <v>56</v>
      </c>
      <c r="Y68" s="258">
        <v>46</v>
      </c>
      <c r="Z68" s="48" t="s">
        <v>159</v>
      </c>
      <c r="AA68" s="258">
        <v>80</v>
      </c>
    </row>
    <row r="69" spans="1:27" ht="18.75" customHeight="1">
      <c r="A69" s="257"/>
      <c r="B69" s="217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</row>
    <row r="70" spans="1:27" ht="18.75" customHeight="1">
      <c r="A70" s="215" t="s">
        <v>158</v>
      </c>
      <c r="B70" s="214"/>
      <c r="C70" s="30">
        <f>SUM(C71)</f>
        <v>5144</v>
      </c>
      <c r="D70" s="30">
        <f>SUM(D71)</f>
        <v>109</v>
      </c>
      <c r="E70" s="30">
        <f>SUM(E71)</f>
        <v>27</v>
      </c>
      <c r="F70" s="30">
        <f>SUM(F71)</f>
        <v>136</v>
      </c>
      <c r="G70" s="30">
        <f>SUM(G71)</f>
        <v>297</v>
      </c>
      <c r="H70" s="30">
        <f>SUM(H71)</f>
        <v>5</v>
      </c>
      <c r="I70" s="30">
        <f>SUM(I71)</f>
        <v>302</v>
      </c>
      <c r="J70" s="30">
        <f>SUM(J71)</f>
        <v>1</v>
      </c>
      <c r="K70" s="30">
        <f>SUM(K71)</f>
        <v>1238</v>
      </c>
      <c r="L70" s="30">
        <f>SUM(L71)</f>
        <v>35</v>
      </c>
      <c r="M70" s="30">
        <f>SUM(M71)</f>
        <v>3</v>
      </c>
      <c r="N70" s="30">
        <f>SUM(N71)</f>
        <v>38</v>
      </c>
      <c r="O70" s="30">
        <f>SUM(O71)</f>
        <v>589</v>
      </c>
      <c r="P70" s="256" t="s">
        <v>159</v>
      </c>
      <c r="Q70" s="30">
        <f>SUM(Q71)</f>
        <v>589</v>
      </c>
      <c r="R70" s="30">
        <f>SUM(R71)</f>
        <v>1877</v>
      </c>
      <c r="S70" s="30">
        <f>SUM(S71)</f>
        <v>4</v>
      </c>
      <c r="T70" s="30">
        <f>SUM(T71)</f>
        <v>1881</v>
      </c>
      <c r="U70" s="30">
        <f>SUM(U71)</f>
        <v>723</v>
      </c>
      <c r="V70" s="30">
        <f>SUM(V71)</f>
        <v>81</v>
      </c>
      <c r="W70" s="30">
        <f>SUM(W71)</f>
        <v>17</v>
      </c>
      <c r="X70" s="30">
        <f>SUM(X71)</f>
        <v>98</v>
      </c>
      <c r="Y70" s="30">
        <f>SUM(Y71)</f>
        <v>30</v>
      </c>
      <c r="Z70" s="30">
        <f>SUM(Z71)</f>
        <v>1</v>
      </c>
      <c r="AA70" s="30">
        <f>SUM(AA71)</f>
        <v>107</v>
      </c>
    </row>
    <row r="71" spans="1:27" ht="18.75" customHeight="1">
      <c r="A71" s="255"/>
      <c r="B71" s="213" t="s">
        <v>157</v>
      </c>
      <c r="C71" s="82">
        <f>SUM(F71,I71:K71,N71,Q71,T71:U71,X71:AA71)</f>
        <v>5144</v>
      </c>
      <c r="D71" s="37">
        <v>109</v>
      </c>
      <c r="E71" s="37">
        <v>27</v>
      </c>
      <c r="F71" s="37">
        <f>SUM(D71:E71)</f>
        <v>136</v>
      </c>
      <c r="G71" s="37">
        <v>297</v>
      </c>
      <c r="H71" s="37">
        <v>5</v>
      </c>
      <c r="I71" s="37">
        <f>SUM(G71:H71)</f>
        <v>302</v>
      </c>
      <c r="J71" s="37">
        <v>1</v>
      </c>
      <c r="K71" s="37">
        <v>1238</v>
      </c>
      <c r="L71" s="37">
        <v>35</v>
      </c>
      <c r="M71" s="37">
        <v>3</v>
      </c>
      <c r="N71" s="37">
        <f>SUM(L71:M71)</f>
        <v>38</v>
      </c>
      <c r="O71" s="37">
        <v>589</v>
      </c>
      <c r="P71" s="57" t="s">
        <v>159</v>
      </c>
      <c r="Q71" s="37">
        <f>SUM(O71:P71)</f>
        <v>589</v>
      </c>
      <c r="R71" s="37">
        <v>1877</v>
      </c>
      <c r="S71" s="37">
        <v>4</v>
      </c>
      <c r="T71" s="37">
        <f>SUM(R71:S71)</f>
        <v>1881</v>
      </c>
      <c r="U71" s="37">
        <v>723</v>
      </c>
      <c r="V71" s="37">
        <v>81</v>
      </c>
      <c r="W71" s="37">
        <v>17</v>
      </c>
      <c r="X71" s="37">
        <f>SUM(V71:W71)</f>
        <v>98</v>
      </c>
      <c r="Y71" s="37">
        <v>30</v>
      </c>
      <c r="Z71" s="37">
        <v>1</v>
      </c>
      <c r="AA71" s="37">
        <v>107</v>
      </c>
    </row>
    <row r="72" spans="1:27" ht="18.75" customHeight="1">
      <c r="A72" s="254" t="s">
        <v>245</v>
      </c>
      <c r="B72" s="10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8.75" customHeight="1">
      <c r="A73" s="3" t="s">
        <v>244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</sheetData>
  <sheetProtection/>
  <mergeCells count="43">
    <mergeCell ref="Z1:AA1"/>
    <mergeCell ref="A3:AA3"/>
    <mergeCell ref="A4:AA4"/>
    <mergeCell ref="A64:B64"/>
    <mergeCell ref="A22:B22"/>
    <mergeCell ref="A23:B23"/>
    <mergeCell ref="A24:B24"/>
    <mergeCell ref="A18:B18"/>
    <mergeCell ref="A19:B19"/>
    <mergeCell ref="A20:B20"/>
    <mergeCell ref="A70:B70"/>
    <mergeCell ref="A27:B27"/>
    <mergeCell ref="A33:B33"/>
    <mergeCell ref="A43:B43"/>
    <mergeCell ref="A50:B50"/>
    <mergeCell ref="A56:B56"/>
    <mergeCell ref="A21:B21"/>
    <mergeCell ref="A9:B9"/>
    <mergeCell ref="A10:B10"/>
    <mergeCell ref="A11:B11"/>
    <mergeCell ref="A12:B12"/>
    <mergeCell ref="A13:B13"/>
    <mergeCell ref="A15:B15"/>
    <mergeCell ref="A16:B16"/>
    <mergeCell ref="A17:B17"/>
    <mergeCell ref="O6:U6"/>
    <mergeCell ref="V6:Z6"/>
    <mergeCell ref="AA7:AA8"/>
    <mergeCell ref="U7:U8"/>
    <mergeCell ref="V7:X7"/>
    <mergeCell ref="Z7:Z8"/>
    <mergeCell ref="Y7:Y8"/>
    <mergeCell ref="O7:Q7"/>
    <mergeCell ref="R7:T7"/>
    <mergeCell ref="A6:B8"/>
    <mergeCell ref="C6:C8"/>
    <mergeCell ref="L6:N6"/>
    <mergeCell ref="D6:K6"/>
    <mergeCell ref="K7:K8"/>
    <mergeCell ref="L7:N7"/>
    <mergeCell ref="D7:F7"/>
    <mergeCell ref="G7:I7"/>
    <mergeCell ref="J7:J8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A1">
      <selection activeCell="I1" sqref="I1"/>
    </sheetView>
  </sheetViews>
  <sheetFormatPr defaultColWidth="8.796875" defaultRowHeight="18.75" customHeight="1"/>
  <cols>
    <col min="1" max="2" width="13.09765625" style="0" customWidth="1"/>
    <col min="3" max="3" width="18.09765625" style="0" customWidth="1"/>
    <col min="4" max="4" width="14.3984375" style="0" customWidth="1"/>
    <col min="5" max="10" width="13.09765625" style="0" customWidth="1"/>
    <col min="11" max="11" width="17.5" style="0" customWidth="1"/>
    <col min="12" max="16384" width="13.09765625" style="0" customWidth="1"/>
  </cols>
  <sheetData>
    <row r="1" spans="1:22" ht="18.75" customHeight="1">
      <c r="A1" s="107" t="s">
        <v>275</v>
      </c>
      <c r="B1" s="3"/>
      <c r="C1" s="3"/>
      <c r="D1" s="3"/>
      <c r="E1" s="3"/>
      <c r="F1" s="3"/>
      <c r="J1" s="3"/>
      <c r="K1" s="3"/>
      <c r="L1" s="3"/>
      <c r="M1" s="3"/>
      <c r="N1" s="3"/>
      <c r="O1" s="3"/>
      <c r="P1" s="3"/>
      <c r="Q1" s="3"/>
      <c r="R1" s="110" t="s">
        <v>322</v>
      </c>
      <c r="S1" s="3"/>
      <c r="T1" s="3"/>
      <c r="V1" s="343"/>
    </row>
    <row r="2" spans="1:22" ht="18.75" customHeight="1">
      <c r="A2" s="3"/>
      <c r="B2" s="3"/>
      <c r="C2" s="3"/>
      <c r="D2" s="3"/>
      <c r="E2" s="3"/>
      <c r="F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154" t="s">
        <v>277</v>
      </c>
      <c r="B3" s="154"/>
      <c r="C3" s="154"/>
      <c r="D3" s="154"/>
      <c r="E3" s="154"/>
      <c r="F3" s="154"/>
      <c r="J3" s="308" t="s">
        <v>321</v>
      </c>
      <c r="K3" s="308"/>
      <c r="L3" s="308"/>
      <c r="M3" s="308"/>
      <c r="N3" s="308"/>
      <c r="O3" s="308"/>
      <c r="P3" s="308"/>
      <c r="Q3" s="313"/>
      <c r="R3" s="313"/>
      <c r="S3" s="313"/>
      <c r="T3" s="313"/>
      <c r="U3" s="313"/>
      <c r="V3" s="313"/>
    </row>
    <row r="4" spans="1:22" ht="18.75" customHeight="1">
      <c r="A4" s="186" t="s">
        <v>276</v>
      </c>
      <c r="B4" s="186"/>
      <c r="C4" s="186"/>
      <c r="D4" s="186"/>
      <c r="E4" s="186"/>
      <c r="F4" s="186"/>
      <c r="J4" s="186" t="s">
        <v>320</v>
      </c>
      <c r="K4" s="186"/>
      <c r="L4" s="186"/>
      <c r="M4" s="186"/>
      <c r="N4" s="186"/>
      <c r="O4" s="186"/>
      <c r="P4" s="186"/>
      <c r="Q4" s="65"/>
      <c r="R4" s="65"/>
      <c r="S4" s="65"/>
      <c r="T4" s="65"/>
      <c r="U4" s="65"/>
      <c r="V4" s="65"/>
    </row>
    <row r="5" spans="1:22" ht="18.75" customHeight="1" thickBot="1">
      <c r="A5" s="288"/>
      <c r="B5" s="288"/>
      <c r="C5" s="288"/>
      <c r="D5" s="288"/>
      <c r="E5" s="288"/>
      <c r="F5" s="287" t="s">
        <v>274</v>
      </c>
      <c r="J5" s="307" t="s">
        <v>323</v>
      </c>
      <c r="K5" s="306"/>
      <c r="L5" s="306"/>
      <c r="M5" s="306"/>
      <c r="N5" s="306"/>
      <c r="O5" s="306"/>
      <c r="P5" s="306"/>
      <c r="Q5" s="22"/>
      <c r="R5" s="22"/>
      <c r="S5" s="22"/>
      <c r="T5" s="22"/>
      <c r="U5" s="22"/>
      <c r="V5" s="22"/>
    </row>
    <row r="6" spans="1:10" ht="18.75" customHeight="1" thickBot="1">
      <c r="A6" s="290" t="s">
        <v>278</v>
      </c>
      <c r="B6" s="182"/>
      <c r="C6" s="208" t="s">
        <v>279</v>
      </c>
      <c r="D6" s="94"/>
      <c r="E6" s="94"/>
      <c r="F6" s="94"/>
      <c r="J6" s="317" t="s">
        <v>324</v>
      </c>
    </row>
    <row r="7" spans="1:16" ht="18.75" customHeight="1">
      <c r="A7" s="96"/>
      <c r="B7" s="97"/>
      <c r="C7" s="180" t="s">
        <v>273</v>
      </c>
      <c r="D7" s="73" t="s">
        <v>272</v>
      </c>
      <c r="E7" s="79" t="s">
        <v>271</v>
      </c>
      <c r="F7" s="73" t="s">
        <v>270</v>
      </c>
      <c r="J7" s="305" t="s">
        <v>319</v>
      </c>
      <c r="K7" s="181" t="s">
        <v>318</v>
      </c>
      <c r="L7" s="181" t="s">
        <v>317</v>
      </c>
      <c r="M7" s="150" t="s">
        <v>316</v>
      </c>
      <c r="N7" s="103"/>
      <c r="O7" s="150" t="s">
        <v>315</v>
      </c>
      <c r="P7" s="94"/>
    </row>
    <row r="8" spans="1:16" ht="18.75" customHeight="1">
      <c r="A8" s="148" t="s">
        <v>14</v>
      </c>
      <c r="B8" s="146"/>
      <c r="C8" s="184">
        <v>468</v>
      </c>
      <c r="D8" s="12">
        <v>25804797</v>
      </c>
      <c r="E8" s="12">
        <v>3008043</v>
      </c>
      <c r="F8" s="12">
        <v>9714118</v>
      </c>
      <c r="J8" s="316"/>
      <c r="K8" s="99"/>
      <c r="L8" s="99"/>
      <c r="M8" s="73" t="s">
        <v>311</v>
      </c>
      <c r="N8" s="180" t="s">
        <v>310</v>
      </c>
      <c r="O8" s="77" t="s">
        <v>311</v>
      </c>
      <c r="P8" s="77" t="s">
        <v>310</v>
      </c>
    </row>
    <row r="9" spans="1:16" ht="18.75" customHeight="1">
      <c r="A9" s="143">
        <v>6</v>
      </c>
      <c r="B9" s="142"/>
      <c r="C9" s="184">
        <v>495</v>
      </c>
      <c r="D9" s="12">
        <v>25875831</v>
      </c>
      <c r="E9" s="12">
        <v>2995947</v>
      </c>
      <c r="F9" s="12">
        <v>9274086</v>
      </c>
      <c r="J9" s="304" t="s">
        <v>309</v>
      </c>
      <c r="K9" s="303" t="s">
        <v>307</v>
      </c>
      <c r="L9" s="302" t="s">
        <v>287</v>
      </c>
      <c r="M9" s="270">
        <f>SUM(O9,K25,M25,O25)</f>
        <v>1412</v>
      </c>
      <c r="N9" s="18">
        <f>SUM(P9,L25,N25,P25)</f>
        <v>2609443</v>
      </c>
      <c r="O9" s="258">
        <v>162</v>
      </c>
      <c r="P9" s="258">
        <v>1920229</v>
      </c>
    </row>
    <row r="10" spans="1:16" ht="18.75" customHeight="1">
      <c r="A10" s="143">
        <v>7</v>
      </c>
      <c r="B10" s="142"/>
      <c r="C10" s="3">
        <v>460</v>
      </c>
      <c r="D10" s="12">
        <v>26896585</v>
      </c>
      <c r="E10" s="12">
        <v>2977138</v>
      </c>
      <c r="F10" s="12">
        <v>8818989</v>
      </c>
      <c r="J10" s="300" t="s">
        <v>308</v>
      </c>
      <c r="K10" s="299" t="s">
        <v>307</v>
      </c>
      <c r="L10" s="298" t="s">
        <v>306</v>
      </c>
      <c r="M10" s="259">
        <f>SUM(O10,K26,M26,O26)</f>
        <v>23231</v>
      </c>
      <c r="N10" s="24">
        <f>SUM(P10,L26,N26,P26)</f>
        <v>4489256</v>
      </c>
      <c r="O10" s="258">
        <v>291</v>
      </c>
      <c r="P10" s="258">
        <v>1281475</v>
      </c>
    </row>
    <row r="11" spans="1:16" ht="18.75" customHeight="1">
      <c r="A11" s="143">
        <v>8</v>
      </c>
      <c r="B11" s="142"/>
      <c r="C11" s="128">
        <v>467</v>
      </c>
      <c r="D11" s="125">
        <v>26058349</v>
      </c>
      <c r="E11" s="125">
        <v>3313330</v>
      </c>
      <c r="F11" s="125">
        <v>8630274</v>
      </c>
      <c r="J11" s="300" t="s">
        <v>305</v>
      </c>
      <c r="K11" s="299" t="s">
        <v>285</v>
      </c>
      <c r="L11" s="298" t="s">
        <v>304</v>
      </c>
      <c r="M11" s="259">
        <f>SUM(O11,K27,M27,O27)</f>
        <v>4811</v>
      </c>
      <c r="N11" s="24">
        <f>SUM(P11,L27,N27,P27)</f>
        <v>36952</v>
      </c>
      <c r="O11" s="261" t="s">
        <v>4</v>
      </c>
      <c r="P11" s="261" t="s">
        <v>4</v>
      </c>
    </row>
    <row r="12" spans="1:16" ht="18.75" customHeight="1">
      <c r="A12" s="284">
        <v>9</v>
      </c>
      <c r="B12" s="283"/>
      <c r="C12" s="286">
        <v>462</v>
      </c>
      <c r="D12" s="282">
        <v>26978225</v>
      </c>
      <c r="E12" s="282">
        <v>3675853</v>
      </c>
      <c r="F12" s="282">
        <v>9208160</v>
      </c>
      <c r="J12" s="300" t="s">
        <v>303</v>
      </c>
      <c r="K12" s="299" t="s">
        <v>285</v>
      </c>
      <c r="L12" s="298" t="s">
        <v>302</v>
      </c>
      <c r="M12" s="259">
        <f>SUM(O12,K28,M28,O28)</f>
        <v>384</v>
      </c>
      <c r="N12" s="24">
        <f>SUM(P12,L28,N28,P28)</f>
        <v>5149</v>
      </c>
      <c r="O12" s="261" t="s">
        <v>4</v>
      </c>
      <c r="P12" s="261" t="s">
        <v>4</v>
      </c>
    </row>
    <row r="13" spans="1:16" ht="18.75" customHeight="1">
      <c r="A13" s="3"/>
      <c r="B13" s="3"/>
      <c r="C13" s="3"/>
      <c r="D13" s="3"/>
      <c r="E13" s="3"/>
      <c r="F13" s="3"/>
      <c r="J13" s="300" t="s">
        <v>301</v>
      </c>
      <c r="K13" s="299" t="s">
        <v>285</v>
      </c>
      <c r="L13" s="298" t="s">
        <v>300</v>
      </c>
      <c r="M13" s="259">
        <f>SUM(O13,K29,M29,O29)</f>
        <v>4028</v>
      </c>
      <c r="N13" s="24">
        <f>SUM(P13,L29,N29,P29)</f>
        <v>114032</v>
      </c>
      <c r="O13" s="261" t="s">
        <v>4</v>
      </c>
      <c r="P13" s="261" t="s">
        <v>4</v>
      </c>
    </row>
    <row r="14" spans="1:16" ht="18.75" customHeight="1" thickBot="1">
      <c r="A14" s="3"/>
      <c r="B14" s="3"/>
      <c r="C14" s="3"/>
      <c r="D14" s="3"/>
      <c r="E14" s="3"/>
      <c r="F14" s="3"/>
      <c r="J14" s="300" t="s">
        <v>299</v>
      </c>
      <c r="K14" s="299" t="s">
        <v>298</v>
      </c>
      <c r="L14" s="298" t="s">
        <v>297</v>
      </c>
      <c r="M14" s="259">
        <f>SUM(O14,K30,M30,O30)</f>
        <v>37319</v>
      </c>
      <c r="N14" s="24">
        <f>SUM(P14,L30,N30,P30)</f>
        <v>252151</v>
      </c>
      <c r="O14" s="261" t="s">
        <v>4</v>
      </c>
      <c r="P14" s="261" t="s">
        <v>4</v>
      </c>
    </row>
    <row r="15" spans="1:16" ht="18.75" customHeight="1">
      <c r="A15" s="290" t="s">
        <v>278</v>
      </c>
      <c r="B15" s="182"/>
      <c r="C15" s="208" t="s">
        <v>280</v>
      </c>
      <c r="D15" s="94"/>
      <c r="E15" s="94"/>
      <c r="F15" s="94"/>
      <c r="J15" s="300" t="s">
        <v>296</v>
      </c>
      <c r="K15" s="299" t="s">
        <v>285</v>
      </c>
      <c r="L15" s="298" t="s">
        <v>295</v>
      </c>
      <c r="M15" s="259">
        <f>SUM(O15,K31,M31,O31)</f>
        <v>5194</v>
      </c>
      <c r="N15" s="24">
        <f>SUM(P15,L31,N31,P31)</f>
        <v>131487</v>
      </c>
      <c r="O15" s="261" t="s">
        <v>4</v>
      </c>
      <c r="P15" s="261" t="s">
        <v>4</v>
      </c>
    </row>
    <row r="16" spans="1:16" ht="18.75" customHeight="1">
      <c r="A16" s="96"/>
      <c r="B16" s="97"/>
      <c r="C16" s="180" t="s">
        <v>273</v>
      </c>
      <c r="D16" s="73" t="s">
        <v>272</v>
      </c>
      <c r="E16" s="79" t="s">
        <v>271</v>
      </c>
      <c r="F16" s="73" t="s">
        <v>270</v>
      </c>
      <c r="J16" s="300" t="s">
        <v>294</v>
      </c>
      <c r="K16" s="299" t="s">
        <v>285</v>
      </c>
      <c r="L16" s="298" t="s">
        <v>293</v>
      </c>
      <c r="M16" s="259">
        <f>SUM(O16,K32,M32,O32)</f>
        <v>12333</v>
      </c>
      <c r="N16" s="24">
        <f>SUM(P16,L32,N32,P32)</f>
        <v>554858</v>
      </c>
      <c r="O16" s="261" t="s">
        <v>4</v>
      </c>
      <c r="P16" s="261" t="s">
        <v>4</v>
      </c>
    </row>
    <row r="17" spans="1:16" ht="18.75" customHeight="1">
      <c r="A17" s="148" t="s">
        <v>14</v>
      </c>
      <c r="B17" s="146"/>
      <c r="C17" s="285">
        <v>2242</v>
      </c>
      <c r="D17" s="12">
        <v>131877058</v>
      </c>
      <c r="E17" s="12">
        <v>22376139</v>
      </c>
      <c r="F17" s="12">
        <v>20592016</v>
      </c>
      <c r="J17" s="300" t="s">
        <v>292</v>
      </c>
      <c r="K17" s="299" t="s">
        <v>285</v>
      </c>
      <c r="L17" s="298" t="s">
        <v>291</v>
      </c>
      <c r="M17" s="259">
        <f>SUM(O17,K33,M33,O33)</f>
        <v>16455</v>
      </c>
      <c r="N17" s="24">
        <f>SUM(P17,L33,N33,P33)</f>
        <v>316589</v>
      </c>
      <c r="O17" s="261" t="s">
        <v>4</v>
      </c>
      <c r="P17" s="261" t="s">
        <v>4</v>
      </c>
    </row>
    <row r="18" spans="1:16" ht="18.75" customHeight="1">
      <c r="A18" s="143">
        <v>6</v>
      </c>
      <c r="B18" s="142"/>
      <c r="C18" s="285">
        <v>2241</v>
      </c>
      <c r="D18" s="12">
        <v>128964538</v>
      </c>
      <c r="E18" s="12">
        <v>21228573</v>
      </c>
      <c r="F18" s="12">
        <v>20149811</v>
      </c>
      <c r="J18" s="300" t="s">
        <v>290</v>
      </c>
      <c r="K18" s="299" t="s">
        <v>285</v>
      </c>
      <c r="L18" s="298" t="s">
        <v>289</v>
      </c>
      <c r="M18" s="259">
        <f>SUM(O18,K34,M34,O34)</f>
        <v>228</v>
      </c>
      <c r="N18" s="24">
        <f>SUM(P18,L34,N34,P34)</f>
        <v>14975</v>
      </c>
      <c r="O18" s="261" t="s">
        <v>4</v>
      </c>
      <c r="P18" s="261" t="s">
        <v>4</v>
      </c>
    </row>
    <row r="19" spans="1:16" ht="18.75" customHeight="1">
      <c r="A19" s="143">
        <v>7</v>
      </c>
      <c r="B19" s="142"/>
      <c r="C19" s="12">
        <v>2205</v>
      </c>
      <c r="D19" s="12">
        <v>126984225</v>
      </c>
      <c r="E19" s="12">
        <v>20908344</v>
      </c>
      <c r="F19" s="12">
        <v>18470866</v>
      </c>
      <c r="J19" s="300" t="s">
        <v>288</v>
      </c>
      <c r="K19" s="299" t="s">
        <v>285</v>
      </c>
      <c r="L19" s="298" t="s">
        <v>287</v>
      </c>
      <c r="M19" s="259">
        <f>SUM(O19,K35,M35,O35)</f>
        <v>360</v>
      </c>
      <c r="N19" s="24">
        <f>SUM(P19,L35,N35,P35)</f>
        <v>6840</v>
      </c>
      <c r="O19" s="261" t="s">
        <v>4</v>
      </c>
      <c r="P19" s="261" t="s">
        <v>4</v>
      </c>
    </row>
    <row r="20" spans="1:16" ht="18.75" customHeight="1">
      <c r="A20" s="143">
        <v>8</v>
      </c>
      <c r="B20" s="142"/>
      <c r="C20" s="125">
        <v>2213</v>
      </c>
      <c r="D20" s="125">
        <v>120268869</v>
      </c>
      <c r="E20" s="125">
        <v>19697062</v>
      </c>
      <c r="F20" s="125">
        <v>19826938</v>
      </c>
      <c r="J20" s="297" t="s">
        <v>286</v>
      </c>
      <c r="K20" s="296" t="s">
        <v>285</v>
      </c>
      <c r="L20" s="295" t="s">
        <v>284</v>
      </c>
      <c r="M20" s="82">
        <f>SUM(O20,K36,M36,O36)</f>
        <v>4256</v>
      </c>
      <c r="N20" s="37">
        <f>SUM(P20,L36,N36,P36)</f>
        <v>7324</v>
      </c>
      <c r="O20" s="57" t="s">
        <v>4</v>
      </c>
      <c r="P20" s="57" t="s">
        <v>4</v>
      </c>
    </row>
    <row r="21" spans="1:22" ht="18.75" customHeight="1">
      <c r="A21" s="284">
        <v>9</v>
      </c>
      <c r="B21" s="283"/>
      <c r="C21" s="282">
        <v>2215</v>
      </c>
      <c r="D21" s="282">
        <v>114555783</v>
      </c>
      <c r="E21" s="282">
        <v>18466022</v>
      </c>
      <c r="F21" s="282">
        <v>18554580</v>
      </c>
      <c r="J21" s="294" t="s">
        <v>282</v>
      </c>
      <c r="K21" s="293"/>
      <c r="L21" s="292"/>
      <c r="M21" s="291">
        <f>SUM(M9:M20)</f>
        <v>110011</v>
      </c>
      <c r="N21" s="291">
        <f>SUM(N9:N20)</f>
        <v>8539056</v>
      </c>
      <c r="O21" s="291">
        <f>SUM(O9:O20)</f>
        <v>453</v>
      </c>
      <c r="P21" s="291">
        <f>SUM(P9:P20)</f>
        <v>3201704</v>
      </c>
      <c r="Q21" s="22"/>
      <c r="R21" s="22"/>
      <c r="S21" s="22"/>
      <c r="T21" s="22"/>
      <c r="U21" s="22"/>
      <c r="V21" s="22"/>
    </row>
    <row r="22" spans="1:6" ht="18.75" customHeight="1" thickBot="1">
      <c r="A22" s="3" t="s">
        <v>244</v>
      </c>
      <c r="B22" s="3"/>
      <c r="C22" s="3"/>
      <c r="D22" s="3"/>
      <c r="E22" s="3"/>
      <c r="F22" s="3"/>
    </row>
    <row r="23" spans="10:16" ht="18.75" customHeight="1">
      <c r="J23" s="305" t="s">
        <v>319</v>
      </c>
      <c r="K23" s="150" t="s">
        <v>314</v>
      </c>
      <c r="L23" s="103"/>
      <c r="M23" s="150" t="s">
        <v>313</v>
      </c>
      <c r="N23" s="103"/>
      <c r="O23" s="150" t="s">
        <v>312</v>
      </c>
      <c r="P23" s="94"/>
    </row>
    <row r="24" spans="10:16" ht="18.75" customHeight="1">
      <c r="J24" s="97"/>
      <c r="K24" s="79" t="s">
        <v>311</v>
      </c>
      <c r="L24" s="180" t="s">
        <v>310</v>
      </c>
      <c r="M24" s="73" t="s">
        <v>311</v>
      </c>
      <c r="N24" s="79" t="s">
        <v>310</v>
      </c>
      <c r="O24" s="73" t="s">
        <v>311</v>
      </c>
      <c r="P24" s="77" t="s">
        <v>310</v>
      </c>
    </row>
    <row r="25" spans="10:16" ht="18.75" customHeight="1">
      <c r="J25" s="309" t="s">
        <v>309</v>
      </c>
      <c r="K25" s="258">
        <v>701</v>
      </c>
      <c r="L25" s="258">
        <v>557898</v>
      </c>
      <c r="M25" s="258">
        <v>184</v>
      </c>
      <c r="N25" s="258">
        <v>15037</v>
      </c>
      <c r="O25" s="301">
        <v>365</v>
      </c>
      <c r="P25" s="301">
        <v>116279</v>
      </c>
    </row>
    <row r="26" spans="10:16" ht="18.75" customHeight="1">
      <c r="J26" s="310" t="s">
        <v>308</v>
      </c>
      <c r="K26" s="258">
        <v>1498</v>
      </c>
      <c r="L26" s="258">
        <v>2366129</v>
      </c>
      <c r="M26" s="258">
        <v>18931</v>
      </c>
      <c r="N26" s="258">
        <v>533817</v>
      </c>
      <c r="O26" s="301">
        <v>2511</v>
      </c>
      <c r="P26" s="301">
        <v>307835</v>
      </c>
    </row>
    <row r="27" spans="10:16" ht="18.75" customHeight="1">
      <c r="J27" s="310" t="s">
        <v>305</v>
      </c>
      <c r="K27" s="261" t="s">
        <v>283</v>
      </c>
      <c r="L27" s="261" t="s">
        <v>283</v>
      </c>
      <c r="M27" s="261">
        <v>4811</v>
      </c>
      <c r="N27" s="261">
        <v>36952</v>
      </c>
      <c r="O27" s="261" t="s">
        <v>283</v>
      </c>
      <c r="P27" s="261" t="s">
        <v>283</v>
      </c>
    </row>
    <row r="28" spans="10:16" ht="18.75" customHeight="1">
      <c r="J28" s="310" t="s">
        <v>303</v>
      </c>
      <c r="K28" s="261" t="s">
        <v>283</v>
      </c>
      <c r="L28" s="261" t="s">
        <v>283</v>
      </c>
      <c r="M28" s="261">
        <v>384</v>
      </c>
      <c r="N28" s="261">
        <v>5149</v>
      </c>
      <c r="O28" s="261" t="s">
        <v>283</v>
      </c>
      <c r="P28" s="261" t="s">
        <v>283</v>
      </c>
    </row>
    <row r="29" spans="10:16" ht="18.75" customHeight="1">
      <c r="J29" s="310" t="s">
        <v>301</v>
      </c>
      <c r="K29" s="261" t="s">
        <v>283</v>
      </c>
      <c r="L29" s="261" t="s">
        <v>283</v>
      </c>
      <c r="M29" s="261">
        <v>4025</v>
      </c>
      <c r="N29" s="261">
        <v>114025</v>
      </c>
      <c r="O29" s="301">
        <v>3</v>
      </c>
      <c r="P29" s="301">
        <v>7</v>
      </c>
    </row>
    <row r="30" spans="10:16" ht="18.75" customHeight="1">
      <c r="J30" s="310" t="s">
        <v>299</v>
      </c>
      <c r="K30" s="258">
        <v>306</v>
      </c>
      <c r="L30" s="258">
        <v>44064</v>
      </c>
      <c r="M30" s="258">
        <v>36780</v>
      </c>
      <c r="N30" s="258">
        <v>200413</v>
      </c>
      <c r="O30" s="301">
        <v>233</v>
      </c>
      <c r="P30" s="301">
        <v>7674</v>
      </c>
    </row>
    <row r="31" spans="1:16" ht="18.75" customHeight="1">
      <c r="A31" s="154" t="s">
        <v>376</v>
      </c>
      <c r="B31" s="154"/>
      <c r="C31" s="154"/>
      <c r="D31" s="154"/>
      <c r="E31" s="154"/>
      <c r="F31" s="154"/>
      <c r="G31" s="154"/>
      <c r="H31" s="200"/>
      <c r="J31" s="310" t="s">
        <v>296</v>
      </c>
      <c r="K31" s="258">
        <v>189</v>
      </c>
      <c r="L31" s="258">
        <v>46488</v>
      </c>
      <c r="M31" s="258">
        <v>4877</v>
      </c>
      <c r="N31" s="258">
        <v>24385</v>
      </c>
      <c r="O31" s="301">
        <v>128</v>
      </c>
      <c r="P31" s="301">
        <v>60614</v>
      </c>
    </row>
    <row r="32" spans="1:16" ht="18.75" customHeight="1">
      <c r="A32" s="186" t="s">
        <v>375</v>
      </c>
      <c r="B32" s="185"/>
      <c r="C32" s="185"/>
      <c r="D32" s="185"/>
      <c r="E32" s="185"/>
      <c r="F32" s="185"/>
      <c r="G32" s="185"/>
      <c r="H32" s="314"/>
      <c r="J32" s="310" t="s">
        <v>294</v>
      </c>
      <c r="K32" s="258">
        <v>28</v>
      </c>
      <c r="L32" s="258">
        <v>13322</v>
      </c>
      <c r="M32" s="258">
        <v>11925</v>
      </c>
      <c r="N32" s="258">
        <v>524436</v>
      </c>
      <c r="O32" s="301">
        <v>380</v>
      </c>
      <c r="P32" s="301">
        <v>17100</v>
      </c>
    </row>
    <row r="33" spans="1:16" ht="18.75" customHeight="1" thickBot="1">
      <c r="A33" s="3"/>
      <c r="B33" s="199"/>
      <c r="C33" s="199"/>
      <c r="D33" s="199"/>
      <c r="E33" s="199"/>
      <c r="F33" s="199"/>
      <c r="G33" s="287" t="s">
        <v>374</v>
      </c>
      <c r="H33" s="184"/>
      <c r="J33" s="310" t="s">
        <v>292</v>
      </c>
      <c r="K33" s="258">
        <v>249</v>
      </c>
      <c r="L33" s="258">
        <v>53870</v>
      </c>
      <c r="M33" s="258">
        <v>15494</v>
      </c>
      <c r="N33" s="258">
        <v>202640</v>
      </c>
      <c r="O33" s="301">
        <v>712</v>
      </c>
      <c r="P33" s="301">
        <v>60079</v>
      </c>
    </row>
    <row r="34" spans="1:16" ht="18.75" customHeight="1">
      <c r="A34" s="364"/>
      <c r="B34" s="123"/>
      <c r="C34" s="330" t="s">
        <v>373</v>
      </c>
      <c r="D34" s="94"/>
      <c r="E34" s="94"/>
      <c r="F34" s="94"/>
      <c r="G34" s="94"/>
      <c r="H34" s="314"/>
      <c r="J34" s="310" t="s">
        <v>290</v>
      </c>
      <c r="K34" s="258">
        <v>73</v>
      </c>
      <c r="L34" s="261">
        <v>13539</v>
      </c>
      <c r="M34" s="261" t="s">
        <v>283</v>
      </c>
      <c r="N34" s="261" t="s">
        <v>283</v>
      </c>
      <c r="O34" s="301">
        <v>155</v>
      </c>
      <c r="P34" s="301">
        <v>1436</v>
      </c>
    </row>
    <row r="35" spans="1:16" ht="18.75" customHeight="1">
      <c r="A35" s="289" t="s">
        <v>372</v>
      </c>
      <c r="B35" s="340"/>
      <c r="C35" s="363" t="s">
        <v>371</v>
      </c>
      <c r="D35" s="362" t="s">
        <v>370</v>
      </c>
      <c r="E35" s="328" t="s">
        <v>360</v>
      </c>
      <c r="F35" s="105"/>
      <c r="G35" s="105"/>
      <c r="H35" s="314"/>
      <c r="J35" s="310" t="s">
        <v>288</v>
      </c>
      <c r="K35" s="258">
        <v>360</v>
      </c>
      <c r="L35" s="261">
        <v>6840</v>
      </c>
      <c r="M35" s="261" t="s">
        <v>283</v>
      </c>
      <c r="N35" s="261" t="s">
        <v>283</v>
      </c>
      <c r="O35" s="261" t="s">
        <v>283</v>
      </c>
      <c r="P35" s="261" t="s">
        <v>283</v>
      </c>
    </row>
    <row r="36" spans="1:16" ht="18.75" customHeight="1">
      <c r="A36" s="121"/>
      <c r="B36" s="117"/>
      <c r="C36" s="73" t="s">
        <v>369</v>
      </c>
      <c r="D36" s="99"/>
      <c r="E36" s="73" t="s">
        <v>368</v>
      </c>
      <c r="F36" s="79" t="s">
        <v>367</v>
      </c>
      <c r="G36" s="73" t="s">
        <v>366</v>
      </c>
      <c r="H36" s="314"/>
      <c r="J36" s="311" t="s">
        <v>286</v>
      </c>
      <c r="K36" s="57" t="s">
        <v>283</v>
      </c>
      <c r="L36" s="57" t="s">
        <v>283</v>
      </c>
      <c r="M36" s="57">
        <v>4256</v>
      </c>
      <c r="N36" s="57">
        <v>7324</v>
      </c>
      <c r="O36" s="57" t="s">
        <v>283</v>
      </c>
      <c r="P36" s="57" t="s">
        <v>283</v>
      </c>
    </row>
    <row r="37" spans="1:16" ht="18.75" customHeight="1">
      <c r="A37" s="148" t="s">
        <v>92</v>
      </c>
      <c r="B37" s="146"/>
      <c r="C37" s="334">
        <v>1215.2</v>
      </c>
      <c r="D37" s="12">
        <v>2394</v>
      </c>
      <c r="E37" s="361">
        <f>SUM(F37:G37)</f>
        <v>988618</v>
      </c>
      <c r="F37" s="12">
        <v>932994</v>
      </c>
      <c r="G37" s="12">
        <v>55624</v>
      </c>
      <c r="H37" s="12"/>
      <c r="J37" s="312" t="s">
        <v>282</v>
      </c>
      <c r="K37" s="291">
        <f>SUM(K25:K36)</f>
        <v>3404</v>
      </c>
      <c r="L37" s="291">
        <f>SUM(L25:L36)</f>
        <v>3102150</v>
      </c>
      <c r="M37" s="291">
        <f>SUM(M25:M36)</f>
        <v>101667</v>
      </c>
      <c r="N37" s="291">
        <f>SUM(N25:N36)</f>
        <v>1664178</v>
      </c>
      <c r="O37" s="291">
        <f>SUM(O25:O36)</f>
        <v>4487</v>
      </c>
      <c r="P37" s="291">
        <f>SUM(P25:P36)</f>
        <v>571024</v>
      </c>
    </row>
    <row r="38" spans="1:10" ht="18.75" customHeight="1">
      <c r="A38" s="143">
        <v>6</v>
      </c>
      <c r="B38" s="142"/>
      <c r="C38" s="334">
        <v>1211.5</v>
      </c>
      <c r="D38" s="12">
        <v>2246</v>
      </c>
      <c r="E38" s="125">
        <f>SUM(F38:G38)</f>
        <v>924183</v>
      </c>
      <c r="F38" s="12">
        <v>866040</v>
      </c>
      <c r="G38" s="12">
        <v>58143</v>
      </c>
      <c r="H38" s="12"/>
      <c r="J38" s="22" t="s">
        <v>281</v>
      </c>
    </row>
    <row r="39" spans="1:8" ht="18.75" customHeight="1">
      <c r="A39" s="143">
        <v>7</v>
      </c>
      <c r="B39" s="142"/>
      <c r="C39" s="334">
        <v>1209.7</v>
      </c>
      <c r="D39" s="12">
        <v>2038</v>
      </c>
      <c r="E39" s="125">
        <f>SUM(F39:G39)</f>
        <v>873935</v>
      </c>
      <c r="F39" s="12">
        <v>818961</v>
      </c>
      <c r="G39" s="12">
        <v>54974</v>
      </c>
      <c r="H39" s="12"/>
    </row>
    <row r="40" spans="1:18" ht="18.75" customHeight="1">
      <c r="A40" s="143">
        <v>8</v>
      </c>
      <c r="B40" s="142"/>
      <c r="C40" s="334">
        <v>1210.4</v>
      </c>
      <c r="D40" s="12">
        <v>1994</v>
      </c>
      <c r="E40" s="125">
        <f>SUM(F40:G40)</f>
        <v>851469</v>
      </c>
      <c r="F40" s="12">
        <v>808507</v>
      </c>
      <c r="G40" s="12">
        <v>42962</v>
      </c>
      <c r="H40" s="12"/>
      <c r="J40" s="308" t="s">
        <v>339</v>
      </c>
      <c r="K40" s="308"/>
      <c r="L40" s="308"/>
      <c r="M40" s="308"/>
      <c r="N40" s="308"/>
      <c r="O40" s="308"/>
      <c r="P40" s="308"/>
      <c r="Q40" s="308"/>
      <c r="R40" s="308"/>
    </row>
    <row r="41" spans="1:18" ht="18.75" customHeight="1">
      <c r="A41" s="360">
        <v>9</v>
      </c>
      <c r="B41" s="140"/>
      <c r="C41" s="347">
        <f>SUM(C43:C44)</f>
        <v>1210.4</v>
      </c>
      <c r="D41" s="346">
        <f>SUM(D43:D44)</f>
        <v>1879</v>
      </c>
      <c r="E41" s="346">
        <f>SUM(E43:E44)</f>
        <v>805295</v>
      </c>
      <c r="F41" s="346">
        <f>SUM(F43:F44)</f>
        <v>757737</v>
      </c>
      <c r="G41" s="346">
        <f>SUM(G43:G44)</f>
        <v>47558</v>
      </c>
      <c r="H41" s="346"/>
      <c r="J41" s="186" t="s">
        <v>337</v>
      </c>
      <c r="K41" s="185"/>
      <c r="L41" s="185"/>
      <c r="M41" s="185"/>
      <c r="N41" s="185"/>
      <c r="O41" s="185"/>
      <c r="P41" s="185"/>
      <c r="Q41" s="185"/>
      <c r="R41" s="185"/>
    </row>
    <row r="42" spans="1:18" ht="18.75" customHeight="1" thickBot="1">
      <c r="A42" s="3"/>
      <c r="B42" s="123"/>
      <c r="C42" s="134"/>
      <c r="D42" s="134"/>
      <c r="E42" s="134"/>
      <c r="F42" s="134"/>
      <c r="G42" s="134"/>
      <c r="H42" s="134"/>
      <c r="J42" s="288"/>
      <c r="K42" s="288"/>
      <c r="L42" s="288"/>
      <c r="M42" s="288"/>
      <c r="N42" s="288"/>
      <c r="O42" s="288"/>
      <c r="P42" s="288"/>
      <c r="Q42" s="288"/>
      <c r="R42" s="288"/>
    </row>
    <row r="43" spans="1:18" ht="18.75" customHeight="1">
      <c r="A43" s="176" t="s">
        <v>365</v>
      </c>
      <c r="B43" s="166"/>
      <c r="C43" s="334">
        <v>1011.2</v>
      </c>
      <c r="D43" s="12">
        <v>1581</v>
      </c>
      <c r="E43" s="125">
        <f>SUM(F43:G43)</f>
        <v>679600</v>
      </c>
      <c r="F43" s="12">
        <v>640525</v>
      </c>
      <c r="G43" s="12">
        <v>39075</v>
      </c>
      <c r="H43" s="12"/>
      <c r="J43" s="305" t="s">
        <v>336</v>
      </c>
      <c r="K43" s="332" t="s">
        <v>335</v>
      </c>
      <c r="L43" s="182"/>
      <c r="M43" s="331" t="s">
        <v>334</v>
      </c>
      <c r="N43" s="182"/>
      <c r="O43" s="330" t="s">
        <v>333</v>
      </c>
      <c r="P43" s="94"/>
      <c r="Q43" s="94"/>
      <c r="R43" s="94"/>
    </row>
    <row r="44" spans="1:18" ht="18.75" customHeight="1">
      <c r="A44" s="192" t="s">
        <v>364</v>
      </c>
      <c r="B44" s="191"/>
      <c r="C44" s="344">
        <v>199.2</v>
      </c>
      <c r="D44" s="119">
        <v>298</v>
      </c>
      <c r="E44" s="119">
        <f>SUM(F44:G44)</f>
        <v>125695</v>
      </c>
      <c r="F44" s="119">
        <v>117212</v>
      </c>
      <c r="G44" s="119">
        <v>8483</v>
      </c>
      <c r="H44" s="125"/>
      <c r="J44" s="230"/>
      <c r="K44" s="101"/>
      <c r="L44" s="97"/>
      <c r="M44" s="329" t="s">
        <v>332</v>
      </c>
      <c r="N44" s="97"/>
      <c r="O44" s="328" t="s">
        <v>331</v>
      </c>
      <c r="P44" s="106"/>
      <c r="Q44" s="328" t="s">
        <v>330</v>
      </c>
      <c r="R44" s="105"/>
    </row>
    <row r="45" spans="1:18" ht="18.75" customHeight="1">
      <c r="A45" s="3"/>
      <c r="B45" s="3"/>
      <c r="C45" s="3"/>
      <c r="D45" s="3"/>
      <c r="E45" s="3"/>
      <c r="F45" s="3"/>
      <c r="G45" s="3"/>
      <c r="H45" s="3"/>
      <c r="J45" s="97"/>
      <c r="K45" s="73" t="s">
        <v>311</v>
      </c>
      <c r="L45" s="180" t="s">
        <v>310</v>
      </c>
      <c r="M45" s="73" t="s">
        <v>311</v>
      </c>
      <c r="N45" s="180" t="s">
        <v>310</v>
      </c>
      <c r="O45" s="73" t="s">
        <v>311</v>
      </c>
      <c r="P45" s="180" t="s">
        <v>310</v>
      </c>
      <c r="Q45" s="74" t="s">
        <v>311</v>
      </c>
      <c r="R45" s="73" t="s">
        <v>310</v>
      </c>
    </row>
    <row r="46" spans="1:18" ht="18.75" customHeight="1">
      <c r="A46" s="3"/>
      <c r="B46" s="3"/>
      <c r="C46" s="3"/>
      <c r="D46" s="3"/>
      <c r="E46" s="3"/>
      <c r="F46" s="3"/>
      <c r="G46" s="3"/>
      <c r="H46" s="3"/>
      <c r="J46" s="327" t="s">
        <v>329</v>
      </c>
      <c r="K46" s="325">
        <f>SUM(K47:K48)</f>
        <v>202</v>
      </c>
      <c r="L46" s="326">
        <f>SUM(L47:L48)</f>
        <v>14934.69</v>
      </c>
      <c r="M46" s="325">
        <f>SUM(M47:M48)</f>
        <v>86</v>
      </c>
      <c r="N46" s="325">
        <f>SUM(N47:N48)</f>
        <v>1159.69</v>
      </c>
      <c r="O46" s="325">
        <f>SUM(O47:O48)</f>
        <v>115</v>
      </c>
      <c r="P46" s="325">
        <f>SUM(P47:P48)</f>
        <v>13738</v>
      </c>
      <c r="Q46" s="325">
        <f>SUM(Q47:Q48)</f>
        <v>1</v>
      </c>
      <c r="R46" s="325">
        <f>SUM(R47:R48)</f>
        <v>37</v>
      </c>
    </row>
    <row r="47" spans="1:18" ht="18.75" customHeight="1" thickBot="1">
      <c r="A47" s="288"/>
      <c r="B47" s="288"/>
      <c r="C47" s="288"/>
      <c r="D47" s="288"/>
      <c r="E47" s="288"/>
      <c r="F47" s="288"/>
      <c r="G47" s="288"/>
      <c r="H47" s="128"/>
      <c r="J47" s="165" t="s">
        <v>328</v>
      </c>
      <c r="K47" s="324">
        <f>SUM(M47,O47,Q47)</f>
        <v>189</v>
      </c>
      <c r="L47" s="323">
        <f>SUM(N47,P47,R47)</f>
        <v>14827.54</v>
      </c>
      <c r="M47" s="12">
        <v>73</v>
      </c>
      <c r="N47" s="322">
        <v>1052.54</v>
      </c>
      <c r="O47" s="12">
        <v>115</v>
      </c>
      <c r="P47" s="12">
        <v>13738</v>
      </c>
      <c r="Q47" s="12">
        <v>1</v>
      </c>
      <c r="R47" s="12">
        <v>37</v>
      </c>
    </row>
    <row r="48" spans="1:18" ht="18.75" customHeight="1">
      <c r="A48" s="359" t="s">
        <v>377</v>
      </c>
      <c r="B48" s="150" t="s">
        <v>363</v>
      </c>
      <c r="C48" s="94"/>
      <c r="D48" s="94"/>
      <c r="E48" s="94"/>
      <c r="F48" s="94"/>
      <c r="G48" s="94"/>
      <c r="H48" s="314"/>
      <c r="J48" s="160" t="s">
        <v>327</v>
      </c>
      <c r="K48" s="321">
        <f>SUM(M48,O48,Q48)</f>
        <v>13</v>
      </c>
      <c r="L48" s="320">
        <f>SUM(N48,P48,R48)</f>
        <v>107.15</v>
      </c>
      <c r="M48" s="119">
        <v>13</v>
      </c>
      <c r="N48" s="319">
        <v>107.15</v>
      </c>
      <c r="O48" s="318" t="s">
        <v>4</v>
      </c>
      <c r="P48" s="318" t="s">
        <v>4</v>
      </c>
      <c r="Q48" s="318" t="s">
        <v>4</v>
      </c>
      <c r="R48" s="318" t="s">
        <v>4</v>
      </c>
    </row>
    <row r="49" spans="1:18" ht="18.75" customHeight="1">
      <c r="A49" s="358"/>
      <c r="B49" s="357" t="s">
        <v>362</v>
      </c>
      <c r="C49" s="356" t="s">
        <v>361</v>
      </c>
      <c r="D49" s="328" t="s">
        <v>360</v>
      </c>
      <c r="E49" s="105"/>
      <c r="F49" s="105"/>
      <c r="G49" s="105"/>
      <c r="H49" s="314"/>
      <c r="J49" s="60" t="s">
        <v>326</v>
      </c>
      <c r="K49" s="134"/>
      <c r="L49" s="134"/>
      <c r="M49" s="134"/>
      <c r="N49" s="134"/>
      <c r="O49" s="134"/>
      <c r="P49" s="134"/>
      <c r="Q49" s="134"/>
      <c r="R49" s="134"/>
    </row>
    <row r="50" spans="1:18" ht="18.75" customHeight="1">
      <c r="A50" s="355"/>
      <c r="B50" s="354" t="s">
        <v>359</v>
      </c>
      <c r="C50" s="353" t="s">
        <v>358</v>
      </c>
      <c r="D50" s="352" t="s">
        <v>357</v>
      </c>
      <c r="E50" s="351" t="s">
        <v>356</v>
      </c>
      <c r="F50" s="351" t="s">
        <v>355</v>
      </c>
      <c r="G50" s="351" t="s">
        <v>354</v>
      </c>
      <c r="H50" s="357"/>
      <c r="J50" s="3" t="s">
        <v>325</v>
      </c>
      <c r="K50" s="3"/>
      <c r="L50" s="3"/>
      <c r="M50" s="3"/>
      <c r="N50" s="3"/>
      <c r="O50" s="3"/>
      <c r="P50" s="3"/>
      <c r="Q50" s="3"/>
      <c r="R50" s="3"/>
    </row>
    <row r="51" spans="1:8" ht="18.75" customHeight="1">
      <c r="A51" s="350" t="s">
        <v>92</v>
      </c>
      <c r="B51" s="334">
        <v>4313.1</v>
      </c>
      <c r="C51" s="12">
        <v>49525</v>
      </c>
      <c r="D51" s="12">
        <f>SUM(E51:G51)</f>
        <v>12149361</v>
      </c>
      <c r="E51" s="12">
        <v>11776324</v>
      </c>
      <c r="F51" s="12">
        <v>372194</v>
      </c>
      <c r="G51" s="3">
        <v>843</v>
      </c>
      <c r="H51" s="3"/>
    </row>
    <row r="52" spans="1:18" ht="18.75" customHeight="1">
      <c r="A52" s="349">
        <v>6</v>
      </c>
      <c r="B52" s="334">
        <v>4243.6</v>
      </c>
      <c r="C52" s="12">
        <v>47065</v>
      </c>
      <c r="D52" s="12">
        <f>SUM(E52:G52)</f>
        <v>11829137</v>
      </c>
      <c r="E52" s="12">
        <v>11452499</v>
      </c>
      <c r="F52" s="12">
        <v>375922</v>
      </c>
      <c r="G52" s="3">
        <v>716</v>
      </c>
      <c r="H52" s="3"/>
      <c r="J52" s="308" t="s">
        <v>338</v>
      </c>
      <c r="K52" s="308"/>
      <c r="L52" s="308"/>
      <c r="M52" s="308"/>
      <c r="N52" s="308"/>
      <c r="O52" s="308"/>
      <c r="P52" s="308"/>
      <c r="Q52" s="308"/>
      <c r="R52" s="308"/>
    </row>
    <row r="53" spans="1:18" ht="18.75" customHeight="1">
      <c r="A53" s="349">
        <v>7</v>
      </c>
      <c r="B53" s="334">
        <v>4178.2</v>
      </c>
      <c r="C53" s="12">
        <v>46598</v>
      </c>
      <c r="D53" s="12">
        <f>SUM(E53:G53)</f>
        <v>11476383</v>
      </c>
      <c r="E53" s="12">
        <v>11082119</v>
      </c>
      <c r="F53" s="12">
        <v>393603</v>
      </c>
      <c r="G53" s="12">
        <v>661</v>
      </c>
      <c r="H53" s="12"/>
      <c r="J53" s="186" t="s">
        <v>348</v>
      </c>
      <c r="K53" s="185"/>
      <c r="L53" s="185"/>
      <c r="M53" s="185"/>
      <c r="N53" s="185"/>
      <c r="O53" s="185"/>
      <c r="P53" s="185"/>
      <c r="Q53" s="185"/>
      <c r="R53" s="185"/>
    </row>
    <row r="54" spans="1:18" ht="18.75" customHeight="1" thickBot="1">
      <c r="A54" s="349">
        <v>8</v>
      </c>
      <c r="B54" s="334">
        <v>4253.5</v>
      </c>
      <c r="C54" s="12">
        <v>44088</v>
      </c>
      <c r="D54" s="12">
        <f>SUM(E54:G54)</f>
        <v>9780675</v>
      </c>
      <c r="E54" s="12">
        <v>9477255</v>
      </c>
      <c r="F54" s="12">
        <v>302577</v>
      </c>
      <c r="G54" s="12">
        <v>843</v>
      </c>
      <c r="H54" s="12"/>
      <c r="J54" s="3"/>
      <c r="K54" s="3"/>
      <c r="L54" s="3"/>
      <c r="M54" s="3"/>
      <c r="N54" s="3"/>
      <c r="O54" s="3"/>
      <c r="P54" s="3"/>
      <c r="Q54" s="3"/>
      <c r="R54" s="3"/>
    </row>
    <row r="55" spans="1:18" ht="18.75" customHeight="1">
      <c r="A55" s="348">
        <v>9</v>
      </c>
      <c r="B55" s="347">
        <f>SUM(B57:B58)</f>
        <v>4103.8</v>
      </c>
      <c r="C55" s="346">
        <f>SUM(C57:C58)</f>
        <v>40843</v>
      </c>
      <c r="D55" s="346">
        <f>SUM(D57:D58)</f>
        <v>9162150</v>
      </c>
      <c r="E55" s="346">
        <f>SUM(E57:E58)</f>
        <v>8837592</v>
      </c>
      <c r="F55" s="346">
        <f>SUM(F57:F58)</f>
        <v>324001</v>
      </c>
      <c r="G55" s="346">
        <f>SUM(G57:G58)</f>
        <v>557</v>
      </c>
      <c r="H55" s="346"/>
      <c r="J55" s="208" t="s">
        <v>349</v>
      </c>
      <c r="K55" s="103"/>
      <c r="L55" s="78" t="s">
        <v>262</v>
      </c>
      <c r="M55" s="201" t="s">
        <v>347</v>
      </c>
      <c r="N55" s="201" t="s">
        <v>346</v>
      </c>
      <c r="O55" s="201" t="s">
        <v>345</v>
      </c>
      <c r="P55" s="201" t="s">
        <v>344</v>
      </c>
      <c r="Q55" s="201" t="s">
        <v>343</v>
      </c>
      <c r="R55" s="196" t="s">
        <v>342</v>
      </c>
    </row>
    <row r="56" spans="1:18" ht="18.75" customHeight="1">
      <c r="A56" s="123"/>
      <c r="B56" s="134"/>
      <c r="C56" s="134"/>
      <c r="D56" s="134"/>
      <c r="E56" s="134"/>
      <c r="F56" s="134"/>
      <c r="G56" s="134"/>
      <c r="H56" s="134"/>
      <c r="J56" s="338"/>
      <c r="K56" s="337"/>
      <c r="L56" s="336">
        <v>123360</v>
      </c>
      <c r="M56" s="314"/>
      <c r="N56" s="314"/>
      <c r="O56" s="314"/>
      <c r="P56" s="314"/>
      <c r="Q56" s="314"/>
      <c r="R56" s="314"/>
    </row>
    <row r="57" spans="1:18" ht="18.75" customHeight="1">
      <c r="A57" s="345" t="s">
        <v>378</v>
      </c>
      <c r="B57" s="334">
        <v>3999.7</v>
      </c>
      <c r="C57" s="12">
        <v>40157</v>
      </c>
      <c r="D57" s="125">
        <f>SUM(E57:G57)</f>
        <v>9018435</v>
      </c>
      <c r="E57" s="12">
        <v>8695940</v>
      </c>
      <c r="F57" s="12">
        <v>321938</v>
      </c>
      <c r="G57" s="12">
        <v>557</v>
      </c>
      <c r="H57" s="12"/>
      <c r="J57" s="339" t="s">
        <v>350</v>
      </c>
      <c r="K57" s="340"/>
      <c r="L57" s="335">
        <f>SUM(M57:R57)</f>
        <v>12310</v>
      </c>
      <c r="M57" s="334">
        <v>454.5</v>
      </c>
      <c r="N57" s="12">
        <v>1203</v>
      </c>
      <c r="O57" s="334">
        <v>3111.5</v>
      </c>
      <c r="P57" s="334">
        <v>4068.5</v>
      </c>
      <c r="Q57" s="12">
        <v>2638</v>
      </c>
      <c r="R57" s="334">
        <v>834.5</v>
      </c>
    </row>
    <row r="58" spans="1:18" ht="18.75" customHeight="1">
      <c r="A58" s="365" t="s">
        <v>379</v>
      </c>
      <c r="B58" s="344">
        <v>104.1</v>
      </c>
      <c r="C58" s="119">
        <v>686</v>
      </c>
      <c r="D58" s="119">
        <f>SUM(E58:G58)</f>
        <v>143715</v>
      </c>
      <c r="E58" s="119">
        <v>141652</v>
      </c>
      <c r="F58" s="119">
        <v>2063</v>
      </c>
      <c r="G58" s="318" t="s">
        <v>283</v>
      </c>
      <c r="H58" s="285"/>
      <c r="J58" s="341" t="s">
        <v>351</v>
      </c>
      <c r="K58" s="342"/>
      <c r="L58" s="333">
        <f>SUM(M58:R58)</f>
        <v>2371</v>
      </c>
      <c r="M58" s="119">
        <v>105</v>
      </c>
      <c r="N58" s="119">
        <v>403</v>
      </c>
      <c r="O58" s="119">
        <v>323</v>
      </c>
      <c r="P58" s="119">
        <v>509</v>
      </c>
      <c r="Q58" s="119">
        <v>545</v>
      </c>
      <c r="R58" s="119">
        <v>486</v>
      </c>
    </row>
    <row r="59" spans="1:18" ht="18.75" customHeight="1">
      <c r="A59" s="60" t="s">
        <v>353</v>
      </c>
      <c r="B59" s="134"/>
      <c r="C59" s="134"/>
      <c r="D59" s="134"/>
      <c r="E59" s="134"/>
      <c r="F59" s="134"/>
      <c r="G59" s="134"/>
      <c r="H59" s="134"/>
      <c r="J59" s="60" t="s">
        <v>341</v>
      </c>
      <c r="K59" s="3"/>
      <c r="L59" s="134"/>
      <c r="M59" s="134"/>
      <c r="N59" s="134"/>
      <c r="O59" s="134"/>
      <c r="P59" s="134"/>
      <c r="Q59" s="134"/>
      <c r="R59" s="134"/>
    </row>
    <row r="60" spans="1:18" ht="18.75" customHeight="1">
      <c r="A60" s="60" t="s">
        <v>352</v>
      </c>
      <c r="B60" s="3"/>
      <c r="C60" s="3"/>
      <c r="D60" s="3"/>
      <c r="E60" s="3"/>
      <c r="F60" s="3"/>
      <c r="G60" s="3"/>
      <c r="H60" s="3"/>
      <c r="J60" s="3" t="s">
        <v>340</v>
      </c>
      <c r="K60" s="3"/>
      <c r="L60" s="3"/>
      <c r="M60" s="3"/>
      <c r="N60" s="3"/>
      <c r="O60" s="3"/>
      <c r="P60" s="3"/>
      <c r="Q60" s="3"/>
      <c r="R60" s="3"/>
    </row>
  </sheetData>
  <sheetProtection/>
  <mergeCells count="57">
    <mergeCell ref="A32:G32"/>
    <mergeCell ref="A48:A50"/>
    <mergeCell ref="A31:G31"/>
    <mergeCell ref="A43:B43"/>
    <mergeCell ref="A44:B44"/>
    <mergeCell ref="C34:G34"/>
    <mergeCell ref="D35:D36"/>
    <mergeCell ref="E35:G35"/>
    <mergeCell ref="A35:B35"/>
    <mergeCell ref="A39:B39"/>
    <mergeCell ref="A37:B37"/>
    <mergeCell ref="A38:B38"/>
    <mergeCell ref="D49:G49"/>
    <mergeCell ref="B48:G48"/>
    <mergeCell ref="A41:B41"/>
    <mergeCell ref="A40:B40"/>
    <mergeCell ref="O44:P44"/>
    <mergeCell ref="Q44:R44"/>
    <mergeCell ref="J58:K58"/>
    <mergeCell ref="J52:R52"/>
    <mergeCell ref="J53:R53"/>
    <mergeCell ref="J55:K55"/>
    <mergeCell ref="J57:K57"/>
    <mergeCell ref="L7:L8"/>
    <mergeCell ref="M7:N7"/>
    <mergeCell ref="O7:P7"/>
    <mergeCell ref="J40:R40"/>
    <mergeCell ref="J41:R41"/>
    <mergeCell ref="M44:N44"/>
    <mergeCell ref="M43:N43"/>
    <mergeCell ref="K43:L44"/>
    <mergeCell ref="J43:J45"/>
    <mergeCell ref="O43:R43"/>
    <mergeCell ref="K23:L23"/>
    <mergeCell ref="J23:J24"/>
    <mergeCell ref="J3:P3"/>
    <mergeCell ref="J4:P4"/>
    <mergeCell ref="J7:J8"/>
    <mergeCell ref="K7:K8"/>
    <mergeCell ref="M23:N23"/>
    <mergeCell ref="O23:P23"/>
    <mergeCell ref="A21:B21"/>
    <mergeCell ref="A6:B7"/>
    <mergeCell ref="C6:F6"/>
    <mergeCell ref="A9:B9"/>
    <mergeCell ref="A8:B8"/>
    <mergeCell ref="A10:B10"/>
    <mergeCell ref="A11:B11"/>
    <mergeCell ref="C15:F15"/>
    <mergeCell ref="A19:B19"/>
    <mergeCell ref="A18:B18"/>
    <mergeCell ref="A20:B20"/>
    <mergeCell ref="A3:F3"/>
    <mergeCell ref="A12:B12"/>
    <mergeCell ref="A15:B16"/>
    <mergeCell ref="A17:B17"/>
    <mergeCell ref="A4:F4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PageLayoutView="0" workbookViewId="0" topLeftCell="A1">
      <selection activeCell="B8" sqref="B8"/>
    </sheetView>
  </sheetViews>
  <sheetFormatPr defaultColWidth="8.796875" defaultRowHeight="18.75" customHeight="1"/>
  <cols>
    <col min="1" max="16384" width="14.3984375" style="0" customWidth="1"/>
  </cols>
  <sheetData>
    <row r="1" spans="1:25" ht="18.75" customHeight="1">
      <c r="A1" s="107" t="s">
        <v>400</v>
      </c>
      <c r="B1" s="3"/>
      <c r="C1" s="3"/>
      <c r="D1" s="3"/>
      <c r="E1" s="3"/>
      <c r="F1" s="3"/>
      <c r="G1" s="3"/>
      <c r="H1" s="3"/>
      <c r="I1" s="3"/>
      <c r="J1" s="3"/>
      <c r="K1" s="3"/>
      <c r="L1" s="83" t="s">
        <v>402</v>
      </c>
      <c r="M1" s="84"/>
      <c r="N1" s="380"/>
      <c r="O1" s="110" t="s">
        <v>399</v>
      </c>
      <c r="P1" s="111"/>
      <c r="Q1" s="3"/>
      <c r="R1" s="3"/>
      <c r="S1" s="3"/>
      <c r="T1" s="3"/>
      <c r="U1" s="3"/>
      <c r="V1" s="3"/>
      <c r="W1" s="3"/>
      <c r="X1" s="3"/>
      <c r="Y1" s="3"/>
    </row>
    <row r="2" spans="1:27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>
      <c r="A3" s="112" t="s">
        <v>405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</row>
    <row r="4" spans="1:13" ht="18.75" customHeight="1" thickBot="1">
      <c r="A4" s="3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1" t="s">
        <v>398</v>
      </c>
    </row>
    <row r="5" spans="1:13" ht="18.75" customHeight="1">
      <c r="A5" s="378" t="s">
        <v>397</v>
      </c>
      <c r="B5" s="376" t="s">
        <v>396</v>
      </c>
      <c r="C5" s="377"/>
      <c r="D5" s="376" t="s">
        <v>395</v>
      </c>
      <c r="E5" s="377"/>
      <c r="F5" s="376" t="s">
        <v>394</v>
      </c>
      <c r="G5" s="377"/>
      <c r="H5" s="376" t="s">
        <v>393</v>
      </c>
      <c r="I5" s="377"/>
      <c r="J5" s="381" t="s">
        <v>404</v>
      </c>
      <c r="K5" s="377"/>
      <c r="L5" s="376" t="s">
        <v>392</v>
      </c>
      <c r="M5" s="375"/>
    </row>
    <row r="6" spans="1:13" ht="18.75" customHeight="1">
      <c r="A6" s="236"/>
      <c r="B6" s="374" t="s">
        <v>385</v>
      </c>
      <c r="C6" s="374" t="s">
        <v>383</v>
      </c>
      <c r="D6" s="374" t="s">
        <v>385</v>
      </c>
      <c r="E6" s="374" t="s">
        <v>383</v>
      </c>
      <c r="F6" s="374" t="s">
        <v>385</v>
      </c>
      <c r="G6" s="374" t="s">
        <v>383</v>
      </c>
      <c r="H6" s="374" t="s">
        <v>385</v>
      </c>
      <c r="I6" s="374" t="s">
        <v>383</v>
      </c>
      <c r="J6" s="374" t="s">
        <v>385</v>
      </c>
      <c r="K6" s="374" t="s">
        <v>383</v>
      </c>
      <c r="L6" s="374" t="s">
        <v>385</v>
      </c>
      <c r="M6" s="372" t="s">
        <v>383</v>
      </c>
    </row>
    <row r="7" spans="1:13" ht="18.75" customHeight="1">
      <c r="A7" s="369" t="s">
        <v>382</v>
      </c>
      <c r="B7" s="12">
        <v>1129898</v>
      </c>
      <c r="C7" s="12">
        <v>307693075</v>
      </c>
      <c r="D7" s="12">
        <v>1119931</v>
      </c>
      <c r="E7" s="12">
        <v>304033671</v>
      </c>
      <c r="F7" s="361">
        <f>SUM(H7,J7,L7,B34,D34,F34,H34,J34,L34,N34)</f>
        <v>1701179</v>
      </c>
      <c r="G7" s="12">
        <v>495228129</v>
      </c>
      <c r="H7" s="12">
        <v>18878</v>
      </c>
      <c r="I7" s="12">
        <v>2211824</v>
      </c>
      <c r="J7" s="12">
        <v>7608</v>
      </c>
      <c r="K7" s="12">
        <v>2667231</v>
      </c>
      <c r="L7" s="12">
        <v>138892</v>
      </c>
      <c r="M7" s="12">
        <v>48451231</v>
      </c>
    </row>
    <row r="8" spans="1:13" ht="18.75" customHeight="1">
      <c r="A8" s="367">
        <v>6</v>
      </c>
      <c r="B8" s="12">
        <v>1143034</v>
      </c>
      <c r="C8" s="12">
        <v>286681774</v>
      </c>
      <c r="D8" s="12">
        <v>1167556</v>
      </c>
      <c r="E8" s="12">
        <v>295570348</v>
      </c>
      <c r="F8" s="125">
        <f>SUM(H8,J8,L8,B35,D35,F35,H35,J35,L35,N35)</f>
        <v>1547758</v>
      </c>
      <c r="G8" s="12">
        <v>427270048</v>
      </c>
      <c r="H8" s="12">
        <v>34512</v>
      </c>
      <c r="I8" s="12">
        <v>4234717</v>
      </c>
      <c r="J8" s="12">
        <v>12366</v>
      </c>
      <c r="K8" s="12">
        <v>4211615</v>
      </c>
      <c r="L8" s="12">
        <v>126791</v>
      </c>
      <c r="M8" s="12">
        <v>49054591</v>
      </c>
    </row>
    <row r="9" spans="1:13" ht="18.75" customHeight="1">
      <c r="A9" s="367">
        <v>7</v>
      </c>
      <c r="B9" s="12">
        <v>1020326</v>
      </c>
      <c r="C9" s="12">
        <v>286219150</v>
      </c>
      <c r="D9" s="12">
        <v>1015354</v>
      </c>
      <c r="E9" s="12">
        <v>284414183</v>
      </c>
      <c r="F9" s="125">
        <f>SUM(H9,J9,L9,B36,D36,F36,H36,J36,L36,N36)</f>
        <v>1480533</v>
      </c>
      <c r="G9" s="12">
        <v>431590844</v>
      </c>
      <c r="H9" s="12">
        <v>57512</v>
      </c>
      <c r="I9" s="12">
        <v>6416073</v>
      </c>
      <c r="J9" s="12">
        <v>11967</v>
      </c>
      <c r="K9" s="12">
        <v>5092680</v>
      </c>
      <c r="L9" s="12">
        <v>111576</v>
      </c>
      <c r="M9" s="12">
        <v>46656778</v>
      </c>
    </row>
    <row r="10" spans="1:13" ht="18.75" customHeight="1">
      <c r="A10" s="367">
        <v>8</v>
      </c>
      <c r="B10" s="12">
        <v>1085190</v>
      </c>
      <c r="C10" s="12">
        <v>277278232</v>
      </c>
      <c r="D10" s="12">
        <v>1084187</v>
      </c>
      <c r="E10" s="12">
        <v>278822427</v>
      </c>
      <c r="F10" s="125">
        <f>SUM(H10,J10,L10,B37,D37,F37,H37,J37,L37,N37)</f>
        <v>1469259</v>
      </c>
      <c r="G10" s="12">
        <v>418643232</v>
      </c>
      <c r="H10" s="12">
        <v>124014</v>
      </c>
      <c r="I10" s="12">
        <v>13824713</v>
      </c>
      <c r="J10" s="12">
        <v>12406</v>
      </c>
      <c r="K10" s="12">
        <v>5822900</v>
      </c>
      <c r="L10" s="12">
        <v>118124</v>
      </c>
      <c r="M10" s="12">
        <v>44250209</v>
      </c>
    </row>
    <row r="11" spans="1:13" ht="18.75" customHeight="1">
      <c r="A11" s="371">
        <v>9</v>
      </c>
      <c r="B11" s="346">
        <f>SUM(B13:B26)</f>
        <v>974456</v>
      </c>
      <c r="C11" s="346">
        <f>SUM(C13:C26)</f>
        <v>255287380</v>
      </c>
      <c r="D11" s="346">
        <f>SUM(D13:D26)</f>
        <v>952225</v>
      </c>
      <c r="E11" s="346">
        <f>SUM(E13:E26)</f>
        <v>250046922</v>
      </c>
      <c r="F11" s="346">
        <f>SUM(F13:F26)</f>
        <v>1580866</v>
      </c>
      <c r="G11" s="346">
        <f>SUM(G13:G26)</f>
        <v>417842378</v>
      </c>
      <c r="H11" s="346">
        <f>SUM(H13:H26)</f>
        <v>187561</v>
      </c>
      <c r="I11" s="346">
        <f>SUM(I13:I26)</f>
        <v>21056741</v>
      </c>
      <c r="J11" s="346">
        <f>SUM(J13:J26)</f>
        <v>11833</v>
      </c>
      <c r="K11" s="346">
        <f>SUM(K13:K26)</f>
        <v>5508200</v>
      </c>
      <c r="L11" s="346">
        <f>SUM(L13:L26)</f>
        <v>97850</v>
      </c>
      <c r="M11" s="346">
        <f>SUM(M13:M26)</f>
        <v>31554781</v>
      </c>
    </row>
    <row r="12" spans="1:13" ht="18.75" customHeight="1">
      <c r="A12" s="370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8.75" customHeight="1">
      <c r="A13" s="369" t="s">
        <v>381</v>
      </c>
      <c r="B13" s="12">
        <v>77852</v>
      </c>
      <c r="C13" s="12">
        <v>19347134</v>
      </c>
      <c r="D13" s="12">
        <v>75090</v>
      </c>
      <c r="E13" s="12">
        <v>18744417</v>
      </c>
      <c r="F13" s="125">
        <f>SUM(H13,J13,L13,B40,D40,F40,H40,J40,L40,N40)</f>
        <v>119571</v>
      </c>
      <c r="G13" s="12">
        <v>32448627</v>
      </c>
      <c r="H13" s="12">
        <v>12918</v>
      </c>
      <c r="I13" s="12">
        <v>1476983</v>
      </c>
      <c r="J13" s="12">
        <v>1009</v>
      </c>
      <c r="K13" s="12">
        <v>479100</v>
      </c>
      <c r="L13" s="12">
        <v>9128</v>
      </c>
      <c r="M13" s="12">
        <v>3059660</v>
      </c>
    </row>
    <row r="14" spans="1:13" ht="18.75" customHeight="1">
      <c r="A14" s="367">
        <v>2</v>
      </c>
      <c r="B14" s="12">
        <v>86910</v>
      </c>
      <c r="C14" s="12">
        <v>20335248</v>
      </c>
      <c r="D14" s="12">
        <v>80794</v>
      </c>
      <c r="E14" s="12">
        <v>19633720</v>
      </c>
      <c r="F14" s="125">
        <f>SUM(H14,J14,L14,B41,D41,F41,H41,J41,L41,N41)</f>
        <v>125687</v>
      </c>
      <c r="G14" s="12">
        <v>33150155</v>
      </c>
      <c r="H14" s="12">
        <v>13457</v>
      </c>
      <c r="I14" s="12">
        <v>1521961</v>
      </c>
      <c r="J14" s="12">
        <v>1010</v>
      </c>
      <c r="K14" s="12">
        <v>475100</v>
      </c>
      <c r="L14" s="12">
        <v>8837</v>
      </c>
      <c r="M14" s="12">
        <v>2927729</v>
      </c>
    </row>
    <row r="15" spans="1:13" ht="18.75" customHeight="1">
      <c r="A15" s="367">
        <v>3</v>
      </c>
      <c r="B15" s="12">
        <v>92466</v>
      </c>
      <c r="C15" s="12">
        <v>22954697</v>
      </c>
      <c r="D15" s="12">
        <v>91436</v>
      </c>
      <c r="E15" s="12">
        <v>23580407</v>
      </c>
      <c r="F15" s="125">
        <f>SUM(H15,J15,L15,B42,D42,F42,H42,J42,L42,N42)</f>
        <v>126717</v>
      </c>
      <c r="G15" s="12">
        <v>32524445</v>
      </c>
      <c r="H15" s="12">
        <v>15496</v>
      </c>
      <c r="I15" s="12">
        <v>1732390</v>
      </c>
      <c r="J15" s="12">
        <v>963</v>
      </c>
      <c r="K15" s="12">
        <v>447100</v>
      </c>
      <c r="L15" s="12">
        <v>8922</v>
      </c>
      <c r="M15" s="12">
        <v>2801580</v>
      </c>
    </row>
    <row r="16" spans="1:13" ht="18.75" customHeight="1">
      <c r="A16" s="367">
        <v>4</v>
      </c>
      <c r="B16" s="12">
        <v>85013</v>
      </c>
      <c r="C16" s="12">
        <v>21168197</v>
      </c>
      <c r="D16" s="12">
        <v>81861</v>
      </c>
      <c r="E16" s="12">
        <v>19927675</v>
      </c>
      <c r="F16" s="125">
        <f>SUM(H16,J16,L16,B43,D43,F43,H43,J43,L43,N43)</f>
        <v>129869</v>
      </c>
      <c r="G16" s="12">
        <v>33764967</v>
      </c>
      <c r="H16" s="12">
        <v>16606</v>
      </c>
      <c r="I16" s="12">
        <v>1838278</v>
      </c>
      <c r="J16" s="12">
        <v>957</v>
      </c>
      <c r="K16" s="12">
        <v>447100</v>
      </c>
      <c r="L16" s="12">
        <v>8698</v>
      </c>
      <c r="M16" s="12">
        <v>2564018</v>
      </c>
    </row>
    <row r="17" spans="1:13" ht="18.75" customHeight="1">
      <c r="A17" s="36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8.75" customHeight="1">
      <c r="A18" s="367">
        <v>5</v>
      </c>
      <c r="B18" s="12">
        <v>79742</v>
      </c>
      <c r="C18" s="12">
        <v>20134714</v>
      </c>
      <c r="D18" s="12">
        <v>78623</v>
      </c>
      <c r="E18" s="12">
        <v>20058107</v>
      </c>
      <c r="F18" s="125">
        <f>SUM(H18,J18,L18,B45,D45,F45,H45,J45,L45,N45)</f>
        <v>130988</v>
      </c>
      <c r="G18" s="12">
        <v>33841574</v>
      </c>
      <c r="H18" s="12">
        <v>16892</v>
      </c>
      <c r="I18" s="12">
        <v>1879993</v>
      </c>
      <c r="J18" s="12">
        <v>974</v>
      </c>
      <c r="K18" s="12">
        <v>449100</v>
      </c>
      <c r="L18" s="12">
        <v>8805</v>
      </c>
      <c r="M18" s="12">
        <v>2433418</v>
      </c>
    </row>
    <row r="19" spans="1:13" ht="18.75" customHeight="1">
      <c r="A19" s="367">
        <v>6</v>
      </c>
      <c r="B19" s="12">
        <v>78179</v>
      </c>
      <c r="C19" s="12">
        <v>20453755</v>
      </c>
      <c r="D19" s="12">
        <v>76507</v>
      </c>
      <c r="E19" s="12">
        <v>19660001</v>
      </c>
      <c r="F19" s="125">
        <f>SUM(H19,J19,L19,B46,D46,F46,H46,J46,L46,N46)</f>
        <v>132660</v>
      </c>
      <c r="G19" s="12">
        <v>34635328</v>
      </c>
      <c r="H19" s="12">
        <v>16488</v>
      </c>
      <c r="I19" s="12">
        <v>1828487</v>
      </c>
      <c r="J19" s="12">
        <v>969</v>
      </c>
      <c r="K19" s="12">
        <v>452100</v>
      </c>
      <c r="L19" s="12">
        <v>8460</v>
      </c>
      <c r="M19" s="12">
        <v>2536538</v>
      </c>
    </row>
    <row r="20" spans="1:13" ht="18.75" customHeight="1">
      <c r="A20" s="367">
        <v>7</v>
      </c>
      <c r="B20" s="12">
        <v>79928</v>
      </c>
      <c r="C20" s="12">
        <v>23128696</v>
      </c>
      <c r="D20" s="12">
        <v>78984</v>
      </c>
      <c r="E20" s="12">
        <v>21875342</v>
      </c>
      <c r="F20" s="125">
        <f>SUM(H20,J20,L20,B47,D47,F47,H47,J47,L47,N47)</f>
        <v>133604</v>
      </c>
      <c r="G20" s="12">
        <v>35888682</v>
      </c>
      <c r="H20" s="12">
        <v>16257</v>
      </c>
      <c r="I20" s="12">
        <v>1802070</v>
      </c>
      <c r="J20" s="12">
        <v>973</v>
      </c>
      <c r="K20" s="12">
        <v>460100</v>
      </c>
      <c r="L20" s="12">
        <v>7612</v>
      </c>
      <c r="M20" s="12">
        <v>2437903</v>
      </c>
    </row>
    <row r="21" spans="1:13" ht="18.75" customHeight="1">
      <c r="A21" s="367">
        <v>8</v>
      </c>
      <c r="B21" s="12">
        <v>70573</v>
      </c>
      <c r="C21" s="12">
        <v>19729995</v>
      </c>
      <c r="D21" s="12">
        <v>70352</v>
      </c>
      <c r="E21" s="12">
        <v>19834287</v>
      </c>
      <c r="F21" s="125">
        <f>SUM(H21,J21,L21,B48,D48,F48,H48,J48,L48,N48)</f>
        <v>133825</v>
      </c>
      <c r="G21" s="12">
        <v>35784390</v>
      </c>
      <c r="H21" s="12">
        <v>15924</v>
      </c>
      <c r="I21" s="12">
        <v>1771761</v>
      </c>
      <c r="J21" s="12">
        <v>994</v>
      </c>
      <c r="K21" s="12">
        <v>466100</v>
      </c>
      <c r="L21" s="12">
        <v>7997</v>
      </c>
      <c r="M21" s="12">
        <v>2527785</v>
      </c>
    </row>
    <row r="22" spans="1:13" ht="18.75" customHeight="1">
      <c r="A22" s="36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8.75" customHeight="1">
      <c r="A23" s="367">
        <v>9</v>
      </c>
      <c r="B23" s="12">
        <v>78689</v>
      </c>
      <c r="C23" s="12">
        <v>21789772</v>
      </c>
      <c r="D23" s="12">
        <v>78599</v>
      </c>
      <c r="E23" s="12">
        <v>21582191</v>
      </c>
      <c r="F23" s="125">
        <f>SUM(H23,J23,L23,B50,D50,F50,H50,J50,L50,N50)</f>
        <v>133915</v>
      </c>
      <c r="G23" s="12">
        <v>35991971</v>
      </c>
      <c r="H23" s="12">
        <v>15926</v>
      </c>
      <c r="I23" s="12">
        <v>1804658</v>
      </c>
      <c r="J23" s="12">
        <v>982</v>
      </c>
      <c r="K23" s="12">
        <v>459100</v>
      </c>
      <c r="L23" s="12">
        <v>7672</v>
      </c>
      <c r="M23" s="12">
        <v>2527819</v>
      </c>
    </row>
    <row r="24" spans="1:13" ht="18.75" customHeight="1">
      <c r="A24" s="367">
        <v>10</v>
      </c>
      <c r="B24" s="12">
        <v>85716</v>
      </c>
      <c r="C24" s="12">
        <v>23304386</v>
      </c>
      <c r="D24" s="12">
        <v>81932</v>
      </c>
      <c r="E24" s="12">
        <v>22632126</v>
      </c>
      <c r="F24" s="125">
        <f>SUM(H24,J24,L24,B51,D51,F51,H51,J51,L51,N51)</f>
        <v>137699</v>
      </c>
      <c r="G24" s="12">
        <v>36664231</v>
      </c>
      <c r="H24" s="12">
        <v>16075</v>
      </c>
      <c r="I24" s="12">
        <v>1820851</v>
      </c>
      <c r="J24" s="12">
        <v>1001</v>
      </c>
      <c r="K24" s="12">
        <v>462100</v>
      </c>
      <c r="L24" s="12">
        <v>7401</v>
      </c>
      <c r="M24" s="12">
        <v>2576318</v>
      </c>
    </row>
    <row r="25" spans="1:13" ht="18.75" customHeight="1">
      <c r="A25" s="367">
        <v>11</v>
      </c>
      <c r="B25" s="12">
        <v>78573</v>
      </c>
      <c r="C25" s="12">
        <v>20927726</v>
      </c>
      <c r="D25" s="12">
        <v>78981</v>
      </c>
      <c r="E25" s="12">
        <v>21530317</v>
      </c>
      <c r="F25" s="125">
        <f>SUM(H25,J25,L25,B52,D52,F52,H52,J52,L52,N52)</f>
        <v>137291</v>
      </c>
      <c r="G25" s="12">
        <v>36061640</v>
      </c>
      <c r="H25" s="12">
        <v>15745</v>
      </c>
      <c r="I25" s="12">
        <v>1778212</v>
      </c>
      <c r="J25" s="12">
        <v>996</v>
      </c>
      <c r="K25" s="12">
        <v>453100</v>
      </c>
      <c r="L25" s="12">
        <v>7398</v>
      </c>
      <c r="M25" s="12">
        <v>2604521</v>
      </c>
    </row>
    <row r="26" spans="1:13" ht="18.75" customHeight="1">
      <c r="A26" s="366">
        <v>12</v>
      </c>
      <c r="B26" s="119">
        <v>80815</v>
      </c>
      <c r="C26" s="119">
        <v>22013060</v>
      </c>
      <c r="D26" s="119">
        <v>79066</v>
      </c>
      <c r="E26" s="119">
        <v>20988332</v>
      </c>
      <c r="F26" s="119">
        <f>SUM(H26,J26,L26,B53,D53,F53,H53,J53,L53,N53)</f>
        <v>139040</v>
      </c>
      <c r="G26" s="119">
        <v>37086368</v>
      </c>
      <c r="H26" s="119">
        <v>15777</v>
      </c>
      <c r="I26" s="119">
        <v>1801097</v>
      </c>
      <c r="J26" s="119">
        <v>1005</v>
      </c>
      <c r="K26" s="119">
        <v>458100</v>
      </c>
      <c r="L26" s="119">
        <v>6920</v>
      </c>
      <c r="M26" s="119">
        <v>2557492</v>
      </c>
    </row>
    <row r="27" spans="1:27" ht="18.75" customHeight="1">
      <c r="A27" s="254" t="s">
        <v>401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8.75" customHeight="1">
      <c r="A28" s="25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8.75" customHeight="1">
      <c r="A29" s="25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25"/>
      <c r="Z30" s="3"/>
      <c r="AA30" s="3"/>
    </row>
    <row r="31" spans="1:27" ht="18.7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8.75" customHeight="1">
      <c r="A32" s="378" t="s">
        <v>397</v>
      </c>
      <c r="B32" s="376" t="s">
        <v>391</v>
      </c>
      <c r="C32" s="377"/>
      <c r="D32" s="376" t="s">
        <v>390</v>
      </c>
      <c r="E32" s="377"/>
      <c r="F32" s="376" t="s">
        <v>389</v>
      </c>
      <c r="G32" s="377"/>
      <c r="H32" s="376" t="s">
        <v>388</v>
      </c>
      <c r="I32" s="377"/>
      <c r="J32" s="376" t="s">
        <v>387</v>
      </c>
      <c r="K32" s="377"/>
      <c r="L32" s="376" t="s">
        <v>386</v>
      </c>
      <c r="M32" s="377"/>
      <c r="N32" s="381" t="s">
        <v>403</v>
      </c>
      <c r="O32" s="375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15" ht="18.75" customHeight="1">
      <c r="A33" s="236"/>
      <c r="B33" s="374" t="s">
        <v>385</v>
      </c>
      <c r="C33" s="374" t="s">
        <v>383</v>
      </c>
      <c r="D33" s="374" t="s">
        <v>385</v>
      </c>
      <c r="E33" s="374" t="s">
        <v>383</v>
      </c>
      <c r="F33" s="374" t="s">
        <v>385</v>
      </c>
      <c r="G33" s="374" t="s">
        <v>383</v>
      </c>
      <c r="H33" s="374" t="s">
        <v>385</v>
      </c>
      <c r="I33" s="374" t="s">
        <v>383</v>
      </c>
      <c r="J33" s="374" t="s">
        <v>385</v>
      </c>
      <c r="K33" s="374" t="s">
        <v>383</v>
      </c>
      <c r="L33" s="374" t="s">
        <v>385</v>
      </c>
      <c r="M33" s="374" t="s">
        <v>383</v>
      </c>
      <c r="N33" s="373" t="s">
        <v>384</v>
      </c>
      <c r="O33" s="372" t="s">
        <v>383</v>
      </c>
    </row>
    <row r="34" spans="1:15" ht="18.75" customHeight="1">
      <c r="A34" s="369" t="s">
        <v>382</v>
      </c>
      <c r="B34" s="12">
        <v>2824</v>
      </c>
      <c r="C34" s="12">
        <v>400442</v>
      </c>
      <c r="D34" s="12">
        <v>184945</v>
      </c>
      <c r="E34" s="12">
        <v>36553934</v>
      </c>
      <c r="F34" s="12">
        <v>174822</v>
      </c>
      <c r="G34" s="12">
        <v>40178358</v>
      </c>
      <c r="H34" s="12">
        <v>905703</v>
      </c>
      <c r="I34" s="12">
        <v>305198240</v>
      </c>
      <c r="J34" s="12">
        <v>99104</v>
      </c>
      <c r="K34" s="12">
        <v>15271063</v>
      </c>
      <c r="L34" s="12">
        <v>128757</v>
      </c>
      <c r="M34" s="12">
        <v>34301020</v>
      </c>
      <c r="N34" s="12">
        <v>39646</v>
      </c>
      <c r="O34" s="12">
        <v>9994849</v>
      </c>
    </row>
    <row r="35" spans="1:15" ht="18.75" customHeight="1">
      <c r="A35" s="367">
        <v>6</v>
      </c>
      <c r="B35" s="12">
        <v>8124</v>
      </c>
      <c r="C35" s="12">
        <v>1138380</v>
      </c>
      <c r="D35" s="12">
        <v>161340</v>
      </c>
      <c r="E35" s="12">
        <v>26803846</v>
      </c>
      <c r="F35" s="12">
        <v>118242</v>
      </c>
      <c r="G35" s="12">
        <v>24344488</v>
      </c>
      <c r="H35" s="12">
        <v>806340</v>
      </c>
      <c r="I35" s="12">
        <v>264676998</v>
      </c>
      <c r="J35" s="12">
        <v>93724</v>
      </c>
      <c r="K35" s="12">
        <v>15798914</v>
      </c>
      <c r="L35" s="12">
        <v>106259</v>
      </c>
      <c r="M35" s="12">
        <v>27385913</v>
      </c>
      <c r="N35" s="12">
        <v>80060</v>
      </c>
      <c r="O35" s="12">
        <v>9620586</v>
      </c>
    </row>
    <row r="36" spans="1:15" ht="18.75" customHeight="1">
      <c r="A36" s="367">
        <v>7</v>
      </c>
      <c r="B36" s="12">
        <v>9192</v>
      </c>
      <c r="C36" s="12">
        <v>2393494</v>
      </c>
      <c r="D36" s="12">
        <v>172002</v>
      </c>
      <c r="E36" s="12">
        <v>26546314</v>
      </c>
      <c r="F36" s="12">
        <v>77910</v>
      </c>
      <c r="G36" s="12">
        <v>15616690</v>
      </c>
      <c r="H36" s="12">
        <v>816254</v>
      </c>
      <c r="I36" s="12">
        <v>280826175</v>
      </c>
      <c r="J36" s="12">
        <v>80935</v>
      </c>
      <c r="K36" s="12">
        <v>11857837</v>
      </c>
      <c r="L36" s="12">
        <v>90911</v>
      </c>
      <c r="M36" s="12">
        <v>25587524</v>
      </c>
      <c r="N36" s="12">
        <v>52274</v>
      </c>
      <c r="O36" s="12">
        <v>10597279</v>
      </c>
    </row>
    <row r="37" spans="1:15" ht="18.75" customHeight="1">
      <c r="A37" s="367">
        <v>8</v>
      </c>
      <c r="B37" s="12">
        <v>10006</v>
      </c>
      <c r="C37" s="12">
        <v>2617388</v>
      </c>
      <c r="D37" s="12">
        <v>160988</v>
      </c>
      <c r="E37" s="12">
        <v>25629922</v>
      </c>
      <c r="F37" s="12">
        <v>71736</v>
      </c>
      <c r="G37" s="12">
        <v>15598330</v>
      </c>
      <c r="H37" s="12">
        <v>733706</v>
      </c>
      <c r="I37" s="12">
        <v>258283635</v>
      </c>
      <c r="J37" s="12">
        <v>70097</v>
      </c>
      <c r="K37" s="12">
        <v>10442961</v>
      </c>
      <c r="L37" s="12">
        <v>115511</v>
      </c>
      <c r="M37" s="12">
        <v>30170838</v>
      </c>
      <c r="N37" s="12">
        <v>52671</v>
      </c>
      <c r="O37" s="12">
        <v>12002336</v>
      </c>
    </row>
    <row r="38" spans="1:15" ht="18.75" customHeight="1">
      <c r="A38" s="371">
        <v>9</v>
      </c>
      <c r="B38" s="346">
        <f>SUM(B40:B53)</f>
        <v>7712</v>
      </c>
      <c r="C38" s="346">
        <f>SUM(C40:C53)</f>
        <v>1270645</v>
      </c>
      <c r="D38" s="346">
        <f>SUM(D40:D53)</f>
        <v>187618</v>
      </c>
      <c r="E38" s="346">
        <f>SUM(E40:E53)</f>
        <v>24932991</v>
      </c>
      <c r="F38" s="346">
        <f>SUM(F40:F53)</f>
        <v>77310</v>
      </c>
      <c r="G38" s="346">
        <f>SUM(G40:G53)</f>
        <v>20314839</v>
      </c>
      <c r="H38" s="346">
        <f>SUM(H40:H53)</f>
        <v>750857</v>
      </c>
      <c r="I38" s="346">
        <f>SUM(I40:I53)</f>
        <v>256049722</v>
      </c>
      <c r="J38" s="346">
        <f>SUM(J40:J53)</f>
        <v>79120</v>
      </c>
      <c r="K38" s="346">
        <f>SUM(K40:K53)</f>
        <v>13429169</v>
      </c>
      <c r="L38" s="346">
        <f>SUM(L40:L53)</f>
        <v>138760</v>
      </c>
      <c r="M38" s="346">
        <f>SUM(M40:M53)</f>
        <v>32071394</v>
      </c>
      <c r="N38" s="346">
        <f>SUM(N40:N53)</f>
        <v>42245</v>
      </c>
      <c r="O38" s="346">
        <f>SUM(O40:O53)</f>
        <v>11653896</v>
      </c>
    </row>
    <row r="39" spans="1:15" ht="18.75" customHeight="1">
      <c r="A39" s="370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8.75" customHeight="1">
      <c r="A40" s="369" t="s">
        <v>381</v>
      </c>
      <c r="B40" s="12">
        <v>1042</v>
      </c>
      <c r="C40" s="12">
        <v>275150</v>
      </c>
      <c r="D40" s="12">
        <v>16102</v>
      </c>
      <c r="E40" s="12">
        <v>2376158</v>
      </c>
      <c r="F40" s="12">
        <v>5757</v>
      </c>
      <c r="G40" s="12">
        <v>1441690</v>
      </c>
      <c r="H40" s="12">
        <v>58086</v>
      </c>
      <c r="I40" s="12">
        <v>19886716</v>
      </c>
      <c r="J40" s="12">
        <v>6252</v>
      </c>
      <c r="K40" s="12">
        <v>857220</v>
      </c>
      <c r="L40" s="12">
        <v>6494</v>
      </c>
      <c r="M40" s="12">
        <v>1618587</v>
      </c>
      <c r="N40" s="12">
        <v>2783</v>
      </c>
      <c r="O40" s="12">
        <v>977363</v>
      </c>
    </row>
    <row r="41" spans="1:15" ht="18.75" customHeight="1">
      <c r="A41" s="367">
        <v>2</v>
      </c>
      <c r="B41" s="12">
        <v>980</v>
      </c>
      <c r="C41" s="12">
        <v>247896</v>
      </c>
      <c r="D41" s="12">
        <v>19180</v>
      </c>
      <c r="E41" s="12">
        <v>2487861</v>
      </c>
      <c r="F41" s="12">
        <v>6334</v>
      </c>
      <c r="G41" s="12">
        <v>1573070</v>
      </c>
      <c r="H41" s="12">
        <v>58571</v>
      </c>
      <c r="I41" s="12">
        <v>20257057</v>
      </c>
      <c r="J41" s="12">
        <v>6136</v>
      </c>
      <c r="K41" s="12">
        <v>837022</v>
      </c>
      <c r="L41" s="12">
        <v>8244</v>
      </c>
      <c r="M41" s="12">
        <v>1906967</v>
      </c>
      <c r="N41" s="12">
        <v>2938</v>
      </c>
      <c r="O41" s="12">
        <v>915492</v>
      </c>
    </row>
    <row r="42" spans="1:15" ht="18.75" customHeight="1">
      <c r="A42" s="367">
        <v>3</v>
      </c>
      <c r="B42" s="12">
        <v>954</v>
      </c>
      <c r="C42" s="12">
        <v>230244</v>
      </c>
      <c r="D42" s="12">
        <v>16755</v>
      </c>
      <c r="E42" s="12">
        <v>2129891</v>
      </c>
      <c r="F42" s="12">
        <v>5620</v>
      </c>
      <c r="G42" s="12">
        <v>1412966</v>
      </c>
      <c r="H42" s="12">
        <v>57365</v>
      </c>
      <c r="I42" s="12">
        <v>19557545</v>
      </c>
      <c r="J42" s="12">
        <v>7270</v>
      </c>
      <c r="K42" s="12">
        <v>1115763</v>
      </c>
      <c r="L42" s="12">
        <v>10497</v>
      </c>
      <c r="M42" s="12">
        <v>2152438</v>
      </c>
      <c r="N42" s="12">
        <v>2875</v>
      </c>
      <c r="O42" s="12">
        <v>944528</v>
      </c>
    </row>
    <row r="43" spans="1:15" ht="18.75" customHeight="1">
      <c r="A43" s="367">
        <v>4</v>
      </c>
      <c r="B43" s="12">
        <v>992</v>
      </c>
      <c r="C43" s="12">
        <v>258113</v>
      </c>
      <c r="D43" s="12">
        <v>15876</v>
      </c>
      <c r="E43" s="12">
        <v>2120449</v>
      </c>
      <c r="F43" s="12">
        <v>5534</v>
      </c>
      <c r="G43" s="12">
        <v>1416961</v>
      </c>
      <c r="H43" s="12">
        <v>61187</v>
      </c>
      <c r="I43" s="12">
        <v>20808865</v>
      </c>
      <c r="J43" s="12">
        <v>6670</v>
      </c>
      <c r="K43" s="12">
        <v>1084181</v>
      </c>
      <c r="L43" s="12">
        <v>10279</v>
      </c>
      <c r="M43" s="12">
        <v>2321069</v>
      </c>
      <c r="N43" s="12">
        <v>3070</v>
      </c>
      <c r="O43" s="12">
        <v>905933</v>
      </c>
    </row>
    <row r="44" spans="1:15" ht="18.75" customHeight="1">
      <c r="A44" s="36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8.75" customHeight="1">
      <c r="A45" s="367">
        <v>5</v>
      </c>
      <c r="B45" s="12">
        <v>641</v>
      </c>
      <c r="C45" s="12">
        <v>32556</v>
      </c>
      <c r="D45" s="12">
        <v>15326</v>
      </c>
      <c r="E45" s="12">
        <v>2000274</v>
      </c>
      <c r="F45" s="12">
        <v>5977</v>
      </c>
      <c r="G45" s="12">
        <v>1496220</v>
      </c>
      <c r="H45" s="12">
        <v>61562</v>
      </c>
      <c r="I45" s="12">
        <v>21021067</v>
      </c>
      <c r="J45" s="12">
        <v>6625</v>
      </c>
      <c r="K45" s="12">
        <v>1112620</v>
      </c>
      <c r="L45" s="12">
        <v>9683</v>
      </c>
      <c r="M45" s="12">
        <v>2295566</v>
      </c>
      <c r="N45" s="12">
        <v>4503</v>
      </c>
      <c r="O45" s="12">
        <v>1120760</v>
      </c>
    </row>
    <row r="46" spans="1:15" ht="18.75" customHeight="1">
      <c r="A46" s="367">
        <v>6</v>
      </c>
      <c r="B46" s="12">
        <v>533</v>
      </c>
      <c r="C46" s="12">
        <v>27804</v>
      </c>
      <c r="D46" s="12">
        <v>15271</v>
      </c>
      <c r="E46" s="12">
        <v>2309957</v>
      </c>
      <c r="F46" s="12">
        <v>6006</v>
      </c>
      <c r="G46" s="12">
        <v>1504750</v>
      </c>
      <c r="H46" s="12">
        <v>63054</v>
      </c>
      <c r="I46" s="12">
        <v>21164182</v>
      </c>
      <c r="J46" s="12">
        <v>6094</v>
      </c>
      <c r="K46" s="12">
        <v>1051959</v>
      </c>
      <c r="L46" s="12">
        <v>11133</v>
      </c>
      <c r="M46" s="12">
        <v>2668143</v>
      </c>
      <c r="N46" s="12">
        <v>4652</v>
      </c>
      <c r="O46" s="12">
        <v>1091408</v>
      </c>
    </row>
    <row r="47" spans="1:15" ht="18.75" customHeight="1">
      <c r="A47" s="367">
        <v>7</v>
      </c>
      <c r="B47" s="12">
        <v>482</v>
      </c>
      <c r="C47" s="12">
        <v>25560</v>
      </c>
      <c r="D47" s="12">
        <v>13609</v>
      </c>
      <c r="E47" s="12">
        <v>2453967</v>
      </c>
      <c r="F47" s="12">
        <v>6078</v>
      </c>
      <c r="G47" s="12">
        <v>1554306</v>
      </c>
      <c r="H47" s="12">
        <v>65107</v>
      </c>
      <c r="I47" s="12">
        <v>21914142</v>
      </c>
      <c r="J47" s="12">
        <v>6440</v>
      </c>
      <c r="K47" s="12">
        <v>1103851</v>
      </c>
      <c r="L47" s="12">
        <v>13375</v>
      </c>
      <c r="M47" s="12">
        <v>3180621</v>
      </c>
      <c r="N47" s="12">
        <v>3671</v>
      </c>
      <c r="O47" s="12">
        <v>956162</v>
      </c>
    </row>
    <row r="48" spans="1:15" ht="18.75" customHeight="1">
      <c r="A48" s="367">
        <v>8</v>
      </c>
      <c r="B48" s="12">
        <v>355</v>
      </c>
      <c r="C48" s="12">
        <v>19972</v>
      </c>
      <c r="D48" s="12">
        <v>12818</v>
      </c>
      <c r="E48" s="12">
        <v>1872223</v>
      </c>
      <c r="F48" s="12">
        <v>6586</v>
      </c>
      <c r="G48" s="12">
        <v>1703630</v>
      </c>
      <c r="H48" s="12">
        <v>63871</v>
      </c>
      <c r="I48" s="12">
        <v>21878137</v>
      </c>
      <c r="J48" s="12">
        <v>6416</v>
      </c>
      <c r="K48" s="12">
        <v>1104778</v>
      </c>
      <c r="L48" s="12">
        <v>15322</v>
      </c>
      <c r="M48" s="12">
        <v>3521589</v>
      </c>
      <c r="N48" s="12">
        <v>3542</v>
      </c>
      <c r="O48" s="12">
        <v>918415</v>
      </c>
    </row>
    <row r="49" spans="1:15" ht="18.75" customHeight="1">
      <c r="A49" s="36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8.75" customHeight="1">
      <c r="A50" s="367">
        <v>9</v>
      </c>
      <c r="B50" s="12">
        <v>391</v>
      </c>
      <c r="C50" s="12">
        <v>31532</v>
      </c>
      <c r="D50" s="12">
        <v>14256</v>
      </c>
      <c r="E50" s="12">
        <v>1867643</v>
      </c>
      <c r="F50" s="12">
        <v>6949</v>
      </c>
      <c r="G50" s="12">
        <v>1856937</v>
      </c>
      <c r="H50" s="12">
        <v>62003</v>
      </c>
      <c r="I50" s="12">
        <v>21694599</v>
      </c>
      <c r="J50" s="12">
        <v>6366</v>
      </c>
      <c r="K50" s="12">
        <v>1136348</v>
      </c>
      <c r="L50" s="12">
        <v>15752</v>
      </c>
      <c r="M50" s="12">
        <v>3685503</v>
      </c>
      <c r="N50" s="12">
        <v>3618</v>
      </c>
      <c r="O50" s="12">
        <v>927832</v>
      </c>
    </row>
    <row r="51" spans="1:15" ht="18.75" customHeight="1">
      <c r="A51" s="367">
        <v>10</v>
      </c>
      <c r="B51" s="12">
        <v>426</v>
      </c>
      <c r="C51" s="12">
        <v>36602</v>
      </c>
      <c r="D51" s="12">
        <v>16767</v>
      </c>
      <c r="E51" s="12">
        <v>1832909</v>
      </c>
      <c r="F51" s="12">
        <v>7573</v>
      </c>
      <c r="G51" s="12">
        <v>2062975</v>
      </c>
      <c r="H51" s="12">
        <v>63276</v>
      </c>
      <c r="I51" s="12">
        <v>22139511</v>
      </c>
      <c r="J51" s="12">
        <v>7319</v>
      </c>
      <c r="K51" s="12">
        <v>1377552</v>
      </c>
      <c r="L51" s="12">
        <v>14387</v>
      </c>
      <c r="M51" s="12">
        <v>3408413</v>
      </c>
      <c r="N51" s="12">
        <v>3474</v>
      </c>
      <c r="O51" s="12">
        <v>947000</v>
      </c>
    </row>
    <row r="52" spans="1:15" ht="18.75" customHeight="1">
      <c r="A52" s="367">
        <v>11</v>
      </c>
      <c r="B52" s="12">
        <v>458</v>
      </c>
      <c r="C52" s="12">
        <v>41362</v>
      </c>
      <c r="D52" s="12">
        <v>16646</v>
      </c>
      <c r="E52" s="12">
        <v>1723093</v>
      </c>
      <c r="F52" s="12">
        <v>7649</v>
      </c>
      <c r="G52" s="12">
        <v>2135460</v>
      </c>
      <c r="H52" s="12">
        <v>64455</v>
      </c>
      <c r="I52" s="12">
        <v>22060386</v>
      </c>
      <c r="J52" s="12">
        <v>7382</v>
      </c>
      <c r="K52" s="12">
        <v>1384918</v>
      </c>
      <c r="L52" s="12">
        <v>13091</v>
      </c>
      <c r="M52" s="12">
        <v>2931910</v>
      </c>
      <c r="N52" s="12">
        <v>3471</v>
      </c>
      <c r="O52" s="12">
        <v>948678</v>
      </c>
    </row>
    <row r="53" spans="1:15" ht="18.75" customHeight="1">
      <c r="A53" s="366">
        <v>12</v>
      </c>
      <c r="B53" s="119">
        <v>458</v>
      </c>
      <c r="C53" s="119">
        <v>43854</v>
      </c>
      <c r="D53" s="119">
        <v>15012</v>
      </c>
      <c r="E53" s="119">
        <v>1758566</v>
      </c>
      <c r="F53" s="119">
        <v>7247</v>
      </c>
      <c r="G53" s="119">
        <v>2155874</v>
      </c>
      <c r="H53" s="119">
        <v>72320</v>
      </c>
      <c r="I53" s="119">
        <v>23667515</v>
      </c>
      <c r="J53" s="119">
        <v>6150</v>
      </c>
      <c r="K53" s="119">
        <v>1262957</v>
      </c>
      <c r="L53" s="119">
        <v>10503</v>
      </c>
      <c r="M53" s="119">
        <v>2380588</v>
      </c>
      <c r="N53" s="119">
        <v>3648</v>
      </c>
      <c r="O53" s="119">
        <v>1000325</v>
      </c>
    </row>
    <row r="54" ht="18.75" customHeight="1">
      <c r="A54" s="10" t="s">
        <v>380</v>
      </c>
    </row>
  </sheetData>
  <sheetProtection/>
  <mergeCells count="17">
    <mergeCell ref="A32:A33"/>
    <mergeCell ref="A3:M3"/>
    <mergeCell ref="N32:O32"/>
    <mergeCell ref="J32:K32"/>
    <mergeCell ref="F32:G32"/>
    <mergeCell ref="H32:I32"/>
    <mergeCell ref="B5:C5"/>
    <mergeCell ref="B32:C32"/>
    <mergeCell ref="D32:E32"/>
    <mergeCell ref="L1:M1"/>
    <mergeCell ref="A5:A6"/>
    <mergeCell ref="J5:K5"/>
    <mergeCell ref="L32:M32"/>
    <mergeCell ref="L5:M5"/>
    <mergeCell ref="D5:E5"/>
    <mergeCell ref="F5:G5"/>
    <mergeCell ref="H5:I5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PageLayoutView="0" workbookViewId="0" topLeftCell="A1">
      <selection activeCell="A1" sqref="A1"/>
    </sheetView>
  </sheetViews>
  <sheetFormatPr defaultColWidth="8.796875" defaultRowHeight="18.75" customHeight="1"/>
  <cols>
    <col min="1" max="17" width="10.59765625" style="0" customWidth="1"/>
    <col min="18" max="18" width="13.09765625" style="0" customWidth="1"/>
    <col min="19" max="16384" width="10.59765625" style="0" customWidth="1"/>
  </cols>
  <sheetData>
    <row r="1" spans="1:20" ht="18.75" customHeight="1">
      <c r="A1" s="107" t="s">
        <v>420</v>
      </c>
      <c r="B1" s="3"/>
      <c r="C1" s="3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3"/>
      <c r="R1" s="3"/>
      <c r="S1" s="108" t="s">
        <v>466</v>
      </c>
      <c r="T1" s="109"/>
    </row>
    <row r="2" spans="1:20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3"/>
      <c r="O2" s="3"/>
      <c r="P2" s="3"/>
      <c r="Q2" s="3"/>
      <c r="R2" s="3"/>
      <c r="S2" s="3"/>
      <c r="T2" s="3"/>
    </row>
    <row r="3" spans="1:20" ht="18.75" customHeight="1">
      <c r="A3" s="112" t="s">
        <v>419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N3" s="429" t="s">
        <v>491</v>
      </c>
      <c r="O3" s="429"/>
      <c r="P3" s="429"/>
      <c r="Q3" s="429"/>
      <c r="R3" s="429"/>
      <c r="S3" s="429"/>
      <c r="T3" s="429"/>
    </row>
    <row r="4" spans="1:20" ht="18.75" customHeight="1">
      <c r="A4" s="278" t="s">
        <v>418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N4" s="430" t="s">
        <v>492</v>
      </c>
      <c r="O4" s="430"/>
      <c r="P4" s="430"/>
      <c r="Q4" s="430"/>
      <c r="R4" s="430"/>
      <c r="S4" s="430"/>
      <c r="T4" s="430"/>
    </row>
    <row r="5" spans="1:20" ht="18.7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N5" s="3"/>
      <c r="O5" s="3"/>
      <c r="P5" s="3"/>
      <c r="Q5" s="3"/>
      <c r="R5" s="3"/>
      <c r="S5" s="3"/>
      <c r="T5" s="3"/>
    </row>
    <row r="6" spans="1:20" ht="18.75" customHeight="1">
      <c r="A6" s="393" t="s">
        <v>417</v>
      </c>
      <c r="B6" s="243" t="s">
        <v>416</v>
      </c>
      <c r="C6" s="242"/>
      <c r="D6" s="244"/>
      <c r="E6" s="276" t="s">
        <v>415</v>
      </c>
      <c r="F6" s="93" t="s">
        <v>414</v>
      </c>
      <c r="G6" s="242"/>
      <c r="H6" s="242"/>
      <c r="I6" s="244"/>
      <c r="J6" s="392" t="s">
        <v>413</v>
      </c>
      <c r="K6" s="247" t="s">
        <v>412</v>
      </c>
      <c r="N6" s="393" t="s">
        <v>465</v>
      </c>
      <c r="O6" s="276" t="s">
        <v>262</v>
      </c>
      <c r="P6" s="428" t="s">
        <v>464</v>
      </c>
      <c r="Q6" s="243" t="s">
        <v>463</v>
      </c>
      <c r="R6" s="244"/>
      <c r="S6" s="276" t="s">
        <v>462</v>
      </c>
      <c r="T6" s="245" t="s">
        <v>461</v>
      </c>
    </row>
    <row r="7" spans="1:20" ht="18.75" customHeight="1">
      <c r="A7" s="230"/>
      <c r="B7" s="226" t="s">
        <v>122</v>
      </c>
      <c r="C7" s="391" t="s">
        <v>411</v>
      </c>
      <c r="D7" s="391" t="s">
        <v>410</v>
      </c>
      <c r="E7" s="228"/>
      <c r="F7" s="90" t="s">
        <v>122</v>
      </c>
      <c r="G7" s="42"/>
      <c r="H7" s="42"/>
      <c r="I7" s="42"/>
      <c r="J7" s="390"/>
      <c r="K7" s="240"/>
      <c r="N7" s="97"/>
      <c r="O7" s="99"/>
      <c r="P7" s="8" t="s">
        <v>460</v>
      </c>
      <c r="Q7" s="389" t="s">
        <v>460</v>
      </c>
      <c r="R7" s="8" t="s">
        <v>459</v>
      </c>
      <c r="S7" s="99"/>
      <c r="T7" s="101"/>
    </row>
    <row r="8" spans="1:20" ht="18.75" customHeight="1">
      <c r="A8" s="97"/>
      <c r="B8" s="99"/>
      <c r="C8" s="99"/>
      <c r="D8" s="99"/>
      <c r="E8" s="99"/>
      <c r="F8" s="101"/>
      <c r="G8" s="389" t="s">
        <v>409</v>
      </c>
      <c r="H8" s="16" t="s">
        <v>408</v>
      </c>
      <c r="I8" s="389" t="s">
        <v>407</v>
      </c>
      <c r="J8" s="388"/>
      <c r="K8" s="237"/>
      <c r="N8" s="427" t="s">
        <v>92</v>
      </c>
      <c r="O8" s="426">
        <f>SUM(P8:T8)</f>
        <v>344</v>
      </c>
      <c r="P8" s="3">
        <v>12</v>
      </c>
      <c r="Q8" s="3">
        <v>51</v>
      </c>
      <c r="R8" s="3">
        <v>188</v>
      </c>
      <c r="S8" s="3">
        <v>2</v>
      </c>
      <c r="T8" s="3">
        <v>91</v>
      </c>
    </row>
    <row r="9" spans="1:20" ht="18.75" customHeight="1">
      <c r="A9" s="36" t="s">
        <v>14</v>
      </c>
      <c r="B9" s="270">
        <f>SUM(C9:D9)</f>
        <v>520577</v>
      </c>
      <c r="C9" s="258">
        <v>181063</v>
      </c>
      <c r="D9" s="258">
        <v>339514</v>
      </c>
      <c r="E9" s="258">
        <v>1753</v>
      </c>
      <c r="F9" s="18">
        <f>SUM(G9:I9)</f>
        <v>7402</v>
      </c>
      <c r="G9" s="387">
        <v>6759</v>
      </c>
      <c r="H9" s="42">
        <v>300</v>
      </c>
      <c r="I9" s="42">
        <v>343</v>
      </c>
      <c r="J9" s="258">
        <v>19625</v>
      </c>
      <c r="K9" s="261" t="s">
        <v>4</v>
      </c>
      <c r="N9" s="406">
        <v>6</v>
      </c>
      <c r="O9" s="425">
        <f>SUM(P9:T9)</f>
        <v>343</v>
      </c>
      <c r="P9" s="3">
        <v>12</v>
      </c>
      <c r="Q9" s="3">
        <v>51</v>
      </c>
      <c r="R9" s="3">
        <v>187</v>
      </c>
      <c r="S9" s="3">
        <v>2</v>
      </c>
      <c r="T9" s="3">
        <v>91</v>
      </c>
    </row>
    <row r="10" spans="1:20" ht="18.75" customHeight="1">
      <c r="A10" s="23">
        <v>6</v>
      </c>
      <c r="B10" s="259">
        <f>SUM(C10:D10)</f>
        <v>532388</v>
      </c>
      <c r="C10" s="258">
        <v>185044</v>
      </c>
      <c r="D10" s="258">
        <v>347344</v>
      </c>
      <c r="E10" s="258">
        <v>1256</v>
      </c>
      <c r="F10" s="24">
        <f>SUM(G10:I10)</f>
        <v>7284</v>
      </c>
      <c r="G10" s="387">
        <v>6859</v>
      </c>
      <c r="H10" s="261">
        <v>424</v>
      </c>
      <c r="I10" s="261">
        <v>1</v>
      </c>
      <c r="J10" s="258">
        <v>37528</v>
      </c>
      <c r="K10" s="261" t="s">
        <v>4</v>
      </c>
      <c r="N10" s="406">
        <v>7</v>
      </c>
      <c r="O10" s="425">
        <f>SUM(P10:T10)</f>
        <v>344</v>
      </c>
      <c r="P10" s="12">
        <v>11</v>
      </c>
      <c r="Q10" s="12">
        <v>52</v>
      </c>
      <c r="R10" s="12">
        <v>188</v>
      </c>
      <c r="S10" s="12">
        <v>2</v>
      </c>
      <c r="T10" s="12">
        <v>91</v>
      </c>
    </row>
    <row r="11" spans="1:20" ht="18.75" customHeight="1">
      <c r="A11" s="23">
        <v>7</v>
      </c>
      <c r="B11" s="259">
        <f>SUM(C11:D11)</f>
        <v>542450</v>
      </c>
      <c r="C11" s="258">
        <v>187307</v>
      </c>
      <c r="D11" s="258">
        <v>355143</v>
      </c>
      <c r="E11" s="258">
        <v>1257</v>
      </c>
      <c r="F11" s="24">
        <f>SUM(G11:I11)</f>
        <v>7284</v>
      </c>
      <c r="G11" s="386">
        <v>6686</v>
      </c>
      <c r="H11" s="261">
        <v>598</v>
      </c>
      <c r="I11" s="261" t="s">
        <v>4</v>
      </c>
      <c r="J11" s="258">
        <v>85867</v>
      </c>
      <c r="K11" s="258">
        <v>15718</v>
      </c>
      <c r="N11" s="424">
        <v>8</v>
      </c>
      <c r="O11" s="423">
        <f>SUM(P11:T11)</f>
        <v>345</v>
      </c>
      <c r="P11" s="125">
        <v>11</v>
      </c>
      <c r="Q11" s="125">
        <v>52</v>
      </c>
      <c r="R11" s="125">
        <v>188</v>
      </c>
      <c r="S11" s="125">
        <v>2</v>
      </c>
      <c r="T11" s="125">
        <v>92</v>
      </c>
    </row>
    <row r="12" spans="1:20" ht="18.75" customHeight="1">
      <c r="A12" s="23">
        <v>8</v>
      </c>
      <c r="B12" s="259">
        <f>SUM(C12:D12)</f>
        <v>542401</v>
      </c>
      <c r="C12" s="258">
        <v>185158</v>
      </c>
      <c r="D12" s="258">
        <v>357243</v>
      </c>
      <c r="E12" s="258">
        <v>1265</v>
      </c>
      <c r="F12" s="24">
        <f>SUM(G12:I12)</f>
        <v>7238</v>
      </c>
      <c r="G12" s="386">
        <v>6422</v>
      </c>
      <c r="H12" s="261">
        <v>816</v>
      </c>
      <c r="I12" s="261" t="s">
        <v>4</v>
      </c>
      <c r="J12" s="258">
        <v>195067</v>
      </c>
      <c r="K12" s="258">
        <v>73781</v>
      </c>
      <c r="N12" s="422">
        <v>9</v>
      </c>
      <c r="O12" s="421">
        <f>SUM(P12:T12)</f>
        <v>343</v>
      </c>
      <c r="P12" s="282">
        <v>11</v>
      </c>
      <c r="Q12" s="282">
        <v>52</v>
      </c>
      <c r="R12" s="282">
        <v>188</v>
      </c>
      <c r="S12" s="282">
        <v>1</v>
      </c>
      <c r="T12" s="282">
        <v>91</v>
      </c>
    </row>
    <row r="13" spans="1:20" ht="18.75" customHeight="1">
      <c r="A13" s="385">
        <v>9</v>
      </c>
      <c r="B13" s="384">
        <f>SUM(C13:D13)</f>
        <v>527748</v>
      </c>
      <c r="C13" s="382">
        <v>174570</v>
      </c>
      <c r="D13" s="382">
        <v>353178</v>
      </c>
      <c r="E13" s="382">
        <v>1105</v>
      </c>
      <c r="F13" s="382">
        <f>SUM(G13:I13)</f>
        <v>7236</v>
      </c>
      <c r="G13" s="382">
        <v>6221</v>
      </c>
      <c r="H13" s="382">
        <v>1015</v>
      </c>
      <c r="I13" s="383" t="s">
        <v>159</v>
      </c>
      <c r="J13" s="382">
        <v>335326</v>
      </c>
      <c r="K13" s="382">
        <v>65969</v>
      </c>
      <c r="N13" s="3" t="s">
        <v>458</v>
      </c>
      <c r="O13" s="3"/>
      <c r="P13" s="3"/>
      <c r="Q13" s="3"/>
      <c r="R13" s="3"/>
      <c r="S13" s="3"/>
      <c r="T13" s="3"/>
    </row>
    <row r="14" spans="1:11" ht="18.75" customHeight="1">
      <c r="A14" s="42" t="s">
        <v>406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7" spans="1:20" ht="18.75" customHeight="1">
      <c r="A17" s="112" t="s">
        <v>427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N17" s="112" t="s">
        <v>471</v>
      </c>
      <c r="O17" s="112"/>
      <c r="P17" s="112"/>
      <c r="Q17" s="112"/>
      <c r="R17" s="112"/>
      <c r="S17" s="112"/>
      <c r="T17" s="112"/>
    </row>
    <row r="18" spans="1:20" ht="18.75" customHeight="1">
      <c r="A18" s="278" t="s">
        <v>428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N18" s="278" t="s">
        <v>490</v>
      </c>
      <c r="O18" s="279"/>
      <c r="P18" s="279"/>
      <c r="Q18" s="279"/>
      <c r="R18" s="279"/>
      <c r="S18" s="279"/>
      <c r="T18" s="279"/>
    </row>
    <row r="19" spans="1:20" ht="18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N19" s="3"/>
      <c r="O19" s="2"/>
      <c r="P19" s="2"/>
      <c r="Q19" s="2"/>
      <c r="R19" s="2"/>
      <c r="S19" s="2"/>
      <c r="T19" s="440" t="s">
        <v>485</v>
      </c>
    </row>
    <row r="20" spans="1:20" ht="18.75" customHeight="1">
      <c r="A20" s="393" t="s">
        <v>417</v>
      </c>
      <c r="B20" s="245" t="s">
        <v>426</v>
      </c>
      <c r="C20" s="183"/>
      <c r="D20" s="182"/>
      <c r="E20" s="93" t="s">
        <v>425</v>
      </c>
      <c r="F20" s="242"/>
      <c r="G20" s="242"/>
      <c r="H20" s="242"/>
      <c r="I20" s="242"/>
      <c r="J20" s="242"/>
      <c r="K20" s="242"/>
      <c r="N20" s="393" t="s">
        <v>465</v>
      </c>
      <c r="O20" s="276" t="s">
        <v>262</v>
      </c>
      <c r="P20" s="93" t="s">
        <v>484</v>
      </c>
      <c r="Q20" s="244"/>
      <c r="R20" s="447" t="s">
        <v>483</v>
      </c>
      <c r="S20" s="447" t="s">
        <v>482</v>
      </c>
      <c r="T20" s="446" t="s">
        <v>481</v>
      </c>
    </row>
    <row r="21" spans="1:20" ht="18.75" customHeight="1">
      <c r="A21" s="230"/>
      <c r="B21" s="398"/>
      <c r="C21" s="152"/>
      <c r="D21" s="230"/>
      <c r="E21" s="90" t="s">
        <v>424</v>
      </c>
      <c r="F21" s="231"/>
      <c r="G21" s="235"/>
      <c r="H21" s="238" t="s">
        <v>423</v>
      </c>
      <c r="I21" s="88"/>
      <c r="J21" s="88"/>
      <c r="K21" s="88"/>
      <c r="N21" s="97"/>
      <c r="O21" s="99"/>
      <c r="P21" s="7" t="s">
        <v>480</v>
      </c>
      <c r="Q21" s="7" t="s">
        <v>479</v>
      </c>
      <c r="R21" s="99"/>
      <c r="S21" s="99"/>
      <c r="T21" s="101"/>
    </row>
    <row r="22" spans="1:20" ht="18.75" customHeight="1">
      <c r="A22" s="97"/>
      <c r="B22" s="101"/>
      <c r="C22" s="96"/>
      <c r="D22" s="97"/>
      <c r="E22" s="101"/>
      <c r="F22" s="96"/>
      <c r="G22" s="97"/>
      <c r="H22" s="238" t="s">
        <v>422</v>
      </c>
      <c r="I22" s="88"/>
      <c r="J22" s="88"/>
      <c r="K22" s="88"/>
      <c r="N22" s="427" t="s">
        <v>92</v>
      </c>
      <c r="O22" s="12">
        <f>SUM(P22:T22)</f>
        <v>135233</v>
      </c>
      <c r="P22" s="12">
        <v>77737</v>
      </c>
      <c r="Q22" s="12">
        <v>7951</v>
      </c>
      <c r="R22" s="12">
        <v>46321</v>
      </c>
      <c r="S22" s="12">
        <v>3151</v>
      </c>
      <c r="T22" s="3">
        <v>73</v>
      </c>
    </row>
    <row r="23" spans="1:20" ht="18.75" customHeight="1">
      <c r="A23" s="17" t="s">
        <v>92</v>
      </c>
      <c r="B23" s="42"/>
      <c r="C23" s="42"/>
      <c r="D23" s="18">
        <f>SUM(G23:K23)</f>
        <v>452368</v>
      </c>
      <c r="E23" s="42"/>
      <c r="F23" s="42"/>
      <c r="G23" s="258">
        <v>452368</v>
      </c>
      <c r="H23" s="42"/>
      <c r="I23" s="42"/>
      <c r="J23" s="42"/>
      <c r="K23" s="397" t="s">
        <v>4</v>
      </c>
      <c r="N23" s="406">
        <v>6</v>
      </c>
      <c r="O23" s="12">
        <f>SUM(P23:T23)</f>
        <v>133365</v>
      </c>
      <c r="P23" s="12">
        <v>75625</v>
      </c>
      <c r="Q23" s="12">
        <v>7710</v>
      </c>
      <c r="R23" s="12">
        <v>46797</v>
      </c>
      <c r="S23" s="12">
        <v>3156</v>
      </c>
      <c r="T23" s="3">
        <v>77</v>
      </c>
    </row>
    <row r="24" spans="1:20" ht="18.75" customHeight="1">
      <c r="A24" s="23">
        <v>6</v>
      </c>
      <c r="B24" s="42"/>
      <c r="C24" s="42"/>
      <c r="D24" s="24">
        <f>SUM(G24:K24)</f>
        <v>403235</v>
      </c>
      <c r="E24" s="42"/>
      <c r="F24" s="42"/>
      <c r="G24" s="258">
        <v>403235</v>
      </c>
      <c r="H24" s="42"/>
      <c r="I24" s="42"/>
      <c r="J24" s="42"/>
      <c r="K24" s="397" t="s">
        <v>4</v>
      </c>
      <c r="N24" s="406">
        <v>7</v>
      </c>
      <c r="O24" s="12">
        <f>SUM(P24:T24)</f>
        <v>137747</v>
      </c>
      <c r="P24" s="12">
        <v>77067</v>
      </c>
      <c r="Q24" s="12">
        <v>8052</v>
      </c>
      <c r="R24" s="12">
        <v>49703</v>
      </c>
      <c r="S24" s="12">
        <v>2843</v>
      </c>
      <c r="T24" s="12">
        <v>82</v>
      </c>
    </row>
    <row r="25" spans="1:20" ht="18.75" customHeight="1">
      <c r="A25" s="23">
        <v>7</v>
      </c>
      <c r="B25" s="42"/>
      <c r="C25" s="42"/>
      <c r="D25" s="24">
        <f>SUM(G25:K25)</f>
        <v>382000</v>
      </c>
      <c r="E25" s="258"/>
      <c r="F25" s="258"/>
      <c r="G25" s="258">
        <v>382000</v>
      </c>
      <c r="H25" s="258"/>
      <c r="I25" s="258"/>
      <c r="J25" s="258"/>
      <c r="K25" s="397" t="s">
        <v>4</v>
      </c>
      <c r="N25" s="424">
        <v>8</v>
      </c>
      <c r="O25" s="12">
        <f>SUM(P25:T25)</f>
        <v>137860</v>
      </c>
      <c r="P25" s="125">
        <v>75818</v>
      </c>
      <c r="Q25" s="125">
        <v>8261</v>
      </c>
      <c r="R25" s="125">
        <v>51165</v>
      </c>
      <c r="S25" s="125">
        <v>2553</v>
      </c>
      <c r="T25" s="125">
        <v>63</v>
      </c>
    </row>
    <row r="26" spans="1:20" ht="18.75" customHeight="1">
      <c r="A26" s="23">
        <v>8</v>
      </c>
      <c r="B26" s="42"/>
      <c r="C26" s="42"/>
      <c r="D26" s="24">
        <f>SUM(G26:K26)</f>
        <v>367000</v>
      </c>
      <c r="E26" s="258"/>
      <c r="F26" s="258"/>
      <c r="G26" s="258">
        <v>367000</v>
      </c>
      <c r="H26" s="258"/>
      <c r="I26" s="258"/>
      <c r="J26" s="258"/>
      <c r="K26" s="397" t="s">
        <v>4</v>
      </c>
      <c r="N26" s="422">
        <v>9</v>
      </c>
      <c r="O26" s="431">
        <f>SUM(P26:T26)</f>
        <v>140927</v>
      </c>
      <c r="P26" s="445">
        <v>78981</v>
      </c>
      <c r="Q26" s="445">
        <v>9036</v>
      </c>
      <c r="R26" s="445">
        <v>50210</v>
      </c>
      <c r="S26" s="445">
        <v>2625</v>
      </c>
      <c r="T26" s="445">
        <v>75</v>
      </c>
    </row>
    <row r="27" spans="1:20" ht="18.75" customHeight="1">
      <c r="A27" s="385">
        <v>9</v>
      </c>
      <c r="B27" s="396"/>
      <c r="C27" s="396"/>
      <c r="D27" s="382">
        <f>SUM(G27:K27)</f>
        <v>354000</v>
      </c>
      <c r="E27" s="396"/>
      <c r="F27" s="382"/>
      <c r="G27" s="382">
        <v>354000</v>
      </c>
      <c r="H27" s="382"/>
      <c r="I27" s="382"/>
      <c r="J27" s="382"/>
      <c r="K27" s="395" t="s">
        <v>283</v>
      </c>
      <c r="N27" s="3" t="s">
        <v>458</v>
      </c>
      <c r="O27" s="3"/>
      <c r="P27" s="3"/>
      <c r="Q27" s="3"/>
      <c r="R27" s="3"/>
      <c r="S27" s="3"/>
      <c r="T27" s="3"/>
    </row>
    <row r="28" spans="1:11" ht="18.75" customHeight="1">
      <c r="A28" s="394" t="s">
        <v>421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</row>
    <row r="31" spans="1:11" ht="18.75" customHeight="1">
      <c r="A31" s="112" t="s">
        <v>439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20" ht="18.75" customHeight="1">
      <c r="A32" s="278" t="s">
        <v>438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N32" s="112" t="s">
        <v>471</v>
      </c>
      <c r="O32" s="112"/>
      <c r="P32" s="112"/>
      <c r="Q32" s="112"/>
      <c r="R32" s="112"/>
      <c r="S32" s="112"/>
      <c r="T32" s="112"/>
    </row>
    <row r="33" spans="1:20" ht="18.7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N33" s="278" t="s">
        <v>493</v>
      </c>
      <c r="O33" s="278"/>
      <c r="P33" s="278"/>
      <c r="Q33" s="278"/>
      <c r="R33" s="278"/>
      <c r="S33" s="278"/>
      <c r="T33" s="278"/>
    </row>
    <row r="34" spans="1:20" ht="18.75" customHeight="1" thickBot="1">
      <c r="A34" s="393" t="s">
        <v>417</v>
      </c>
      <c r="B34" s="93" t="s">
        <v>441</v>
      </c>
      <c r="C34" s="242"/>
      <c r="D34" s="242"/>
      <c r="E34" s="242"/>
      <c r="F34" s="242"/>
      <c r="G34" s="242"/>
      <c r="H34" s="244"/>
      <c r="I34" s="410" t="s">
        <v>437</v>
      </c>
      <c r="J34" s="409"/>
      <c r="K34" s="409"/>
      <c r="N34" s="22"/>
      <c r="O34" s="257"/>
      <c r="P34" s="257"/>
      <c r="Q34" s="257"/>
      <c r="R34" s="257"/>
      <c r="S34" s="257"/>
      <c r="T34" s="397" t="s">
        <v>485</v>
      </c>
    </row>
    <row r="35" spans="1:20" ht="18.75" customHeight="1">
      <c r="A35" s="230"/>
      <c r="B35" s="411" t="s">
        <v>440</v>
      </c>
      <c r="C35" s="235"/>
      <c r="D35" s="87" t="s">
        <v>442</v>
      </c>
      <c r="E35" s="88"/>
      <c r="F35" s="88"/>
      <c r="G35" s="89"/>
      <c r="H35" s="226" t="s">
        <v>436</v>
      </c>
      <c r="I35" s="226" t="s">
        <v>262</v>
      </c>
      <c r="J35" s="232" t="s">
        <v>435</v>
      </c>
      <c r="K35" s="100" t="s">
        <v>434</v>
      </c>
      <c r="N35" s="456" t="s">
        <v>469</v>
      </c>
      <c r="O35" s="182"/>
      <c r="P35" s="243" t="s">
        <v>489</v>
      </c>
      <c r="Q35" s="242"/>
      <c r="R35" s="244"/>
      <c r="S35" s="276" t="s">
        <v>488</v>
      </c>
      <c r="T35" s="245" t="s">
        <v>487</v>
      </c>
    </row>
    <row r="36" spans="1:20" ht="26.25" customHeight="1">
      <c r="A36" s="97"/>
      <c r="B36" s="101"/>
      <c r="C36" s="97"/>
      <c r="D36" s="408" t="s">
        <v>433</v>
      </c>
      <c r="E36" s="408" t="s">
        <v>432</v>
      </c>
      <c r="F36" s="7" t="s">
        <v>431</v>
      </c>
      <c r="G36" s="7" t="s">
        <v>430</v>
      </c>
      <c r="H36" s="99"/>
      <c r="I36" s="99"/>
      <c r="J36" s="224"/>
      <c r="K36" s="237"/>
      <c r="N36" s="152"/>
      <c r="O36" s="230"/>
      <c r="P36" s="226" t="s">
        <v>473</v>
      </c>
      <c r="Q36" s="226" t="s">
        <v>495</v>
      </c>
      <c r="R36" s="232" t="s">
        <v>486</v>
      </c>
      <c r="S36" s="228"/>
      <c r="T36" s="398"/>
    </row>
    <row r="37" spans="1:20" ht="18.75" customHeight="1">
      <c r="A37" s="369" t="s">
        <v>92</v>
      </c>
      <c r="B37" s="10"/>
      <c r="C37" s="407">
        <f>SUM(D37:H37)</f>
        <v>4</v>
      </c>
      <c r="D37" s="10">
        <v>2</v>
      </c>
      <c r="E37" s="10">
        <v>2</v>
      </c>
      <c r="F37" s="404" t="s">
        <v>4</v>
      </c>
      <c r="G37" s="404" t="s">
        <v>4</v>
      </c>
      <c r="H37" s="404" t="s">
        <v>4</v>
      </c>
      <c r="I37" s="361">
        <f>SUM(J37:K37)</f>
        <v>7431</v>
      </c>
      <c r="J37" s="12">
        <v>7431</v>
      </c>
      <c r="K37" s="403" t="s">
        <v>4</v>
      </c>
      <c r="N37" s="96"/>
      <c r="O37" s="97"/>
      <c r="P37" s="99"/>
      <c r="Q37" s="99"/>
      <c r="R37" s="224"/>
      <c r="S37" s="99"/>
      <c r="T37" s="101"/>
    </row>
    <row r="38" spans="1:20" ht="18.75" customHeight="1">
      <c r="A38" s="406">
        <v>6</v>
      </c>
      <c r="B38" s="10"/>
      <c r="C38" s="405">
        <f>SUM(D38:H38)</f>
        <v>3</v>
      </c>
      <c r="D38" s="10">
        <v>2</v>
      </c>
      <c r="E38" s="10">
        <v>1</v>
      </c>
      <c r="F38" s="404" t="s">
        <v>4</v>
      </c>
      <c r="G38" s="404" t="s">
        <v>4</v>
      </c>
      <c r="H38" s="404" t="s">
        <v>4</v>
      </c>
      <c r="I38" s="125">
        <f>SUM(J38:K38)</f>
        <v>4429</v>
      </c>
      <c r="J38" s="12">
        <v>4429</v>
      </c>
      <c r="K38" s="403" t="s">
        <v>4</v>
      </c>
      <c r="N38" s="455" t="s">
        <v>467</v>
      </c>
      <c r="O38" s="454"/>
      <c r="P38" s="270">
        <f>SUM(Q38:R38)</f>
        <v>4747</v>
      </c>
      <c r="Q38" s="258">
        <v>1994</v>
      </c>
      <c r="R38" s="258">
        <v>2753</v>
      </c>
      <c r="S38" s="258">
        <v>42563</v>
      </c>
      <c r="T38" s="22">
        <v>622</v>
      </c>
    </row>
    <row r="39" spans="1:20" ht="18.75" customHeight="1">
      <c r="A39" s="406">
        <v>7</v>
      </c>
      <c r="B39" s="10"/>
      <c r="C39" s="405">
        <f>SUM(D39:H39)</f>
        <v>3</v>
      </c>
      <c r="D39" s="10">
        <v>2</v>
      </c>
      <c r="E39" s="10">
        <v>1</v>
      </c>
      <c r="F39" s="404" t="s">
        <v>4</v>
      </c>
      <c r="G39" s="404" t="s">
        <v>4</v>
      </c>
      <c r="H39" s="404" t="s">
        <v>4</v>
      </c>
      <c r="I39" s="125">
        <f>SUM(J39:K39)</f>
        <v>4434</v>
      </c>
      <c r="J39" s="12">
        <v>4421</v>
      </c>
      <c r="K39" s="10">
        <v>13</v>
      </c>
      <c r="N39" s="453">
        <v>6</v>
      </c>
      <c r="O39" s="452"/>
      <c r="P39" s="259">
        <f>SUM(Q39:R39)</f>
        <v>5033</v>
      </c>
      <c r="Q39" s="258">
        <v>2061</v>
      </c>
      <c r="R39" s="258">
        <v>2972</v>
      </c>
      <c r="S39" s="258">
        <v>41667</v>
      </c>
      <c r="T39" s="22">
        <v>49</v>
      </c>
    </row>
    <row r="40" spans="1:20" ht="18.75" customHeight="1">
      <c r="A40" s="406">
        <v>8</v>
      </c>
      <c r="B40" s="10"/>
      <c r="C40" s="405">
        <f>SUM(D40:H40)</f>
        <v>3</v>
      </c>
      <c r="D40" s="405">
        <v>2</v>
      </c>
      <c r="E40" s="405">
        <v>1</v>
      </c>
      <c r="F40" s="404" t="s">
        <v>4</v>
      </c>
      <c r="G40" s="404" t="s">
        <v>4</v>
      </c>
      <c r="H40" s="404" t="s">
        <v>4</v>
      </c>
      <c r="I40" s="125">
        <f>SUM(J40:K40)</f>
        <v>4409</v>
      </c>
      <c r="J40" s="125">
        <v>4409</v>
      </c>
      <c r="K40" s="403" t="s">
        <v>4</v>
      </c>
      <c r="N40" s="453">
        <v>7</v>
      </c>
      <c r="O40" s="452"/>
      <c r="P40" s="259">
        <f>SUM(Q40:R40)</f>
        <v>5051</v>
      </c>
      <c r="Q40" s="258">
        <v>1986</v>
      </c>
      <c r="R40" s="258">
        <v>3065</v>
      </c>
      <c r="S40" s="258">
        <v>41857</v>
      </c>
      <c r="T40" s="258">
        <v>937</v>
      </c>
    </row>
    <row r="41" spans="1:20" ht="18.75" customHeight="1">
      <c r="A41" s="402">
        <v>9</v>
      </c>
      <c r="B41" s="401"/>
      <c r="C41" s="400">
        <f>SUM(D41:H41)</f>
        <v>2</v>
      </c>
      <c r="D41" s="400">
        <v>2</v>
      </c>
      <c r="E41" s="399" t="s">
        <v>4</v>
      </c>
      <c r="F41" s="399" t="s">
        <v>4</v>
      </c>
      <c r="G41" s="399" t="s">
        <v>4</v>
      </c>
      <c r="H41" s="399" t="s">
        <v>4</v>
      </c>
      <c r="I41" s="282">
        <f>SUM(J41:K41)</f>
        <v>4357</v>
      </c>
      <c r="J41" s="282">
        <v>4357</v>
      </c>
      <c r="K41" s="399" t="s">
        <v>4</v>
      </c>
      <c r="N41" s="451">
        <v>8</v>
      </c>
      <c r="O41" s="450"/>
      <c r="P41" s="259">
        <f>SUM(Q41:R41)</f>
        <v>4894</v>
      </c>
      <c r="Q41" s="24">
        <v>1970</v>
      </c>
      <c r="R41" s="24">
        <v>2924</v>
      </c>
      <c r="S41" s="24">
        <v>42400</v>
      </c>
      <c r="T41" s="24">
        <v>515</v>
      </c>
    </row>
    <row r="42" spans="1:20" ht="18.75" customHeight="1">
      <c r="A42" s="3" t="s">
        <v>429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N42" s="449">
        <v>9</v>
      </c>
      <c r="O42" s="448"/>
      <c r="P42" s="384">
        <f>SUM(Q42:R42)</f>
        <v>4804</v>
      </c>
      <c r="Q42" s="382">
        <v>1962</v>
      </c>
      <c r="R42" s="382">
        <v>2842</v>
      </c>
      <c r="S42" s="382">
        <v>42829</v>
      </c>
      <c r="T42" s="382">
        <v>386</v>
      </c>
    </row>
    <row r="43" spans="14:20" ht="18.75" customHeight="1">
      <c r="N43" s="3" t="s">
        <v>458</v>
      </c>
      <c r="O43" s="3"/>
      <c r="P43" s="3"/>
      <c r="Q43" s="3"/>
      <c r="R43" s="3"/>
      <c r="S43" s="3"/>
      <c r="T43" s="3"/>
    </row>
    <row r="45" spans="1:11" ht="18.75" customHeight="1">
      <c r="A45" s="112" t="s">
        <v>456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8.75" customHeight="1">
      <c r="A46" s="278" t="s">
        <v>455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</row>
    <row r="47" spans="1:11" ht="18.75" customHeight="1" thickBot="1">
      <c r="A47" s="3"/>
      <c r="B47" s="257"/>
      <c r="C47" s="257"/>
      <c r="D47" s="257"/>
      <c r="E47" s="257"/>
      <c r="F47" s="257"/>
      <c r="G47" s="257"/>
      <c r="H47" s="257"/>
      <c r="I47" s="257"/>
      <c r="J47" s="257"/>
      <c r="K47" s="257"/>
    </row>
    <row r="48" spans="1:19" ht="18.75" customHeight="1">
      <c r="A48" s="393" t="s">
        <v>417</v>
      </c>
      <c r="B48" s="243" t="s">
        <v>454</v>
      </c>
      <c r="C48" s="242"/>
      <c r="D48" s="242"/>
      <c r="E48" s="242"/>
      <c r="F48" s="242"/>
      <c r="G48" s="244"/>
      <c r="H48" s="409" t="s">
        <v>453</v>
      </c>
      <c r="I48" s="409"/>
      <c r="J48" s="409"/>
      <c r="K48" s="409"/>
      <c r="N48" s="112" t="s">
        <v>472</v>
      </c>
      <c r="O48" s="112"/>
      <c r="P48" s="112"/>
      <c r="Q48" s="112"/>
      <c r="R48" s="112"/>
      <c r="S48" s="112"/>
    </row>
    <row r="49" spans="1:19" ht="18.75" customHeight="1">
      <c r="A49" s="230"/>
      <c r="B49" s="238" t="s">
        <v>452</v>
      </c>
      <c r="C49" s="88"/>
      <c r="D49" s="88"/>
      <c r="E49" s="88"/>
      <c r="F49" s="89"/>
      <c r="G49" s="226" t="s">
        <v>445</v>
      </c>
      <c r="H49" s="255" t="s">
        <v>452</v>
      </c>
      <c r="I49" s="255"/>
      <c r="J49" s="255"/>
      <c r="K49" s="420"/>
      <c r="N49" s="278" t="s">
        <v>494</v>
      </c>
      <c r="O49" s="278"/>
      <c r="P49" s="278"/>
      <c r="Q49" s="278"/>
      <c r="R49" s="278"/>
      <c r="S49" s="278"/>
    </row>
    <row r="50" spans="1:19" ht="18.75" customHeight="1" thickBot="1">
      <c r="A50" s="230"/>
      <c r="B50" s="391" t="s">
        <v>447</v>
      </c>
      <c r="C50" s="232" t="s">
        <v>451</v>
      </c>
      <c r="D50" s="226" t="s">
        <v>450</v>
      </c>
      <c r="E50" s="226" t="s">
        <v>449</v>
      </c>
      <c r="F50" s="226" t="s">
        <v>448</v>
      </c>
      <c r="G50" s="228"/>
      <c r="H50" s="391" t="s">
        <v>447</v>
      </c>
      <c r="I50" s="419" t="s">
        <v>457</v>
      </c>
      <c r="J50" s="35" t="s">
        <v>446</v>
      </c>
      <c r="K50" s="418" t="s">
        <v>445</v>
      </c>
      <c r="N50" s="3"/>
      <c r="O50" s="2"/>
      <c r="P50" s="441"/>
      <c r="Q50" s="441"/>
      <c r="R50" s="441"/>
      <c r="S50" s="440" t="s">
        <v>470</v>
      </c>
    </row>
    <row r="51" spans="1:19" ht="18.75" customHeight="1">
      <c r="A51" s="97"/>
      <c r="B51" s="315"/>
      <c r="C51" s="224"/>
      <c r="D51" s="99"/>
      <c r="E51" s="99"/>
      <c r="F51" s="99"/>
      <c r="G51" s="99"/>
      <c r="H51" s="99"/>
      <c r="I51" s="9" t="s">
        <v>444</v>
      </c>
      <c r="J51" s="417" t="s">
        <v>443</v>
      </c>
      <c r="K51" s="416"/>
      <c r="N51" s="102" t="s">
        <v>477</v>
      </c>
      <c r="O51" s="244"/>
      <c r="P51" s="80" t="s">
        <v>474</v>
      </c>
      <c r="Q51" s="442" t="s">
        <v>475</v>
      </c>
      <c r="R51" s="428" t="s">
        <v>468</v>
      </c>
      <c r="S51" s="75" t="s">
        <v>476</v>
      </c>
    </row>
    <row r="52" spans="1:19" ht="18.75" customHeight="1">
      <c r="A52" s="415" t="s">
        <v>92</v>
      </c>
      <c r="B52" s="414">
        <f>SUM(C52:F52)</f>
        <v>519</v>
      </c>
      <c r="C52" s="10">
        <v>219</v>
      </c>
      <c r="D52" s="10">
        <v>288</v>
      </c>
      <c r="E52" s="10">
        <v>9</v>
      </c>
      <c r="F52" s="10">
        <v>3</v>
      </c>
      <c r="G52" s="12">
        <v>76557</v>
      </c>
      <c r="H52" s="407">
        <f>SUM(I52:J52)</f>
        <v>744</v>
      </c>
      <c r="I52" s="10">
        <v>146</v>
      </c>
      <c r="J52" s="10">
        <v>598</v>
      </c>
      <c r="K52" s="12">
        <v>61905</v>
      </c>
      <c r="N52" s="443" t="s">
        <v>478</v>
      </c>
      <c r="O52" s="444"/>
      <c r="P52" s="439">
        <f>SUM(Q52:S52)</f>
        <v>2319</v>
      </c>
      <c r="Q52" s="12">
        <v>2231</v>
      </c>
      <c r="R52" s="3">
        <v>65</v>
      </c>
      <c r="S52" s="3">
        <v>23</v>
      </c>
    </row>
    <row r="53" spans="1:19" ht="18.75" customHeight="1">
      <c r="A53" s="406">
        <v>6</v>
      </c>
      <c r="B53" s="413">
        <f>SUM(C53:F53)</f>
        <v>507</v>
      </c>
      <c r="C53" s="10">
        <v>218</v>
      </c>
      <c r="D53" s="10">
        <v>275</v>
      </c>
      <c r="E53" s="10">
        <v>11</v>
      </c>
      <c r="F53" s="10">
        <v>3</v>
      </c>
      <c r="G53" s="12">
        <v>76844</v>
      </c>
      <c r="H53" s="405">
        <f>SUM(I53:J53)</f>
        <v>749</v>
      </c>
      <c r="I53" s="10">
        <v>146</v>
      </c>
      <c r="J53" s="10">
        <v>603</v>
      </c>
      <c r="K53" s="12">
        <v>61848</v>
      </c>
      <c r="N53" s="438">
        <v>6</v>
      </c>
      <c r="O53" s="437"/>
      <c r="P53" s="434">
        <f>SUM(Q53:S53)</f>
        <v>2500</v>
      </c>
      <c r="Q53" s="12">
        <v>2415</v>
      </c>
      <c r="R53" s="3">
        <v>61</v>
      </c>
      <c r="S53" s="3">
        <v>24</v>
      </c>
    </row>
    <row r="54" spans="1:19" ht="18.75" customHeight="1">
      <c r="A54" s="406">
        <v>7</v>
      </c>
      <c r="B54" s="413">
        <f>SUM(C54:F54)</f>
        <v>526</v>
      </c>
      <c r="C54" s="10">
        <v>212</v>
      </c>
      <c r="D54" s="10">
        <v>299</v>
      </c>
      <c r="E54" s="10">
        <v>11</v>
      </c>
      <c r="F54" s="10">
        <v>4</v>
      </c>
      <c r="G54" s="12">
        <v>75848</v>
      </c>
      <c r="H54" s="405">
        <f>SUM(I54:J54)</f>
        <v>798</v>
      </c>
      <c r="I54" s="10">
        <v>146</v>
      </c>
      <c r="J54" s="10">
        <v>652</v>
      </c>
      <c r="K54" s="12">
        <v>78433</v>
      </c>
      <c r="N54" s="438">
        <v>7</v>
      </c>
      <c r="O54" s="437"/>
      <c r="P54" s="434">
        <f>SUM(Q54:S54)</f>
        <v>2327</v>
      </c>
      <c r="Q54" s="12">
        <v>2254</v>
      </c>
      <c r="R54" s="3">
        <v>49</v>
      </c>
      <c r="S54" s="3">
        <v>24</v>
      </c>
    </row>
    <row r="55" spans="1:19" ht="18.75" customHeight="1">
      <c r="A55" s="406">
        <v>8</v>
      </c>
      <c r="B55" s="413">
        <f>SUM(C55:F55)</f>
        <v>534</v>
      </c>
      <c r="C55" s="405">
        <v>183</v>
      </c>
      <c r="D55" s="405">
        <v>335</v>
      </c>
      <c r="E55" s="405">
        <v>11</v>
      </c>
      <c r="F55" s="405">
        <v>5</v>
      </c>
      <c r="G55" s="125">
        <v>82119</v>
      </c>
      <c r="H55" s="405">
        <f>SUM(I55:J55)</f>
        <v>812</v>
      </c>
      <c r="I55" s="405">
        <v>146</v>
      </c>
      <c r="J55" s="405">
        <v>666</v>
      </c>
      <c r="K55" s="125">
        <v>81677</v>
      </c>
      <c r="N55" s="436">
        <v>8</v>
      </c>
      <c r="O55" s="435"/>
      <c r="P55" s="434">
        <f>SUM(Q55:S55)</f>
        <v>2403</v>
      </c>
      <c r="Q55" s="125">
        <v>2348</v>
      </c>
      <c r="R55" s="405">
        <v>36</v>
      </c>
      <c r="S55" s="405">
        <v>19</v>
      </c>
    </row>
    <row r="56" spans="1:19" ht="18.75" customHeight="1">
      <c r="A56" s="402">
        <v>9</v>
      </c>
      <c r="B56" s="412">
        <f>SUM(C56:F56)</f>
        <v>480</v>
      </c>
      <c r="C56" s="400">
        <v>164</v>
      </c>
      <c r="D56" s="400">
        <v>300</v>
      </c>
      <c r="E56" s="400">
        <v>11</v>
      </c>
      <c r="F56" s="400">
        <v>5</v>
      </c>
      <c r="G56" s="282">
        <v>79863</v>
      </c>
      <c r="H56" s="400">
        <f>SUM(I56:J56)</f>
        <v>842</v>
      </c>
      <c r="I56" s="400">
        <v>148</v>
      </c>
      <c r="J56" s="400">
        <v>694</v>
      </c>
      <c r="K56" s="282">
        <v>91526</v>
      </c>
      <c r="N56" s="433">
        <v>9</v>
      </c>
      <c r="O56" s="432"/>
      <c r="P56" s="431">
        <f>SUM(Q56:S56)</f>
        <v>2341</v>
      </c>
      <c r="Q56" s="282">
        <v>2284</v>
      </c>
      <c r="R56" s="282">
        <v>25</v>
      </c>
      <c r="S56" s="282">
        <v>32</v>
      </c>
    </row>
    <row r="57" spans="1:19" ht="18.75" customHeight="1">
      <c r="A57" s="3" t="s">
        <v>429</v>
      </c>
      <c r="B57" s="3"/>
      <c r="C57" s="3"/>
      <c r="D57" s="3"/>
      <c r="E57" s="3"/>
      <c r="F57" s="3"/>
      <c r="G57" s="3"/>
      <c r="H57" s="3"/>
      <c r="I57" s="3"/>
      <c r="J57" s="3"/>
      <c r="K57" s="3"/>
      <c r="N57" s="3" t="s">
        <v>458</v>
      </c>
      <c r="O57" s="3"/>
      <c r="P57" s="3"/>
      <c r="Q57" s="3"/>
      <c r="R57" s="3"/>
      <c r="S57" s="3"/>
    </row>
  </sheetData>
  <sheetProtection/>
  <mergeCells count="80">
    <mergeCell ref="N42:O42"/>
    <mergeCell ref="P36:P37"/>
    <mergeCell ref="Q36:Q37"/>
    <mergeCell ref="S35:S37"/>
    <mergeCell ref="T35:T37"/>
    <mergeCell ref="N33:T33"/>
    <mergeCell ref="N41:O41"/>
    <mergeCell ref="N32:T32"/>
    <mergeCell ref="P35:R35"/>
    <mergeCell ref="R36:R37"/>
    <mergeCell ref="N38:O38"/>
    <mergeCell ref="N39:O39"/>
    <mergeCell ref="N40:O40"/>
    <mergeCell ref="N35:O37"/>
    <mergeCell ref="N17:T17"/>
    <mergeCell ref="T20:T21"/>
    <mergeCell ref="N20:N21"/>
    <mergeCell ref="O20:O21"/>
    <mergeCell ref="R20:R21"/>
    <mergeCell ref="S20:S21"/>
    <mergeCell ref="P20:Q20"/>
    <mergeCell ref="N18:T18"/>
    <mergeCell ref="N48:S48"/>
    <mergeCell ref="N56:O56"/>
    <mergeCell ref="N51:O51"/>
    <mergeCell ref="N53:O53"/>
    <mergeCell ref="N54:O54"/>
    <mergeCell ref="N55:O55"/>
    <mergeCell ref="N52:O52"/>
    <mergeCell ref="N49:S49"/>
    <mergeCell ref="H50:H51"/>
    <mergeCell ref="B48:G48"/>
    <mergeCell ref="S1:T1"/>
    <mergeCell ref="N3:T3"/>
    <mergeCell ref="N6:N7"/>
    <mergeCell ref="O6:O7"/>
    <mergeCell ref="Q6:R6"/>
    <mergeCell ref="S6:S7"/>
    <mergeCell ref="T6:T7"/>
    <mergeCell ref="N4:T4"/>
    <mergeCell ref="B49:F49"/>
    <mergeCell ref="C50:C51"/>
    <mergeCell ref="G49:G51"/>
    <mergeCell ref="A45:K45"/>
    <mergeCell ref="A46:K46"/>
    <mergeCell ref="B50:B51"/>
    <mergeCell ref="D50:D51"/>
    <mergeCell ref="E50:E51"/>
    <mergeCell ref="A48:A51"/>
    <mergeCell ref="F50:F51"/>
    <mergeCell ref="J35:J36"/>
    <mergeCell ref="K35:K36"/>
    <mergeCell ref="B35:C36"/>
    <mergeCell ref="A31:K31"/>
    <mergeCell ref="B34:H34"/>
    <mergeCell ref="A34:A36"/>
    <mergeCell ref="D35:G35"/>
    <mergeCell ref="H35:H36"/>
    <mergeCell ref="I35:I36"/>
    <mergeCell ref="A32:K32"/>
    <mergeCell ref="B6:D6"/>
    <mergeCell ref="J6:J8"/>
    <mergeCell ref="A17:K17"/>
    <mergeCell ref="A20:A22"/>
    <mergeCell ref="B20:D22"/>
    <mergeCell ref="E20:K20"/>
    <mergeCell ref="H21:K21"/>
    <mergeCell ref="H22:K22"/>
    <mergeCell ref="E21:G22"/>
    <mergeCell ref="A18:K18"/>
    <mergeCell ref="K6:K8"/>
    <mergeCell ref="F6:I6"/>
    <mergeCell ref="E6:E8"/>
    <mergeCell ref="D7:D8"/>
    <mergeCell ref="A3:K3"/>
    <mergeCell ref="A4:K4"/>
    <mergeCell ref="A6:A8"/>
    <mergeCell ref="B7:B8"/>
    <mergeCell ref="C7:C8"/>
    <mergeCell ref="F7:F8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尾村国男</dc:creator>
  <cp:keywords/>
  <dc:description/>
  <cp:lastModifiedBy>yutaka-k</cp:lastModifiedBy>
  <cp:lastPrinted>2013-05-29T02:59:55Z</cp:lastPrinted>
  <dcterms:created xsi:type="dcterms:W3CDTF">1998-03-25T07:46:08Z</dcterms:created>
  <dcterms:modified xsi:type="dcterms:W3CDTF">2013-05-29T03:00:34Z</dcterms:modified>
  <cp:category/>
  <cp:version/>
  <cp:contentType/>
  <cp:contentStatus/>
</cp:coreProperties>
</file>