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00" windowWidth="10920" windowHeight="5865" activeTab="12"/>
  </bookViews>
  <sheets>
    <sheet name="158" sheetId="1" r:id="rId1"/>
    <sheet name="160" sheetId="2" r:id="rId2"/>
    <sheet name="162" sheetId="3" r:id="rId3"/>
    <sheet name="164" sheetId="4" r:id="rId4"/>
    <sheet name="166" sheetId="5" r:id="rId5"/>
    <sheet name="168" sheetId="6" r:id="rId6"/>
    <sheet name="170" sheetId="7" r:id="rId7"/>
    <sheet name="172" sheetId="8" r:id="rId8"/>
    <sheet name="174" sheetId="9" r:id="rId9"/>
    <sheet name="176" sheetId="10" r:id="rId10"/>
    <sheet name="178" sheetId="11" r:id="rId11"/>
    <sheet name="180" sheetId="12" r:id="rId12"/>
    <sheet name="182" sheetId="13" r:id="rId13"/>
  </sheets>
  <definedNames>
    <definedName name="_xlnm.Print_Area" localSheetId="0">'158'!$A$1:$Q$71</definedName>
    <definedName name="_xlnm.Print_Area" localSheetId="1">'160'!$A$1:$U$77</definedName>
    <definedName name="_xlnm.Print_Area" localSheetId="2">'162'!$A$1:$U$63</definedName>
    <definedName name="_xlnm.Print_Area" localSheetId="3">'164'!$A$1:$T$69</definedName>
    <definedName name="_xlnm.Print_Area" localSheetId="4">'166'!$A$1:$U$67</definedName>
    <definedName name="_xlnm.Print_Area" localSheetId="5">'168'!$A$1:$Y$66</definedName>
    <definedName name="_xlnm.Print_Area" localSheetId="6">'170'!$A$1:$Y$66</definedName>
    <definedName name="_xlnm.Print_Area" localSheetId="7">'172'!$A$1:$S$66</definedName>
    <definedName name="_xlnm.Print_Area" localSheetId="8">'174'!$A$1:$AG$67</definedName>
    <definedName name="_xlnm.Print_Area" localSheetId="9">'176'!$A$1:$AC$67</definedName>
    <definedName name="_xlnm.Print_Area" localSheetId="10">'178'!$A$1:$AC$67</definedName>
    <definedName name="_xlnm.Print_Area" localSheetId="11">'180'!$A$1:$W$66</definedName>
    <definedName name="_xlnm.Print_Area" localSheetId="12">'182'!$A$1:$W$66</definedName>
  </definedNames>
  <calcPr fullCalcOnLoad="1"/>
</workbook>
</file>

<file path=xl/sharedStrings.xml><?xml version="1.0" encoding="utf-8"?>
<sst xmlns="http://schemas.openxmlformats.org/spreadsheetml/2006/main" count="1977" uniqueCount="518">
  <si>
    <t>（単位：人）</t>
  </si>
  <si>
    <t>非　　　　労　　　　働　　　　力</t>
  </si>
  <si>
    <t>計</t>
  </si>
  <si>
    <t>就　　業　　者</t>
  </si>
  <si>
    <t>完　全　失　業　者</t>
  </si>
  <si>
    <t>男</t>
  </si>
  <si>
    <t>女</t>
  </si>
  <si>
    <t>金沢市</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</si>
  <si>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</si>
  <si>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</si>
  <si>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</si>
  <si>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</si>
  <si>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</si>
  <si>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</si>
  <si>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</si>
  <si>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</si>
  <si>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</si>
  <si>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</si>
  <si>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</si>
  <si>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</si>
  <si>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</si>
  <si>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</si>
  <si>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</si>
  <si>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</si>
  <si>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</si>
  <si>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</si>
  <si>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</si>
  <si>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</si>
  <si>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</si>
  <si>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</si>
  <si>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</si>
  <si>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</si>
  <si>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</si>
  <si>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</si>
  <si>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</si>
  <si>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</si>
  <si>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</si>
  <si>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</si>
  <si>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</si>
  <si>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</si>
  <si>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</si>
  <si>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</si>
  <si>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</si>
  <si>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</si>
  <si>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</si>
  <si>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</si>
  <si>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</si>
  <si>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</si>
  <si>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</si>
  <si>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</si>
  <si>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</si>
  <si>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</si>
  <si>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</si>
  <si>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</si>
  <si>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</si>
  <si>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</si>
  <si>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資料　総務庁統計局「国勢調査報告」</t>
  </si>
  <si>
    <t>労　　　　　　    　　　　　　働　　　　    　　　　　　　　力</t>
  </si>
  <si>
    <t>昭 和 60 年</t>
  </si>
  <si>
    <t>年　次　及　び　　市　町　村　別</t>
  </si>
  <si>
    <t>総　　　　　　　　　数</t>
  </si>
  <si>
    <t>平 成  2 年</t>
  </si>
  <si>
    <t>158　労働及び賃金</t>
  </si>
  <si>
    <t>労働及び賃金　159</t>
  </si>
  <si>
    <t xml:space="preserve">    7</t>
  </si>
  <si>
    <t>87　　市　　町　　村　　別　　労　　働　　力　　状　　態　　別　　人　　口（各年10月1日現在）</t>
  </si>
  <si>
    <t>１４　　　労　　　　　働　　　　　及　　　　　び　　　　　賃　　　　　金</t>
  </si>
  <si>
    <t>分 類 不 能 の 産 業</t>
  </si>
  <si>
    <t>公務</t>
  </si>
  <si>
    <t>サービス業</t>
  </si>
  <si>
    <t>不動産業</t>
  </si>
  <si>
    <t>金融・保険業</t>
  </si>
  <si>
    <t>卸売・小売業、飲食店</t>
  </si>
  <si>
    <t>運輸・通信業</t>
  </si>
  <si>
    <t>電気･ガス･熱供給･水道業</t>
  </si>
  <si>
    <t>第　３　次　産　業</t>
  </si>
  <si>
    <t>製造業</t>
  </si>
  <si>
    <t>建設業</t>
  </si>
  <si>
    <t>鉱業</t>
  </si>
  <si>
    <t>第　２　次　産　業</t>
  </si>
  <si>
    <t>漁業</t>
  </si>
  <si>
    <t>林業</t>
  </si>
  <si>
    <t>農業</t>
  </si>
  <si>
    <t>第　１　次　産　業</t>
  </si>
  <si>
    <t>第　3　次　産　業</t>
  </si>
  <si>
    <t>第　2　次　産　業</t>
  </si>
  <si>
    <t>第　1　次　産　業</t>
  </si>
  <si>
    <t>総                   数</t>
  </si>
  <si>
    <t>7   年</t>
  </si>
  <si>
    <t>平成2年</t>
  </si>
  <si>
    <t>昭和60年</t>
  </si>
  <si>
    <t>増減率(%)</t>
  </si>
  <si>
    <t>増減数</t>
  </si>
  <si>
    <t>産 　業　 別　 割　 合</t>
  </si>
  <si>
    <t>平成2年～7年の　　　　　増　 減</t>
  </si>
  <si>
    <t>就 　業　 者　 数</t>
  </si>
  <si>
    <t>産業（大分類）別</t>
  </si>
  <si>
    <t>産業（大分類）別</t>
  </si>
  <si>
    <t>(1)　産業（大分類）別就業者数とその割合（各年10月1日現在）</t>
  </si>
  <si>
    <t>88　　産　　業　　別　　就　　業　　者　　数</t>
  </si>
  <si>
    <t>160　労働及び賃金</t>
  </si>
  <si>
    <t xml:space="preserve">    2) は「家庭内職者」を含む。</t>
  </si>
  <si>
    <t>注  1) は従業上の地位「不詳」を含む。</t>
  </si>
  <si>
    <t>分類不能の産業</t>
  </si>
  <si>
    <t>―</t>
  </si>
  <si>
    <t>卸売業、小売業、飲食店</t>
  </si>
  <si>
    <t>総数</t>
  </si>
  <si>
    <t>2)</t>
  </si>
  <si>
    <t>業　　　主</t>
  </si>
  <si>
    <t>1)</t>
  </si>
  <si>
    <t>業　　　主</t>
  </si>
  <si>
    <t>家族従業者</t>
  </si>
  <si>
    <t>雇人のない</t>
  </si>
  <si>
    <t>雇人のある</t>
  </si>
  <si>
    <t>役　　　員</t>
  </si>
  <si>
    <t>雇　用　者</t>
  </si>
  <si>
    <t>総　　　数</t>
  </si>
  <si>
    <t>　労働及び賃金　161</t>
  </si>
  <si>
    <t>88　 産 　業 　別 　就 　業 　者 　数（つづき）</t>
  </si>
  <si>
    <t>(2)　産業(大分類)別従業上の地位(5区分)別15歳以上就業者数(平成7年10月1日現在)</t>
  </si>
  <si>
    <t>資料　石川県労政訓練課「石川県労働組合調査」</t>
  </si>
  <si>
    <t>―</t>
  </si>
  <si>
    <t>公                  務</t>
  </si>
  <si>
    <t>サ   ー   ビ   ス   業</t>
  </si>
  <si>
    <t xml:space="preserve">不    動    産    業   </t>
  </si>
  <si>
    <t>金  融 ・ 保  険  業</t>
  </si>
  <si>
    <t>運　 輸 ・ 通　 信　業</t>
  </si>
  <si>
    <t>製　　　　造　　　　業</t>
  </si>
  <si>
    <t>建　　　　設　　　　業</t>
  </si>
  <si>
    <t>漁 業・水 産・養 殖 業</t>
  </si>
  <si>
    <t>林　業　・　狩　猟　業</t>
  </si>
  <si>
    <t>平　  成 　  5 　  年</t>
  </si>
  <si>
    <t>組合員数</t>
  </si>
  <si>
    <t>組合数</t>
  </si>
  <si>
    <t>組　　合　　員　　数</t>
  </si>
  <si>
    <t>組 合 数</t>
  </si>
  <si>
    <t>1,000人以上</t>
  </si>
  <si>
    <t>500～999人</t>
  </si>
  <si>
    <t>300～499人</t>
  </si>
  <si>
    <t>100～299人</t>
  </si>
  <si>
    <t>30～99人</t>
  </si>
  <si>
    <t>29人以下</t>
  </si>
  <si>
    <t>合　　　　　　　　　計</t>
  </si>
  <si>
    <t>89　労 働 組 合 数 及 び 組 合 員 数（各年3月31日現在）</t>
  </si>
  <si>
    <t>162　労働及び賃金</t>
  </si>
  <si>
    <t>年 次 及 び 産 業 別</t>
  </si>
  <si>
    <t xml:space="preserve">  6</t>
  </si>
  <si>
    <t xml:space="preserve">  7</t>
  </si>
  <si>
    <t xml:space="preserve">  8</t>
  </si>
  <si>
    <t xml:space="preserve">  9</t>
  </si>
  <si>
    <t xml:space="preserve"> </t>
  </si>
  <si>
    <t>(1)　産 業 別 規 模 別 組 合 数 及 び 組 合 員 数</t>
  </si>
  <si>
    <t>資料　石川県職業安定課「職業安定行政年報」</t>
  </si>
  <si>
    <t>注　  同一月中に2人以上の人員整理が行われたものを計上。</t>
  </si>
  <si>
    <t>―</t>
  </si>
  <si>
    <t>そ の 他 の 産 業</t>
  </si>
  <si>
    <t>サ  ー  ビ  ス  業</t>
  </si>
  <si>
    <t>金融・保険、不動産業</t>
  </si>
  <si>
    <t xml:space="preserve">運 輸 ・ 通 信 業 </t>
  </si>
  <si>
    <t>その他の製造業</t>
  </si>
  <si>
    <t>電気機械器具</t>
  </si>
  <si>
    <t>一般機械器具</t>
  </si>
  <si>
    <t>金属製品</t>
  </si>
  <si>
    <t>窯業・土石製品</t>
  </si>
  <si>
    <t>木材・家具関係</t>
  </si>
  <si>
    <t>衣服・その他の繊維</t>
  </si>
  <si>
    <t>繊維工業</t>
  </si>
  <si>
    <t>食料品・飲料等</t>
  </si>
  <si>
    <t>製　　　造　　　業</t>
  </si>
  <si>
    <t>建　　　設　　　業</t>
  </si>
  <si>
    <t>平　 成　 5　 年 　度</t>
  </si>
  <si>
    <t>人</t>
  </si>
  <si>
    <t>件</t>
  </si>
  <si>
    <t>うち障害者</t>
  </si>
  <si>
    <t>うち55歳以上</t>
  </si>
  <si>
    <t>計</t>
  </si>
  <si>
    <t>閉　　鎖</t>
  </si>
  <si>
    <t>縮　　小</t>
  </si>
  <si>
    <t>整　　　理　　　人　　　員</t>
  </si>
  <si>
    <t>整  理  形  態</t>
  </si>
  <si>
    <t>事業所数</t>
  </si>
  <si>
    <t>年度・月及び　      　産　 業　 別</t>
  </si>
  <si>
    <t>労働及び賃金　163</t>
  </si>
  <si>
    <t>90　月 別 産 業 別 企 業 整 備 状 況</t>
  </si>
  <si>
    <t>うち閉鎖</t>
  </si>
  <si>
    <t>平成9年4月</t>
  </si>
  <si>
    <t>平成10年1月</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</si>
  <si>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</si>
  <si>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</si>
  <si>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</si>
  <si>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</si>
  <si>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</si>
  <si>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</si>
  <si>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</si>
  <si>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</si>
  <si>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</si>
  <si>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</si>
  <si>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 xml:space="preserve">   9</t>
  </si>
  <si>
    <t xml:space="preserve">   8</t>
  </si>
  <si>
    <t xml:space="preserve">   7</t>
  </si>
  <si>
    <t xml:space="preserve">   6</t>
  </si>
  <si>
    <t>平成5年</t>
  </si>
  <si>
    <t>組合員数</t>
  </si>
  <si>
    <t>組合数</t>
  </si>
  <si>
    <t>国 　公 　法</t>
  </si>
  <si>
    <t>地 公 労 法</t>
  </si>
  <si>
    <t>国 　労 　法</t>
  </si>
  <si>
    <t>労　 組　 法</t>
  </si>
  <si>
    <t>総　　　　数</t>
  </si>
  <si>
    <t>年    次</t>
  </si>
  <si>
    <t>８９　労働組合数及び組合員数（各年６月30日現在）（つづき）</t>
  </si>
  <si>
    <t>(2)　適 用 法 規 別 組 合 数 及 び 組 合 員 数</t>
  </si>
  <si>
    <t>地　 　公　 　法</t>
  </si>
  <si>
    <t>組　合　員　数</t>
  </si>
  <si>
    <t xml:space="preserve">   2　有効求人倍率＝月間有効求人数÷月間有効求職者数</t>
  </si>
  <si>
    <t>注 1　受給者とは、雇用保険受給者である。</t>
  </si>
  <si>
    <t>穴水</t>
  </si>
  <si>
    <t>羽咋</t>
  </si>
  <si>
    <t>加賀</t>
  </si>
  <si>
    <t>能都</t>
  </si>
  <si>
    <t>七尾</t>
  </si>
  <si>
    <t>小松</t>
  </si>
  <si>
    <t>金沢</t>
  </si>
  <si>
    <t xml:space="preserve">        7</t>
  </si>
  <si>
    <t xml:space="preserve">        6</t>
  </si>
  <si>
    <t xml:space="preserve">        5</t>
  </si>
  <si>
    <t>平 成 9年 4月</t>
  </si>
  <si>
    <t>平成5年度</t>
  </si>
  <si>
    <t>うち他県から</t>
  </si>
  <si>
    <t>うち受給者</t>
  </si>
  <si>
    <t>うち他県へ</t>
  </si>
  <si>
    <t>新規求人数</t>
  </si>
  <si>
    <t>月 間 有 効　　　　　　　　　　新規求職者数</t>
  </si>
  <si>
    <t>新規求職　　　　　　　　　　申込件数</t>
  </si>
  <si>
    <t>（単位：件、人）</t>
  </si>
  <si>
    <t>(1) 　一　般　職　業　紹　介　状　況 （新規学卒を除きパートを含む）</t>
  </si>
  <si>
    <t>労働及び賃金　165</t>
  </si>
  <si>
    <t>164　労働及び賃金</t>
  </si>
  <si>
    <t>91　　職　　　業　　　紹　　　介　　　状　　　況</t>
  </si>
  <si>
    <t>年度、月及び　           　安 定 所 別</t>
  </si>
  <si>
    <t xml:space="preserve">       2</t>
  </si>
  <si>
    <t xml:space="preserve">       3</t>
  </si>
  <si>
    <t xml:space="preserve">        8</t>
  </si>
  <si>
    <t xml:space="preserve">        9</t>
  </si>
  <si>
    <t xml:space="preserve">       10</t>
  </si>
  <si>
    <t xml:space="preserve">       11</t>
  </si>
  <si>
    <t xml:space="preserve">       12</t>
  </si>
  <si>
    <t>就職件数</t>
  </si>
  <si>
    <t>月間有効 求 人 数</t>
  </si>
  <si>
    <t>充 足 数</t>
  </si>
  <si>
    <t>求　　　　　職</t>
  </si>
  <si>
    <t>就　　　　　　　職</t>
  </si>
  <si>
    <t>求　　　　人</t>
  </si>
  <si>
    <t>充　　　　足</t>
  </si>
  <si>
    <t>有効求人倍率(倍)</t>
  </si>
  <si>
    <t>原　数　値</t>
  </si>
  <si>
    <t>金融・保険・不動産業</t>
  </si>
  <si>
    <t>農、林、漁業</t>
  </si>
  <si>
    <t>総数</t>
  </si>
  <si>
    <t>9  年  度</t>
  </si>
  <si>
    <t>8  年  度</t>
  </si>
  <si>
    <t>7  年  度</t>
  </si>
  <si>
    <t>6  年  度</t>
  </si>
  <si>
    <t>平成5年度</t>
  </si>
  <si>
    <t>産　　　業　　　別</t>
  </si>
  <si>
    <t>（単位：人、％）</t>
  </si>
  <si>
    <t>(2)　産業別新規求人状況（新規学卒を除きパートを含む）</t>
  </si>
  <si>
    <t>91　職　業　紹　介　状　況（つづき）</t>
  </si>
  <si>
    <t>対前年度　　　　増 減 率</t>
  </si>
  <si>
    <t xml:space="preserve">    10年 1月</t>
  </si>
  <si>
    <t>運輸・通信業</t>
  </si>
  <si>
    <t>資料　石川県職業安定課「職表安定行政年報」</t>
  </si>
  <si>
    <t>注　 （　）は県内企業求人で内数</t>
  </si>
  <si>
    <t>高
等
学
校</t>
  </si>
  <si>
    <t>( ―)</t>
  </si>
  <si>
    <t>中
学
校</t>
  </si>
  <si>
    <t>穴　水</t>
  </si>
  <si>
    <t>羽　咋</t>
  </si>
  <si>
    <t>加　賀</t>
  </si>
  <si>
    <t>能　都</t>
  </si>
  <si>
    <t>七　尾</t>
  </si>
  <si>
    <t>小　松</t>
  </si>
  <si>
    <t>金　沢</t>
  </si>
  <si>
    <t>合　計</t>
  </si>
  <si>
    <t>(3)　平成9年3月新規学校卒業者の安定所別職業紹介状況</t>
  </si>
  <si>
    <t>項　　　　　　　目</t>
  </si>
  <si>
    <t>求 職 者 数</t>
  </si>
  <si>
    <t>就 職 件 数</t>
  </si>
  <si>
    <t>求   人   数</t>
  </si>
  <si>
    <t>91　職　 業　 紹　 介　 状　 況（つづき）</t>
  </si>
  <si>
    <t>注　  ポはポイント数</t>
  </si>
  <si>
    <t>対前年度増減率</t>
  </si>
  <si>
    <t>平  成  5  年  度</t>
  </si>
  <si>
    <t>有効求人倍率</t>
  </si>
  <si>
    <t>就 職 件 数</t>
  </si>
  <si>
    <t>月 間 有 効　　　　　求　人　数</t>
  </si>
  <si>
    <t>月 間 有 効　　　　　　求 職 者 数</t>
  </si>
  <si>
    <t>新 規 求 職　　　　申 込 件 数</t>
  </si>
  <si>
    <t>（単位：件、人、倍）</t>
  </si>
  <si>
    <t>(4)　パートタイム職業紹介状況</t>
  </si>
  <si>
    <t>91　職　業　紹　介　状　況（つづき）</t>
  </si>
  <si>
    <t>166　労働及び賃金</t>
  </si>
  <si>
    <t>年 度</t>
  </si>
  <si>
    <t>-0.26ポ</t>
  </si>
  <si>
    <t>資料　石川県統計課「毎月勤労統計調査地方調査」</t>
  </si>
  <si>
    <t>X</t>
  </si>
  <si>
    <t>平成9年1月</t>
  </si>
  <si>
    <t>平成4年</t>
  </si>
  <si>
    <t>雇用指数</t>
  </si>
  <si>
    <t>実質賃金指数</t>
  </si>
  <si>
    <t>名目賃金指数</t>
  </si>
  <si>
    <t>（サービス
業を除く）</t>
  </si>
  <si>
    <t>サービス業</t>
  </si>
  <si>
    <t>金 融 ・      保 険 業</t>
  </si>
  <si>
    <t>卸  売 ・　　　小売業、　　　飲 食 店</t>
  </si>
  <si>
    <t>運 輸 ・　　　　　通 信 業</t>
  </si>
  <si>
    <t>電気・ガス
・熱供給・
水 道 業</t>
  </si>
  <si>
    <t>製 造 業</t>
  </si>
  <si>
    <t>建 設 業</t>
  </si>
  <si>
    <t>調査産業計　</t>
  </si>
  <si>
    <t>調  査 　　　 産業計</t>
  </si>
  <si>
    <t>年次及び月次</t>
  </si>
  <si>
    <t>（平成7年＝100）</t>
  </si>
  <si>
    <t>常用労働者30人以上を雇用する事業所について平均したものである。</t>
  </si>
  <si>
    <t>本表以下96表までは鉱業、不動産業は調査対象が少なく公表してないが調査産業計には含まれている。</t>
  </si>
  <si>
    <t>92　　産業大分類別賃金指数及び雇用指数</t>
  </si>
  <si>
    <t>労働及び賃金　167</t>
  </si>
  <si>
    <t xml:space="preserve">       5</t>
  </si>
  <si>
    <t xml:space="preserve">       6</t>
  </si>
  <si>
    <t xml:space="preserve">       7</t>
  </si>
  <si>
    <t xml:space="preserve">       8</t>
  </si>
  <si>
    <t xml:space="preserve">      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</si>
  <si>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</si>
  <si>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</si>
  <si>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</si>
  <si>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</si>
  <si>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</si>
  <si>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</si>
  <si>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</si>
  <si>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</si>
  <si>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</si>
  <si>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</si>
  <si>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</si>
  <si>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3　ポはポイント数。</t>
  </si>
  <si>
    <t>注 1　就職率＝就職件数/新規求職者数x100</t>
  </si>
  <si>
    <t>職</t>
  </si>
  <si>
    <t>パートタイム</t>
  </si>
  <si>
    <t>臨 時 季 節</t>
  </si>
  <si>
    <t>常　　 　用</t>
  </si>
  <si>
    <t>②うち中高年齢者数</t>
  </si>
  <si>
    <t>就</t>
  </si>
  <si>
    <t>求</t>
  </si>
  <si>
    <t>①新規求職者（全数）</t>
  </si>
  <si>
    <t>項  目</t>
  </si>
  <si>
    <t>9 年 度</t>
  </si>
  <si>
    <t>8 年 度</t>
  </si>
  <si>
    <t>7 年 度</t>
  </si>
  <si>
    <t>6 年 度</t>
  </si>
  <si>
    <t>年  度</t>
  </si>
  <si>
    <t>(5)　中高年齢者の求職・就職状況</t>
  </si>
  <si>
    <t xml:space="preserve"> </t>
  </si>
  <si>
    <t>0.1ポ</t>
  </si>
  <si>
    <t>　</t>
  </si>
  <si>
    <t>-0.8ポ</t>
  </si>
  <si>
    <t>-3.5ポ</t>
  </si>
  <si>
    <t>　　　　　       項 目</t>
  </si>
  <si>
    <t>(保)受 給 者</t>
  </si>
  <si>
    <t xml:space="preserve">  高年齢者の占める</t>
  </si>
  <si>
    <t xml:space="preserve">  割合(②/①×100)</t>
  </si>
  <si>
    <t>①就職件数（全 数）</t>
  </si>
  <si>
    <t xml:space="preserve"> 中高年齢者の就職率</t>
  </si>
  <si>
    <t>　 2　(保)受給者とは、雇用保険受給資格（短期特例及び高年齢求職者給付を除く）を有する者で常用の内数である。</t>
  </si>
  <si>
    <t>職</t>
  </si>
  <si>
    <t>平成7年平均</t>
  </si>
  <si>
    <t>合計</t>
  </si>
  <si>
    <t>特別給与</t>
  </si>
  <si>
    <t>定期給与</t>
  </si>
  <si>
    <t>現金給与　　　　　　　総　　額</t>
  </si>
  <si>
    <t>現金給与　　　　総　　額</t>
  </si>
  <si>
    <t>年次　　　　　及び月次</t>
  </si>
  <si>
    <t>その他のサービス業</t>
  </si>
  <si>
    <t>教　　　　　　　育</t>
  </si>
  <si>
    <t>医　　　療　　　業</t>
  </si>
  <si>
    <t>旅館・その他の宿泊所</t>
  </si>
  <si>
    <t>サ ー ビ ス 業 計</t>
  </si>
  <si>
    <t>その他の製造業</t>
  </si>
  <si>
    <t>電気機械器具製造業</t>
  </si>
  <si>
    <t>一般機械器具製造業</t>
  </si>
  <si>
    <t>金属製品製造業</t>
  </si>
  <si>
    <t>窯業・土石製品製造業</t>
  </si>
  <si>
    <t>出版・印刷・同関連産業</t>
  </si>
  <si>
    <t>衣服・その他の繊維製品製造業</t>
  </si>
  <si>
    <t>繊　   維   　工   　業</t>
  </si>
  <si>
    <t>食料品・たばこ製造業</t>
  </si>
  <si>
    <t>製　　造　　業　　計</t>
  </si>
  <si>
    <t>サ　　　　　　　　　　ー　　　　　　　　　　ビ　　　　　　　　　　ス　　　　　　　　　　業</t>
  </si>
  <si>
    <t>金　融　・　保　険　業</t>
  </si>
  <si>
    <t>卸売・小売業、飲食店</t>
  </si>
  <si>
    <t>運　輸 ・ 通　信　業</t>
  </si>
  <si>
    <t>電気・ガス・熱供給・水道業</t>
  </si>
  <si>
    <t>製　　　　　　　　　　　　　　　　　　　　造　　　　　　　　　　　　　　　　　　　　業</t>
  </si>
  <si>
    <t>製　　　　　　　　　　　　　　　　　　　　　　　造　　　　　　　　　　　　　　　　　　　　　　　業</t>
  </si>
  <si>
    <t>建　  　設　  　業</t>
  </si>
  <si>
    <t>調査産業計（サービス業を除く）</t>
  </si>
  <si>
    <t>調　 査　 産　 業　 計</t>
  </si>
  <si>
    <t>産業分類</t>
  </si>
  <si>
    <t>（単位：円）</t>
  </si>
  <si>
    <t>（規模30人以上）</t>
  </si>
  <si>
    <t>93　　産業大分類（製造業、サービス業 ― 中分類）別性別常用労働者の1人平均月間現金給与額</t>
  </si>
  <si>
    <t>労働及び賃金　173</t>
  </si>
  <si>
    <t>172　労働及び賃金</t>
  </si>
  <si>
    <t>労働及び賃金　171</t>
  </si>
  <si>
    <t>170　労働及び賃金</t>
  </si>
  <si>
    <t>労働及び賃金　169</t>
  </si>
  <si>
    <t>168　労働及び賃金</t>
  </si>
  <si>
    <t xml:space="preserve">    8</t>
  </si>
  <si>
    <t xml:space="preserve">   9</t>
  </si>
  <si>
    <t xml:space="preserve">    9</t>
  </si>
  <si>
    <t>93　　産業大分類（製造業、サービス業 ― 中分類）別性別常用労働者の1人平均月間現金給与額（つづき）</t>
  </si>
  <si>
    <t>資料　石川県統計課「毎月勤労統計調査地方調査」</t>
  </si>
  <si>
    <t>平成7年平均</t>
  </si>
  <si>
    <t>平成9年1月</t>
  </si>
  <si>
    <t>及び月次</t>
  </si>
  <si>
    <t>年次</t>
  </si>
  <si>
    <t>所定外
労　働
時　間</t>
  </si>
  <si>
    <t>所定内
労　働
時　間</t>
  </si>
  <si>
    <t>総実労
働時間</t>
  </si>
  <si>
    <t>出　勤
日　数</t>
  </si>
  <si>
    <t>出　勤日　数</t>
  </si>
  <si>
    <t>所定外労　働時　間</t>
  </si>
  <si>
    <t>所定内労　働時　間</t>
  </si>
  <si>
    <t>総実労働時間</t>
  </si>
  <si>
    <t>教　　　　　　　　育</t>
  </si>
  <si>
    <t>医　　　　療　　　　業</t>
  </si>
  <si>
    <t>サ　ー　ビ　ス　業　計</t>
  </si>
  <si>
    <t xml:space="preserve">そ  の  他  の  製  造  業 </t>
  </si>
  <si>
    <t>電 気 機 械 器 具 製 造 業</t>
  </si>
  <si>
    <t>一 般 機 械 器 具 製 造 業</t>
  </si>
  <si>
    <t>金  属  製  品  製  造  業</t>
  </si>
  <si>
    <t>窯 業・土 石 製 品 製 造 業</t>
  </si>
  <si>
    <t>出版・印刷・同関連産業</t>
  </si>
  <si>
    <t>衣服・その他の繊維製品製造業</t>
  </si>
  <si>
    <t>繊　　維　　工　　業</t>
  </si>
  <si>
    <t>食料品・たばこ製造業</t>
  </si>
  <si>
    <t>製　　造　　業　　計</t>
  </si>
  <si>
    <t>サ　　　　　　　　　　　　ー　　　　　　　　　　　　ビ　　　　　　　　　　　　ス　　　　　　　　　　　　業</t>
  </si>
  <si>
    <t>金　融・保　険　業</t>
  </si>
  <si>
    <t>運　 輸 ・ 通 　信 　業</t>
  </si>
  <si>
    <t>電気・ガス・熱供給・水道業</t>
  </si>
  <si>
    <t>建　　　設　　　業</t>
  </si>
  <si>
    <t>調査産業計（サービス業を除く）</t>
  </si>
  <si>
    <t>調　査　産　業　計</t>
  </si>
  <si>
    <t>（単位：日、時間）</t>
  </si>
  <si>
    <t>（規模30人以上）</t>
  </si>
  <si>
    <t>労働及び賃金　179</t>
  </si>
  <si>
    <t>178　労働及び賃金</t>
  </si>
  <si>
    <t>労働及び賃金　177</t>
  </si>
  <si>
    <t>労働及び賃金　175</t>
  </si>
  <si>
    <t>174　労働及び賃金</t>
  </si>
  <si>
    <t>94　　産業大分類（製造業、サービス業―中分類）別性別常用労働者の1人平均月間出勤日数及び実労働時間数</t>
  </si>
  <si>
    <t>（単位：円）</t>
  </si>
  <si>
    <t>製　　　　　　　　　　　　　　　　　　造　　　　　　　　　　　　　　　　　　業</t>
  </si>
  <si>
    <t xml:space="preserve">     8</t>
  </si>
  <si>
    <t>176　労働及び賃金</t>
  </si>
  <si>
    <t>94　　産業大分類（製造業、サービス業―中分類）別性別常用労働者の1人平均月間出勤日数及び実労働時間数（つづき）</t>
  </si>
  <si>
    <t>製　　　　　　　　　　　　　　　　　　造　　　　　　　　　　　　　　　　　　業</t>
  </si>
  <si>
    <t>X</t>
  </si>
  <si>
    <t>機器具</t>
  </si>
  <si>
    <t>そ の 他　の サ ー　ビ ス 業</t>
  </si>
  <si>
    <t>教育</t>
  </si>
  <si>
    <t>医療業</t>
  </si>
  <si>
    <t>旅館・そ　　　の他の　　　宿泊所</t>
  </si>
  <si>
    <t>サ ー ビ      ス 業 計</t>
  </si>
  <si>
    <t>その他の    製造業</t>
  </si>
  <si>
    <t>電気機</t>
  </si>
  <si>
    <t>一 般 機　　　械器具　　　製造業</t>
  </si>
  <si>
    <t>金属製品製 造 業</t>
  </si>
  <si>
    <t>窯業 ・土
石 製 品
製 造 業</t>
  </si>
  <si>
    <t>出版・印
刷・同関
連 産 業</t>
  </si>
  <si>
    <t>衣服・その
他の繊維製
品製造業</t>
  </si>
  <si>
    <t>繊　維　　　工　業</t>
  </si>
  <si>
    <t>食料品・　　　た ば こ　　　製 造 業</t>
  </si>
  <si>
    <t>製　造　　　  業　計</t>
  </si>
  <si>
    <t>サ　　　　ー　　　　ビ　　　　ス　　　　業</t>
  </si>
  <si>
    <t>金 融  ・    保 険 業</t>
  </si>
  <si>
    <t>卸 売 ・    小売業、
飲 食 店</t>
  </si>
  <si>
    <t>運 輸 ・    通 信 業</t>
  </si>
  <si>
    <t>電気・ ガ
ス・熱供
給・水道業</t>
  </si>
  <si>
    <t>製　　　　　　　　　　　　造　　　　　　　　　　　業</t>
  </si>
  <si>
    <r>
      <t xml:space="preserve">調　  査
産 業 計
</t>
    </r>
    <r>
      <rPr>
        <sz val="10"/>
        <rFont val="ＭＳ 明朝"/>
        <family val="1"/>
      </rPr>
      <t>（サービス　　　業を除く）</t>
    </r>
  </si>
  <si>
    <t>調　 査　　　　
産業計</t>
  </si>
  <si>
    <t>労働及び賃金　181</t>
  </si>
  <si>
    <t>180　労働及び賃金</t>
  </si>
  <si>
    <t>95　　産業大分類（製造業、サービス業―中分類）別性別月末推計常用労働者数</t>
  </si>
  <si>
    <t xml:space="preserve">        2</t>
  </si>
  <si>
    <t xml:space="preserve">        3</t>
  </si>
  <si>
    <t xml:space="preserve">        4</t>
  </si>
  <si>
    <t>―</t>
  </si>
  <si>
    <t>（サービス　　　業を除く）</t>
  </si>
  <si>
    <t>教育</t>
  </si>
  <si>
    <t>その他の    製 造 業</t>
  </si>
  <si>
    <t>一般機　　　械器具　　　製造業</t>
  </si>
  <si>
    <t>金属製品
製 造 業</t>
  </si>
  <si>
    <t>窯業 ・土石 製 品　　　　製 造 業</t>
  </si>
  <si>
    <t>卸　売 ・    小売業 、    飲 食 店</t>
  </si>
  <si>
    <t>運 輸 ・    通 信 業</t>
  </si>
  <si>
    <t>電 気・ガ
ス・熱 供
給・水道業</t>
  </si>
  <si>
    <t>製　　　　　　　　　　　　　　　造　　　　　　　　　　　　　　業</t>
  </si>
  <si>
    <t>建 設 業</t>
  </si>
  <si>
    <t>調    査　　　産 業 計</t>
  </si>
  <si>
    <t>調 　 査
産 業 計</t>
  </si>
  <si>
    <t>96　　産業大分類（製造業、サービス業―中分類）別性別月末推計パートタイム労働者数</t>
  </si>
  <si>
    <t>労働及び賃金　183</t>
  </si>
  <si>
    <t>182　労働及び賃金</t>
  </si>
  <si>
    <t>年次 　　　　　及び月次</t>
  </si>
  <si>
    <t xml:space="preserve">         10</t>
  </si>
  <si>
    <t xml:space="preserve">         11</t>
  </si>
  <si>
    <t xml:space="preserve">         12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</si>
</sst>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
    <numFmt numFmtId="179" formatCode="0.00_ ;[Red]\-0.00\ "/>
    <numFmt numFmtId="180" formatCode="0.0"/>
    <numFmt numFmtId="181" formatCode="#,##0.0_ "/>
    <numFmt numFmtId="182" formatCode="0.0_ ;[Red]\-0.0\ "/>
    <numFmt numFmtId="183" formatCode="#,##0_ ;[Red]\-#,##0\ "/>
    <numFmt numFmtId="184" formatCode="0_ ;[Red]\-0\ "/>
    <numFmt numFmtId="185" formatCode="0.0_ "/>
    <numFmt numFmtId="186" formatCode="0_ "/>
    <numFmt numFmtId="187" formatCode="0.0;[Red]0.0"/>
  </numFmts>
  <fonts count="46">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b/>
      <sz val="12"/>
      <name val="ＭＳ ゴシック"/>
      <family val="3"/>
    </font>
    <font>
      <b/>
      <sz val="14"/>
      <name val="ＭＳ ゴシック"/>
      <family val="3"/>
    </font>
    <font>
      <b/>
      <sz val="16"/>
      <name val="ＭＳ ゴシック"/>
      <family val="3"/>
    </font>
    <font>
      <sz val="6"/>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45" fillId="32" borderId="0" applyNumberFormat="0" applyBorder="0" applyAlignment="0" applyProtection="0"/>
  </cellStyleXfs>
  <cellXfs count="522">
    <xf numFmtId="0" fontId="0" fillId="0" borderId="0" xfId="0"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37" fontId="0" fillId="0" borderId="0" xfId="0" applyNumberFormat="1" applyFont="1" applyFill="1" applyAlignment="1" applyProtection="1">
      <alignment/>
      <protection/>
    </xf>
    <xf numFmtId="37"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distributed"/>
      <protection/>
    </xf>
    <xf numFmtId="39" fontId="0" fillId="0" borderId="0" xfId="0" applyNumberFormat="1" applyFont="1" applyFill="1" applyAlignment="1" applyProtection="1">
      <alignment/>
      <protection/>
    </xf>
    <xf numFmtId="39" fontId="0" fillId="0" borderId="0" xfId="0" applyNumberFormat="1" applyFont="1" applyFill="1" applyBorder="1" applyAlignment="1" applyProtection="1">
      <alignment/>
      <protection/>
    </xf>
    <xf numFmtId="0" fontId="0" fillId="0" borderId="14" xfId="0" applyFont="1" applyFill="1" applyBorder="1" applyAlignment="1" applyProtection="1">
      <alignment/>
      <protection/>
    </xf>
    <xf numFmtId="0" fontId="0" fillId="0" borderId="15" xfId="0" applyFont="1" applyFill="1" applyBorder="1" applyAlignment="1" applyProtection="1">
      <alignment horizontal="distributed"/>
      <protection/>
    </xf>
    <xf numFmtId="37" fontId="0" fillId="0" borderId="14" xfId="0" applyNumberFormat="1" applyFont="1" applyFill="1" applyBorder="1" applyAlignment="1" applyProtection="1">
      <alignment/>
      <protection/>
    </xf>
    <xf numFmtId="0" fontId="6" fillId="0" borderId="0" xfId="0" applyFont="1" applyFill="1" applyAlignment="1">
      <alignment/>
    </xf>
    <xf numFmtId="37" fontId="6" fillId="0" borderId="0" xfId="0" applyNumberFormat="1" applyFont="1" applyFill="1" applyAlignment="1" applyProtection="1">
      <alignment/>
      <protection/>
    </xf>
    <xf numFmtId="37" fontId="6" fillId="0" borderId="0" xfId="0" applyNumberFormat="1" applyFont="1" applyFill="1" applyBorder="1" applyAlignment="1" applyProtection="1">
      <alignment/>
      <protection/>
    </xf>
    <xf numFmtId="0" fontId="6" fillId="0" borderId="0" xfId="0" applyFont="1" applyFill="1" applyAlignment="1" applyProtection="1">
      <alignment/>
      <protection/>
    </xf>
    <xf numFmtId="0" fontId="6" fillId="0" borderId="13" xfId="0" applyFont="1" applyFill="1" applyBorder="1" applyAlignment="1" applyProtection="1">
      <alignment/>
      <protection/>
    </xf>
    <xf numFmtId="0" fontId="6" fillId="0" borderId="0" xfId="0" applyFont="1" applyFill="1" applyBorder="1" applyAlignment="1" applyProtection="1">
      <alignment horizontal="center"/>
      <protection/>
    </xf>
    <xf numFmtId="39" fontId="6" fillId="0" borderId="0" xfId="0" applyNumberFormat="1" applyFont="1" applyFill="1" applyAlignment="1" applyProtection="1">
      <alignment/>
      <protection/>
    </xf>
    <xf numFmtId="39" fontId="6" fillId="0" borderId="0" xfId="0" applyNumberFormat="1" applyFont="1" applyFill="1" applyBorder="1" applyAlignment="1" applyProtection="1">
      <alignment/>
      <protection/>
    </xf>
    <xf numFmtId="0" fontId="0" fillId="0" borderId="0" xfId="0" applyFont="1" applyFill="1" applyAlignment="1">
      <alignment horizontal="left"/>
    </xf>
    <xf numFmtId="0" fontId="0" fillId="0" borderId="0" xfId="0" applyFill="1" applyAlignment="1">
      <alignment horizontal="right"/>
    </xf>
    <xf numFmtId="0" fontId="1" fillId="0" borderId="0" xfId="0" applyFont="1" applyFill="1" applyAlignment="1">
      <alignment/>
    </xf>
    <xf numFmtId="0" fontId="0" fillId="0" borderId="0" xfId="0" applyFont="1" applyFill="1" applyAlignment="1">
      <alignment/>
    </xf>
    <xf numFmtId="0" fontId="0" fillId="0" borderId="0" xfId="0" applyFill="1" applyAlignment="1">
      <alignment/>
    </xf>
    <xf numFmtId="0" fontId="6" fillId="0" borderId="0" xfId="0" applyFont="1" applyFill="1" applyAlignment="1">
      <alignment/>
    </xf>
    <xf numFmtId="37" fontId="0" fillId="0" borderId="16" xfId="0" applyNumberFormat="1" applyFont="1" applyFill="1" applyBorder="1" applyAlignment="1" applyProtection="1">
      <alignment/>
      <protection/>
    </xf>
    <xf numFmtId="0" fontId="8" fillId="0" borderId="0" xfId="0" applyFont="1" applyFill="1" applyAlignment="1">
      <alignment/>
    </xf>
    <xf numFmtId="0" fontId="7"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176" fontId="0" fillId="0" borderId="14" xfId="0" applyNumberFormat="1" applyFont="1" applyFill="1" applyBorder="1" applyAlignment="1" applyProtection="1">
      <alignment vertical="center"/>
      <protection/>
    </xf>
    <xf numFmtId="177" fontId="0" fillId="0" borderId="14" xfId="48" applyNumberFormat="1" applyFont="1" applyFill="1" applyBorder="1" applyAlignment="1" applyProtection="1">
      <alignment vertical="center"/>
      <protection/>
    </xf>
    <xf numFmtId="38" fontId="0" fillId="0" borderId="14" xfId="48"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7" fontId="0" fillId="0" borderId="0" xfId="48" applyNumberFormat="1" applyFont="1" applyFill="1" applyBorder="1" applyAlignment="1" applyProtection="1">
      <alignment horizontal="right" vertical="center"/>
      <protection/>
    </xf>
    <xf numFmtId="38" fontId="0" fillId="0" borderId="0" xfId="48"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shrinkToFit="1"/>
      <protection/>
    </xf>
    <xf numFmtId="0" fontId="0" fillId="0" borderId="0" xfId="0" applyFont="1" applyFill="1" applyAlignment="1" applyProtection="1">
      <alignment vertical="center" shrinkToFit="1"/>
      <protection/>
    </xf>
    <xf numFmtId="176" fontId="0" fillId="0" borderId="0" xfId="0" applyNumberFormat="1" applyFont="1" applyFill="1" applyBorder="1" applyAlignment="1" applyProtection="1">
      <alignment vertical="center"/>
      <protection/>
    </xf>
    <xf numFmtId="177" fontId="0" fillId="0" borderId="0" xfId="48" applyNumberFormat="1" applyFont="1" applyFill="1" applyBorder="1" applyAlignment="1" applyProtection="1">
      <alignment vertical="center"/>
      <protection/>
    </xf>
    <xf numFmtId="38" fontId="0" fillId="0" borderId="0" xfId="48"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13" xfId="0" applyFont="1" applyFill="1" applyBorder="1" applyAlignment="1" applyProtection="1">
      <alignment horizontal="left" vertical="center" shrinkToFit="1"/>
      <protection/>
    </xf>
    <xf numFmtId="0" fontId="0" fillId="0" borderId="0" xfId="0" applyFont="1" applyFill="1" applyBorder="1" applyAlignment="1" applyProtection="1">
      <alignment vertical="center" shrinkToFit="1"/>
      <protection/>
    </xf>
    <xf numFmtId="176" fontId="6" fillId="0" borderId="0" xfId="0" applyNumberFormat="1" applyFont="1" applyFill="1" applyBorder="1" applyAlignment="1" applyProtection="1">
      <alignment vertical="center"/>
      <protection/>
    </xf>
    <xf numFmtId="177" fontId="6" fillId="0" borderId="0" xfId="48" applyNumberFormat="1" applyFont="1" applyFill="1" applyBorder="1" applyAlignment="1" applyProtection="1">
      <alignment vertical="center"/>
      <protection/>
    </xf>
    <xf numFmtId="38" fontId="6" fillId="0" borderId="0" xfId="48" applyNumberFormat="1" applyFont="1" applyFill="1" applyBorder="1" applyAlignment="1" applyProtection="1">
      <alignment vertical="center"/>
      <protection/>
    </xf>
    <xf numFmtId="37" fontId="6" fillId="0" borderId="0" xfId="0" applyNumberFormat="1" applyFont="1" applyFill="1" applyBorder="1" applyAlignment="1" applyProtection="1">
      <alignment vertical="center"/>
      <protection/>
    </xf>
    <xf numFmtId="0" fontId="6" fillId="0" borderId="13" xfId="0" applyFont="1" applyFill="1" applyBorder="1" applyAlignment="1" applyProtection="1">
      <alignment horizontal="centerContinuous" vertical="center" shrinkToFit="1"/>
      <protection/>
    </xf>
    <xf numFmtId="0" fontId="6" fillId="0" borderId="0" xfId="0" applyFont="1" applyFill="1" applyBorder="1" applyAlignment="1" applyProtection="1">
      <alignment horizontal="centerContinuous" vertical="center" shrinkToFit="1"/>
      <protection/>
    </xf>
    <xf numFmtId="177" fontId="0" fillId="0" borderId="0" xfId="48" applyNumberFormat="1" applyFont="1" applyFill="1" applyBorder="1" applyAlignment="1" applyProtection="1">
      <alignment horizontal="center" vertical="center"/>
      <protection/>
    </xf>
    <xf numFmtId="38" fontId="0" fillId="0" borderId="0" xfId="48" applyNumberFormat="1" applyFont="1" applyFill="1" applyBorder="1" applyAlignment="1" applyProtection="1">
      <alignment horizontal="center" vertical="center"/>
      <protection/>
    </xf>
    <xf numFmtId="0" fontId="0" fillId="0" borderId="13" xfId="0" applyFont="1" applyFill="1" applyBorder="1" applyAlignment="1" applyProtection="1">
      <alignment vertical="center" shrinkToFit="1"/>
      <protection/>
    </xf>
    <xf numFmtId="0" fontId="0" fillId="0" borderId="14"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0" xfId="0"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ill="1" applyAlignment="1">
      <alignment horizontal="left" vertical="top"/>
    </xf>
    <xf numFmtId="0" fontId="0" fillId="0" borderId="0" xfId="0" applyFill="1" applyBorder="1" applyAlignment="1" applyProtection="1">
      <alignment horizontal="center" vertical="center"/>
      <protection/>
    </xf>
    <xf numFmtId="0" fontId="0" fillId="0" borderId="0" xfId="0" applyFill="1" applyAlignment="1" applyProtection="1">
      <alignment/>
      <protection/>
    </xf>
    <xf numFmtId="0" fontId="0" fillId="0" borderId="0" xfId="0" applyFill="1" applyBorder="1" applyAlignment="1" applyProtection="1">
      <alignment/>
      <protection/>
    </xf>
    <xf numFmtId="37" fontId="0" fillId="0" borderId="18" xfId="0" applyNumberFormat="1" applyFont="1" applyFill="1" applyBorder="1" applyAlignment="1" applyProtection="1">
      <alignment vertical="center"/>
      <protection/>
    </xf>
    <xf numFmtId="0" fontId="0" fillId="0" borderId="15" xfId="0" applyFont="1" applyFill="1" applyBorder="1" applyAlignment="1" applyProtection="1">
      <alignment horizontal="distributed" vertical="center"/>
      <protection/>
    </xf>
    <xf numFmtId="0" fontId="0" fillId="0" borderId="14" xfId="0" applyFont="1" applyFill="1" applyBorder="1" applyAlignment="1" applyProtection="1">
      <alignment vertical="center"/>
      <protection/>
    </xf>
    <xf numFmtId="0" fontId="0" fillId="0" borderId="13" xfId="0" applyFont="1" applyFill="1" applyBorder="1" applyAlignment="1" applyProtection="1">
      <alignment horizontal="distributed"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37" fontId="6" fillId="0" borderId="0" xfId="0" applyNumberFormat="1" applyFont="1" applyFill="1" applyAlignment="1" applyProtection="1">
      <alignment vertical="center"/>
      <protection/>
    </xf>
    <xf numFmtId="0" fontId="6" fillId="0" borderId="13" xfId="0" applyFont="1" applyFill="1" applyBorder="1" applyAlignment="1" applyProtection="1">
      <alignment horizontal="centerContinuous" vertical="center"/>
      <protection/>
    </xf>
    <xf numFmtId="0" fontId="6" fillId="0" borderId="0" xfId="0" applyFont="1" applyFill="1" applyBorder="1" applyAlignment="1" applyProtection="1">
      <alignment horizontal="centerContinuous" vertical="center"/>
      <protection/>
    </xf>
    <xf numFmtId="0" fontId="0" fillId="0" borderId="13" xfId="0" applyFont="1" applyFill="1" applyBorder="1" applyAlignment="1" applyProtection="1">
      <alignment vertical="center"/>
      <protection/>
    </xf>
    <xf numFmtId="0" fontId="0" fillId="0" borderId="17" xfId="0" applyFill="1" applyBorder="1" applyAlignment="1">
      <alignment horizontal="center" vertical="top" wrapText="1"/>
    </xf>
    <xf numFmtId="0" fontId="0" fillId="0" borderId="19" xfId="0" applyFill="1" applyBorder="1" applyAlignment="1">
      <alignment horizontal="center" vertical="top" wrapText="1"/>
    </xf>
    <xf numFmtId="0" fontId="0" fillId="0" borderId="19" xfId="0" applyFont="1" applyFill="1" applyBorder="1" applyAlignment="1">
      <alignment horizontal="center" vertical="center" wrapText="1"/>
    </xf>
    <xf numFmtId="0" fontId="0" fillId="0" borderId="13" xfId="0" applyFont="1" applyFill="1" applyBorder="1" applyAlignment="1" applyProtection="1">
      <alignment horizontal="center" vertical="center"/>
      <protection/>
    </xf>
    <xf numFmtId="0" fontId="0" fillId="0" borderId="20" xfId="0" applyFill="1" applyBorder="1" applyAlignment="1" applyProtection="1">
      <alignment horizontal="center" wrapText="1"/>
      <protection/>
    </xf>
    <xf numFmtId="0" fontId="0" fillId="0" borderId="21" xfId="0" applyFill="1" applyBorder="1" applyAlignment="1" applyProtection="1">
      <alignment horizontal="center"/>
      <protection/>
    </xf>
    <xf numFmtId="0" fontId="0" fillId="0" borderId="14" xfId="0" applyFont="1" applyFill="1" applyBorder="1" applyAlignment="1" applyProtection="1">
      <alignment horizontal="right" vertical="center"/>
      <protection/>
    </xf>
    <xf numFmtId="0" fontId="0" fillId="0" borderId="0" xfId="0" applyFont="1" applyFill="1" applyBorder="1" applyAlignment="1" applyProtection="1">
      <alignment horizontal="centerContinuous" vertical="center"/>
      <protection/>
    </xf>
    <xf numFmtId="0" fontId="0" fillId="0" borderId="0" xfId="0" applyFill="1" applyAlignment="1">
      <alignment horizontal="right" vertical="top"/>
    </xf>
    <xf numFmtId="0" fontId="0" fillId="0" borderId="0" xfId="0" applyFont="1" applyFill="1" applyBorder="1" applyAlignment="1">
      <alignment horizontal="center" vertical="center"/>
    </xf>
    <xf numFmtId="0" fontId="0" fillId="0" borderId="0" xfId="0" applyFont="1" applyFill="1" applyBorder="1" applyAlignment="1">
      <alignment/>
    </xf>
    <xf numFmtId="37" fontId="0" fillId="0" borderId="14"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37" fontId="6" fillId="0" borderId="22" xfId="0" applyNumberFormat="1" applyFont="1" applyFill="1" applyBorder="1" applyAlignment="1" applyProtection="1">
      <alignment vertical="center"/>
      <protection/>
    </xf>
    <xf numFmtId="0" fontId="6" fillId="0" borderId="13" xfId="0" applyFont="1" applyFill="1" applyBorder="1" applyAlignment="1" applyProtection="1" quotePrefix="1">
      <alignment horizontal="left" vertical="center"/>
      <protection/>
    </xf>
    <xf numFmtId="0" fontId="6" fillId="0" borderId="0" xfId="0" applyFont="1" applyFill="1" applyBorder="1" applyAlignment="1" applyProtection="1" quotePrefix="1">
      <alignment vertical="center"/>
      <protection/>
    </xf>
    <xf numFmtId="0" fontId="0" fillId="0" borderId="13" xfId="0" applyFill="1" applyBorder="1" applyAlignment="1" applyProtection="1" quotePrefix="1">
      <alignment horizontal="left" vertical="center"/>
      <protection/>
    </xf>
    <xf numFmtId="0" fontId="0" fillId="0" borderId="0" xfId="0" applyFont="1" applyFill="1" applyBorder="1" applyAlignment="1" applyProtection="1" quotePrefix="1">
      <alignment vertical="center"/>
      <protection/>
    </xf>
    <xf numFmtId="37" fontId="0" fillId="0" borderId="16" xfId="0" applyNumberFormat="1"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0" xfId="0" applyFont="1" applyFill="1" applyBorder="1" applyAlignment="1">
      <alignment horizontal="centerContinuous"/>
    </xf>
    <xf numFmtId="0" fontId="0" fillId="0" borderId="0" xfId="0" applyFont="1" applyFill="1" applyBorder="1" applyAlignment="1" applyProtection="1">
      <alignment horizontal="centerContinuous"/>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lignment vertical="center"/>
    </xf>
    <xf numFmtId="0" fontId="0" fillId="0" borderId="13" xfId="0" applyFill="1" applyBorder="1" applyAlignment="1" applyProtection="1">
      <alignment horizontal="center" vertical="center"/>
      <protection/>
    </xf>
    <xf numFmtId="37" fontId="0" fillId="0" borderId="14" xfId="0" applyNumberFormat="1" applyFont="1" applyFill="1" applyBorder="1" applyAlignment="1" applyProtection="1">
      <alignment horizontal="right"/>
      <protection/>
    </xf>
    <xf numFmtId="0" fontId="0" fillId="0" borderId="14" xfId="0" applyFont="1" applyFill="1" applyBorder="1" applyAlignment="1">
      <alignment horizontal="right"/>
    </xf>
    <xf numFmtId="37" fontId="0" fillId="0" borderId="18" xfId="0" applyNumberFormat="1" applyFont="1" applyFill="1" applyBorder="1" applyAlignment="1" applyProtection="1">
      <alignment/>
      <protection/>
    </xf>
    <xf numFmtId="3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distributed"/>
      <protection/>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3" xfId="0" applyFont="1" applyFill="1" applyBorder="1" applyAlignment="1" applyProtection="1">
      <alignment/>
      <protection/>
    </xf>
    <xf numFmtId="0" fontId="0" fillId="0" borderId="0" xfId="0" applyFont="1" applyFill="1" applyBorder="1" applyAlignment="1">
      <alignment horizontal="right"/>
    </xf>
    <xf numFmtId="0" fontId="0" fillId="0" borderId="0" xfId="0" applyFont="1" applyFill="1" applyBorder="1" applyAlignment="1" applyProtection="1">
      <alignment horizontal="right"/>
      <protection/>
    </xf>
    <xf numFmtId="0" fontId="0" fillId="0" borderId="10" xfId="0"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26" xfId="0" applyFont="1" applyFill="1" applyBorder="1" applyAlignment="1">
      <alignment vertical="center"/>
    </xf>
    <xf numFmtId="0" fontId="0" fillId="0" borderId="12" xfId="0" applyFont="1" applyFill="1" applyBorder="1" applyAlignment="1" applyProtection="1">
      <alignment horizontal="center" vertical="center"/>
      <protection/>
    </xf>
    <xf numFmtId="37" fontId="6" fillId="0" borderId="14" xfId="0" applyNumberFormat="1" applyFont="1" applyFill="1" applyBorder="1" applyAlignment="1" applyProtection="1">
      <alignment vertical="center"/>
      <protection/>
    </xf>
    <xf numFmtId="37" fontId="6" fillId="0" borderId="18" xfId="0" applyNumberFormat="1" applyFont="1" applyFill="1" applyBorder="1" applyAlignment="1" applyProtection="1">
      <alignment vertical="center"/>
      <protection/>
    </xf>
    <xf numFmtId="0" fontId="6" fillId="0" borderId="15" xfId="0" applyFont="1" applyFill="1" applyBorder="1" applyAlignment="1" applyProtection="1" quotePrefix="1">
      <alignment horizontal="center" vertical="center"/>
      <protection/>
    </xf>
    <xf numFmtId="0" fontId="0" fillId="0" borderId="13" xfId="0" applyFill="1" applyBorder="1" applyAlignment="1" applyProtection="1" quotePrefix="1">
      <alignment horizontal="center" vertical="center"/>
      <protection/>
    </xf>
    <xf numFmtId="0" fontId="0" fillId="0" borderId="13" xfId="0" applyFill="1" applyBorder="1" applyAlignment="1" applyProtection="1">
      <alignment horizontal="distributed" vertical="center"/>
      <protection/>
    </xf>
    <xf numFmtId="0" fontId="0" fillId="0" borderId="27" xfId="0"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0" xfId="0" applyFill="1" applyAlignment="1">
      <alignment/>
    </xf>
    <xf numFmtId="2" fontId="0" fillId="0" borderId="14"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38" fontId="0" fillId="0" borderId="0" xfId="48" applyFont="1" applyFill="1" applyAlignment="1" applyProtection="1">
      <alignment vertical="center"/>
      <protection/>
    </xf>
    <xf numFmtId="2" fontId="6" fillId="0" borderId="0" xfId="0" applyNumberFormat="1" applyFont="1" applyFill="1" applyBorder="1" applyAlignment="1" applyProtection="1">
      <alignment vertical="center"/>
      <protection/>
    </xf>
    <xf numFmtId="0" fontId="6" fillId="0" borderId="13" xfId="0" applyFont="1" applyFill="1" applyBorder="1" applyAlignment="1" applyProtection="1" quotePrefix="1">
      <alignment horizontal="center" vertical="center"/>
      <protection/>
    </xf>
    <xf numFmtId="0" fontId="0" fillId="0" borderId="13" xfId="0" applyFont="1" applyFill="1" applyBorder="1" applyAlignment="1" applyProtection="1" quotePrefix="1">
      <alignment horizontal="center" vertical="center"/>
      <protection/>
    </xf>
    <xf numFmtId="2" fontId="0" fillId="0" borderId="16" xfId="0" applyNumberFormat="1"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0" xfId="0" applyFont="1" applyFill="1" applyBorder="1" applyAlignment="1" applyProtection="1" quotePrefix="1">
      <alignment horizontal="right" vertical="center"/>
      <protection/>
    </xf>
    <xf numFmtId="0" fontId="0" fillId="0" borderId="0" xfId="0" applyFont="1" applyFill="1" applyAlignment="1">
      <alignment horizontal="left" vertical="center"/>
    </xf>
    <xf numFmtId="177" fontId="0" fillId="0" borderId="14" xfId="0" applyNumberFormat="1"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0" xfId="48" applyFont="1" applyFill="1" applyAlignment="1">
      <alignment vertical="center"/>
    </xf>
    <xf numFmtId="0" fontId="0" fillId="0" borderId="13" xfId="0" applyFont="1" applyFill="1" applyBorder="1" applyAlignment="1">
      <alignment horizontal="distributed" vertical="center"/>
    </xf>
    <xf numFmtId="177" fontId="0" fillId="0" borderId="0" xfId="0" applyNumberFormat="1" applyFont="1" applyFill="1" applyBorder="1" applyAlignment="1" applyProtection="1">
      <alignment vertical="center"/>
      <protection/>
    </xf>
    <xf numFmtId="38" fontId="0" fillId="0" borderId="0" xfId="48" applyFont="1" applyFill="1" applyBorder="1" applyAlignment="1" applyProtection="1">
      <alignment vertical="center"/>
      <protection/>
    </xf>
    <xf numFmtId="177" fontId="6" fillId="0" borderId="16" xfId="0" applyNumberFormat="1" applyFont="1" applyFill="1" applyBorder="1" applyAlignment="1" applyProtection="1">
      <alignment vertical="center"/>
      <protection/>
    </xf>
    <xf numFmtId="0" fontId="6" fillId="0" borderId="13" xfId="0" applyFont="1" applyFill="1" applyBorder="1" applyAlignment="1" applyProtection="1">
      <alignment horizontal="distributed" vertical="center"/>
      <protection/>
    </xf>
    <xf numFmtId="0" fontId="0" fillId="0" borderId="0" xfId="0" applyFill="1" applyAlignment="1">
      <alignment vertical="center"/>
    </xf>
    <xf numFmtId="38" fontId="0" fillId="0" borderId="14" xfId="48" applyFont="1" applyFill="1" applyBorder="1" applyAlignment="1" applyProtection="1">
      <alignment vertical="center"/>
      <protection/>
    </xf>
    <xf numFmtId="38" fontId="0" fillId="0" borderId="18"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0" xfId="48" applyFont="1" applyFill="1" applyBorder="1" applyAlignment="1" applyProtection="1">
      <alignment vertical="center"/>
      <protection/>
    </xf>
    <xf numFmtId="38" fontId="0" fillId="0" borderId="0" xfId="48" applyFont="1" applyFill="1" applyBorder="1" applyAlignment="1" applyProtection="1">
      <alignment horizontal="center" vertical="center"/>
      <protection/>
    </xf>
    <xf numFmtId="178" fontId="0" fillId="0" borderId="0" xfId="48" applyNumberFormat="1" applyFont="1" applyFill="1" applyBorder="1" applyAlignment="1" applyProtection="1" quotePrefix="1">
      <alignment horizontal="right" vertical="center"/>
      <protection/>
    </xf>
    <xf numFmtId="178" fontId="0" fillId="0" borderId="0" xfId="48" applyNumberFormat="1" applyFont="1" applyFill="1" applyBorder="1" applyAlignment="1" applyProtection="1">
      <alignment vertical="center"/>
      <protection/>
    </xf>
    <xf numFmtId="38" fontId="0" fillId="0" borderId="0" xfId="48" applyFont="1" applyFill="1" applyAlignment="1">
      <alignment vertical="center"/>
    </xf>
    <xf numFmtId="38" fontId="0" fillId="0" borderId="0" xfId="48" applyFont="1" applyFill="1" applyAlignment="1">
      <alignment horizontal="right" vertical="center"/>
    </xf>
    <xf numFmtId="178" fontId="0" fillId="0" borderId="0" xfId="48" applyNumberFormat="1" applyFont="1" applyFill="1" applyBorder="1" applyAlignment="1" applyProtection="1">
      <alignment horizontal="right" vertical="center"/>
      <protection/>
    </xf>
    <xf numFmtId="0" fontId="0" fillId="0" borderId="0" xfId="0" applyFont="1" applyFill="1" applyAlignment="1" quotePrefix="1">
      <alignment horizontal="right"/>
    </xf>
    <xf numFmtId="0" fontId="0" fillId="0" borderId="0" xfId="0" applyFill="1" applyAlignment="1">
      <alignment horizontal="center" vertical="center"/>
    </xf>
    <xf numFmtId="0" fontId="0" fillId="0" borderId="0" xfId="0" applyFill="1" applyAlignment="1">
      <alignment vertical="top"/>
    </xf>
    <xf numFmtId="0" fontId="0" fillId="0" borderId="0" xfId="0" applyFont="1" applyFill="1" applyAlignment="1">
      <alignment vertical="top"/>
    </xf>
    <xf numFmtId="180" fontId="0" fillId="0" borderId="10" xfId="0" applyNumberFormat="1" applyFont="1" applyFill="1" applyBorder="1" applyAlignment="1" applyProtection="1">
      <alignment vertical="center"/>
      <protection/>
    </xf>
    <xf numFmtId="39" fontId="6" fillId="0" borderId="14" xfId="0" applyNumberFormat="1" applyFont="1" applyFill="1" applyBorder="1" applyAlignment="1">
      <alignment vertical="center"/>
    </xf>
    <xf numFmtId="39" fontId="0" fillId="0" borderId="0" xfId="0" applyNumberFormat="1" applyFont="1" applyFill="1" applyAlignment="1">
      <alignment vertical="center"/>
    </xf>
    <xf numFmtId="0" fontId="0" fillId="0" borderId="20" xfId="0" applyFill="1" applyBorder="1" applyAlignment="1">
      <alignment horizontal="center" vertical="center" wrapText="1"/>
    </xf>
    <xf numFmtId="0" fontId="0" fillId="0" borderId="26"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Continuous" vertical="center"/>
    </xf>
    <xf numFmtId="0" fontId="10" fillId="0" borderId="0" xfId="0" applyFont="1" applyFill="1" applyAlignment="1">
      <alignment/>
    </xf>
    <xf numFmtId="0" fontId="0" fillId="0" borderId="14" xfId="0" applyFill="1" applyBorder="1" applyAlignment="1">
      <alignment vertical="center"/>
    </xf>
    <xf numFmtId="0" fontId="6" fillId="0" borderId="0" xfId="0" applyFont="1" applyFill="1" applyBorder="1" applyAlignment="1" applyProtection="1">
      <alignment horizontal="distributed"/>
      <protection/>
    </xf>
    <xf numFmtId="0" fontId="6" fillId="0" borderId="13" xfId="0" applyFont="1" applyFill="1" applyBorder="1" applyAlignment="1" applyProtection="1">
      <alignment horizontal="distributed"/>
      <protection/>
    </xf>
    <xf numFmtId="0" fontId="6" fillId="0" borderId="0" xfId="0" applyFont="1" applyFill="1" applyBorder="1" applyAlignment="1" applyProtection="1" quotePrefix="1">
      <alignment horizontal="center"/>
      <protection/>
    </xf>
    <xf numFmtId="0" fontId="6" fillId="0" borderId="13" xfId="0" applyFont="1" applyFill="1" applyBorder="1" applyAlignment="1" applyProtection="1" quotePrefix="1">
      <alignment horizontal="center"/>
      <protection/>
    </xf>
    <xf numFmtId="0" fontId="0" fillId="0" borderId="28" xfId="0"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0" xfId="0" applyFill="1" applyAlignment="1" applyProtection="1">
      <alignment horizontal="center"/>
      <protection/>
    </xf>
    <xf numFmtId="0" fontId="0" fillId="0" borderId="13" xfId="0" applyFont="1" applyFill="1" applyBorder="1" applyAlignment="1" applyProtection="1">
      <alignment horizontal="center"/>
      <protection/>
    </xf>
    <xf numFmtId="0" fontId="7" fillId="0" borderId="0" xfId="0" applyFont="1" applyFill="1" applyBorder="1" applyAlignment="1" applyProtection="1">
      <alignment horizontal="center" vertical="center"/>
      <protection/>
    </xf>
    <xf numFmtId="0" fontId="0" fillId="0" borderId="0" xfId="0" applyFill="1" applyAlignment="1">
      <alignment horizontal="left"/>
    </xf>
    <xf numFmtId="0" fontId="0" fillId="0" borderId="0" xfId="0" applyFont="1" applyFill="1" applyAlignment="1">
      <alignment horizontal="left"/>
    </xf>
    <xf numFmtId="0" fontId="0" fillId="0" borderId="0" xfId="0" applyFill="1" applyAlignment="1">
      <alignment horizontal="right"/>
    </xf>
    <xf numFmtId="0" fontId="0" fillId="0" borderId="0" xfId="0" applyFont="1" applyFill="1" applyAlignment="1">
      <alignment horizontal="right"/>
    </xf>
    <xf numFmtId="0" fontId="8" fillId="0" borderId="0" xfId="0" applyFont="1" applyFill="1" applyAlignment="1">
      <alignment horizontal="center" vertical="center"/>
    </xf>
    <xf numFmtId="0" fontId="0" fillId="0" borderId="28"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ill="1" applyAlignment="1">
      <alignment horizontal="right" vertical="top"/>
    </xf>
    <xf numFmtId="0" fontId="0" fillId="0" borderId="0" xfId="0" applyFont="1" applyFill="1" applyAlignment="1">
      <alignment horizontal="right" vertical="top"/>
    </xf>
    <xf numFmtId="0" fontId="6" fillId="0" borderId="0" xfId="0" applyFont="1" applyFill="1" applyBorder="1" applyAlignment="1" applyProtection="1">
      <alignment horizontal="distributed" vertical="center"/>
      <protection/>
    </xf>
    <xf numFmtId="0" fontId="6" fillId="0" borderId="13" xfId="0" applyFont="1" applyFill="1" applyBorder="1" applyAlignment="1">
      <alignment horizontal="distributed" vertical="center"/>
    </xf>
    <xf numFmtId="0" fontId="6"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6" xfId="0"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ill="1" applyBorder="1" applyAlignment="1" applyProtection="1">
      <alignment horizontal="center" vertical="center"/>
      <protection/>
    </xf>
    <xf numFmtId="0" fontId="0" fillId="0" borderId="14" xfId="0" applyFont="1" applyFill="1" applyBorder="1" applyAlignment="1" applyProtection="1">
      <alignment horizontal="distributed" vertical="center" shrinkToFit="1"/>
      <protection/>
    </xf>
    <xf numFmtId="0" fontId="0" fillId="0" borderId="15" xfId="0" applyFont="1" applyFill="1" applyBorder="1" applyAlignment="1">
      <alignment horizontal="distributed" vertical="center" shrinkToFit="1"/>
    </xf>
    <xf numFmtId="0" fontId="0" fillId="0" borderId="0" xfId="0" applyFill="1" applyBorder="1" applyAlignment="1" applyProtection="1">
      <alignment horizontal="distributed" vertical="center" shrinkToFit="1"/>
      <protection/>
    </xf>
    <xf numFmtId="0" fontId="0" fillId="0" borderId="13" xfId="0" applyFont="1" applyFill="1" applyBorder="1" applyAlignment="1">
      <alignment horizontal="distributed" vertical="center" shrinkToFit="1"/>
    </xf>
    <xf numFmtId="0" fontId="0" fillId="0" borderId="0" xfId="0" applyFont="1" applyFill="1" applyBorder="1" applyAlignment="1" applyProtection="1">
      <alignment horizontal="distributed" vertical="center" shrinkToFit="1"/>
      <protection/>
    </xf>
    <xf numFmtId="0" fontId="6" fillId="0" borderId="16" xfId="0" applyFont="1" applyFill="1" applyBorder="1" applyAlignment="1" applyProtection="1">
      <alignment horizontal="center" vertical="center" shrinkToFit="1"/>
      <protection/>
    </xf>
    <xf numFmtId="0" fontId="6" fillId="0" borderId="30" xfId="0" applyFont="1" applyFill="1" applyBorder="1" applyAlignment="1">
      <alignment horizontal="center" vertical="center" shrinkToFit="1"/>
    </xf>
    <xf numFmtId="0" fontId="0" fillId="0" borderId="0" xfId="0" applyFill="1" applyAlignment="1">
      <alignment horizontal="left" vertical="top"/>
    </xf>
    <xf numFmtId="0" fontId="0" fillId="0" borderId="0" xfId="0" applyFont="1" applyFill="1" applyAlignment="1">
      <alignment horizontal="left" vertical="top"/>
    </xf>
    <xf numFmtId="0" fontId="0" fillId="0" borderId="28"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37" fontId="0" fillId="0" borderId="0" xfId="0" applyNumberFormat="1" applyFont="1" applyFill="1" applyBorder="1" applyAlignment="1" applyProtection="1">
      <alignment horizontal="right" vertical="center"/>
      <protection/>
    </xf>
    <xf numFmtId="37" fontId="6" fillId="0" borderId="31" xfId="0" applyNumberFormat="1" applyFont="1" applyFill="1" applyBorder="1" applyAlignment="1" applyProtection="1">
      <alignment horizontal="right" vertical="center"/>
      <protection/>
    </xf>
    <xf numFmtId="0" fontId="0" fillId="0" borderId="27" xfId="0"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37" fontId="0" fillId="0" borderId="27" xfId="0" applyNumberFormat="1" applyFill="1" applyBorder="1" applyAlignment="1" applyProtection="1">
      <alignment horizontal="center" vertical="center"/>
      <protection/>
    </xf>
    <xf numFmtId="37" fontId="0" fillId="0" borderId="24" xfId="0" applyNumberFormat="1"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0" xfId="0"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Fill="1" applyBorder="1" applyAlignment="1" applyProtection="1" quotePrefix="1">
      <alignment horizontal="distributed"/>
      <protection/>
    </xf>
    <xf numFmtId="0" fontId="0" fillId="0" borderId="13" xfId="0" applyFont="1" applyFill="1" applyBorder="1" applyAlignment="1" applyProtection="1" quotePrefix="1">
      <alignment horizontal="distributed"/>
      <protection/>
    </xf>
    <xf numFmtId="0" fontId="0" fillId="0" borderId="21" xfId="0" applyFont="1" applyFill="1" applyBorder="1" applyAlignment="1" applyProtection="1">
      <alignment horizontal="center" vertical="center"/>
      <protection/>
    </xf>
    <xf numFmtId="0" fontId="0" fillId="0" borderId="0" xfId="0" applyFont="1" applyFill="1" applyBorder="1" applyAlignment="1" applyProtection="1">
      <alignment horizontal="left" indent="5"/>
      <protection/>
    </xf>
    <xf numFmtId="0" fontId="0" fillId="0" borderId="13" xfId="0" applyFont="1" applyFill="1" applyBorder="1" applyAlignment="1" applyProtection="1">
      <alignment horizontal="left" indent="5"/>
      <protection/>
    </xf>
    <xf numFmtId="0" fontId="0" fillId="0" borderId="26" xfId="0"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0" xfId="0" applyFill="1" applyBorder="1" applyAlignment="1" applyProtection="1" quotePrefix="1">
      <alignment horizontal="left"/>
      <protection/>
    </xf>
    <xf numFmtId="0" fontId="0" fillId="0" borderId="13" xfId="0" applyFont="1" applyFill="1" applyBorder="1" applyAlignment="1" applyProtection="1" quotePrefix="1">
      <alignment horizontal="left"/>
      <protection/>
    </xf>
    <xf numFmtId="0" fontId="0" fillId="0" borderId="26" xfId="0" applyFont="1" applyFill="1" applyBorder="1" applyAlignment="1">
      <alignment vertical="center"/>
    </xf>
    <xf numFmtId="0" fontId="0" fillId="0" borderId="0" xfId="0" applyFill="1" applyBorder="1" applyAlignment="1" applyProtection="1">
      <alignment horizontal="distributed"/>
      <protection/>
    </xf>
    <xf numFmtId="0" fontId="0" fillId="0" borderId="13" xfId="0" applyFill="1" applyBorder="1" applyAlignment="1" applyProtection="1">
      <alignment horizontal="distributed"/>
      <protection/>
    </xf>
    <xf numFmtId="0" fontId="0" fillId="0" borderId="0" xfId="0" applyFill="1" applyBorder="1" applyAlignment="1" applyProtection="1">
      <alignment horizontal="center"/>
      <protection/>
    </xf>
    <xf numFmtId="0" fontId="6" fillId="0" borderId="0" xfId="0" applyFont="1" applyFill="1" applyBorder="1" applyAlignment="1" applyProtection="1" quotePrefix="1">
      <alignment horizontal="distributed"/>
      <protection/>
    </xf>
    <xf numFmtId="0" fontId="6" fillId="0" borderId="13" xfId="0" applyFont="1" applyFill="1" applyBorder="1" applyAlignment="1" applyProtection="1" quotePrefix="1">
      <alignment horizontal="distributed"/>
      <protection/>
    </xf>
    <xf numFmtId="0" fontId="0" fillId="0" borderId="0" xfId="0" applyFont="1" applyFill="1" applyBorder="1" applyAlignment="1" applyProtection="1">
      <alignment horizontal="distributed"/>
      <protection/>
    </xf>
    <xf numFmtId="0" fontId="0" fillId="0" borderId="13" xfId="0" applyFont="1" applyFill="1" applyBorder="1" applyAlignment="1" applyProtection="1">
      <alignment horizontal="distributed"/>
      <protection/>
    </xf>
    <xf numFmtId="0" fontId="0" fillId="0" borderId="13" xfId="0" applyBorder="1" applyAlignment="1">
      <alignment horizontal="distributed"/>
    </xf>
    <xf numFmtId="0" fontId="0"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protection/>
    </xf>
    <xf numFmtId="0" fontId="0" fillId="0" borderId="15" xfId="0" applyFont="1" applyFill="1" applyBorder="1" applyAlignment="1" applyProtection="1">
      <alignment horizontal="distributed"/>
      <protection/>
    </xf>
    <xf numFmtId="0" fontId="0" fillId="0" borderId="2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37" fontId="0" fillId="0" borderId="25" xfId="0"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25"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2"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7" fillId="0" borderId="0" xfId="0" applyFont="1" applyFill="1" applyAlignment="1">
      <alignment horizontal="center" vertical="center"/>
    </xf>
    <xf numFmtId="0" fontId="0" fillId="0" borderId="0" xfId="0" applyFill="1" applyAlignment="1">
      <alignment horizontal="center" vertical="center"/>
    </xf>
    <xf numFmtId="0" fontId="0" fillId="0" borderId="30"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0" fillId="0" borderId="32"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protection/>
    </xf>
    <xf numFmtId="0" fontId="0" fillId="0" borderId="23" xfId="0"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179" fontId="0" fillId="0" borderId="14" xfId="0" applyNumberFormat="1" applyFill="1" applyBorder="1" applyAlignment="1" applyProtection="1" quotePrefix="1">
      <alignment horizontal="right" vertical="center"/>
      <protection/>
    </xf>
    <xf numFmtId="0" fontId="0" fillId="0" borderId="14" xfId="0" applyFont="1" applyFill="1" applyBorder="1" applyAlignment="1">
      <alignment vertical="center"/>
    </xf>
    <xf numFmtId="180" fontId="0" fillId="0" borderId="14" xfId="0" applyNumberFormat="1" applyFont="1" applyFill="1" applyBorder="1" applyAlignment="1" applyProtection="1">
      <alignment vertical="center"/>
      <protection/>
    </xf>
    <xf numFmtId="0" fontId="0" fillId="0" borderId="14" xfId="0" applyFont="1" applyFill="1" applyBorder="1" applyAlignment="1">
      <alignment horizontal="right" vertical="center"/>
    </xf>
    <xf numFmtId="0" fontId="0" fillId="0" borderId="14" xfId="0" applyFont="1" applyFill="1" applyBorder="1" applyAlignment="1">
      <alignment horizontal="distributed" vertical="center"/>
    </xf>
    <xf numFmtId="180" fontId="0" fillId="0" borderId="0" xfId="0" applyNumberFormat="1" applyFont="1" applyFill="1" applyBorder="1" applyAlignment="1" applyProtection="1">
      <alignment vertical="center"/>
      <protection/>
    </xf>
    <xf numFmtId="0" fontId="0" fillId="0" borderId="0" xfId="0" applyFont="1" applyFill="1" applyAlignment="1">
      <alignment horizontal="distributed" vertical="center"/>
    </xf>
    <xf numFmtId="0" fontId="0" fillId="0" borderId="13" xfId="0" applyFill="1" applyBorder="1" applyAlignment="1">
      <alignment horizontal="distributed" vertical="center"/>
    </xf>
    <xf numFmtId="180" fontId="6" fillId="0" borderId="0" xfId="0" applyNumberFormat="1" applyFont="1" applyFill="1" applyBorder="1" applyAlignment="1" applyProtection="1">
      <alignment vertical="center"/>
      <protection/>
    </xf>
    <xf numFmtId="0" fontId="6" fillId="0" borderId="0" xfId="0" applyFont="1" applyFill="1" applyBorder="1" applyAlignment="1">
      <alignment horizontal="right" vertical="center"/>
    </xf>
    <xf numFmtId="0" fontId="6" fillId="0" borderId="0" xfId="0" applyFont="1" applyFill="1" applyAlignment="1">
      <alignment horizontal="distributed" vertical="center"/>
    </xf>
    <xf numFmtId="0" fontId="10"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27"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33" xfId="0" applyFill="1" applyBorder="1" applyAlignment="1">
      <alignment horizontal="right" vertical="center"/>
    </xf>
    <xf numFmtId="0" fontId="7" fillId="0" borderId="0" xfId="0" applyFont="1" applyFill="1" applyBorder="1" applyAlignment="1">
      <alignment horizontal="center" vertical="center"/>
    </xf>
    <xf numFmtId="0" fontId="0" fillId="0" borderId="0" xfId="0" applyAlignment="1">
      <alignment vertical="top"/>
    </xf>
    <xf numFmtId="0" fontId="0" fillId="0" borderId="28" xfId="0" applyFill="1" applyBorder="1" applyAlignment="1">
      <alignment horizontal="center" vertical="center"/>
    </xf>
    <xf numFmtId="0" fontId="6" fillId="0" borderId="13" xfId="0" applyFont="1" applyFill="1" applyBorder="1" applyAlignment="1" quotePrefix="1">
      <alignment horizontal="left" vertical="center"/>
    </xf>
    <xf numFmtId="0" fontId="6" fillId="0" borderId="16" xfId="0" applyFont="1" applyFill="1" applyBorder="1" applyAlignment="1">
      <alignment horizontal="distributed" vertical="center"/>
    </xf>
    <xf numFmtId="0" fontId="6" fillId="0" borderId="30" xfId="0" applyFont="1" applyFill="1" applyBorder="1" applyAlignment="1">
      <alignment horizontal="distributed" vertical="center"/>
    </xf>
    <xf numFmtId="0" fontId="0" fillId="0" borderId="13" xfId="0" applyFill="1" applyBorder="1" applyAlignment="1" quotePrefix="1">
      <alignment horizontal="left" vertical="center"/>
    </xf>
    <xf numFmtId="0" fontId="0" fillId="0" borderId="15" xfId="0" applyFill="1" applyBorder="1" applyAlignment="1" quotePrefix="1">
      <alignment horizontal="left" vertical="center"/>
    </xf>
    <xf numFmtId="180" fontId="0" fillId="0" borderId="0" xfId="0" applyNumberFormat="1" applyFont="1" applyFill="1" applyAlignment="1" applyProtection="1">
      <alignment/>
      <protection/>
    </xf>
    <xf numFmtId="0" fontId="0" fillId="0" borderId="0" xfId="0" applyFont="1" applyFill="1" applyBorder="1" applyAlignment="1">
      <alignment horizontal="left"/>
    </xf>
    <xf numFmtId="0" fontId="28" fillId="0" borderId="0" xfId="0" applyFont="1" applyFill="1" applyBorder="1" applyAlignment="1">
      <alignment horizontal="left"/>
    </xf>
    <xf numFmtId="181" fontId="0" fillId="0" borderId="0" xfId="0" applyNumberFormat="1" applyFont="1" applyFill="1" applyAlignment="1">
      <alignment/>
    </xf>
    <xf numFmtId="0" fontId="28" fillId="0" borderId="0" xfId="0" applyFont="1" applyFill="1" applyAlignment="1">
      <alignment horizontal="left"/>
    </xf>
    <xf numFmtId="182" fontId="0" fillId="0" borderId="14" xfId="0" applyNumberFormat="1" applyFont="1" applyFill="1" applyBorder="1" applyAlignment="1">
      <alignment vertical="center"/>
    </xf>
    <xf numFmtId="0" fontId="0" fillId="0" borderId="15" xfId="0" applyFont="1" applyFill="1" applyBorder="1" applyAlignment="1">
      <alignment vertical="center"/>
    </xf>
    <xf numFmtId="181" fontId="0" fillId="0" borderId="0" xfId="0" applyNumberFormat="1" applyFont="1" applyFill="1" applyBorder="1" applyAlignment="1">
      <alignment horizontal="right" vertical="center"/>
    </xf>
    <xf numFmtId="181" fontId="0" fillId="0" borderId="0" xfId="0" applyNumberFormat="1" applyFont="1" applyFill="1" applyAlignment="1">
      <alignment vertical="center"/>
    </xf>
    <xf numFmtId="183" fontId="0" fillId="0" borderId="0" xfId="0" applyNumberFormat="1" applyFont="1" applyFill="1" applyAlignment="1">
      <alignment vertical="center"/>
    </xf>
    <xf numFmtId="183" fontId="0" fillId="0" borderId="0" xfId="0" applyNumberFormat="1" applyFont="1" applyFill="1" applyBorder="1" applyAlignment="1">
      <alignment horizontal="center" vertical="center"/>
    </xf>
    <xf numFmtId="0" fontId="0" fillId="0" borderId="19" xfId="0" applyFont="1" applyFill="1" applyBorder="1" applyAlignment="1">
      <alignment horizontal="left" vertical="center"/>
    </xf>
    <xf numFmtId="181" fontId="0" fillId="0" borderId="0" xfId="0" applyNumberFormat="1" applyFont="1" applyFill="1" applyAlignment="1" applyProtection="1">
      <alignment vertical="center"/>
      <protection/>
    </xf>
    <xf numFmtId="183" fontId="0" fillId="0" borderId="0" xfId="48" applyNumberFormat="1" applyFont="1" applyFill="1" applyAlignment="1" applyProtection="1">
      <alignment vertical="center"/>
      <protection/>
    </xf>
    <xf numFmtId="183" fontId="0" fillId="0" borderId="0" xfId="0" applyNumberFormat="1" applyFont="1" applyFill="1" applyAlignment="1" applyProtection="1">
      <alignment vertical="center"/>
      <protection/>
    </xf>
    <xf numFmtId="183" fontId="0" fillId="0" borderId="0" xfId="48" applyNumberFormat="1" applyFont="1" applyFill="1" applyAlignment="1">
      <alignment vertical="center"/>
    </xf>
    <xf numFmtId="0" fontId="0" fillId="0" borderId="13" xfId="0" applyFill="1" applyBorder="1" applyAlignment="1">
      <alignment horizontal="left" vertical="center" indent="2"/>
    </xf>
    <xf numFmtId="0" fontId="0" fillId="0" borderId="13" xfId="0" applyFont="1" applyFill="1" applyBorder="1" applyAlignment="1">
      <alignment horizontal="left" vertical="center" indent="2"/>
    </xf>
    <xf numFmtId="0" fontId="0" fillId="0" borderId="19" xfId="0" applyFill="1" applyBorder="1" applyAlignment="1">
      <alignment horizontal="left" vertical="center" indent="2"/>
    </xf>
    <xf numFmtId="181" fontId="0" fillId="0" borderId="0" xfId="0" applyNumberFormat="1" applyFont="1" applyFill="1" applyBorder="1" applyAlignment="1">
      <alignment horizontal="center" vertical="center"/>
    </xf>
    <xf numFmtId="0" fontId="0" fillId="0" borderId="19" xfId="0" applyFont="1" applyFill="1" applyBorder="1" applyAlignment="1">
      <alignment horizontal="left" vertical="center" indent="2"/>
    </xf>
    <xf numFmtId="0" fontId="0" fillId="0" borderId="13" xfId="0" applyFont="1" applyFill="1" applyBorder="1" applyAlignment="1">
      <alignment horizontal="centerContinuous" vertical="center"/>
    </xf>
    <xf numFmtId="0" fontId="0" fillId="0" borderId="13" xfId="0" applyFont="1" applyFill="1" applyBorder="1" applyAlignment="1">
      <alignment horizontal="left" vertical="center"/>
    </xf>
    <xf numFmtId="0" fontId="0" fillId="0" borderId="13" xfId="0" applyFill="1" applyBorder="1" applyAlignment="1">
      <alignment horizontal="left" vertical="center"/>
    </xf>
    <xf numFmtId="0" fontId="0" fillId="0" borderId="25" xfId="0" applyFont="1" applyFill="1" applyBorder="1" applyAlignment="1">
      <alignment vertical="center"/>
    </xf>
    <xf numFmtId="0" fontId="0" fillId="0" borderId="21" xfId="0" applyFont="1" applyFill="1" applyBorder="1" applyAlignment="1">
      <alignment horizontal="right" vertical="center"/>
    </xf>
    <xf numFmtId="0" fontId="0" fillId="0" borderId="0" xfId="0" applyFill="1" applyBorder="1" applyAlignment="1">
      <alignment vertical="center"/>
    </xf>
    <xf numFmtId="181" fontId="0" fillId="0" borderId="31" xfId="0" applyNumberFormat="1" applyFill="1" applyBorder="1" applyAlignment="1" applyProtection="1" quotePrefix="1">
      <alignment horizontal="right" vertical="center"/>
      <protection/>
    </xf>
    <xf numFmtId="0" fontId="0" fillId="0" borderId="23" xfId="0" applyFill="1" applyBorder="1" applyAlignment="1">
      <alignment horizontal="center" vertical="center" wrapText="1"/>
    </xf>
    <xf numFmtId="0" fontId="0" fillId="0" borderId="0" xfId="0" applyFont="1" applyFill="1" applyBorder="1" applyAlignment="1">
      <alignment vertical="center" wrapText="1"/>
    </xf>
    <xf numFmtId="0" fontId="0" fillId="0" borderId="18" xfId="0" applyFill="1" applyBorder="1" applyAlignment="1">
      <alignment horizontal="center" vertical="center" wrapText="1"/>
    </xf>
    <xf numFmtId="0" fontId="0" fillId="0" borderId="13" xfId="0" applyFill="1" applyBorder="1" applyAlignment="1">
      <alignment/>
    </xf>
    <xf numFmtId="0" fontId="0" fillId="0" borderId="15" xfId="0" applyFill="1" applyBorder="1" applyAlignment="1">
      <alignment vertical="top"/>
    </xf>
    <xf numFmtId="0" fontId="0" fillId="0" borderId="30" xfId="0" applyFill="1" applyBorder="1" applyAlignment="1">
      <alignment horizontal="center" vertical="center"/>
    </xf>
    <xf numFmtId="0" fontId="0" fillId="0" borderId="13" xfId="0" applyFont="1" applyFill="1" applyBorder="1" applyAlignment="1" quotePrefix="1">
      <alignment horizontal="center" vertical="center"/>
    </xf>
    <xf numFmtId="0" fontId="0" fillId="0" borderId="21" xfId="0" applyBorder="1" applyAlignment="1">
      <alignment/>
    </xf>
    <xf numFmtId="0" fontId="0" fillId="0" borderId="15" xfId="0" applyBorder="1" applyAlignment="1">
      <alignment/>
    </xf>
    <xf numFmtId="0" fontId="0" fillId="0" borderId="16" xfId="0" applyFill="1" applyBorder="1" applyAlignment="1">
      <alignment horizontal="center" vertical="center"/>
    </xf>
    <xf numFmtId="0" fontId="6" fillId="0" borderId="31" xfId="0" applyFont="1" applyFill="1" applyBorder="1" applyAlignment="1" quotePrefix="1">
      <alignment horizontal="center" vertical="center"/>
    </xf>
    <xf numFmtId="0" fontId="6" fillId="0" borderId="34" xfId="0" applyFont="1" applyFill="1" applyBorder="1" applyAlignment="1" quotePrefix="1">
      <alignment horizontal="center" vertical="center"/>
    </xf>
    <xf numFmtId="0" fontId="0" fillId="0" borderId="17" xfId="0" applyFill="1" applyBorder="1" applyAlignment="1">
      <alignment horizontal="center" vertical="center" wrapText="1"/>
    </xf>
    <xf numFmtId="0" fontId="0" fillId="0" borderId="35"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19" xfId="0" applyFill="1" applyBorder="1" applyAlignment="1">
      <alignment/>
    </xf>
    <xf numFmtId="0" fontId="0" fillId="0" borderId="19" xfId="0" applyFill="1" applyBorder="1" applyAlignment="1">
      <alignment vertical="top"/>
    </xf>
    <xf numFmtId="0" fontId="0" fillId="0" borderId="15" xfId="0" applyFill="1" applyBorder="1" applyAlignment="1">
      <alignment vertical="center"/>
    </xf>
    <xf numFmtId="182" fontId="0" fillId="0" borderId="22"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182" fontId="0" fillId="0" borderId="0" xfId="0" applyNumberFormat="1" applyFont="1" applyFill="1" applyAlignment="1">
      <alignment horizontal="right" vertical="center"/>
    </xf>
    <xf numFmtId="182" fontId="0" fillId="0" borderId="14" xfId="0" applyNumberFormat="1" applyFont="1" applyFill="1" applyBorder="1" applyAlignment="1">
      <alignment horizontal="right" vertical="center"/>
    </xf>
    <xf numFmtId="181" fontId="0" fillId="0" borderId="0" xfId="0" applyNumberFormat="1" applyFill="1" applyAlignment="1" applyProtection="1" quotePrefix="1">
      <alignment horizontal="right" vertical="center"/>
      <protection/>
    </xf>
    <xf numFmtId="181" fontId="0" fillId="0" borderId="14" xfId="0" applyNumberFormat="1" applyFill="1" applyBorder="1" applyAlignment="1" applyProtection="1" quotePrefix="1">
      <alignment horizontal="right" vertical="center"/>
      <protection/>
    </xf>
    <xf numFmtId="0" fontId="0" fillId="0" borderId="13" xfId="0" applyFill="1" applyBorder="1" applyAlignment="1">
      <alignment horizontal="center" vertical="center"/>
    </xf>
    <xf numFmtId="0" fontId="0" fillId="0" borderId="13" xfId="0" applyFont="1" applyFill="1" applyBorder="1" applyAlignment="1" applyProtection="1">
      <alignment horizontal="left" vertical="center" indent="2"/>
      <protection/>
    </xf>
    <xf numFmtId="37" fontId="6" fillId="0" borderId="0"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xf>
    <xf numFmtId="0" fontId="10" fillId="0" borderId="0" xfId="0" applyFont="1" applyFill="1" applyAlignment="1">
      <alignment vertical="center"/>
    </xf>
    <xf numFmtId="0" fontId="0" fillId="0" borderId="15" xfId="0" applyFont="1" applyFill="1" applyBorder="1" applyAlignment="1">
      <alignment vertical="center" wrapText="1"/>
    </xf>
    <xf numFmtId="0" fontId="0" fillId="0" borderId="23" xfId="0" applyFont="1"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Alignment="1" quotePrefix="1">
      <alignment horizontal="right" vertical="center"/>
    </xf>
    <xf numFmtId="0" fontId="0" fillId="0" borderId="0" xfId="0" applyFont="1" applyFill="1" applyBorder="1" applyAlignment="1" applyProtection="1">
      <alignment horizontal="left" vertical="center"/>
      <protection/>
    </xf>
    <xf numFmtId="0" fontId="0" fillId="0" borderId="15" xfId="0" applyFill="1" applyBorder="1" applyAlignment="1" applyProtection="1" quotePrefix="1">
      <alignment horizontal="left" vertical="center"/>
      <protection/>
    </xf>
    <xf numFmtId="0" fontId="0" fillId="0" borderId="18"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7" xfId="0"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5" xfId="0" applyNumberFormat="1" applyFont="1" applyFill="1" applyBorder="1" applyAlignment="1" applyProtection="1" quotePrefix="1">
      <alignment horizontal="right" vertical="center" indent="1"/>
      <protection/>
    </xf>
    <xf numFmtId="0" fontId="0" fillId="0" borderId="13" xfId="0" applyNumberFormat="1" applyFont="1" applyFill="1" applyBorder="1" applyAlignment="1" applyProtection="1" quotePrefix="1">
      <alignment horizontal="right" vertical="center" indent="1"/>
      <protection/>
    </xf>
    <xf numFmtId="0" fontId="0" fillId="0" borderId="13" xfId="0" applyNumberFormat="1" applyFont="1" applyFill="1" applyBorder="1" applyAlignment="1" applyProtection="1">
      <alignment horizontal="right" vertical="center" indent="1"/>
      <protection/>
    </xf>
    <xf numFmtId="0" fontId="0" fillId="0" borderId="13" xfId="0" applyNumberFormat="1" applyFill="1" applyBorder="1" applyAlignment="1" applyProtection="1">
      <alignment horizontal="center" vertical="center"/>
      <protection/>
    </xf>
    <xf numFmtId="0" fontId="0" fillId="0" borderId="13" xfId="0" applyNumberFormat="1" applyFont="1" applyFill="1" applyBorder="1" applyAlignment="1" applyProtection="1">
      <alignment horizontal="distributed" vertical="center"/>
      <protection/>
    </xf>
    <xf numFmtId="0" fontId="0" fillId="0" borderId="0" xfId="0" applyNumberFormat="1" applyFont="1" applyFill="1" applyAlignment="1">
      <alignment vertical="center"/>
    </xf>
    <xf numFmtId="0" fontId="6" fillId="0" borderId="13" xfId="0" applyNumberFormat="1"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right" vertical="center"/>
      <protection/>
    </xf>
    <xf numFmtId="0" fontId="10" fillId="0" borderId="0" xfId="0" applyNumberFormat="1" applyFont="1" applyFill="1" applyAlignment="1">
      <alignment vertical="center"/>
    </xf>
    <xf numFmtId="0" fontId="0" fillId="0" borderId="18"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5" xfId="0" applyNumberFormat="1" applyFont="1" applyFill="1" applyBorder="1" applyAlignment="1" applyProtection="1">
      <alignment vertical="center"/>
      <protection/>
    </xf>
    <xf numFmtId="0" fontId="0" fillId="0" borderId="22"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3" xfId="0" applyNumberFormat="1" applyFill="1" applyBorder="1" applyAlignment="1" applyProtection="1">
      <alignment vertical="center"/>
      <protection/>
    </xf>
    <xf numFmtId="0" fontId="0" fillId="0" borderId="23" xfId="0" applyNumberFormat="1" applyFill="1" applyBorder="1" applyAlignment="1" applyProtection="1">
      <alignment horizontal="center" vertical="center" wrapText="1"/>
      <protection/>
    </xf>
    <xf numFmtId="0" fontId="0" fillId="0" borderId="32" xfId="0" applyNumberForma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5"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Continuous" vertical="center"/>
      <protection/>
    </xf>
    <xf numFmtId="0" fontId="0" fillId="0" borderId="0" xfId="0" applyNumberFormat="1" applyFont="1" applyFill="1" applyBorder="1" applyAlignment="1" applyProtection="1">
      <alignment horizontal="centerContinuous" vertical="center"/>
      <protection/>
    </xf>
    <xf numFmtId="0"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28" fillId="0" borderId="15" xfId="0" applyNumberFormat="1" applyFont="1" applyFill="1" applyBorder="1" applyAlignment="1">
      <alignment horizontal="center" vertical="center"/>
    </xf>
    <xf numFmtId="0" fontId="28" fillId="0" borderId="14" xfId="0" applyNumberFormat="1" applyFont="1" applyFill="1" applyBorder="1" applyAlignment="1">
      <alignment horizontal="center" vertical="center"/>
    </xf>
    <xf numFmtId="0" fontId="28" fillId="0" borderId="18" xfId="0" applyNumberFormat="1" applyFont="1" applyFill="1" applyBorder="1" applyAlignment="1">
      <alignment horizontal="center" vertical="center"/>
    </xf>
    <xf numFmtId="0" fontId="0" fillId="0" borderId="25"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2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8" xfId="0" applyNumberFormat="1" applyFont="1" applyFill="1" applyBorder="1" applyAlignment="1" applyProtection="1">
      <alignment horizontal="center" vertical="center"/>
      <protection/>
    </xf>
    <xf numFmtId="0" fontId="28" fillId="0" borderId="21" xfId="0" applyNumberFormat="1" applyFont="1" applyFill="1" applyBorder="1" applyAlignment="1">
      <alignment horizontal="center" vertical="center"/>
    </xf>
    <xf numFmtId="0" fontId="28" fillId="0" borderId="26" xfId="0" applyNumberFormat="1" applyFont="1" applyFill="1" applyBorder="1" applyAlignment="1">
      <alignment horizontal="center" vertical="center"/>
    </xf>
    <xf numFmtId="0" fontId="28" fillId="0" borderId="28"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right" vertical="center"/>
      <protection/>
    </xf>
    <xf numFmtId="187" fontId="0" fillId="0" borderId="0" xfId="0" applyNumberFormat="1" applyFont="1" applyFill="1" applyAlignment="1" applyProtection="1">
      <alignment vertical="center"/>
      <protection/>
    </xf>
    <xf numFmtId="187" fontId="0" fillId="0" borderId="0" xfId="0" applyNumberFormat="1" applyFont="1" applyFill="1" applyBorder="1" applyAlignment="1" applyProtection="1">
      <alignment vertical="center"/>
      <protection/>
    </xf>
    <xf numFmtId="187" fontId="0" fillId="0" borderId="0" xfId="0" applyNumberFormat="1" applyFont="1" applyFill="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187" fontId="6" fillId="0" borderId="0" xfId="0" applyNumberFormat="1" applyFont="1" applyFill="1" applyBorder="1" applyAlignment="1" applyProtection="1">
      <alignment vertical="center"/>
      <protection/>
    </xf>
    <xf numFmtId="187" fontId="6" fillId="0" borderId="0" xfId="0" applyNumberFormat="1" applyFont="1" applyFill="1" applyBorder="1" applyAlignment="1" applyProtection="1">
      <alignment horizontal="right" vertical="center"/>
      <protection/>
    </xf>
    <xf numFmtId="187" fontId="0" fillId="0" borderId="0" xfId="0" applyNumberFormat="1" applyFont="1" applyFill="1" applyBorder="1" applyAlignment="1" applyProtection="1">
      <alignment horizontal="center" vertical="center"/>
      <protection/>
    </xf>
    <xf numFmtId="187" fontId="10" fillId="0" borderId="0" xfId="0" applyNumberFormat="1" applyFont="1" applyFill="1" applyBorder="1" applyAlignment="1" applyProtection="1">
      <alignment horizontal="center" vertical="center"/>
      <protection/>
    </xf>
    <xf numFmtId="187" fontId="0" fillId="0" borderId="0" xfId="0" applyNumberFormat="1" applyFont="1" applyFill="1" applyAlignment="1">
      <alignment vertical="center"/>
    </xf>
    <xf numFmtId="187" fontId="0" fillId="0" borderId="14" xfId="0" applyNumberFormat="1" applyFont="1" applyFill="1" applyBorder="1" applyAlignment="1" applyProtection="1">
      <alignment vertical="center"/>
      <protection/>
    </xf>
    <xf numFmtId="187" fontId="0" fillId="0" borderId="14" xfId="0" applyNumberFormat="1" applyFont="1" applyFill="1" applyBorder="1" applyAlignment="1" applyProtection="1">
      <alignment horizontal="right" vertical="center"/>
      <protection/>
    </xf>
    <xf numFmtId="0" fontId="0" fillId="0" borderId="22" xfId="0" applyNumberForma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27" xfId="0" applyNumberFormat="1" applyFill="1" applyBorder="1" applyAlignment="1" applyProtection="1">
      <alignment horizontal="center" vertical="center"/>
      <protection/>
    </xf>
    <xf numFmtId="0" fontId="0" fillId="0" borderId="33" xfId="0" applyNumberFormat="1" applyFont="1" applyFill="1" applyBorder="1" applyAlignment="1">
      <alignment horizontal="left" vertical="center"/>
    </xf>
    <xf numFmtId="0" fontId="6" fillId="0" borderId="13" xfId="0" applyNumberFormat="1" applyFont="1" applyFill="1" applyBorder="1" applyAlignment="1" applyProtection="1" quotePrefix="1">
      <alignment horizontal="left" vertical="center"/>
      <protection/>
    </xf>
    <xf numFmtId="0" fontId="0" fillId="0" borderId="13" xfId="0" applyNumberFormat="1" applyFill="1" applyBorder="1" applyAlignment="1" applyProtection="1" quotePrefix="1">
      <alignment horizontal="left" vertical="center"/>
      <protection/>
    </xf>
    <xf numFmtId="0" fontId="0" fillId="0" borderId="25" xfId="0" applyNumberFormat="1" applyFill="1" applyBorder="1" applyAlignment="1" applyProtection="1">
      <alignment horizontal="center" vertical="center"/>
      <protection/>
    </xf>
    <xf numFmtId="0" fontId="0" fillId="0" borderId="24" xfId="0" applyNumberFormat="1" applyFill="1" applyBorder="1" applyAlignment="1" applyProtection="1">
      <alignment horizontal="center" vertical="center"/>
      <protection/>
    </xf>
    <xf numFmtId="37" fontId="0" fillId="0" borderId="13" xfId="0" applyNumberFormat="1" applyFill="1" applyBorder="1" applyAlignment="1" applyProtection="1">
      <alignment horizontal="center" vertical="center"/>
      <protection/>
    </xf>
    <xf numFmtId="37" fontId="0" fillId="0" borderId="13" xfId="0" applyNumberFormat="1" applyFont="1" applyFill="1" applyBorder="1" applyAlignment="1" applyProtection="1">
      <alignment horizontal="distributed" vertical="center"/>
      <protection/>
    </xf>
    <xf numFmtId="38" fontId="6" fillId="0" borderId="0" xfId="48" applyFont="1" applyFill="1" applyBorder="1" applyAlignment="1" applyProtection="1">
      <alignment vertical="center"/>
      <protection/>
    </xf>
    <xf numFmtId="37" fontId="6" fillId="0" borderId="0" xfId="0" applyNumberFormat="1" applyFont="1" applyFill="1" applyAlignment="1" applyProtection="1">
      <alignment horizontal="right" vertical="center"/>
      <protection/>
    </xf>
    <xf numFmtId="37" fontId="6" fillId="0" borderId="13" xfId="0" applyNumberFormat="1" applyFont="1" applyFill="1" applyBorder="1" applyAlignment="1" applyProtection="1">
      <alignment horizontal="distributed" vertical="center"/>
      <protection/>
    </xf>
    <xf numFmtId="38" fontId="0" fillId="0" borderId="0" xfId="48" applyFont="1" applyFill="1" applyAlignment="1">
      <alignment horizontal="right" vertical="center"/>
    </xf>
    <xf numFmtId="37" fontId="10" fillId="0" borderId="0" xfId="0" applyNumberFormat="1" applyFont="1" applyFill="1" applyAlignment="1" applyProtection="1">
      <alignment vertical="center"/>
      <protection/>
    </xf>
    <xf numFmtId="0" fontId="0" fillId="0" borderId="18" xfId="0" applyFont="1" applyFill="1" applyBorder="1" applyAlignment="1">
      <alignment horizontal="distributed" vertical="center" wrapText="1"/>
    </xf>
    <xf numFmtId="0" fontId="0" fillId="0" borderId="17" xfId="0" applyFont="1" applyFill="1" applyBorder="1" applyAlignment="1">
      <alignment horizontal="distributed" vertical="center"/>
    </xf>
    <xf numFmtId="0" fontId="0" fillId="0" borderId="17" xfId="0" applyFont="1" applyFill="1" applyBorder="1" applyAlignment="1">
      <alignment horizontal="distributed" vertical="center" wrapText="1"/>
    </xf>
    <xf numFmtId="37" fontId="0" fillId="0" borderId="15" xfId="0" applyNumberFormat="1" applyFont="1" applyFill="1" applyBorder="1" applyAlignment="1" applyProtection="1">
      <alignment horizontal="distributed" vertical="center"/>
      <protection/>
    </xf>
    <xf numFmtId="0" fontId="0" fillId="0" borderId="22" xfId="0" applyFont="1" applyFill="1" applyBorder="1" applyAlignment="1">
      <alignment horizontal="distributed" vertical="center" wrapText="1"/>
    </xf>
    <xf numFmtId="0" fontId="0" fillId="0" borderId="19" xfId="0" applyFont="1" applyFill="1" applyBorder="1" applyAlignment="1">
      <alignment horizontal="distributed" vertical="center"/>
    </xf>
    <xf numFmtId="0" fontId="0" fillId="0" borderId="19" xfId="0" applyFont="1" applyFill="1" applyBorder="1" applyAlignment="1">
      <alignment horizontal="distributed" vertical="center" wrapText="1"/>
    </xf>
    <xf numFmtId="0" fontId="0" fillId="0" borderId="23" xfId="0" applyFont="1" applyFill="1" applyBorder="1" applyAlignment="1" applyProtection="1">
      <alignment horizontal="distributed" vertical="center" wrapText="1"/>
      <protection/>
    </xf>
    <xf numFmtId="0" fontId="0" fillId="0" borderId="32"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wrapText="1"/>
      <protection/>
    </xf>
    <xf numFmtId="0" fontId="0" fillId="0" borderId="32" xfId="0" applyFill="1" applyBorder="1" applyAlignment="1" applyProtection="1">
      <alignment horizontal="distributed" vertical="center" wrapText="1"/>
      <protection/>
    </xf>
    <xf numFmtId="37" fontId="0" fillId="0" borderId="32" xfId="0" applyNumberFormat="1" applyFill="1" applyBorder="1" applyAlignment="1" applyProtection="1">
      <alignment horizontal="distributed" vertical="center" wrapText="1"/>
      <protection/>
    </xf>
    <xf numFmtId="0" fontId="0" fillId="0" borderId="13" xfId="0" applyFont="1" applyFill="1" applyBorder="1" applyAlignment="1" applyProtection="1">
      <alignment horizontal="right" vertical="center"/>
      <protection/>
    </xf>
    <xf numFmtId="0" fontId="0" fillId="0" borderId="20" xfId="0" applyFill="1" applyBorder="1" applyAlignment="1" applyProtection="1">
      <alignment horizontal="distributed" vertical="center" wrapText="1"/>
      <protection/>
    </xf>
    <xf numFmtId="0" fontId="0" fillId="0" borderId="20"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centerContinuous" vertical="center"/>
      <protection/>
    </xf>
    <xf numFmtId="37" fontId="6" fillId="0" borderId="13" xfId="0" applyNumberFormat="1" applyFont="1" applyFill="1" applyBorder="1" applyAlignment="1" applyProtection="1" quotePrefix="1">
      <alignment horizontal="left" vertical="center"/>
      <protection/>
    </xf>
    <xf numFmtId="37" fontId="0" fillId="0" borderId="13" xfId="0" applyNumberFormat="1" applyFill="1" applyBorder="1" applyAlignment="1" applyProtection="1" quotePrefix="1">
      <alignment horizontal="left" vertical="center"/>
      <protection/>
    </xf>
    <xf numFmtId="49" fontId="0" fillId="0" borderId="13" xfId="0" applyNumberFormat="1" applyFill="1" applyBorder="1" applyAlignment="1" applyProtection="1" quotePrefix="1">
      <alignment horizontal="left" vertical="center"/>
      <protection/>
    </xf>
    <xf numFmtId="49" fontId="0" fillId="0" borderId="13" xfId="0" applyNumberFormat="1" applyFill="1" applyBorder="1" applyAlignment="1" applyProtection="1" quotePrefix="1">
      <alignment vertical="center"/>
      <protection/>
    </xf>
    <xf numFmtId="49" fontId="0" fillId="0" borderId="13" xfId="0" applyNumberFormat="1" applyFill="1" applyBorder="1" applyAlignment="1" applyProtection="1">
      <alignment horizontal="left" vertical="center"/>
      <protection/>
    </xf>
    <xf numFmtId="0" fontId="0" fillId="0" borderId="13" xfId="0" applyFill="1" applyBorder="1" applyAlignment="1">
      <alignment vertical="center"/>
    </xf>
    <xf numFmtId="49" fontId="0" fillId="0" borderId="15" xfId="0" applyNumberFormat="1" applyFill="1" applyBorder="1" applyAlignment="1" applyProtection="1" quotePrefix="1">
      <alignment horizontal="left" vertical="center"/>
      <protection/>
    </xf>
    <xf numFmtId="37" fontId="0" fillId="0" borderId="13" xfId="0" applyNumberFormat="1" applyFont="1" applyFill="1" applyBorder="1" applyAlignment="1" applyProtection="1" quotePrefix="1">
      <alignment horizontal="left" vertical="center" indent="3"/>
      <protection/>
    </xf>
    <xf numFmtId="37" fontId="0" fillId="0" borderId="13" xfId="0" applyNumberFormat="1" applyFont="1" applyFill="1" applyBorder="1" applyAlignment="1" applyProtection="1">
      <alignment horizontal="left" vertical="center" indent="3"/>
      <protection/>
    </xf>
    <xf numFmtId="37" fontId="6" fillId="0" borderId="13" xfId="0" applyNumberFormat="1" applyFont="1" applyFill="1" applyBorder="1" applyAlignment="1" applyProtection="1" quotePrefix="1">
      <alignment horizontal="left" vertical="center" indent="2"/>
      <protection/>
    </xf>
    <xf numFmtId="37" fontId="0" fillId="0" borderId="13" xfId="0" applyNumberFormat="1" applyFont="1" applyFill="1" applyBorder="1" applyAlignment="1" applyProtection="1" quotePrefix="1">
      <alignment horizontal="left" vertical="center" indent="2"/>
      <protection/>
    </xf>
    <xf numFmtId="0" fontId="0" fillId="0" borderId="32" xfId="0" applyFill="1" applyBorder="1" applyAlignment="1" applyProtection="1">
      <alignment horizontal="distributed" vertical="center"/>
      <protection/>
    </xf>
    <xf numFmtId="37" fontId="0" fillId="0" borderId="32" xfId="0" applyNumberFormat="1" applyFont="1" applyFill="1" applyBorder="1" applyAlignment="1" applyProtection="1">
      <alignment horizontal="distributed" vertical="center" wrapText="1"/>
      <protection/>
    </xf>
    <xf numFmtId="0" fontId="0" fillId="0" borderId="19" xfId="0" applyFill="1" applyBorder="1" applyAlignment="1" applyProtection="1">
      <alignment horizontal="center" vertical="center" wrapText="1"/>
      <protection/>
    </xf>
    <xf numFmtId="0" fontId="0" fillId="0" borderId="20" xfId="0" applyFont="1" applyFill="1" applyBorder="1" applyAlignment="1" applyProtection="1">
      <alignment horizontal="distributed" vertical="center" wrapText="1"/>
      <protection/>
    </xf>
    <xf numFmtId="0" fontId="0" fillId="0" borderId="20" xfId="0" applyFill="1" applyBorder="1" applyAlignment="1" applyProtection="1">
      <alignment horizontal="distributed" vertical="center"/>
      <protection/>
    </xf>
    <xf numFmtId="0" fontId="0" fillId="0" borderId="20" xfId="0" applyFill="1" applyBorder="1" applyAlignment="1" applyProtection="1">
      <alignment horizontal="center" vertical="center" wrapText="1"/>
      <protection/>
    </xf>
    <xf numFmtId="49" fontId="0" fillId="0" borderId="15" xfId="0" applyNumberFormat="1" applyFill="1" applyBorder="1" applyAlignment="1" applyProtection="1" quotePrefix="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1466850</xdr:colOff>
      <xdr:row>45</xdr:row>
      <xdr:rowOff>114300</xdr:rowOff>
    </xdr:from>
    <xdr:to>
      <xdr:col>10</xdr:col>
      <xdr:colOff>1562100</xdr:colOff>
      <xdr:row>47</xdr:row>
      <xdr:rowOff>142875</xdr:rowOff>
    </xdr:to>
    <xdr:sp>
      <xdr:nvSpPr>
        <xdr:cNvPr id="1" name="AutoShape 1"/>
        <xdr:cNvSpPr>
          <a:spLocks/>
        </xdr:cNvSpPr>
      </xdr:nvSpPr>
      <xdr:spPr>
        <a:xfrm>
          <a:off x="13230225" y="10829925"/>
          <a:ext cx="95250" cy="504825"/>
        </a:xfrm>
        <a:prstGeom prst="leftBrace">
          <a:avLst>
            <a:gd name="adj" fmla="val -426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1428750</xdr:colOff>
      <xdr:row>60</xdr:row>
      <xdr:rowOff>76200</xdr:rowOff>
    </xdr:from>
    <xdr:to>
      <xdr:col>10</xdr:col>
      <xdr:colOff>1571625</xdr:colOff>
      <xdr:row>61</xdr:row>
      <xdr:rowOff>161925</xdr:rowOff>
    </xdr:to>
    <xdr:sp>
      <xdr:nvSpPr>
        <xdr:cNvPr id="2" name="AutoShape 7"/>
        <xdr:cNvSpPr>
          <a:spLocks/>
        </xdr:cNvSpPr>
      </xdr:nvSpPr>
      <xdr:spPr>
        <a:xfrm>
          <a:off x="13192125" y="14363700"/>
          <a:ext cx="142875" cy="323850"/>
        </a:xfrm>
        <a:prstGeom prst="leftBrace">
          <a:avLst>
            <a:gd name="adj" fmla="val -3970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1390650</xdr:colOff>
      <xdr:row>63</xdr:row>
      <xdr:rowOff>123825</xdr:rowOff>
    </xdr:from>
    <xdr:to>
      <xdr:col>10</xdr:col>
      <xdr:colOff>1590675</xdr:colOff>
      <xdr:row>65</xdr:row>
      <xdr:rowOff>142875</xdr:rowOff>
    </xdr:to>
    <xdr:sp>
      <xdr:nvSpPr>
        <xdr:cNvPr id="3" name="AutoShape 8"/>
        <xdr:cNvSpPr>
          <a:spLocks/>
        </xdr:cNvSpPr>
      </xdr:nvSpPr>
      <xdr:spPr>
        <a:xfrm>
          <a:off x="13154025" y="15125700"/>
          <a:ext cx="190500" cy="495300"/>
        </a:xfrm>
        <a:prstGeom prst="leftBrace">
          <a:avLst>
            <a:gd name="adj" fmla="val -36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1447800</xdr:colOff>
      <xdr:row>52</xdr:row>
      <xdr:rowOff>114300</xdr:rowOff>
    </xdr:from>
    <xdr:to>
      <xdr:col>10</xdr:col>
      <xdr:colOff>1571625</xdr:colOff>
      <xdr:row>54</xdr:row>
      <xdr:rowOff>142875</xdr:rowOff>
    </xdr:to>
    <xdr:sp>
      <xdr:nvSpPr>
        <xdr:cNvPr id="4" name="AutoShape 9"/>
        <xdr:cNvSpPr>
          <a:spLocks/>
        </xdr:cNvSpPr>
      </xdr:nvSpPr>
      <xdr:spPr>
        <a:xfrm>
          <a:off x="13211175" y="12496800"/>
          <a:ext cx="133350" cy="504825"/>
        </a:xfrm>
        <a:prstGeom prst="leftBrace">
          <a:avLst>
            <a:gd name="adj" fmla="val -411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1428750</xdr:colOff>
      <xdr:row>49</xdr:row>
      <xdr:rowOff>38100</xdr:rowOff>
    </xdr:from>
    <xdr:to>
      <xdr:col>10</xdr:col>
      <xdr:colOff>1562100</xdr:colOff>
      <xdr:row>50</xdr:row>
      <xdr:rowOff>200025</xdr:rowOff>
    </xdr:to>
    <xdr:sp>
      <xdr:nvSpPr>
        <xdr:cNvPr id="5" name="AutoShape 10"/>
        <xdr:cNvSpPr>
          <a:spLocks/>
        </xdr:cNvSpPr>
      </xdr:nvSpPr>
      <xdr:spPr>
        <a:xfrm>
          <a:off x="13192125" y="11706225"/>
          <a:ext cx="133350" cy="400050"/>
        </a:xfrm>
        <a:prstGeom prst="leftBrace">
          <a:avLst>
            <a:gd name="adj" fmla="val -4181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1447800</xdr:colOff>
      <xdr:row>56</xdr:row>
      <xdr:rowOff>123825</xdr:rowOff>
    </xdr:from>
    <xdr:to>
      <xdr:col>10</xdr:col>
      <xdr:colOff>1600200</xdr:colOff>
      <xdr:row>58</xdr:row>
      <xdr:rowOff>133350</xdr:rowOff>
    </xdr:to>
    <xdr:sp>
      <xdr:nvSpPr>
        <xdr:cNvPr id="6" name="AutoShape 11"/>
        <xdr:cNvSpPr>
          <a:spLocks/>
        </xdr:cNvSpPr>
      </xdr:nvSpPr>
      <xdr:spPr>
        <a:xfrm>
          <a:off x="13211175" y="13458825"/>
          <a:ext cx="152400" cy="485775"/>
        </a:xfrm>
        <a:prstGeom prst="leftBrace">
          <a:avLst>
            <a:gd name="adj" fmla="val -3911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xdr:col>
      <xdr:colOff>19050</xdr:colOff>
      <xdr:row>8</xdr:row>
      <xdr:rowOff>19050</xdr:rowOff>
    </xdr:to>
    <xdr:sp>
      <xdr:nvSpPr>
        <xdr:cNvPr id="1" name="Line 1"/>
        <xdr:cNvSpPr>
          <a:spLocks/>
        </xdr:cNvSpPr>
      </xdr:nvSpPr>
      <xdr:spPr>
        <a:xfrm>
          <a:off x="19050" y="962025"/>
          <a:ext cx="1609725"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9525</xdr:rowOff>
    </xdr:from>
    <xdr:to>
      <xdr:col>2</xdr:col>
      <xdr:colOff>0</xdr:colOff>
      <xdr:row>7</xdr:row>
      <xdr:rowOff>0</xdr:rowOff>
    </xdr:to>
    <xdr:sp>
      <xdr:nvSpPr>
        <xdr:cNvPr id="1" name="Line 1"/>
        <xdr:cNvSpPr>
          <a:spLocks/>
        </xdr:cNvSpPr>
      </xdr:nvSpPr>
      <xdr:spPr>
        <a:xfrm>
          <a:off x="38100" y="1200150"/>
          <a:ext cx="21621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31</xdr:row>
      <xdr:rowOff>9525</xdr:rowOff>
    </xdr:from>
    <xdr:to>
      <xdr:col>2</xdr:col>
      <xdr:colOff>0</xdr:colOff>
      <xdr:row>34</xdr:row>
      <xdr:rowOff>0</xdr:rowOff>
    </xdr:to>
    <xdr:sp>
      <xdr:nvSpPr>
        <xdr:cNvPr id="2" name="Line 1"/>
        <xdr:cNvSpPr>
          <a:spLocks/>
        </xdr:cNvSpPr>
      </xdr:nvSpPr>
      <xdr:spPr>
        <a:xfrm>
          <a:off x="9525" y="7391400"/>
          <a:ext cx="219075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7</xdr:row>
      <xdr:rowOff>219075</xdr:rowOff>
    </xdr:to>
    <xdr:sp>
      <xdr:nvSpPr>
        <xdr:cNvPr id="1" name="Line 1"/>
        <xdr:cNvSpPr>
          <a:spLocks/>
        </xdr:cNvSpPr>
      </xdr:nvSpPr>
      <xdr:spPr>
        <a:xfrm>
          <a:off x="28575" y="952500"/>
          <a:ext cx="11049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7</xdr:row>
      <xdr:rowOff>219075</xdr:rowOff>
    </xdr:to>
    <xdr:sp>
      <xdr:nvSpPr>
        <xdr:cNvPr id="1" name="Line 1"/>
        <xdr:cNvSpPr>
          <a:spLocks/>
        </xdr:cNvSpPr>
      </xdr:nvSpPr>
      <xdr:spPr>
        <a:xfrm>
          <a:off x="28575" y="952500"/>
          <a:ext cx="11049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0</xdr:rowOff>
    </xdr:from>
    <xdr:to>
      <xdr:col>1</xdr:col>
      <xdr:colOff>0</xdr:colOff>
      <xdr:row>7</xdr:row>
      <xdr:rowOff>219075</xdr:rowOff>
    </xdr:to>
    <xdr:sp>
      <xdr:nvSpPr>
        <xdr:cNvPr id="1" name="Line 1"/>
        <xdr:cNvSpPr>
          <a:spLocks/>
        </xdr:cNvSpPr>
      </xdr:nvSpPr>
      <xdr:spPr>
        <a:xfrm>
          <a:off x="28575" y="952500"/>
          <a:ext cx="11049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0</xdr:col>
      <xdr:colOff>1238250</xdr:colOff>
      <xdr:row>8</xdr:row>
      <xdr:rowOff>219075</xdr:rowOff>
    </xdr:to>
    <xdr:sp>
      <xdr:nvSpPr>
        <xdr:cNvPr id="1" name="Line 1"/>
        <xdr:cNvSpPr>
          <a:spLocks/>
        </xdr:cNvSpPr>
      </xdr:nvSpPr>
      <xdr:spPr>
        <a:xfrm>
          <a:off x="9525" y="952500"/>
          <a:ext cx="121920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0</xdr:col>
      <xdr:colOff>1238250</xdr:colOff>
      <xdr:row>8</xdr:row>
      <xdr:rowOff>219075</xdr:rowOff>
    </xdr:to>
    <xdr:sp>
      <xdr:nvSpPr>
        <xdr:cNvPr id="1" name="Line 1"/>
        <xdr:cNvSpPr>
          <a:spLocks/>
        </xdr:cNvSpPr>
      </xdr:nvSpPr>
      <xdr:spPr>
        <a:xfrm>
          <a:off x="9525" y="952500"/>
          <a:ext cx="121920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0</xdr:col>
      <xdr:colOff>1238250</xdr:colOff>
      <xdr:row>8</xdr:row>
      <xdr:rowOff>219075</xdr:rowOff>
    </xdr:to>
    <xdr:sp>
      <xdr:nvSpPr>
        <xdr:cNvPr id="1" name="Line 1"/>
        <xdr:cNvSpPr>
          <a:spLocks/>
        </xdr:cNvSpPr>
      </xdr:nvSpPr>
      <xdr:spPr>
        <a:xfrm>
          <a:off x="9525" y="952500"/>
          <a:ext cx="121920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8</xdr:row>
      <xdr:rowOff>0</xdr:rowOff>
    </xdr:to>
    <xdr:sp>
      <xdr:nvSpPr>
        <xdr:cNvPr id="1" name="Line 1"/>
        <xdr:cNvSpPr>
          <a:spLocks/>
        </xdr:cNvSpPr>
      </xdr:nvSpPr>
      <xdr:spPr>
        <a:xfrm>
          <a:off x="9525" y="962025"/>
          <a:ext cx="12382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71"/>
  <sheetViews>
    <sheetView showGridLines="0" defaultGridColor="0" zoomScale="87" zoomScaleNormal="87" zoomScalePageLayoutView="0" colorId="22" workbookViewId="0" topLeftCell="A47">
      <selection activeCell="A68" sqref="A68"/>
    </sheetView>
  </sheetViews>
  <sheetFormatPr defaultColWidth="10.59765625" defaultRowHeight="15"/>
  <cols>
    <col min="1" max="1" width="2.09765625" style="3" customWidth="1"/>
    <col min="2" max="2" width="14.3984375" style="3" customWidth="1"/>
    <col min="3" max="17" width="12.59765625" style="3" customWidth="1"/>
    <col min="18" max="16384" width="10.59765625" style="3" customWidth="1"/>
  </cols>
  <sheetData>
    <row r="1" spans="1:17" ht="15" customHeight="1">
      <c r="A1" s="201" t="s">
        <v>62</v>
      </c>
      <c r="B1" s="202"/>
      <c r="C1" s="202"/>
      <c r="P1" s="203" t="s">
        <v>63</v>
      </c>
      <c r="Q1" s="204"/>
    </row>
    <row r="2" spans="1:17" ht="15" customHeight="1">
      <c r="A2" s="30"/>
      <c r="B2" s="29"/>
      <c r="C2" s="26"/>
      <c r="P2" s="27"/>
      <c r="Q2" s="4"/>
    </row>
    <row r="3" spans="1:17" s="28" customFormat="1" ht="18.75">
      <c r="A3" s="205" t="s">
        <v>66</v>
      </c>
      <c r="B3" s="205"/>
      <c r="C3" s="205"/>
      <c r="D3" s="205"/>
      <c r="E3" s="205"/>
      <c r="F3" s="205"/>
      <c r="G3" s="205"/>
      <c r="H3" s="205"/>
      <c r="I3" s="205"/>
      <c r="J3" s="205"/>
      <c r="K3" s="205"/>
      <c r="L3" s="205"/>
      <c r="M3" s="205"/>
      <c r="N3" s="205"/>
      <c r="O3" s="205"/>
      <c r="P3" s="205"/>
      <c r="Q3" s="205"/>
    </row>
    <row r="4" spans="1:17" s="28" customFormat="1" ht="18.75">
      <c r="A4" s="33"/>
      <c r="B4" s="33"/>
      <c r="C4" s="33"/>
      <c r="D4" s="33"/>
      <c r="E4" s="33"/>
      <c r="F4" s="33"/>
      <c r="G4" s="33"/>
      <c r="H4" s="33"/>
      <c r="I4" s="33"/>
      <c r="J4" s="33"/>
      <c r="K4" s="33"/>
      <c r="L4" s="33"/>
      <c r="M4" s="33"/>
      <c r="N4" s="33"/>
      <c r="O4" s="33"/>
      <c r="P4" s="33"/>
      <c r="Q4" s="33"/>
    </row>
    <row r="5" spans="1:17" s="18" customFormat="1" ht="17.25">
      <c r="A5" s="200" t="s">
        <v>65</v>
      </c>
      <c r="B5" s="200"/>
      <c r="C5" s="200"/>
      <c r="D5" s="200"/>
      <c r="E5" s="200"/>
      <c r="F5" s="200"/>
      <c r="G5" s="200"/>
      <c r="H5" s="200"/>
      <c r="I5" s="200"/>
      <c r="J5" s="200"/>
      <c r="K5" s="200"/>
      <c r="L5" s="200"/>
      <c r="M5" s="200"/>
      <c r="N5" s="200"/>
      <c r="O5" s="200"/>
      <c r="P5" s="200"/>
      <c r="Q5" s="200"/>
    </row>
    <row r="6" spans="1:17" ht="15" thickBot="1">
      <c r="A6" s="1"/>
      <c r="B6" s="2"/>
      <c r="Q6" s="4" t="s">
        <v>0</v>
      </c>
    </row>
    <row r="7" spans="1:20" ht="14.25">
      <c r="A7" s="207" t="s">
        <v>59</v>
      </c>
      <c r="B7" s="208"/>
      <c r="C7" s="186" t="s">
        <v>60</v>
      </c>
      <c r="D7" s="187"/>
      <c r="E7" s="188"/>
      <c r="F7" s="192" t="s">
        <v>57</v>
      </c>
      <c r="G7" s="193"/>
      <c r="H7" s="193"/>
      <c r="I7" s="193"/>
      <c r="J7" s="193"/>
      <c r="K7" s="193"/>
      <c r="L7" s="193"/>
      <c r="M7" s="193"/>
      <c r="N7" s="194"/>
      <c r="O7" s="206" t="s">
        <v>1</v>
      </c>
      <c r="P7" s="187"/>
      <c r="Q7" s="187"/>
      <c r="R7" s="5"/>
      <c r="S7" s="5"/>
      <c r="T7" s="5"/>
    </row>
    <row r="8" spans="1:18" ht="14.25">
      <c r="A8" s="209"/>
      <c r="B8" s="210"/>
      <c r="C8" s="189"/>
      <c r="D8" s="190"/>
      <c r="E8" s="191"/>
      <c r="F8" s="195" t="s">
        <v>2</v>
      </c>
      <c r="G8" s="196"/>
      <c r="H8" s="197"/>
      <c r="I8" s="195" t="s">
        <v>3</v>
      </c>
      <c r="J8" s="196"/>
      <c r="K8" s="197"/>
      <c r="L8" s="195" t="s">
        <v>4</v>
      </c>
      <c r="M8" s="196"/>
      <c r="N8" s="197"/>
      <c r="O8" s="189"/>
      <c r="P8" s="190"/>
      <c r="Q8" s="190"/>
      <c r="R8" s="2"/>
    </row>
    <row r="9" spans="1:20" ht="14.25">
      <c r="A9" s="211"/>
      <c r="B9" s="212"/>
      <c r="C9" s="6" t="s">
        <v>2</v>
      </c>
      <c r="D9" s="8" t="s">
        <v>5</v>
      </c>
      <c r="E9" s="7" t="s">
        <v>6</v>
      </c>
      <c r="F9" s="7" t="s">
        <v>2</v>
      </c>
      <c r="G9" s="7" t="s">
        <v>5</v>
      </c>
      <c r="H9" s="6" t="s">
        <v>6</v>
      </c>
      <c r="I9" s="8" t="s">
        <v>2</v>
      </c>
      <c r="J9" s="6" t="s">
        <v>5</v>
      </c>
      <c r="K9" s="8" t="s">
        <v>6</v>
      </c>
      <c r="L9" s="7" t="s">
        <v>2</v>
      </c>
      <c r="M9" s="7" t="s">
        <v>5</v>
      </c>
      <c r="N9" s="6" t="s">
        <v>6</v>
      </c>
      <c r="O9" s="8" t="s">
        <v>2</v>
      </c>
      <c r="P9" s="7" t="s">
        <v>5</v>
      </c>
      <c r="Q9" s="6" t="s">
        <v>6</v>
      </c>
      <c r="R9" s="9"/>
      <c r="S9" s="9"/>
      <c r="T9" s="9"/>
    </row>
    <row r="10" spans="1:20" ht="14.25">
      <c r="A10" s="198" t="s">
        <v>58</v>
      </c>
      <c r="B10" s="199"/>
      <c r="C10" s="32">
        <f>SUM(D10:E10)</f>
        <v>897944</v>
      </c>
      <c r="D10" s="9">
        <v>427367</v>
      </c>
      <c r="E10" s="9">
        <v>470577</v>
      </c>
      <c r="F10" s="32">
        <f>SUM(G10:H10)</f>
        <v>596998</v>
      </c>
      <c r="G10" s="32">
        <f>SUM(J10,M10)</f>
        <v>340257</v>
      </c>
      <c r="H10" s="32">
        <f>SUM(K10,N10)</f>
        <v>256741</v>
      </c>
      <c r="I10" s="32">
        <f>SUM(J10:K10)</f>
        <v>582600</v>
      </c>
      <c r="J10" s="9">
        <v>331010</v>
      </c>
      <c r="K10" s="9">
        <v>251590</v>
      </c>
      <c r="L10" s="32">
        <f>SUM(M10:N10)</f>
        <v>14398</v>
      </c>
      <c r="M10" s="10">
        <v>9247</v>
      </c>
      <c r="N10" s="9">
        <v>5151</v>
      </c>
      <c r="O10" s="32">
        <f>SUM(P10:Q10)</f>
        <v>299731</v>
      </c>
      <c r="P10" s="9">
        <v>86590</v>
      </c>
      <c r="Q10" s="9">
        <v>213141</v>
      </c>
      <c r="R10" s="9"/>
      <c r="S10" s="10"/>
      <c r="T10" s="9"/>
    </row>
    <row r="11" spans="1:20" ht="14.25">
      <c r="A11" s="198" t="s">
        <v>61</v>
      </c>
      <c r="B11" s="199"/>
      <c r="C11" s="10">
        <f aca="true" t="shared" si="0" ref="C11:C70">SUM(D11:E11)</f>
        <v>947070</v>
      </c>
      <c r="D11" s="9">
        <v>451155</v>
      </c>
      <c r="E11" s="9">
        <v>495915</v>
      </c>
      <c r="F11" s="10">
        <f aca="true" t="shared" si="1" ref="F11:F70">SUM(G11:H11)</f>
        <v>620231</v>
      </c>
      <c r="G11" s="10">
        <f aca="true" t="shared" si="2" ref="G11:G70">SUM(J11,M11)</f>
        <v>350346</v>
      </c>
      <c r="H11" s="10">
        <f aca="true" t="shared" si="3" ref="H11:H70">SUM(K11,N11)</f>
        <v>269885</v>
      </c>
      <c r="I11" s="10">
        <f aca="true" t="shared" si="4" ref="I11:I70">SUM(J11:K11)</f>
        <v>606265</v>
      </c>
      <c r="J11" s="9">
        <v>341329</v>
      </c>
      <c r="K11" s="9">
        <v>264936</v>
      </c>
      <c r="L11" s="10">
        <f aca="true" t="shared" si="5" ref="L11:L70">SUM(M11:N11)</f>
        <v>13966</v>
      </c>
      <c r="M11" s="10">
        <v>9017</v>
      </c>
      <c r="N11" s="9">
        <v>4949</v>
      </c>
      <c r="O11" s="10">
        <f aca="true" t="shared" si="6" ref="O11:O70">SUM(P11:Q11)</f>
        <v>325779</v>
      </c>
      <c r="P11" s="9">
        <v>100327</v>
      </c>
      <c r="Q11" s="9">
        <v>225452</v>
      </c>
      <c r="R11" s="9"/>
      <c r="S11" s="10"/>
      <c r="T11" s="9"/>
    </row>
    <row r="12" spans="1:20" s="18" customFormat="1" ht="14.25">
      <c r="A12" s="184" t="s">
        <v>64</v>
      </c>
      <c r="B12" s="185"/>
      <c r="C12" s="20">
        <f>SUM(C14:C23,C26,C32,C42,C49,C55,C63,C69)</f>
        <v>990243</v>
      </c>
      <c r="D12" s="20">
        <f aca="true" t="shared" si="7" ref="D12:Q12">SUM(D14:D23,D26,D32,D42,D49,D55,D63,D69)</f>
        <v>473937</v>
      </c>
      <c r="E12" s="20">
        <f t="shared" si="7"/>
        <v>516306</v>
      </c>
      <c r="F12" s="20">
        <f t="shared" si="7"/>
        <v>652627</v>
      </c>
      <c r="G12" s="20">
        <f t="shared" si="7"/>
        <v>370106</v>
      </c>
      <c r="H12" s="20">
        <f t="shared" si="7"/>
        <v>282521</v>
      </c>
      <c r="I12" s="20">
        <f t="shared" si="7"/>
        <v>631322</v>
      </c>
      <c r="J12" s="20">
        <f t="shared" si="7"/>
        <v>356828</v>
      </c>
      <c r="K12" s="20">
        <f t="shared" si="7"/>
        <v>274494</v>
      </c>
      <c r="L12" s="20">
        <f t="shared" si="7"/>
        <v>21305</v>
      </c>
      <c r="M12" s="20">
        <f t="shared" si="7"/>
        <v>13278</v>
      </c>
      <c r="N12" s="20">
        <f t="shared" si="7"/>
        <v>8027</v>
      </c>
      <c r="O12" s="20">
        <f t="shared" si="7"/>
        <v>335785</v>
      </c>
      <c r="P12" s="20">
        <f t="shared" si="7"/>
        <v>102653</v>
      </c>
      <c r="Q12" s="20">
        <f t="shared" si="7"/>
        <v>233132</v>
      </c>
      <c r="R12" s="19"/>
      <c r="S12" s="20"/>
      <c r="T12" s="19"/>
    </row>
    <row r="13" spans="1:20" s="18" customFormat="1" ht="14.25">
      <c r="A13" s="21"/>
      <c r="B13" s="22"/>
      <c r="C13" s="23"/>
      <c r="D13" s="23"/>
      <c r="E13" s="23"/>
      <c r="F13" s="23"/>
      <c r="G13" s="23"/>
      <c r="H13" s="23"/>
      <c r="I13" s="23"/>
      <c r="J13" s="23"/>
      <c r="K13" s="23"/>
      <c r="L13" s="23"/>
      <c r="M13" s="23"/>
      <c r="N13" s="23"/>
      <c r="O13" s="23"/>
      <c r="P13" s="23"/>
      <c r="Q13" s="23"/>
      <c r="R13" s="19"/>
      <c r="S13" s="20"/>
      <c r="T13" s="19"/>
    </row>
    <row r="14" spans="1:20" s="18" customFormat="1" ht="14.25">
      <c r="A14" s="182" t="s">
        <v>7</v>
      </c>
      <c r="B14" s="183"/>
      <c r="C14" s="20">
        <f t="shared" si="0"/>
        <v>382787</v>
      </c>
      <c r="D14" s="20">
        <v>184918</v>
      </c>
      <c r="E14" s="20">
        <v>197869</v>
      </c>
      <c r="F14" s="20">
        <f t="shared" si="1"/>
        <v>245779</v>
      </c>
      <c r="G14" s="20">
        <f t="shared" si="2"/>
        <v>142694</v>
      </c>
      <c r="H14" s="20">
        <f t="shared" si="3"/>
        <v>103085</v>
      </c>
      <c r="I14" s="20">
        <f t="shared" si="4"/>
        <v>236827</v>
      </c>
      <c r="J14" s="20">
        <v>137285</v>
      </c>
      <c r="K14" s="20">
        <v>99542</v>
      </c>
      <c r="L14" s="20">
        <f t="shared" si="5"/>
        <v>8952</v>
      </c>
      <c r="M14" s="20">
        <v>5409</v>
      </c>
      <c r="N14" s="20">
        <v>3543</v>
      </c>
      <c r="O14" s="20">
        <f t="shared" si="6"/>
        <v>135674</v>
      </c>
      <c r="P14" s="20">
        <v>41289</v>
      </c>
      <c r="Q14" s="20">
        <v>94385</v>
      </c>
      <c r="R14" s="19"/>
      <c r="S14" s="20"/>
      <c r="T14" s="19"/>
    </row>
    <row r="15" spans="1:20" s="18" customFormat="1" ht="14.25">
      <c r="A15" s="182" t="s">
        <v>8</v>
      </c>
      <c r="B15" s="183"/>
      <c r="C15" s="20">
        <f t="shared" si="0"/>
        <v>41718</v>
      </c>
      <c r="D15" s="20">
        <v>19667</v>
      </c>
      <c r="E15" s="20">
        <v>22051</v>
      </c>
      <c r="F15" s="20">
        <f t="shared" si="1"/>
        <v>27793</v>
      </c>
      <c r="G15" s="20">
        <f t="shared" si="2"/>
        <v>15216</v>
      </c>
      <c r="H15" s="20">
        <f t="shared" si="3"/>
        <v>12577</v>
      </c>
      <c r="I15" s="20">
        <f t="shared" si="4"/>
        <v>26870</v>
      </c>
      <c r="J15" s="20">
        <v>14589</v>
      </c>
      <c r="K15" s="20">
        <v>12281</v>
      </c>
      <c r="L15" s="20">
        <f t="shared" si="5"/>
        <v>923</v>
      </c>
      <c r="M15" s="20">
        <v>627</v>
      </c>
      <c r="N15" s="20">
        <v>296</v>
      </c>
      <c r="O15" s="20">
        <f t="shared" si="6"/>
        <v>13880</v>
      </c>
      <c r="P15" s="20">
        <v>4428</v>
      </c>
      <c r="Q15" s="20">
        <v>9452</v>
      </c>
      <c r="R15" s="19"/>
      <c r="S15" s="19"/>
      <c r="T15" s="19"/>
    </row>
    <row r="16" spans="1:20" s="18" customFormat="1" ht="14.25">
      <c r="A16" s="182" t="s">
        <v>9</v>
      </c>
      <c r="B16" s="183"/>
      <c r="C16" s="20">
        <f t="shared" si="0"/>
        <v>90105</v>
      </c>
      <c r="D16" s="20">
        <v>43117</v>
      </c>
      <c r="E16" s="20">
        <v>46988</v>
      </c>
      <c r="F16" s="20">
        <f t="shared" si="1"/>
        <v>61392</v>
      </c>
      <c r="G16" s="20">
        <f t="shared" si="2"/>
        <v>34716</v>
      </c>
      <c r="H16" s="20">
        <f t="shared" si="3"/>
        <v>26676</v>
      </c>
      <c r="I16" s="20">
        <f t="shared" si="4"/>
        <v>59341</v>
      </c>
      <c r="J16" s="20">
        <v>33437</v>
      </c>
      <c r="K16" s="20">
        <v>25904</v>
      </c>
      <c r="L16" s="20">
        <f t="shared" si="5"/>
        <v>2051</v>
      </c>
      <c r="M16" s="20">
        <v>1279</v>
      </c>
      <c r="N16" s="20">
        <v>772</v>
      </c>
      <c r="O16" s="20">
        <f t="shared" si="6"/>
        <v>28588</v>
      </c>
      <c r="P16" s="20">
        <v>8336</v>
      </c>
      <c r="Q16" s="20">
        <v>20252</v>
      </c>
      <c r="R16" s="19"/>
      <c r="S16" s="20"/>
      <c r="T16" s="19"/>
    </row>
    <row r="17" spans="1:20" s="18" customFormat="1" ht="14.25">
      <c r="A17" s="182" t="s">
        <v>10</v>
      </c>
      <c r="B17" s="183"/>
      <c r="C17" s="20">
        <f t="shared" si="0"/>
        <v>23886</v>
      </c>
      <c r="D17" s="20">
        <v>11260</v>
      </c>
      <c r="E17" s="20">
        <v>12626</v>
      </c>
      <c r="F17" s="20">
        <f t="shared" si="1"/>
        <v>16068</v>
      </c>
      <c r="G17" s="20">
        <f t="shared" si="2"/>
        <v>8955</v>
      </c>
      <c r="H17" s="20">
        <f t="shared" si="3"/>
        <v>7113</v>
      </c>
      <c r="I17" s="20">
        <f t="shared" si="4"/>
        <v>15694</v>
      </c>
      <c r="J17" s="20">
        <v>8702</v>
      </c>
      <c r="K17" s="20">
        <v>6992</v>
      </c>
      <c r="L17" s="20">
        <f t="shared" si="5"/>
        <v>374</v>
      </c>
      <c r="M17" s="20">
        <v>253</v>
      </c>
      <c r="N17" s="20">
        <v>121</v>
      </c>
      <c r="O17" s="20">
        <f t="shared" si="6"/>
        <v>7803</v>
      </c>
      <c r="P17" s="20">
        <v>2301</v>
      </c>
      <c r="Q17" s="20">
        <v>5502</v>
      </c>
      <c r="R17" s="19"/>
      <c r="S17" s="20"/>
      <c r="T17" s="19"/>
    </row>
    <row r="18" spans="1:20" s="18" customFormat="1" ht="14.25">
      <c r="A18" s="182" t="s">
        <v>11</v>
      </c>
      <c r="B18" s="183"/>
      <c r="C18" s="20">
        <f t="shared" si="0"/>
        <v>18580</v>
      </c>
      <c r="D18" s="20">
        <v>8473</v>
      </c>
      <c r="E18" s="20">
        <v>10107</v>
      </c>
      <c r="F18" s="20">
        <f t="shared" si="1"/>
        <v>12031</v>
      </c>
      <c r="G18" s="20">
        <f t="shared" si="2"/>
        <v>6485</v>
      </c>
      <c r="H18" s="20">
        <f t="shared" si="3"/>
        <v>5546</v>
      </c>
      <c r="I18" s="20">
        <f t="shared" si="4"/>
        <v>11727</v>
      </c>
      <c r="J18" s="20">
        <v>6270</v>
      </c>
      <c r="K18" s="20">
        <v>5457</v>
      </c>
      <c r="L18" s="20">
        <f t="shared" si="5"/>
        <v>304</v>
      </c>
      <c r="M18" s="20">
        <v>215</v>
      </c>
      <c r="N18" s="20">
        <v>89</v>
      </c>
      <c r="O18" s="20">
        <f t="shared" si="6"/>
        <v>6543</v>
      </c>
      <c r="P18" s="20">
        <v>1987</v>
      </c>
      <c r="Q18" s="20">
        <v>4556</v>
      </c>
      <c r="R18" s="19"/>
      <c r="S18" s="20"/>
      <c r="T18" s="19"/>
    </row>
    <row r="19" spans="1:20" s="18" customFormat="1" ht="14.25">
      <c r="A19" s="182" t="s">
        <v>12</v>
      </c>
      <c r="B19" s="183"/>
      <c r="C19" s="20">
        <f t="shared" si="0"/>
        <v>58453</v>
      </c>
      <c r="D19" s="20">
        <v>26414</v>
      </c>
      <c r="E19" s="20">
        <v>32039</v>
      </c>
      <c r="F19" s="20">
        <f t="shared" si="1"/>
        <v>40688</v>
      </c>
      <c r="G19" s="20">
        <f t="shared" si="2"/>
        <v>21146</v>
      </c>
      <c r="H19" s="20">
        <f t="shared" si="3"/>
        <v>19542</v>
      </c>
      <c r="I19" s="20">
        <f t="shared" si="4"/>
        <v>38775</v>
      </c>
      <c r="J19" s="20">
        <v>20036</v>
      </c>
      <c r="K19" s="20">
        <v>18739</v>
      </c>
      <c r="L19" s="20">
        <f t="shared" si="5"/>
        <v>1913</v>
      </c>
      <c r="M19" s="20">
        <v>1110</v>
      </c>
      <c r="N19" s="20">
        <v>803</v>
      </c>
      <c r="O19" s="20">
        <f t="shared" si="6"/>
        <v>17732</v>
      </c>
      <c r="P19" s="20">
        <v>5252</v>
      </c>
      <c r="Q19" s="20">
        <v>12480</v>
      </c>
      <c r="R19" s="19"/>
      <c r="S19" s="20"/>
      <c r="T19" s="19"/>
    </row>
    <row r="20" spans="1:20" s="18" customFormat="1" ht="14.25">
      <c r="A20" s="182" t="s">
        <v>13</v>
      </c>
      <c r="B20" s="183"/>
      <c r="C20" s="20">
        <f t="shared" si="0"/>
        <v>22637</v>
      </c>
      <c r="D20" s="20">
        <v>10625</v>
      </c>
      <c r="E20" s="20">
        <v>12012</v>
      </c>
      <c r="F20" s="20">
        <f t="shared" si="1"/>
        <v>14621</v>
      </c>
      <c r="G20" s="20">
        <f t="shared" si="2"/>
        <v>8226</v>
      </c>
      <c r="H20" s="20">
        <f t="shared" si="3"/>
        <v>6395</v>
      </c>
      <c r="I20" s="20">
        <f t="shared" si="4"/>
        <v>14142</v>
      </c>
      <c r="J20" s="20">
        <v>7922</v>
      </c>
      <c r="K20" s="20">
        <v>6220</v>
      </c>
      <c r="L20" s="20">
        <f t="shared" si="5"/>
        <v>479</v>
      </c>
      <c r="M20" s="20">
        <v>304</v>
      </c>
      <c r="N20" s="20">
        <v>175</v>
      </c>
      <c r="O20" s="20">
        <f t="shared" si="6"/>
        <v>8009</v>
      </c>
      <c r="P20" s="20">
        <v>2398</v>
      </c>
      <c r="Q20" s="20">
        <v>5611</v>
      </c>
      <c r="R20" s="19"/>
      <c r="S20" s="20"/>
      <c r="T20" s="19"/>
    </row>
    <row r="21" spans="1:20" s="18" customFormat="1" ht="14.25">
      <c r="A21" s="182" t="s">
        <v>14</v>
      </c>
      <c r="B21" s="183"/>
      <c r="C21" s="20">
        <f t="shared" si="0"/>
        <v>51166</v>
      </c>
      <c r="D21" s="20">
        <v>24592</v>
      </c>
      <c r="E21" s="20">
        <v>26574</v>
      </c>
      <c r="F21" s="20">
        <f t="shared" si="1"/>
        <v>34690</v>
      </c>
      <c r="G21" s="20">
        <f t="shared" si="2"/>
        <v>19960</v>
      </c>
      <c r="H21" s="20">
        <f t="shared" si="3"/>
        <v>14730</v>
      </c>
      <c r="I21" s="20">
        <f t="shared" si="4"/>
        <v>33797</v>
      </c>
      <c r="J21" s="20">
        <v>19404</v>
      </c>
      <c r="K21" s="20">
        <v>14393</v>
      </c>
      <c r="L21" s="20">
        <f t="shared" si="5"/>
        <v>893</v>
      </c>
      <c r="M21" s="20">
        <v>556</v>
      </c>
      <c r="N21" s="20">
        <v>337</v>
      </c>
      <c r="O21" s="20">
        <f t="shared" si="6"/>
        <v>16408</v>
      </c>
      <c r="P21" s="20">
        <v>4589</v>
      </c>
      <c r="Q21" s="20">
        <v>11819</v>
      </c>
      <c r="R21" s="19"/>
      <c r="S21" s="20"/>
      <c r="T21" s="19"/>
    </row>
    <row r="22" spans="1:20" s="18" customFormat="1" ht="14.25">
      <c r="A22" s="182"/>
      <c r="B22" s="183"/>
      <c r="C22" s="23"/>
      <c r="D22" s="23"/>
      <c r="E22" s="23"/>
      <c r="F22" s="23"/>
      <c r="G22" s="23"/>
      <c r="H22" s="23"/>
      <c r="I22" s="23"/>
      <c r="J22" s="23"/>
      <c r="K22" s="23"/>
      <c r="L22" s="23"/>
      <c r="M22" s="23"/>
      <c r="N22" s="23"/>
      <c r="O22" s="23"/>
      <c r="P22" s="23"/>
      <c r="Q22" s="23"/>
      <c r="R22" s="19"/>
      <c r="S22" s="19"/>
      <c r="T22" s="19"/>
    </row>
    <row r="23" spans="1:20" s="18" customFormat="1" ht="14.25">
      <c r="A23" s="182" t="s">
        <v>15</v>
      </c>
      <c r="B23" s="183"/>
      <c r="C23" s="20">
        <f>SUM(C24)</f>
        <v>9343</v>
      </c>
      <c r="D23" s="20">
        <f aca="true" t="shared" si="8" ref="D23:Q23">SUM(D24)</f>
        <v>4089</v>
      </c>
      <c r="E23" s="20">
        <f t="shared" si="8"/>
        <v>5254</v>
      </c>
      <c r="F23" s="20">
        <f t="shared" si="8"/>
        <v>6714</v>
      </c>
      <c r="G23" s="20">
        <f t="shared" si="8"/>
        <v>3325</v>
      </c>
      <c r="H23" s="20">
        <f t="shared" si="8"/>
        <v>3389</v>
      </c>
      <c r="I23" s="20">
        <f t="shared" si="8"/>
        <v>6507</v>
      </c>
      <c r="J23" s="20">
        <f t="shared" si="8"/>
        <v>3198</v>
      </c>
      <c r="K23" s="20">
        <f t="shared" si="8"/>
        <v>3309</v>
      </c>
      <c r="L23" s="20">
        <f t="shared" si="8"/>
        <v>207</v>
      </c>
      <c r="M23" s="20">
        <f t="shared" si="8"/>
        <v>127</v>
      </c>
      <c r="N23" s="20">
        <f t="shared" si="8"/>
        <v>80</v>
      </c>
      <c r="O23" s="20">
        <f t="shared" si="8"/>
        <v>2628</v>
      </c>
      <c r="P23" s="20">
        <f t="shared" si="8"/>
        <v>763</v>
      </c>
      <c r="Q23" s="20">
        <f t="shared" si="8"/>
        <v>1865</v>
      </c>
      <c r="R23" s="19"/>
      <c r="S23" s="20"/>
      <c r="T23" s="19"/>
    </row>
    <row r="24" spans="1:20" ht="14.25">
      <c r="A24" s="11"/>
      <c r="B24" s="12" t="s">
        <v>16</v>
      </c>
      <c r="C24" s="10">
        <f t="shared" si="0"/>
        <v>9343</v>
      </c>
      <c r="D24" s="9">
        <v>4089</v>
      </c>
      <c r="E24" s="9">
        <v>5254</v>
      </c>
      <c r="F24" s="10">
        <f t="shared" si="1"/>
        <v>6714</v>
      </c>
      <c r="G24" s="10">
        <f t="shared" si="2"/>
        <v>3325</v>
      </c>
      <c r="H24" s="10">
        <f t="shared" si="3"/>
        <v>3389</v>
      </c>
      <c r="I24" s="10">
        <f t="shared" si="4"/>
        <v>6507</v>
      </c>
      <c r="J24" s="9">
        <v>3198</v>
      </c>
      <c r="K24" s="9">
        <v>3309</v>
      </c>
      <c r="L24" s="10">
        <f t="shared" si="5"/>
        <v>207</v>
      </c>
      <c r="M24" s="10">
        <v>127</v>
      </c>
      <c r="N24" s="9">
        <v>80</v>
      </c>
      <c r="O24" s="10">
        <f t="shared" si="6"/>
        <v>2628</v>
      </c>
      <c r="P24" s="9">
        <v>763</v>
      </c>
      <c r="Q24" s="9">
        <v>1865</v>
      </c>
      <c r="R24" s="9"/>
      <c r="S24" s="10"/>
      <c r="T24" s="9"/>
    </row>
    <row r="25" spans="1:20" ht="14.25">
      <c r="A25" s="11"/>
      <c r="B25" s="12"/>
      <c r="C25" s="5"/>
      <c r="D25" s="5"/>
      <c r="E25" s="5"/>
      <c r="F25" s="5"/>
      <c r="G25" s="5"/>
      <c r="H25" s="5"/>
      <c r="I25" s="5"/>
      <c r="J25" s="5"/>
      <c r="K25" s="5"/>
      <c r="L25" s="5"/>
      <c r="M25" s="5"/>
      <c r="N25" s="5"/>
      <c r="O25" s="5"/>
      <c r="P25" s="5"/>
      <c r="Q25" s="5"/>
      <c r="R25" s="9"/>
      <c r="S25" s="10"/>
      <c r="T25" s="9"/>
    </row>
    <row r="26" spans="1:20" s="18" customFormat="1" ht="14.25">
      <c r="A26" s="182" t="s">
        <v>17</v>
      </c>
      <c r="B26" s="183"/>
      <c r="C26" s="20">
        <f aca="true" t="shared" si="9" ref="C26:Q26">SUM(C27:C30)</f>
        <v>38578</v>
      </c>
      <c r="D26" s="20">
        <f t="shared" si="9"/>
        <v>18765</v>
      </c>
      <c r="E26" s="20">
        <f t="shared" si="9"/>
        <v>19813</v>
      </c>
      <c r="F26" s="20">
        <f t="shared" si="9"/>
        <v>26070</v>
      </c>
      <c r="G26" s="20">
        <f t="shared" si="9"/>
        <v>14845</v>
      </c>
      <c r="H26" s="20">
        <f t="shared" si="9"/>
        <v>11225</v>
      </c>
      <c r="I26" s="20">
        <f t="shared" si="9"/>
        <v>25327</v>
      </c>
      <c r="J26" s="20">
        <f t="shared" si="9"/>
        <v>14340</v>
      </c>
      <c r="K26" s="20">
        <f t="shared" si="9"/>
        <v>10987</v>
      </c>
      <c r="L26" s="20">
        <f t="shared" si="9"/>
        <v>743</v>
      </c>
      <c r="M26" s="20">
        <f t="shared" si="9"/>
        <v>505</v>
      </c>
      <c r="N26" s="20">
        <f t="shared" si="9"/>
        <v>238</v>
      </c>
      <c r="O26" s="20">
        <f t="shared" si="9"/>
        <v>12486</v>
      </c>
      <c r="P26" s="20">
        <f t="shared" si="9"/>
        <v>3915</v>
      </c>
      <c r="Q26" s="20">
        <f t="shared" si="9"/>
        <v>8571</v>
      </c>
      <c r="R26" s="19"/>
      <c r="S26" s="19"/>
      <c r="T26" s="19"/>
    </row>
    <row r="27" spans="1:20" ht="14.25">
      <c r="A27" s="11"/>
      <c r="B27" s="12" t="s">
        <v>18</v>
      </c>
      <c r="C27" s="10">
        <f t="shared" si="0"/>
        <v>12132</v>
      </c>
      <c r="D27" s="9">
        <v>5826</v>
      </c>
      <c r="E27" s="9">
        <v>6306</v>
      </c>
      <c r="F27" s="10">
        <f t="shared" si="1"/>
        <v>8353</v>
      </c>
      <c r="G27" s="10">
        <f t="shared" si="2"/>
        <v>4707</v>
      </c>
      <c r="H27" s="10">
        <f t="shared" si="3"/>
        <v>3646</v>
      </c>
      <c r="I27" s="10">
        <f t="shared" si="4"/>
        <v>8084</v>
      </c>
      <c r="J27" s="9">
        <v>4540</v>
      </c>
      <c r="K27" s="9">
        <v>3544</v>
      </c>
      <c r="L27" s="10">
        <f t="shared" si="5"/>
        <v>269</v>
      </c>
      <c r="M27" s="10">
        <v>167</v>
      </c>
      <c r="N27" s="9">
        <v>102</v>
      </c>
      <c r="O27" s="10">
        <f t="shared" si="6"/>
        <v>3775</v>
      </c>
      <c r="P27" s="9">
        <v>1118</v>
      </c>
      <c r="Q27" s="9">
        <v>2657</v>
      </c>
      <c r="R27" s="9"/>
      <c r="S27" s="10"/>
      <c r="T27" s="9"/>
    </row>
    <row r="28" spans="1:20" ht="14.25">
      <c r="A28" s="11"/>
      <c r="B28" s="12" t="s">
        <v>19</v>
      </c>
      <c r="C28" s="10">
        <f t="shared" si="0"/>
        <v>11910</v>
      </c>
      <c r="D28" s="9">
        <v>5665</v>
      </c>
      <c r="E28" s="9">
        <v>6245</v>
      </c>
      <c r="F28" s="10">
        <f t="shared" si="1"/>
        <v>8227</v>
      </c>
      <c r="G28" s="10">
        <f t="shared" si="2"/>
        <v>4596</v>
      </c>
      <c r="H28" s="10">
        <f t="shared" si="3"/>
        <v>3631</v>
      </c>
      <c r="I28" s="10">
        <f t="shared" si="4"/>
        <v>8020</v>
      </c>
      <c r="J28" s="9">
        <v>4457</v>
      </c>
      <c r="K28" s="9">
        <v>3563</v>
      </c>
      <c r="L28" s="10">
        <f t="shared" si="5"/>
        <v>207</v>
      </c>
      <c r="M28" s="10">
        <v>139</v>
      </c>
      <c r="N28" s="9">
        <v>68</v>
      </c>
      <c r="O28" s="10">
        <f t="shared" si="6"/>
        <v>3678</v>
      </c>
      <c r="P28" s="9">
        <v>1069</v>
      </c>
      <c r="Q28" s="9">
        <v>2609</v>
      </c>
      <c r="R28" s="9"/>
      <c r="S28" s="10"/>
      <c r="T28" s="9"/>
    </row>
    <row r="29" spans="1:20" ht="14.25">
      <c r="A29" s="11"/>
      <c r="B29" s="12" t="s">
        <v>20</v>
      </c>
      <c r="C29" s="10">
        <f t="shared" si="0"/>
        <v>10810</v>
      </c>
      <c r="D29" s="9">
        <v>5510</v>
      </c>
      <c r="E29" s="9">
        <v>5300</v>
      </c>
      <c r="F29" s="10">
        <f t="shared" si="1"/>
        <v>6961</v>
      </c>
      <c r="G29" s="10">
        <f t="shared" si="2"/>
        <v>4121</v>
      </c>
      <c r="H29" s="10">
        <f t="shared" si="3"/>
        <v>2840</v>
      </c>
      <c r="I29" s="10">
        <f t="shared" si="4"/>
        <v>6762</v>
      </c>
      <c r="J29" s="9">
        <v>3971</v>
      </c>
      <c r="K29" s="9">
        <v>2791</v>
      </c>
      <c r="L29" s="10">
        <f t="shared" si="5"/>
        <v>199</v>
      </c>
      <c r="M29" s="10">
        <v>150</v>
      </c>
      <c r="N29" s="9">
        <v>49</v>
      </c>
      <c r="O29" s="10">
        <f t="shared" si="6"/>
        <v>3842</v>
      </c>
      <c r="P29" s="9">
        <v>1387</v>
      </c>
      <c r="Q29" s="9">
        <v>2455</v>
      </c>
      <c r="R29" s="9"/>
      <c r="S29" s="10"/>
      <c r="T29" s="9"/>
    </row>
    <row r="30" spans="1:20" ht="14.25">
      <c r="A30" s="11"/>
      <c r="B30" s="12" t="s">
        <v>21</v>
      </c>
      <c r="C30" s="10">
        <f t="shared" si="0"/>
        <v>3726</v>
      </c>
      <c r="D30" s="9">
        <v>1764</v>
      </c>
      <c r="E30" s="9">
        <v>1962</v>
      </c>
      <c r="F30" s="10">
        <f t="shared" si="1"/>
        <v>2529</v>
      </c>
      <c r="G30" s="10">
        <f t="shared" si="2"/>
        <v>1421</v>
      </c>
      <c r="H30" s="10">
        <f t="shared" si="3"/>
        <v>1108</v>
      </c>
      <c r="I30" s="10">
        <f t="shared" si="4"/>
        <v>2461</v>
      </c>
      <c r="J30" s="9">
        <v>1372</v>
      </c>
      <c r="K30" s="9">
        <v>1089</v>
      </c>
      <c r="L30" s="10">
        <f t="shared" si="5"/>
        <v>68</v>
      </c>
      <c r="M30" s="10">
        <v>49</v>
      </c>
      <c r="N30" s="9">
        <v>19</v>
      </c>
      <c r="O30" s="10">
        <f t="shared" si="6"/>
        <v>1191</v>
      </c>
      <c r="P30" s="9">
        <v>341</v>
      </c>
      <c r="Q30" s="9">
        <v>850</v>
      </c>
      <c r="R30" s="9"/>
      <c r="S30" s="10"/>
      <c r="T30" s="9"/>
    </row>
    <row r="31" spans="1:20" ht="14.25">
      <c r="A31" s="11"/>
      <c r="B31" s="12"/>
      <c r="C31" s="5"/>
      <c r="D31" s="5"/>
      <c r="E31" s="5"/>
      <c r="F31" s="5"/>
      <c r="G31" s="5"/>
      <c r="H31" s="5"/>
      <c r="I31" s="5"/>
      <c r="J31" s="5"/>
      <c r="K31" s="5"/>
      <c r="L31" s="5"/>
      <c r="M31" s="5"/>
      <c r="N31" s="5"/>
      <c r="O31" s="5"/>
      <c r="P31" s="5"/>
      <c r="Q31" s="5"/>
      <c r="R31" s="9"/>
      <c r="S31" s="10"/>
      <c r="T31" s="9"/>
    </row>
    <row r="32" spans="1:20" s="18" customFormat="1" ht="14.25">
      <c r="A32" s="182" t="s">
        <v>22</v>
      </c>
      <c r="B32" s="183"/>
      <c r="C32" s="20">
        <f>SUM(C33:C40)</f>
        <v>69270</v>
      </c>
      <c r="D32" s="20">
        <f aca="true" t="shared" si="10" ref="D32:Q32">SUM(D33:D40)</f>
        <v>35379</v>
      </c>
      <c r="E32" s="20">
        <f t="shared" si="10"/>
        <v>33891</v>
      </c>
      <c r="F32" s="20">
        <f t="shared" si="10"/>
        <v>45349</v>
      </c>
      <c r="G32" s="20">
        <f t="shared" si="10"/>
        <v>26737</v>
      </c>
      <c r="H32" s="20">
        <f t="shared" si="10"/>
        <v>18612</v>
      </c>
      <c r="I32" s="20">
        <f t="shared" si="10"/>
        <v>44052</v>
      </c>
      <c r="J32" s="20">
        <f t="shared" si="10"/>
        <v>25947</v>
      </c>
      <c r="K32" s="20">
        <f t="shared" si="10"/>
        <v>18105</v>
      </c>
      <c r="L32" s="20">
        <f t="shared" si="10"/>
        <v>1297</v>
      </c>
      <c r="M32" s="20">
        <f t="shared" si="10"/>
        <v>790</v>
      </c>
      <c r="N32" s="20">
        <f t="shared" si="10"/>
        <v>507</v>
      </c>
      <c r="O32" s="20">
        <f t="shared" si="10"/>
        <v>23832</v>
      </c>
      <c r="P32" s="20">
        <f t="shared" si="10"/>
        <v>8590</v>
      </c>
      <c r="Q32" s="20">
        <f t="shared" si="10"/>
        <v>15242</v>
      </c>
      <c r="R32" s="19"/>
      <c r="S32" s="19"/>
      <c r="T32" s="19"/>
    </row>
    <row r="33" spans="1:20" ht="14.25">
      <c r="A33" s="11"/>
      <c r="B33" s="12" t="s">
        <v>23</v>
      </c>
      <c r="C33" s="10">
        <f t="shared" si="0"/>
        <v>9931</v>
      </c>
      <c r="D33" s="9">
        <v>4667</v>
      </c>
      <c r="E33" s="9">
        <v>5264</v>
      </c>
      <c r="F33" s="10">
        <f t="shared" si="1"/>
        <v>6471</v>
      </c>
      <c r="G33" s="10">
        <f t="shared" si="2"/>
        <v>3656</v>
      </c>
      <c r="H33" s="10">
        <f t="shared" si="3"/>
        <v>2815</v>
      </c>
      <c r="I33" s="10">
        <f t="shared" si="4"/>
        <v>6252</v>
      </c>
      <c r="J33" s="9">
        <v>3521</v>
      </c>
      <c r="K33" s="9">
        <v>2731</v>
      </c>
      <c r="L33" s="10">
        <f t="shared" si="5"/>
        <v>219</v>
      </c>
      <c r="M33" s="10">
        <v>135</v>
      </c>
      <c r="N33" s="9">
        <v>84</v>
      </c>
      <c r="O33" s="10">
        <f t="shared" si="6"/>
        <v>3453</v>
      </c>
      <c r="P33" s="9">
        <v>1007</v>
      </c>
      <c r="Q33" s="9">
        <v>2446</v>
      </c>
      <c r="R33" s="9"/>
      <c r="S33" s="9"/>
      <c r="T33" s="9"/>
    </row>
    <row r="34" spans="1:20" ht="14.25">
      <c r="A34" s="11"/>
      <c r="B34" s="12" t="s">
        <v>24</v>
      </c>
      <c r="C34" s="10">
        <f t="shared" si="0"/>
        <v>17048</v>
      </c>
      <c r="D34" s="9">
        <v>8263</v>
      </c>
      <c r="E34" s="9">
        <v>8785</v>
      </c>
      <c r="F34" s="10">
        <f t="shared" si="1"/>
        <v>11597</v>
      </c>
      <c r="G34" s="10">
        <f t="shared" si="2"/>
        <v>6677</v>
      </c>
      <c r="H34" s="10">
        <f t="shared" si="3"/>
        <v>4920</v>
      </c>
      <c r="I34" s="10">
        <f t="shared" si="4"/>
        <v>11297</v>
      </c>
      <c r="J34" s="9">
        <v>6506</v>
      </c>
      <c r="K34" s="9">
        <v>4791</v>
      </c>
      <c r="L34" s="10">
        <f t="shared" si="5"/>
        <v>300</v>
      </c>
      <c r="M34" s="10">
        <v>171</v>
      </c>
      <c r="N34" s="9">
        <v>129</v>
      </c>
      <c r="O34" s="10">
        <f t="shared" si="6"/>
        <v>5442</v>
      </c>
      <c r="P34" s="9">
        <v>1584</v>
      </c>
      <c r="Q34" s="9">
        <v>3858</v>
      </c>
      <c r="R34" s="9"/>
      <c r="S34" s="10"/>
      <c r="T34" s="9"/>
    </row>
    <row r="35" spans="1:20" ht="14.25">
      <c r="A35" s="11"/>
      <c r="B35" s="12" t="s">
        <v>25</v>
      </c>
      <c r="C35" s="10">
        <f t="shared" si="0"/>
        <v>35691</v>
      </c>
      <c r="D35" s="9">
        <v>19335</v>
      </c>
      <c r="E35" s="9">
        <v>16356</v>
      </c>
      <c r="F35" s="10">
        <f t="shared" si="1"/>
        <v>22817</v>
      </c>
      <c r="G35" s="10">
        <f t="shared" si="2"/>
        <v>13942</v>
      </c>
      <c r="H35" s="10">
        <f t="shared" si="3"/>
        <v>8875</v>
      </c>
      <c r="I35" s="10">
        <f t="shared" si="4"/>
        <v>22105</v>
      </c>
      <c r="J35" s="9">
        <v>13506</v>
      </c>
      <c r="K35" s="9">
        <v>8599</v>
      </c>
      <c r="L35" s="10">
        <f t="shared" si="5"/>
        <v>712</v>
      </c>
      <c r="M35" s="10">
        <v>436</v>
      </c>
      <c r="N35" s="9">
        <v>276</v>
      </c>
      <c r="O35" s="10">
        <f t="shared" si="6"/>
        <v>12803</v>
      </c>
      <c r="P35" s="9">
        <v>5347</v>
      </c>
      <c r="Q35" s="9">
        <v>7456</v>
      </c>
      <c r="R35" s="9"/>
      <c r="S35" s="10"/>
      <c r="T35" s="9"/>
    </row>
    <row r="36" spans="1:20" ht="14.25">
      <c r="A36" s="11"/>
      <c r="B36" s="12" t="s">
        <v>26</v>
      </c>
      <c r="C36" s="10">
        <f t="shared" si="0"/>
        <v>954</v>
      </c>
      <c r="D36" s="9">
        <v>446</v>
      </c>
      <c r="E36" s="9">
        <v>508</v>
      </c>
      <c r="F36" s="10">
        <f t="shared" si="1"/>
        <v>659</v>
      </c>
      <c r="G36" s="10">
        <f t="shared" si="2"/>
        <v>356</v>
      </c>
      <c r="H36" s="10">
        <f t="shared" si="3"/>
        <v>303</v>
      </c>
      <c r="I36" s="10">
        <f t="shared" si="4"/>
        <v>650</v>
      </c>
      <c r="J36" s="9">
        <v>352</v>
      </c>
      <c r="K36" s="9">
        <v>298</v>
      </c>
      <c r="L36" s="10">
        <f t="shared" si="5"/>
        <v>9</v>
      </c>
      <c r="M36" s="10">
        <v>4</v>
      </c>
      <c r="N36" s="9">
        <v>5</v>
      </c>
      <c r="O36" s="10">
        <f t="shared" si="6"/>
        <v>295</v>
      </c>
      <c r="P36" s="9">
        <v>90</v>
      </c>
      <c r="Q36" s="9">
        <v>205</v>
      </c>
      <c r="R36" s="9"/>
      <c r="S36" s="10"/>
      <c r="T36" s="9"/>
    </row>
    <row r="37" spans="1:20" ht="14.25">
      <c r="A37" s="11"/>
      <c r="B37" s="12" t="s">
        <v>27</v>
      </c>
      <c r="C37" s="10">
        <f t="shared" si="0"/>
        <v>1277</v>
      </c>
      <c r="D37" s="9">
        <v>613</v>
      </c>
      <c r="E37" s="9">
        <v>664</v>
      </c>
      <c r="F37" s="10">
        <f t="shared" si="1"/>
        <v>843</v>
      </c>
      <c r="G37" s="10">
        <f t="shared" si="2"/>
        <v>473</v>
      </c>
      <c r="H37" s="10">
        <f t="shared" si="3"/>
        <v>370</v>
      </c>
      <c r="I37" s="10">
        <f t="shared" si="4"/>
        <v>828</v>
      </c>
      <c r="J37" s="9">
        <v>461</v>
      </c>
      <c r="K37" s="9">
        <v>367</v>
      </c>
      <c r="L37" s="10">
        <f t="shared" si="5"/>
        <v>15</v>
      </c>
      <c r="M37" s="9">
        <v>12</v>
      </c>
      <c r="N37" s="9">
        <v>3</v>
      </c>
      <c r="O37" s="10">
        <f t="shared" si="6"/>
        <v>434</v>
      </c>
      <c r="P37" s="9">
        <v>140</v>
      </c>
      <c r="Q37" s="9">
        <v>294</v>
      </c>
      <c r="R37" s="10"/>
      <c r="S37" s="9"/>
      <c r="T37" s="9"/>
    </row>
    <row r="38" spans="1:20" ht="14.25">
      <c r="A38" s="11"/>
      <c r="B38" s="12" t="s">
        <v>28</v>
      </c>
      <c r="C38" s="10">
        <f t="shared" si="0"/>
        <v>2697</v>
      </c>
      <c r="D38" s="9">
        <v>1245</v>
      </c>
      <c r="E38" s="9">
        <v>1452</v>
      </c>
      <c r="F38" s="10">
        <f t="shared" si="1"/>
        <v>1809</v>
      </c>
      <c r="G38" s="10">
        <f t="shared" si="2"/>
        <v>983</v>
      </c>
      <c r="H38" s="10">
        <f t="shared" si="3"/>
        <v>826</v>
      </c>
      <c r="I38" s="10">
        <f t="shared" si="4"/>
        <v>1785</v>
      </c>
      <c r="J38" s="9">
        <v>966</v>
      </c>
      <c r="K38" s="9">
        <v>819</v>
      </c>
      <c r="L38" s="10">
        <f t="shared" si="5"/>
        <v>24</v>
      </c>
      <c r="M38" s="9">
        <v>17</v>
      </c>
      <c r="N38" s="9">
        <v>7</v>
      </c>
      <c r="O38" s="10">
        <f t="shared" si="6"/>
        <v>888</v>
      </c>
      <c r="P38" s="9">
        <v>262</v>
      </c>
      <c r="Q38" s="9">
        <v>626</v>
      </c>
      <c r="R38" s="9"/>
      <c r="S38" s="10"/>
      <c r="T38" s="9"/>
    </row>
    <row r="39" spans="1:20" ht="14.25">
      <c r="A39" s="11"/>
      <c r="B39" s="12" t="s">
        <v>29</v>
      </c>
      <c r="C39" s="10">
        <f t="shared" si="0"/>
        <v>628</v>
      </c>
      <c r="D39" s="9">
        <v>287</v>
      </c>
      <c r="E39" s="9">
        <v>341</v>
      </c>
      <c r="F39" s="10">
        <f t="shared" si="1"/>
        <v>433</v>
      </c>
      <c r="G39" s="10">
        <f t="shared" si="2"/>
        <v>235</v>
      </c>
      <c r="H39" s="10">
        <f t="shared" si="3"/>
        <v>198</v>
      </c>
      <c r="I39" s="10">
        <f t="shared" si="4"/>
        <v>427</v>
      </c>
      <c r="J39" s="9">
        <v>231</v>
      </c>
      <c r="K39" s="9">
        <v>196</v>
      </c>
      <c r="L39" s="10">
        <f t="shared" si="5"/>
        <v>6</v>
      </c>
      <c r="M39" s="9">
        <v>4</v>
      </c>
      <c r="N39" s="9">
        <v>2</v>
      </c>
      <c r="O39" s="10">
        <f t="shared" si="6"/>
        <v>193</v>
      </c>
      <c r="P39" s="9">
        <v>52</v>
      </c>
      <c r="Q39" s="9">
        <v>141</v>
      </c>
      <c r="R39" s="9"/>
      <c r="S39" s="10"/>
      <c r="T39" s="9"/>
    </row>
    <row r="40" spans="1:20" ht="14.25">
      <c r="A40" s="11"/>
      <c r="B40" s="12" t="s">
        <v>30</v>
      </c>
      <c r="C40" s="10">
        <f t="shared" si="0"/>
        <v>1044</v>
      </c>
      <c r="D40" s="9">
        <v>523</v>
      </c>
      <c r="E40" s="9">
        <v>521</v>
      </c>
      <c r="F40" s="10">
        <f t="shared" si="1"/>
        <v>720</v>
      </c>
      <c r="G40" s="10">
        <f t="shared" si="2"/>
        <v>415</v>
      </c>
      <c r="H40" s="10">
        <f t="shared" si="3"/>
        <v>305</v>
      </c>
      <c r="I40" s="10">
        <f t="shared" si="4"/>
        <v>708</v>
      </c>
      <c r="J40" s="9">
        <v>404</v>
      </c>
      <c r="K40" s="9">
        <v>304</v>
      </c>
      <c r="L40" s="10">
        <f t="shared" si="5"/>
        <v>12</v>
      </c>
      <c r="M40" s="10">
        <v>11</v>
      </c>
      <c r="N40" s="9">
        <v>1</v>
      </c>
      <c r="O40" s="10">
        <f t="shared" si="6"/>
        <v>324</v>
      </c>
      <c r="P40" s="9">
        <v>108</v>
      </c>
      <c r="Q40" s="9">
        <v>216</v>
      </c>
      <c r="R40" s="9"/>
      <c r="S40" s="10"/>
      <c r="T40" s="9"/>
    </row>
    <row r="41" spans="1:20" ht="14.25">
      <c r="A41" s="11"/>
      <c r="B41" s="12"/>
      <c r="C41" s="5"/>
      <c r="D41" s="5"/>
      <c r="E41" s="5"/>
      <c r="F41" s="5"/>
      <c r="G41" s="5"/>
      <c r="H41" s="5"/>
      <c r="I41" s="5"/>
      <c r="J41" s="5"/>
      <c r="K41" s="5"/>
      <c r="L41" s="5"/>
      <c r="M41" s="5"/>
      <c r="N41" s="5"/>
      <c r="O41" s="5"/>
      <c r="P41" s="5"/>
      <c r="Q41" s="5"/>
      <c r="R41" s="9"/>
      <c r="S41" s="10"/>
      <c r="T41" s="9"/>
    </row>
    <row r="42" spans="1:20" s="18" customFormat="1" ht="14.25">
      <c r="A42" s="182" t="s">
        <v>31</v>
      </c>
      <c r="B42" s="183"/>
      <c r="C42" s="20">
        <f>SUM(C43:C47)</f>
        <v>75135</v>
      </c>
      <c r="D42" s="20">
        <f aca="true" t="shared" si="11" ref="D42:Q42">SUM(D43:D47)</f>
        <v>35916</v>
      </c>
      <c r="E42" s="20">
        <f t="shared" si="11"/>
        <v>39219</v>
      </c>
      <c r="F42" s="20">
        <f t="shared" si="11"/>
        <v>50819</v>
      </c>
      <c r="G42" s="20">
        <f t="shared" si="11"/>
        <v>28635</v>
      </c>
      <c r="H42" s="20">
        <f t="shared" si="11"/>
        <v>22184</v>
      </c>
      <c r="I42" s="20">
        <f t="shared" si="11"/>
        <v>49419</v>
      </c>
      <c r="J42" s="20">
        <f t="shared" si="11"/>
        <v>27738</v>
      </c>
      <c r="K42" s="20">
        <f t="shared" si="11"/>
        <v>21681</v>
      </c>
      <c r="L42" s="20">
        <f t="shared" si="11"/>
        <v>1400</v>
      </c>
      <c r="M42" s="20">
        <f t="shared" si="11"/>
        <v>897</v>
      </c>
      <c r="N42" s="20">
        <f t="shared" si="11"/>
        <v>503</v>
      </c>
      <c r="O42" s="20">
        <f t="shared" si="11"/>
        <v>24289</v>
      </c>
      <c r="P42" s="20">
        <f t="shared" si="11"/>
        <v>7268</v>
      </c>
      <c r="Q42" s="20">
        <f t="shared" si="11"/>
        <v>17021</v>
      </c>
      <c r="R42" s="19"/>
      <c r="S42" s="20"/>
      <c r="T42" s="19"/>
    </row>
    <row r="43" spans="1:20" ht="14.25">
      <c r="A43" s="11"/>
      <c r="B43" s="12" t="s">
        <v>32</v>
      </c>
      <c r="C43" s="10">
        <f t="shared" si="0"/>
        <v>24360</v>
      </c>
      <c r="D43" s="9">
        <v>11776</v>
      </c>
      <c r="E43" s="9">
        <v>12584</v>
      </c>
      <c r="F43" s="10">
        <f t="shared" si="1"/>
        <v>16622</v>
      </c>
      <c r="G43" s="10">
        <f t="shared" si="2"/>
        <v>9571</v>
      </c>
      <c r="H43" s="10">
        <f t="shared" si="3"/>
        <v>7051</v>
      </c>
      <c r="I43" s="10">
        <f t="shared" si="4"/>
        <v>16161</v>
      </c>
      <c r="J43" s="9">
        <v>9277</v>
      </c>
      <c r="K43" s="9">
        <v>6884</v>
      </c>
      <c r="L43" s="10">
        <f t="shared" si="5"/>
        <v>461</v>
      </c>
      <c r="M43" s="10">
        <v>294</v>
      </c>
      <c r="N43" s="9">
        <v>167</v>
      </c>
      <c r="O43" s="10">
        <f t="shared" si="6"/>
        <v>7733</v>
      </c>
      <c r="P43" s="9">
        <v>2203</v>
      </c>
      <c r="Q43" s="9">
        <v>5530</v>
      </c>
      <c r="R43" s="9"/>
      <c r="S43" s="10"/>
      <c r="T43" s="9"/>
    </row>
    <row r="44" spans="1:20" ht="14.25">
      <c r="A44" s="11"/>
      <c r="B44" s="12" t="s">
        <v>33</v>
      </c>
      <c r="C44" s="10">
        <f t="shared" si="0"/>
        <v>9840</v>
      </c>
      <c r="D44" s="9">
        <v>4572</v>
      </c>
      <c r="E44" s="9">
        <v>5268</v>
      </c>
      <c r="F44" s="10">
        <f t="shared" si="1"/>
        <v>6427</v>
      </c>
      <c r="G44" s="10">
        <f t="shared" si="2"/>
        <v>3463</v>
      </c>
      <c r="H44" s="10">
        <f t="shared" si="3"/>
        <v>2964</v>
      </c>
      <c r="I44" s="10">
        <f t="shared" si="4"/>
        <v>6262</v>
      </c>
      <c r="J44" s="9">
        <v>3352</v>
      </c>
      <c r="K44" s="9">
        <v>2910</v>
      </c>
      <c r="L44" s="10">
        <f t="shared" si="5"/>
        <v>165</v>
      </c>
      <c r="M44" s="9">
        <v>111</v>
      </c>
      <c r="N44" s="9">
        <v>54</v>
      </c>
      <c r="O44" s="10">
        <f t="shared" si="6"/>
        <v>3405</v>
      </c>
      <c r="P44" s="9">
        <v>1105</v>
      </c>
      <c r="Q44" s="9">
        <v>2300</v>
      </c>
      <c r="R44" s="9"/>
      <c r="S44" s="10"/>
      <c r="T44" s="9"/>
    </row>
    <row r="45" spans="1:20" ht="14.25">
      <c r="A45" s="11"/>
      <c r="B45" s="12" t="s">
        <v>34</v>
      </c>
      <c r="C45" s="10">
        <f t="shared" si="0"/>
        <v>9456</v>
      </c>
      <c r="D45" s="9">
        <v>4473</v>
      </c>
      <c r="E45" s="9">
        <v>4983</v>
      </c>
      <c r="F45" s="10">
        <f t="shared" si="1"/>
        <v>6573</v>
      </c>
      <c r="G45" s="10">
        <f t="shared" si="2"/>
        <v>3611</v>
      </c>
      <c r="H45" s="10">
        <f t="shared" si="3"/>
        <v>2962</v>
      </c>
      <c r="I45" s="10">
        <f t="shared" si="4"/>
        <v>6419</v>
      </c>
      <c r="J45" s="9">
        <v>3510</v>
      </c>
      <c r="K45" s="9">
        <v>2909</v>
      </c>
      <c r="L45" s="10">
        <f t="shared" si="5"/>
        <v>154</v>
      </c>
      <c r="M45" s="10">
        <v>101</v>
      </c>
      <c r="N45" s="9">
        <v>53</v>
      </c>
      <c r="O45" s="10">
        <f t="shared" si="6"/>
        <v>2876</v>
      </c>
      <c r="P45" s="9">
        <v>860</v>
      </c>
      <c r="Q45" s="9">
        <v>2016</v>
      </c>
      <c r="R45" s="9"/>
      <c r="S45" s="10"/>
      <c r="T45" s="9"/>
    </row>
    <row r="46" spans="1:20" ht="14.25">
      <c r="A46" s="11"/>
      <c r="B46" s="12" t="s">
        <v>35</v>
      </c>
      <c r="C46" s="10">
        <f t="shared" si="0"/>
        <v>9926</v>
      </c>
      <c r="D46" s="9">
        <v>4787</v>
      </c>
      <c r="E46" s="9">
        <v>5139</v>
      </c>
      <c r="F46" s="10">
        <f t="shared" si="1"/>
        <v>6911</v>
      </c>
      <c r="G46" s="10">
        <f t="shared" si="2"/>
        <v>3915</v>
      </c>
      <c r="H46" s="10">
        <f t="shared" si="3"/>
        <v>2996</v>
      </c>
      <c r="I46" s="10">
        <f t="shared" si="4"/>
        <v>6700</v>
      </c>
      <c r="J46" s="9">
        <v>3778</v>
      </c>
      <c r="K46" s="9">
        <v>2922</v>
      </c>
      <c r="L46" s="10">
        <f t="shared" si="5"/>
        <v>211</v>
      </c>
      <c r="M46" s="10">
        <v>137</v>
      </c>
      <c r="N46" s="9">
        <v>74</v>
      </c>
      <c r="O46" s="10">
        <f t="shared" si="6"/>
        <v>3014</v>
      </c>
      <c r="P46" s="9">
        <v>871</v>
      </c>
      <c r="Q46" s="9">
        <v>2143</v>
      </c>
      <c r="R46" s="9"/>
      <c r="S46" s="10"/>
      <c r="T46" s="9"/>
    </row>
    <row r="47" spans="1:20" ht="14.25">
      <c r="A47" s="11"/>
      <c r="B47" s="12" t="s">
        <v>36</v>
      </c>
      <c r="C47" s="10">
        <f t="shared" si="0"/>
        <v>21553</v>
      </c>
      <c r="D47" s="9">
        <v>10308</v>
      </c>
      <c r="E47" s="9">
        <v>11245</v>
      </c>
      <c r="F47" s="10">
        <f t="shared" si="1"/>
        <v>14286</v>
      </c>
      <c r="G47" s="10">
        <f t="shared" si="2"/>
        <v>8075</v>
      </c>
      <c r="H47" s="10">
        <f t="shared" si="3"/>
        <v>6211</v>
      </c>
      <c r="I47" s="10">
        <f t="shared" si="4"/>
        <v>13877</v>
      </c>
      <c r="J47" s="9">
        <v>7821</v>
      </c>
      <c r="K47" s="9">
        <v>6056</v>
      </c>
      <c r="L47" s="10">
        <f t="shared" si="5"/>
        <v>409</v>
      </c>
      <c r="M47" s="10">
        <v>254</v>
      </c>
      <c r="N47" s="9">
        <v>155</v>
      </c>
      <c r="O47" s="10">
        <f t="shared" si="6"/>
        <v>7261</v>
      </c>
      <c r="P47" s="9">
        <v>2229</v>
      </c>
      <c r="Q47" s="9">
        <v>5032</v>
      </c>
      <c r="R47" s="9"/>
      <c r="S47" s="10"/>
      <c r="T47" s="9"/>
    </row>
    <row r="48" spans="1:20" ht="14.25">
      <c r="A48" s="11"/>
      <c r="B48" s="12"/>
      <c r="C48" s="5"/>
      <c r="D48" s="5"/>
      <c r="E48" s="5"/>
      <c r="F48" s="5"/>
      <c r="G48" s="5"/>
      <c r="H48" s="5"/>
      <c r="I48" s="5"/>
      <c r="J48" s="5"/>
      <c r="K48" s="5"/>
      <c r="L48" s="5"/>
      <c r="M48" s="5"/>
      <c r="N48" s="5"/>
      <c r="O48" s="5"/>
      <c r="P48" s="5"/>
      <c r="Q48" s="5"/>
      <c r="R48" s="13"/>
      <c r="S48" s="14"/>
      <c r="T48" s="13"/>
    </row>
    <row r="49" spans="1:20" s="18" customFormat="1" ht="15" customHeight="1">
      <c r="A49" s="182" t="s">
        <v>37</v>
      </c>
      <c r="B49" s="183"/>
      <c r="C49" s="20">
        <f aca="true" t="shared" si="12" ref="C49:Q49">SUM(C50:C53)</f>
        <v>36723</v>
      </c>
      <c r="D49" s="20">
        <f t="shared" si="12"/>
        <v>17392</v>
      </c>
      <c r="E49" s="20">
        <f t="shared" si="12"/>
        <v>19331</v>
      </c>
      <c r="F49" s="20">
        <f t="shared" si="12"/>
        <v>24193</v>
      </c>
      <c r="G49" s="20">
        <f t="shared" si="12"/>
        <v>13678</v>
      </c>
      <c r="H49" s="20">
        <f t="shared" si="12"/>
        <v>10515</v>
      </c>
      <c r="I49" s="20">
        <f t="shared" si="12"/>
        <v>23619</v>
      </c>
      <c r="J49" s="20">
        <f t="shared" si="12"/>
        <v>13301</v>
      </c>
      <c r="K49" s="20">
        <f t="shared" si="12"/>
        <v>10318</v>
      </c>
      <c r="L49" s="20">
        <f t="shared" si="12"/>
        <v>574</v>
      </c>
      <c r="M49" s="20">
        <f t="shared" si="12"/>
        <v>377</v>
      </c>
      <c r="N49" s="20">
        <f t="shared" si="12"/>
        <v>197</v>
      </c>
      <c r="O49" s="20">
        <f t="shared" si="12"/>
        <v>12508</v>
      </c>
      <c r="P49" s="20">
        <f t="shared" si="12"/>
        <v>3706</v>
      </c>
      <c r="Q49" s="20">
        <f t="shared" si="12"/>
        <v>8802</v>
      </c>
      <c r="R49" s="24"/>
      <c r="S49" s="25"/>
      <c r="T49" s="24"/>
    </row>
    <row r="50" spans="1:20" ht="14.25">
      <c r="A50" s="11"/>
      <c r="B50" s="12" t="s">
        <v>38</v>
      </c>
      <c r="C50" s="10">
        <f t="shared" si="0"/>
        <v>9117</v>
      </c>
      <c r="D50" s="9">
        <v>4194</v>
      </c>
      <c r="E50" s="9">
        <v>4923</v>
      </c>
      <c r="F50" s="10">
        <f t="shared" si="1"/>
        <v>5842</v>
      </c>
      <c r="G50" s="10">
        <f t="shared" si="2"/>
        <v>3230</v>
      </c>
      <c r="H50" s="10">
        <f t="shared" si="3"/>
        <v>2612</v>
      </c>
      <c r="I50" s="10">
        <f t="shared" si="4"/>
        <v>5705</v>
      </c>
      <c r="J50" s="9">
        <v>3130</v>
      </c>
      <c r="K50" s="9">
        <v>2575</v>
      </c>
      <c r="L50" s="10">
        <f t="shared" si="5"/>
        <v>137</v>
      </c>
      <c r="M50" s="10">
        <v>100</v>
      </c>
      <c r="N50" s="9">
        <v>37</v>
      </c>
      <c r="O50" s="10">
        <f t="shared" si="6"/>
        <v>3266</v>
      </c>
      <c r="P50" s="9">
        <v>962</v>
      </c>
      <c r="Q50" s="9">
        <v>2304</v>
      </c>
      <c r="R50" s="9"/>
      <c r="S50" s="10"/>
      <c r="T50" s="9"/>
    </row>
    <row r="51" spans="1:20" ht="14.25">
      <c r="A51" s="11"/>
      <c r="B51" s="12" t="s">
        <v>39</v>
      </c>
      <c r="C51" s="10">
        <f t="shared" si="0"/>
        <v>6445</v>
      </c>
      <c r="D51" s="9">
        <v>2995</v>
      </c>
      <c r="E51" s="9">
        <v>3450</v>
      </c>
      <c r="F51" s="10">
        <f t="shared" si="1"/>
        <v>4071</v>
      </c>
      <c r="G51" s="10">
        <f t="shared" si="2"/>
        <v>2284</v>
      </c>
      <c r="H51" s="10">
        <f t="shared" si="3"/>
        <v>1787</v>
      </c>
      <c r="I51" s="10">
        <f t="shared" si="4"/>
        <v>3957</v>
      </c>
      <c r="J51" s="9">
        <v>2212</v>
      </c>
      <c r="K51" s="9">
        <v>1745</v>
      </c>
      <c r="L51" s="10">
        <f t="shared" si="5"/>
        <v>114</v>
      </c>
      <c r="M51" s="10">
        <v>72</v>
      </c>
      <c r="N51" s="9">
        <v>42</v>
      </c>
      <c r="O51" s="10">
        <f t="shared" si="6"/>
        <v>2373</v>
      </c>
      <c r="P51" s="9">
        <v>710</v>
      </c>
      <c r="Q51" s="9">
        <v>1663</v>
      </c>
      <c r="R51" s="9"/>
      <c r="S51" s="10"/>
      <c r="T51" s="9"/>
    </row>
    <row r="52" spans="1:20" ht="14.25">
      <c r="A52" s="11"/>
      <c r="B52" s="12" t="s">
        <v>40</v>
      </c>
      <c r="C52" s="10">
        <f t="shared" si="0"/>
        <v>13783</v>
      </c>
      <c r="D52" s="9">
        <v>6728</v>
      </c>
      <c r="E52" s="9">
        <v>7055</v>
      </c>
      <c r="F52" s="10">
        <f t="shared" si="1"/>
        <v>9445</v>
      </c>
      <c r="G52" s="10">
        <f t="shared" si="2"/>
        <v>5443</v>
      </c>
      <c r="H52" s="10">
        <f t="shared" si="3"/>
        <v>4002</v>
      </c>
      <c r="I52" s="10">
        <f t="shared" si="4"/>
        <v>9254</v>
      </c>
      <c r="J52" s="9">
        <v>5324</v>
      </c>
      <c r="K52" s="9">
        <v>3930</v>
      </c>
      <c r="L52" s="10">
        <f t="shared" si="5"/>
        <v>191</v>
      </c>
      <c r="M52" s="10">
        <v>119</v>
      </c>
      <c r="N52" s="9">
        <v>72</v>
      </c>
      <c r="O52" s="10">
        <f t="shared" si="6"/>
        <v>4336</v>
      </c>
      <c r="P52" s="9">
        <v>1285</v>
      </c>
      <c r="Q52" s="9">
        <v>3051</v>
      </c>
      <c r="R52" s="13"/>
      <c r="S52" s="14"/>
      <c r="T52" s="13"/>
    </row>
    <row r="53" spans="1:20" ht="14.25">
      <c r="A53" s="11"/>
      <c r="B53" s="12" t="s">
        <v>41</v>
      </c>
      <c r="C53" s="10">
        <f t="shared" si="0"/>
        <v>7378</v>
      </c>
      <c r="D53" s="9">
        <v>3475</v>
      </c>
      <c r="E53" s="9">
        <v>3903</v>
      </c>
      <c r="F53" s="10">
        <f t="shared" si="1"/>
        <v>4835</v>
      </c>
      <c r="G53" s="10">
        <f t="shared" si="2"/>
        <v>2721</v>
      </c>
      <c r="H53" s="10">
        <f t="shared" si="3"/>
        <v>2114</v>
      </c>
      <c r="I53" s="10">
        <f t="shared" si="4"/>
        <v>4703</v>
      </c>
      <c r="J53" s="9">
        <v>2635</v>
      </c>
      <c r="K53" s="9">
        <v>2068</v>
      </c>
      <c r="L53" s="10">
        <f t="shared" si="5"/>
        <v>132</v>
      </c>
      <c r="M53" s="10">
        <v>86</v>
      </c>
      <c r="N53" s="9">
        <v>46</v>
      </c>
      <c r="O53" s="10">
        <f t="shared" si="6"/>
        <v>2533</v>
      </c>
      <c r="P53" s="9">
        <v>749</v>
      </c>
      <c r="Q53" s="9">
        <v>1784</v>
      </c>
      <c r="R53" s="9"/>
      <c r="S53" s="10"/>
      <c r="T53" s="9"/>
    </row>
    <row r="54" spans="1:20" ht="14.25">
      <c r="A54" s="11"/>
      <c r="B54" s="12"/>
      <c r="C54" s="5"/>
      <c r="D54" s="5"/>
      <c r="E54" s="5"/>
      <c r="F54" s="5"/>
      <c r="G54" s="5"/>
      <c r="H54" s="5"/>
      <c r="I54" s="5"/>
      <c r="J54" s="5"/>
      <c r="K54" s="5"/>
      <c r="L54" s="5"/>
      <c r="M54" s="5"/>
      <c r="N54" s="5"/>
      <c r="O54" s="5"/>
      <c r="P54" s="5"/>
      <c r="Q54" s="5"/>
      <c r="R54" s="9"/>
      <c r="S54" s="10"/>
      <c r="T54" s="9"/>
    </row>
    <row r="55" spans="1:20" s="18" customFormat="1" ht="14.25">
      <c r="A55" s="182" t="s">
        <v>42</v>
      </c>
      <c r="B55" s="183"/>
      <c r="C55" s="20">
        <f>SUM(C56:C61)</f>
        <v>31656</v>
      </c>
      <c r="D55" s="20">
        <f aca="true" t="shared" si="13" ref="D55:Q55">SUM(D56:D61)</f>
        <v>14829</v>
      </c>
      <c r="E55" s="20">
        <f t="shared" si="13"/>
        <v>16827</v>
      </c>
      <c r="F55" s="20">
        <f t="shared" si="13"/>
        <v>21224</v>
      </c>
      <c r="G55" s="20">
        <f t="shared" si="13"/>
        <v>11691</v>
      </c>
      <c r="H55" s="20">
        <f t="shared" si="13"/>
        <v>9533</v>
      </c>
      <c r="I55" s="20">
        <f t="shared" si="13"/>
        <v>20682</v>
      </c>
      <c r="J55" s="20">
        <f t="shared" si="13"/>
        <v>11335</v>
      </c>
      <c r="K55" s="20">
        <f t="shared" si="13"/>
        <v>9347</v>
      </c>
      <c r="L55" s="20">
        <f t="shared" si="13"/>
        <v>542</v>
      </c>
      <c r="M55" s="20">
        <f t="shared" si="13"/>
        <v>356</v>
      </c>
      <c r="N55" s="20">
        <f t="shared" si="13"/>
        <v>186</v>
      </c>
      <c r="O55" s="20">
        <f t="shared" si="13"/>
        <v>10421</v>
      </c>
      <c r="P55" s="20">
        <f t="shared" si="13"/>
        <v>3133</v>
      </c>
      <c r="Q55" s="20">
        <f t="shared" si="13"/>
        <v>7288</v>
      </c>
      <c r="R55" s="19"/>
      <c r="S55" s="20"/>
      <c r="T55" s="19"/>
    </row>
    <row r="56" spans="1:20" ht="14.25">
      <c r="A56" s="11"/>
      <c r="B56" s="12" t="s">
        <v>43</v>
      </c>
      <c r="C56" s="10">
        <f t="shared" si="0"/>
        <v>5278</v>
      </c>
      <c r="D56" s="9">
        <v>2492</v>
      </c>
      <c r="E56" s="9">
        <v>2786</v>
      </c>
      <c r="F56" s="10">
        <f t="shared" si="1"/>
        <v>3528</v>
      </c>
      <c r="G56" s="10">
        <f t="shared" si="2"/>
        <v>1972</v>
      </c>
      <c r="H56" s="10">
        <f t="shared" si="3"/>
        <v>1556</v>
      </c>
      <c r="I56" s="10">
        <f t="shared" si="4"/>
        <v>3407</v>
      </c>
      <c r="J56" s="9">
        <v>1891</v>
      </c>
      <c r="K56" s="9">
        <v>1516</v>
      </c>
      <c r="L56" s="10">
        <f t="shared" si="5"/>
        <v>121</v>
      </c>
      <c r="M56" s="10">
        <v>81</v>
      </c>
      <c r="N56" s="9">
        <v>40</v>
      </c>
      <c r="O56" s="10">
        <f t="shared" si="6"/>
        <v>1749</v>
      </c>
      <c r="P56" s="9">
        <v>519</v>
      </c>
      <c r="Q56" s="9">
        <v>1230</v>
      </c>
      <c r="R56" s="9"/>
      <c r="S56" s="10"/>
      <c r="T56" s="9"/>
    </row>
    <row r="57" spans="1:20" ht="14.25">
      <c r="A57" s="11"/>
      <c r="B57" s="12" t="s">
        <v>44</v>
      </c>
      <c r="C57" s="10">
        <f t="shared" si="0"/>
        <v>4768</v>
      </c>
      <c r="D57" s="9">
        <v>2223</v>
      </c>
      <c r="E57" s="9">
        <v>2545</v>
      </c>
      <c r="F57" s="10">
        <f t="shared" si="1"/>
        <v>3223</v>
      </c>
      <c r="G57" s="10">
        <f t="shared" si="2"/>
        <v>1770</v>
      </c>
      <c r="H57" s="10">
        <f t="shared" si="3"/>
        <v>1453</v>
      </c>
      <c r="I57" s="10">
        <f t="shared" si="4"/>
        <v>3143</v>
      </c>
      <c r="J57" s="9">
        <v>1725</v>
      </c>
      <c r="K57" s="9">
        <v>1418</v>
      </c>
      <c r="L57" s="10">
        <f t="shared" si="5"/>
        <v>80</v>
      </c>
      <c r="M57" s="10">
        <v>45</v>
      </c>
      <c r="N57" s="9">
        <v>35</v>
      </c>
      <c r="O57" s="10">
        <f t="shared" si="6"/>
        <v>1544</v>
      </c>
      <c r="P57" s="9">
        <v>453</v>
      </c>
      <c r="Q57" s="9">
        <v>1091</v>
      </c>
      <c r="R57" s="9"/>
      <c r="S57" s="10"/>
      <c r="T57" s="9"/>
    </row>
    <row r="58" spans="1:20" ht="14.25">
      <c r="A58" s="11"/>
      <c r="B58" s="12" t="s">
        <v>45</v>
      </c>
      <c r="C58" s="10">
        <f t="shared" si="0"/>
        <v>6706</v>
      </c>
      <c r="D58" s="9">
        <v>3123</v>
      </c>
      <c r="E58" s="9">
        <v>3583</v>
      </c>
      <c r="F58" s="10">
        <f t="shared" si="1"/>
        <v>4523</v>
      </c>
      <c r="G58" s="10">
        <f t="shared" si="2"/>
        <v>2439</v>
      </c>
      <c r="H58" s="10">
        <f t="shared" si="3"/>
        <v>2084</v>
      </c>
      <c r="I58" s="10">
        <f t="shared" si="4"/>
        <v>4458</v>
      </c>
      <c r="J58" s="9">
        <v>2397</v>
      </c>
      <c r="K58" s="9">
        <v>2061</v>
      </c>
      <c r="L58" s="10">
        <f t="shared" si="5"/>
        <v>65</v>
      </c>
      <c r="M58" s="10">
        <v>42</v>
      </c>
      <c r="N58" s="9">
        <v>23</v>
      </c>
      <c r="O58" s="10">
        <f t="shared" si="6"/>
        <v>2178</v>
      </c>
      <c r="P58" s="9">
        <v>682</v>
      </c>
      <c r="Q58" s="9">
        <v>1496</v>
      </c>
      <c r="R58" s="9"/>
      <c r="S58" s="10"/>
      <c r="T58" s="9"/>
    </row>
    <row r="59" spans="1:20" ht="14.25">
      <c r="A59" s="11"/>
      <c r="B59" s="12" t="s">
        <v>46</v>
      </c>
      <c r="C59" s="10">
        <f t="shared" si="0"/>
        <v>7451</v>
      </c>
      <c r="D59" s="9">
        <v>3516</v>
      </c>
      <c r="E59" s="9">
        <v>3935</v>
      </c>
      <c r="F59" s="10">
        <f t="shared" si="1"/>
        <v>5012</v>
      </c>
      <c r="G59" s="10">
        <f t="shared" si="2"/>
        <v>2790</v>
      </c>
      <c r="H59" s="10">
        <f t="shared" si="3"/>
        <v>2222</v>
      </c>
      <c r="I59" s="10">
        <f t="shared" si="4"/>
        <v>4885</v>
      </c>
      <c r="J59" s="9">
        <v>2702</v>
      </c>
      <c r="K59" s="9">
        <v>2183</v>
      </c>
      <c r="L59" s="10">
        <f t="shared" si="5"/>
        <v>127</v>
      </c>
      <c r="M59" s="9">
        <v>88</v>
      </c>
      <c r="N59" s="9">
        <v>39</v>
      </c>
      <c r="O59" s="10">
        <f t="shared" si="6"/>
        <v>2438</v>
      </c>
      <c r="P59" s="9">
        <v>726</v>
      </c>
      <c r="Q59" s="9">
        <v>1712</v>
      </c>
      <c r="R59" s="9"/>
      <c r="S59" s="10"/>
      <c r="T59" s="9"/>
    </row>
    <row r="60" spans="1:20" ht="14.25">
      <c r="A60" s="11"/>
      <c r="B60" s="12" t="s">
        <v>47</v>
      </c>
      <c r="C60" s="10">
        <f t="shared" si="0"/>
        <v>2941</v>
      </c>
      <c r="D60" s="9">
        <v>1360</v>
      </c>
      <c r="E60" s="9">
        <v>1581</v>
      </c>
      <c r="F60" s="10">
        <f t="shared" si="1"/>
        <v>2024</v>
      </c>
      <c r="G60" s="10">
        <f t="shared" si="2"/>
        <v>1080</v>
      </c>
      <c r="H60" s="10">
        <f t="shared" si="3"/>
        <v>944</v>
      </c>
      <c r="I60" s="10">
        <f t="shared" si="4"/>
        <v>1981</v>
      </c>
      <c r="J60" s="9">
        <v>1047</v>
      </c>
      <c r="K60" s="9">
        <v>934</v>
      </c>
      <c r="L60" s="10">
        <f t="shared" si="5"/>
        <v>43</v>
      </c>
      <c r="M60" s="10">
        <v>33</v>
      </c>
      <c r="N60" s="9">
        <v>10</v>
      </c>
      <c r="O60" s="10">
        <f t="shared" si="6"/>
        <v>916</v>
      </c>
      <c r="P60" s="9">
        <v>279</v>
      </c>
      <c r="Q60" s="9">
        <v>637</v>
      </c>
      <c r="R60" s="10"/>
      <c r="S60" s="9"/>
      <c r="T60" s="9"/>
    </row>
    <row r="61" spans="1:20" ht="14.25">
      <c r="A61" s="11"/>
      <c r="B61" s="12" t="s">
        <v>48</v>
      </c>
      <c r="C61" s="10">
        <f t="shared" si="0"/>
        <v>4512</v>
      </c>
      <c r="D61" s="9">
        <v>2115</v>
      </c>
      <c r="E61" s="9">
        <v>2397</v>
      </c>
      <c r="F61" s="10">
        <f t="shared" si="1"/>
        <v>2914</v>
      </c>
      <c r="G61" s="10">
        <f t="shared" si="2"/>
        <v>1640</v>
      </c>
      <c r="H61" s="10">
        <f t="shared" si="3"/>
        <v>1274</v>
      </c>
      <c r="I61" s="10">
        <f t="shared" si="4"/>
        <v>2808</v>
      </c>
      <c r="J61" s="9">
        <v>1573</v>
      </c>
      <c r="K61" s="9">
        <v>1235</v>
      </c>
      <c r="L61" s="10">
        <f t="shared" si="5"/>
        <v>106</v>
      </c>
      <c r="M61" s="10">
        <v>67</v>
      </c>
      <c r="N61" s="9">
        <v>39</v>
      </c>
      <c r="O61" s="10">
        <f t="shared" si="6"/>
        <v>1596</v>
      </c>
      <c r="P61" s="9">
        <v>474</v>
      </c>
      <c r="Q61" s="9">
        <v>1122</v>
      </c>
      <c r="R61" s="9"/>
      <c r="S61" s="10"/>
      <c r="T61" s="9"/>
    </row>
    <row r="62" spans="1:20" ht="14.25">
      <c r="A62" s="11"/>
      <c r="B62" s="12"/>
      <c r="C62" s="5"/>
      <c r="D62" s="5"/>
      <c r="E62" s="5"/>
      <c r="F62" s="5"/>
      <c r="G62" s="5"/>
      <c r="H62" s="5"/>
      <c r="I62" s="5"/>
      <c r="J62" s="5"/>
      <c r="K62" s="5"/>
      <c r="L62" s="5"/>
      <c r="M62" s="5"/>
      <c r="N62" s="5"/>
      <c r="O62" s="5"/>
      <c r="P62" s="5"/>
      <c r="Q62" s="5"/>
      <c r="R62" s="9"/>
      <c r="S62" s="10"/>
      <c r="T62" s="9"/>
    </row>
    <row r="63" spans="1:20" s="18" customFormat="1" ht="14.25">
      <c r="A63" s="182" t="s">
        <v>49</v>
      </c>
      <c r="B63" s="183"/>
      <c r="C63" s="20">
        <f>SUM(C64:C67)</f>
        <v>33321</v>
      </c>
      <c r="D63" s="20">
        <f aca="true" t="shared" si="14" ref="D63:Q63">SUM(D64:D67)</f>
        <v>15352</v>
      </c>
      <c r="E63" s="20">
        <f t="shared" si="14"/>
        <v>17969</v>
      </c>
      <c r="F63" s="20">
        <f t="shared" si="14"/>
        <v>20714</v>
      </c>
      <c r="G63" s="20">
        <f t="shared" si="14"/>
        <v>11369</v>
      </c>
      <c r="H63" s="20">
        <f t="shared" si="14"/>
        <v>9345</v>
      </c>
      <c r="I63" s="20">
        <f t="shared" si="14"/>
        <v>20183</v>
      </c>
      <c r="J63" s="20">
        <f t="shared" si="14"/>
        <v>10980</v>
      </c>
      <c r="K63" s="20">
        <f t="shared" si="14"/>
        <v>9203</v>
      </c>
      <c r="L63" s="20">
        <f t="shared" si="14"/>
        <v>531</v>
      </c>
      <c r="M63" s="20">
        <f t="shared" si="14"/>
        <v>389</v>
      </c>
      <c r="N63" s="20">
        <f t="shared" si="14"/>
        <v>142</v>
      </c>
      <c r="O63" s="20">
        <f t="shared" si="14"/>
        <v>12583</v>
      </c>
      <c r="P63" s="20">
        <f t="shared" si="14"/>
        <v>3978</v>
      </c>
      <c r="Q63" s="20">
        <f t="shared" si="14"/>
        <v>8605</v>
      </c>
      <c r="R63" s="19"/>
      <c r="S63" s="20"/>
      <c r="T63" s="19"/>
    </row>
    <row r="64" spans="1:20" ht="14.25">
      <c r="A64" s="11"/>
      <c r="B64" s="12" t="s">
        <v>50</v>
      </c>
      <c r="C64" s="10">
        <f t="shared" si="0"/>
        <v>10419</v>
      </c>
      <c r="D64" s="9">
        <v>4875</v>
      </c>
      <c r="E64" s="9">
        <v>5544</v>
      </c>
      <c r="F64" s="10">
        <f t="shared" si="1"/>
        <v>6509</v>
      </c>
      <c r="G64" s="10">
        <f t="shared" si="2"/>
        <v>3589</v>
      </c>
      <c r="H64" s="10">
        <f t="shared" si="3"/>
        <v>2920</v>
      </c>
      <c r="I64" s="10">
        <f t="shared" si="4"/>
        <v>6341</v>
      </c>
      <c r="J64" s="9">
        <v>3463</v>
      </c>
      <c r="K64" s="9">
        <v>2878</v>
      </c>
      <c r="L64" s="10">
        <f t="shared" si="5"/>
        <v>168</v>
      </c>
      <c r="M64" s="10">
        <v>126</v>
      </c>
      <c r="N64" s="9">
        <v>42</v>
      </c>
      <c r="O64" s="10">
        <f t="shared" si="6"/>
        <v>3899</v>
      </c>
      <c r="P64" s="9">
        <v>1283</v>
      </c>
      <c r="Q64" s="9">
        <v>2616</v>
      </c>
      <c r="R64" s="9"/>
      <c r="S64" s="10"/>
      <c r="T64" s="9"/>
    </row>
    <row r="65" spans="1:20" ht="14.25">
      <c r="A65" s="11"/>
      <c r="B65" s="12" t="s">
        <v>51</v>
      </c>
      <c r="C65" s="10">
        <f t="shared" si="0"/>
        <v>8098</v>
      </c>
      <c r="D65" s="9">
        <v>3665</v>
      </c>
      <c r="E65" s="9">
        <v>4433</v>
      </c>
      <c r="F65" s="10">
        <f t="shared" si="1"/>
        <v>4802</v>
      </c>
      <c r="G65" s="10">
        <f t="shared" si="2"/>
        <v>2625</v>
      </c>
      <c r="H65" s="10">
        <f t="shared" si="3"/>
        <v>2177</v>
      </c>
      <c r="I65" s="10">
        <f t="shared" si="4"/>
        <v>4687</v>
      </c>
      <c r="J65" s="9">
        <v>2531</v>
      </c>
      <c r="K65" s="9">
        <v>2156</v>
      </c>
      <c r="L65" s="10">
        <f t="shared" si="5"/>
        <v>115</v>
      </c>
      <c r="M65" s="10">
        <v>94</v>
      </c>
      <c r="N65" s="9">
        <v>21</v>
      </c>
      <c r="O65" s="10">
        <f t="shared" si="6"/>
        <v>3292</v>
      </c>
      <c r="P65" s="9">
        <v>1039</v>
      </c>
      <c r="Q65" s="9">
        <v>2253</v>
      </c>
      <c r="R65" s="9"/>
      <c r="S65" s="10"/>
      <c r="T65" s="9"/>
    </row>
    <row r="66" spans="1:20" ht="14.25">
      <c r="A66" s="11"/>
      <c r="B66" s="12" t="s">
        <v>52</v>
      </c>
      <c r="C66" s="10">
        <f t="shared" si="0"/>
        <v>10701</v>
      </c>
      <c r="D66" s="9">
        <v>4889</v>
      </c>
      <c r="E66" s="9">
        <v>5812</v>
      </c>
      <c r="F66" s="10">
        <f t="shared" si="1"/>
        <v>6694</v>
      </c>
      <c r="G66" s="10">
        <f t="shared" si="2"/>
        <v>3692</v>
      </c>
      <c r="H66" s="10">
        <f t="shared" si="3"/>
        <v>3002</v>
      </c>
      <c r="I66" s="10">
        <f t="shared" si="4"/>
        <v>6481</v>
      </c>
      <c r="J66" s="9">
        <v>3544</v>
      </c>
      <c r="K66" s="9">
        <v>2937</v>
      </c>
      <c r="L66" s="10">
        <f t="shared" si="5"/>
        <v>213</v>
      </c>
      <c r="M66" s="10">
        <v>148</v>
      </c>
      <c r="N66" s="9">
        <v>65</v>
      </c>
      <c r="O66" s="10">
        <f t="shared" si="6"/>
        <v>4000</v>
      </c>
      <c r="P66" s="9">
        <v>1196</v>
      </c>
      <c r="Q66" s="9">
        <v>2804</v>
      </c>
      <c r="R66" s="9"/>
      <c r="S66" s="10"/>
      <c r="T66" s="9"/>
    </row>
    <row r="67" spans="1:20" ht="14.25">
      <c r="A67" s="11"/>
      <c r="B67" s="12" t="s">
        <v>53</v>
      </c>
      <c r="C67" s="10">
        <f t="shared" si="0"/>
        <v>4103</v>
      </c>
      <c r="D67" s="9">
        <v>1923</v>
      </c>
      <c r="E67" s="9">
        <v>2180</v>
      </c>
      <c r="F67" s="10">
        <f t="shared" si="1"/>
        <v>2709</v>
      </c>
      <c r="G67" s="10">
        <f t="shared" si="2"/>
        <v>1463</v>
      </c>
      <c r="H67" s="10">
        <f t="shared" si="3"/>
        <v>1246</v>
      </c>
      <c r="I67" s="10">
        <f t="shared" si="4"/>
        <v>2674</v>
      </c>
      <c r="J67" s="9">
        <v>1442</v>
      </c>
      <c r="K67" s="9">
        <v>1232</v>
      </c>
      <c r="L67" s="10">
        <f t="shared" si="5"/>
        <v>35</v>
      </c>
      <c r="M67" s="10">
        <v>21</v>
      </c>
      <c r="N67" s="9">
        <v>14</v>
      </c>
      <c r="O67" s="10">
        <f t="shared" si="6"/>
        <v>1392</v>
      </c>
      <c r="P67" s="9">
        <v>460</v>
      </c>
      <c r="Q67" s="9">
        <v>932</v>
      </c>
      <c r="R67" s="9"/>
      <c r="S67" s="9"/>
      <c r="T67" s="9"/>
    </row>
    <row r="68" spans="1:20" ht="14.25">
      <c r="A68" s="11"/>
      <c r="B68" s="12"/>
      <c r="C68" s="5"/>
      <c r="D68" s="5"/>
      <c r="E68" s="5"/>
      <c r="F68" s="5"/>
      <c r="G68" s="5"/>
      <c r="H68" s="5"/>
      <c r="I68" s="5"/>
      <c r="J68" s="5"/>
      <c r="K68" s="5"/>
      <c r="L68" s="5"/>
      <c r="M68" s="5"/>
      <c r="N68" s="5"/>
      <c r="O68" s="5"/>
      <c r="P68" s="5"/>
      <c r="Q68" s="5"/>
      <c r="R68" s="9"/>
      <c r="S68" s="10"/>
      <c r="T68" s="9"/>
    </row>
    <row r="69" spans="1:20" s="18" customFormat="1" ht="14.25">
      <c r="A69" s="182" t="s">
        <v>54</v>
      </c>
      <c r="B69" s="183"/>
      <c r="C69" s="20">
        <f aca="true" t="shared" si="15" ref="C69:Q69">SUM(C70)</f>
        <v>6885</v>
      </c>
      <c r="D69" s="20">
        <f t="shared" si="15"/>
        <v>3149</v>
      </c>
      <c r="E69" s="20">
        <f t="shared" si="15"/>
        <v>3736</v>
      </c>
      <c r="F69" s="20">
        <f t="shared" si="15"/>
        <v>4482</v>
      </c>
      <c r="G69" s="20">
        <f t="shared" si="15"/>
        <v>2428</v>
      </c>
      <c r="H69" s="20">
        <f t="shared" si="15"/>
        <v>2054</v>
      </c>
      <c r="I69" s="20">
        <f t="shared" si="15"/>
        <v>4360</v>
      </c>
      <c r="J69" s="20">
        <f t="shared" si="15"/>
        <v>2344</v>
      </c>
      <c r="K69" s="20">
        <f t="shared" si="15"/>
        <v>2016</v>
      </c>
      <c r="L69" s="20">
        <f t="shared" si="15"/>
        <v>122</v>
      </c>
      <c r="M69" s="20">
        <f t="shared" si="15"/>
        <v>84</v>
      </c>
      <c r="N69" s="20">
        <f t="shared" si="15"/>
        <v>38</v>
      </c>
      <c r="O69" s="20">
        <f t="shared" si="15"/>
        <v>2401</v>
      </c>
      <c r="P69" s="20">
        <f t="shared" si="15"/>
        <v>720</v>
      </c>
      <c r="Q69" s="20">
        <f t="shared" si="15"/>
        <v>1681</v>
      </c>
      <c r="R69" s="19"/>
      <c r="S69" s="20"/>
      <c r="T69" s="19"/>
    </row>
    <row r="70" spans="1:20" ht="14.25">
      <c r="A70" s="15"/>
      <c r="B70" s="16" t="s">
        <v>55</v>
      </c>
      <c r="C70" s="17">
        <f t="shared" si="0"/>
        <v>6885</v>
      </c>
      <c r="D70" s="17">
        <v>3149</v>
      </c>
      <c r="E70" s="17">
        <v>3736</v>
      </c>
      <c r="F70" s="17">
        <f t="shared" si="1"/>
        <v>4482</v>
      </c>
      <c r="G70" s="17">
        <f t="shared" si="2"/>
        <v>2428</v>
      </c>
      <c r="H70" s="17">
        <f t="shared" si="3"/>
        <v>2054</v>
      </c>
      <c r="I70" s="17">
        <f t="shared" si="4"/>
        <v>4360</v>
      </c>
      <c r="J70" s="17">
        <v>2344</v>
      </c>
      <c r="K70" s="17">
        <v>2016</v>
      </c>
      <c r="L70" s="17">
        <f t="shared" si="5"/>
        <v>122</v>
      </c>
      <c r="M70" s="17">
        <v>84</v>
      </c>
      <c r="N70" s="17">
        <v>38</v>
      </c>
      <c r="O70" s="17">
        <f t="shared" si="6"/>
        <v>2401</v>
      </c>
      <c r="P70" s="17">
        <v>720</v>
      </c>
      <c r="Q70" s="17">
        <v>1681</v>
      </c>
      <c r="R70" s="9"/>
      <c r="S70" s="9"/>
      <c r="T70" s="9"/>
    </row>
    <row r="71" spans="1:20" ht="14.25">
      <c r="A71" s="1" t="s">
        <v>56</v>
      </c>
      <c r="B71" s="2"/>
      <c r="C71" s="1"/>
      <c r="D71" s="1"/>
      <c r="E71" s="1"/>
      <c r="F71" s="1"/>
      <c r="G71" s="1"/>
      <c r="H71" s="9"/>
      <c r="I71" s="10"/>
      <c r="J71" s="9"/>
      <c r="K71" s="9"/>
      <c r="L71" s="9"/>
      <c r="M71" s="10"/>
      <c r="N71" s="9"/>
      <c r="O71" s="9"/>
      <c r="P71" s="9"/>
      <c r="Q71" s="9"/>
      <c r="R71" s="9"/>
      <c r="S71" s="10"/>
      <c r="T71" s="9"/>
    </row>
  </sheetData>
  <sheetProtection/>
  <mergeCells count="31">
    <mergeCell ref="A5:Q5"/>
    <mergeCell ref="A15:B15"/>
    <mergeCell ref="A14:B14"/>
    <mergeCell ref="A16:B16"/>
    <mergeCell ref="A17:B17"/>
    <mergeCell ref="A1:C1"/>
    <mergeCell ref="P1:Q1"/>
    <mergeCell ref="A3:Q3"/>
    <mergeCell ref="O7:Q8"/>
    <mergeCell ref="A7:B9"/>
    <mergeCell ref="F7:N7"/>
    <mergeCell ref="F8:H8"/>
    <mergeCell ref="I8:K8"/>
    <mergeCell ref="L8:N8"/>
    <mergeCell ref="A10:B10"/>
    <mergeCell ref="A11:B11"/>
    <mergeCell ref="A69:B69"/>
    <mergeCell ref="A23:B23"/>
    <mergeCell ref="A26:B26"/>
    <mergeCell ref="A32:B32"/>
    <mergeCell ref="A42:B42"/>
    <mergeCell ref="C7:E8"/>
    <mergeCell ref="A55:B55"/>
    <mergeCell ref="A63:B63"/>
    <mergeCell ref="A18:B18"/>
    <mergeCell ref="A49:B49"/>
    <mergeCell ref="A12:B12"/>
    <mergeCell ref="A19:B19"/>
    <mergeCell ref="A20:B20"/>
    <mergeCell ref="A21:B21"/>
    <mergeCell ref="A22:B22"/>
  </mergeCells>
  <printOptions horizontalCentered="1"/>
  <pageMargins left="0.5118110236220472" right="0.5118110236220472" top="0.5118110236220472" bottom="0.31496062992125984" header="0" footer="0"/>
  <pageSetup fitToHeight="1" fitToWidth="1" horizontalDpi="400" verticalDpi="400" orientation="landscape" paperSize="8" scale="81" r:id="rId1"/>
</worksheet>
</file>

<file path=xl/worksheets/sheet10.xml><?xml version="1.0" encoding="utf-8"?>
<worksheet xmlns="http://schemas.openxmlformats.org/spreadsheetml/2006/main" xmlns:r="http://schemas.openxmlformats.org/officeDocument/2006/relationships">
  <sheetPr>
    <pageSetUpPr fitToPage="1"/>
  </sheetPr>
  <dimension ref="A1:AC70"/>
  <sheetViews>
    <sheetView zoomScalePageLayoutView="0" workbookViewId="0" topLeftCell="A1">
      <selection activeCell="A10" sqref="A10:A66"/>
    </sheetView>
  </sheetViews>
  <sheetFormatPr defaultColWidth="8.796875" defaultRowHeight="18.75" customHeight="1"/>
  <cols>
    <col min="1" max="1" width="13.09765625" style="0" customWidth="1"/>
    <col min="2" max="16384" width="8.09765625" style="0" customWidth="1"/>
  </cols>
  <sheetData>
    <row r="1" spans="1:29" ht="18.75" customHeight="1">
      <c r="A1" s="236" t="s">
        <v>463</v>
      </c>
      <c r="B1" s="236"/>
      <c r="C1" s="236"/>
      <c r="D1" s="236"/>
      <c r="E1" s="3"/>
      <c r="F1" s="3"/>
      <c r="G1" s="3"/>
      <c r="H1" s="3"/>
      <c r="I1" s="3"/>
      <c r="J1" s="3"/>
      <c r="K1" s="3"/>
      <c r="L1" s="3"/>
      <c r="M1" s="3"/>
      <c r="N1" s="3"/>
      <c r="O1" s="3"/>
      <c r="P1" s="3"/>
      <c r="Q1" s="3"/>
      <c r="R1" s="3"/>
      <c r="S1" s="3"/>
      <c r="T1" s="3"/>
      <c r="U1" s="3"/>
      <c r="V1" s="3"/>
      <c r="W1" s="3"/>
      <c r="X1" s="3"/>
      <c r="Y1" s="3"/>
      <c r="Z1" s="3"/>
      <c r="AA1" s="213" t="s">
        <v>456</v>
      </c>
      <c r="AB1" s="213"/>
      <c r="AC1" s="213"/>
    </row>
    <row r="2" spans="1:29"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18.75" customHeight="1">
      <c r="A3" s="200" t="s">
        <v>464</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row>
    <row r="4" spans="1:29" ht="18.75" customHeight="1" thickBot="1">
      <c r="A4" s="414" t="s">
        <v>453</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6" t="s">
        <v>452</v>
      </c>
    </row>
    <row r="5" spans="1:29" ht="18.75" customHeight="1">
      <c r="A5" s="451" t="s">
        <v>405</v>
      </c>
      <c r="B5" s="475" t="s">
        <v>465</v>
      </c>
      <c r="C5" s="479"/>
      <c r="D5" s="479"/>
      <c r="E5" s="479"/>
      <c r="F5" s="479"/>
      <c r="G5" s="479"/>
      <c r="H5" s="479"/>
      <c r="I5" s="479"/>
      <c r="J5" s="479"/>
      <c r="K5" s="479"/>
      <c r="L5" s="479"/>
      <c r="M5" s="479"/>
      <c r="N5" s="479"/>
      <c r="O5" s="479"/>
      <c r="P5" s="479"/>
      <c r="Q5" s="479"/>
      <c r="R5" s="479"/>
      <c r="S5" s="479"/>
      <c r="T5" s="479"/>
      <c r="U5" s="480"/>
      <c r="V5" s="447" t="s">
        <v>448</v>
      </c>
      <c r="W5" s="469"/>
      <c r="X5" s="469"/>
      <c r="Y5" s="470"/>
      <c r="Z5" s="447" t="s">
        <v>447</v>
      </c>
      <c r="AA5" s="469"/>
      <c r="AB5" s="469"/>
      <c r="AC5" s="469"/>
    </row>
    <row r="6" spans="1:29" ht="18.75" customHeight="1">
      <c r="A6" s="428"/>
      <c r="B6" s="430" t="s">
        <v>439</v>
      </c>
      <c r="C6" s="429"/>
      <c r="D6" s="429"/>
      <c r="E6" s="431"/>
      <c r="F6" s="430" t="s">
        <v>438</v>
      </c>
      <c r="G6" s="429"/>
      <c r="H6" s="429"/>
      <c r="I6" s="431"/>
      <c r="J6" s="436" t="s">
        <v>437</v>
      </c>
      <c r="K6" s="436"/>
      <c r="L6" s="436"/>
      <c r="M6" s="435"/>
      <c r="N6" s="436" t="s">
        <v>436</v>
      </c>
      <c r="O6" s="436"/>
      <c r="P6" s="436"/>
      <c r="Q6" s="435"/>
      <c r="R6" s="436" t="s">
        <v>435</v>
      </c>
      <c r="S6" s="436"/>
      <c r="T6" s="436"/>
      <c r="U6" s="435"/>
      <c r="V6" s="471"/>
      <c r="W6" s="472"/>
      <c r="X6" s="472"/>
      <c r="Y6" s="473"/>
      <c r="Z6" s="471"/>
      <c r="AA6" s="472"/>
      <c r="AB6" s="472"/>
      <c r="AC6" s="472"/>
    </row>
    <row r="7" spans="1:29" ht="18.75" customHeight="1">
      <c r="A7" s="428"/>
      <c r="B7" s="425" t="s">
        <v>427</v>
      </c>
      <c r="C7" s="425" t="s">
        <v>426</v>
      </c>
      <c r="D7" s="425" t="s">
        <v>425</v>
      </c>
      <c r="E7" s="425" t="s">
        <v>424</v>
      </c>
      <c r="F7" s="426" t="s">
        <v>428</v>
      </c>
      <c r="G7" s="425" t="s">
        <v>426</v>
      </c>
      <c r="H7" s="425" t="s">
        <v>425</v>
      </c>
      <c r="I7" s="425" t="s">
        <v>424</v>
      </c>
      <c r="J7" s="425" t="s">
        <v>427</v>
      </c>
      <c r="K7" s="425" t="s">
        <v>426</v>
      </c>
      <c r="L7" s="425" t="s">
        <v>425</v>
      </c>
      <c r="M7" s="425" t="s">
        <v>424</v>
      </c>
      <c r="N7" s="425" t="s">
        <v>427</v>
      </c>
      <c r="O7" s="425" t="s">
        <v>426</v>
      </c>
      <c r="P7" s="425" t="s">
        <v>425</v>
      </c>
      <c r="Q7" s="425" t="s">
        <v>424</v>
      </c>
      <c r="R7" s="425" t="s">
        <v>427</v>
      </c>
      <c r="S7" s="425" t="s">
        <v>426</v>
      </c>
      <c r="T7" s="425" t="s">
        <v>425</v>
      </c>
      <c r="U7" s="425" t="s">
        <v>424</v>
      </c>
      <c r="V7" s="425" t="s">
        <v>427</v>
      </c>
      <c r="W7" s="425" t="s">
        <v>426</v>
      </c>
      <c r="X7" s="425" t="s">
        <v>425</v>
      </c>
      <c r="Y7" s="425" t="s">
        <v>424</v>
      </c>
      <c r="Z7" s="425" t="s">
        <v>427</v>
      </c>
      <c r="AA7" s="425" t="s">
        <v>426</v>
      </c>
      <c r="AB7" s="425" t="s">
        <v>425</v>
      </c>
      <c r="AC7" s="424" t="s">
        <v>424</v>
      </c>
    </row>
    <row r="8" spans="1:29" ht="18.75" customHeight="1">
      <c r="A8" s="423" t="s">
        <v>423</v>
      </c>
      <c r="B8" s="465"/>
      <c r="C8" s="465"/>
      <c r="D8" s="465"/>
      <c r="E8" s="465"/>
      <c r="F8" s="467"/>
      <c r="G8" s="465"/>
      <c r="H8" s="465"/>
      <c r="I8" s="465"/>
      <c r="J8" s="465"/>
      <c r="K8" s="465"/>
      <c r="L8" s="465"/>
      <c r="M8" s="465"/>
      <c r="N8" s="465"/>
      <c r="O8" s="465"/>
      <c r="P8" s="465"/>
      <c r="Q8" s="465"/>
      <c r="R8" s="465"/>
      <c r="S8" s="465"/>
      <c r="T8" s="465"/>
      <c r="U8" s="465"/>
      <c r="V8" s="465"/>
      <c r="W8" s="465"/>
      <c r="X8" s="465"/>
      <c r="Y8" s="465"/>
      <c r="Z8" s="465"/>
      <c r="AA8" s="465"/>
      <c r="AB8" s="465"/>
      <c r="AC8" s="463"/>
    </row>
    <row r="9" spans="1:29" ht="18.75" customHeight="1">
      <c r="A9" s="420" t="s">
        <v>422</v>
      </c>
      <c r="B9" s="466"/>
      <c r="C9" s="466"/>
      <c r="D9" s="466"/>
      <c r="E9" s="466"/>
      <c r="F9" s="468"/>
      <c r="G9" s="466"/>
      <c r="H9" s="466"/>
      <c r="I9" s="466"/>
      <c r="J9" s="466"/>
      <c r="K9" s="466"/>
      <c r="L9" s="466"/>
      <c r="M9" s="466"/>
      <c r="N9" s="466"/>
      <c r="O9" s="466"/>
      <c r="P9" s="466"/>
      <c r="Q9" s="466"/>
      <c r="R9" s="466"/>
      <c r="S9" s="466"/>
      <c r="T9" s="466"/>
      <c r="U9" s="466"/>
      <c r="V9" s="466"/>
      <c r="W9" s="466"/>
      <c r="X9" s="466"/>
      <c r="Y9" s="466"/>
      <c r="Z9" s="466"/>
      <c r="AA9" s="466"/>
      <c r="AB9" s="466"/>
      <c r="AC9" s="464"/>
    </row>
    <row r="10" spans="1:29" ht="18.75" customHeight="1">
      <c r="A10" s="415" t="s">
        <v>374</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row>
    <row r="11" spans="1:29" ht="18.75" customHeight="1">
      <c r="A11" s="412" t="s">
        <v>373</v>
      </c>
      <c r="B11" s="452">
        <v>20</v>
      </c>
      <c r="C11" s="453">
        <f>SUM(D11:E11)</f>
        <v>164.5</v>
      </c>
      <c r="D11" s="452">
        <v>154.3</v>
      </c>
      <c r="E11" s="452">
        <v>10.2</v>
      </c>
      <c r="F11" s="452">
        <v>20.6</v>
      </c>
      <c r="G11" s="453">
        <f>SUM(H11:I11)</f>
        <v>177.60000000000002</v>
      </c>
      <c r="H11" s="452">
        <v>158.8</v>
      </c>
      <c r="I11" s="452">
        <v>18.8</v>
      </c>
      <c r="J11" s="452">
        <v>19.8</v>
      </c>
      <c r="K11" s="453">
        <f>SUM(L11:M11)</f>
        <v>171.8</v>
      </c>
      <c r="L11" s="452">
        <v>154.4</v>
      </c>
      <c r="M11" s="452">
        <v>17.4</v>
      </c>
      <c r="N11" s="452">
        <v>19.8</v>
      </c>
      <c r="O11" s="453">
        <f>SUM(P11:Q11)</f>
        <v>168.89999999999998</v>
      </c>
      <c r="P11" s="452">
        <v>154.7</v>
      </c>
      <c r="Q11" s="452">
        <v>14.2</v>
      </c>
      <c r="R11" s="452">
        <v>20.3</v>
      </c>
      <c r="S11" s="453">
        <f>SUM(T11:U11)</f>
        <v>170.5</v>
      </c>
      <c r="T11" s="452">
        <v>156.9</v>
      </c>
      <c r="U11" s="452">
        <v>13.6</v>
      </c>
      <c r="V11" s="454" t="s">
        <v>305</v>
      </c>
      <c r="W11" s="454" t="s">
        <v>305</v>
      </c>
      <c r="X11" s="454" t="s">
        <v>305</v>
      </c>
      <c r="Y11" s="454" t="s">
        <v>305</v>
      </c>
      <c r="Z11" s="452">
        <v>21.2</v>
      </c>
      <c r="AA11" s="453">
        <f>SUM(AB11:AC11)</f>
        <v>172.5</v>
      </c>
      <c r="AB11" s="452">
        <v>155.3</v>
      </c>
      <c r="AC11" s="452">
        <v>17.2</v>
      </c>
    </row>
    <row r="12" spans="1:29" ht="18.75" customHeight="1">
      <c r="A12" s="478" t="s">
        <v>462</v>
      </c>
      <c r="B12" s="453">
        <v>20.5</v>
      </c>
      <c r="C12" s="453">
        <f>SUM(D12:E12)</f>
        <v>169.7</v>
      </c>
      <c r="D12" s="453">
        <v>159</v>
      </c>
      <c r="E12" s="453">
        <v>10.7</v>
      </c>
      <c r="F12" s="453">
        <v>21</v>
      </c>
      <c r="G12" s="453">
        <f>SUM(H12:I12)</f>
        <v>178.4</v>
      </c>
      <c r="H12" s="453">
        <v>162.9</v>
      </c>
      <c r="I12" s="453">
        <v>15.5</v>
      </c>
      <c r="J12" s="453">
        <v>20.2</v>
      </c>
      <c r="K12" s="453">
        <f>SUM(L12:M12)</f>
        <v>176.5</v>
      </c>
      <c r="L12" s="453">
        <v>155.4</v>
      </c>
      <c r="M12" s="453">
        <v>21.1</v>
      </c>
      <c r="N12" s="453">
        <v>19.5</v>
      </c>
      <c r="O12" s="453">
        <f>SUM(P12:Q12)</f>
        <v>161.5</v>
      </c>
      <c r="P12" s="453">
        <v>150.4</v>
      </c>
      <c r="Q12" s="453">
        <v>11.1</v>
      </c>
      <c r="R12" s="453">
        <v>20.2</v>
      </c>
      <c r="S12" s="453">
        <f>SUM(T12:U12)</f>
        <v>170.1</v>
      </c>
      <c r="T12" s="453">
        <v>155.6</v>
      </c>
      <c r="U12" s="453">
        <v>14.5</v>
      </c>
      <c r="V12" s="455" t="s">
        <v>305</v>
      </c>
      <c r="W12" s="455" t="s">
        <v>305</v>
      </c>
      <c r="X12" s="455" t="s">
        <v>305</v>
      </c>
      <c r="Y12" s="455" t="s">
        <v>305</v>
      </c>
      <c r="Z12" s="453">
        <v>20.5</v>
      </c>
      <c r="AA12" s="453">
        <f>SUM(AB12:AC12)</f>
        <v>166</v>
      </c>
      <c r="AB12" s="453">
        <v>148.2</v>
      </c>
      <c r="AC12" s="453">
        <v>17.8</v>
      </c>
    </row>
    <row r="13" spans="1:29" ht="18.75" customHeight="1">
      <c r="A13" s="477" t="s">
        <v>417</v>
      </c>
      <c r="B13" s="456">
        <v>20.2</v>
      </c>
      <c r="C13" s="456">
        <v>167.4</v>
      </c>
      <c r="D13" s="456">
        <f>AVERAGE(D15:D18,D20:D23,D25:D28)</f>
        <v>155.92499999999998</v>
      </c>
      <c r="E13" s="456">
        <f>AVERAGE(E15:E18,E20:E23,E25:E28)</f>
        <v>11.541666666666664</v>
      </c>
      <c r="F13" s="456">
        <f>AVERAGE(F15:F18,F20:F23,F25:F28)</f>
        <v>20.708333333333332</v>
      </c>
      <c r="G13" s="456">
        <f>AVERAGE(G15:G18,G20:G23,G25:G28)</f>
        <v>173.20000000000002</v>
      </c>
      <c r="H13" s="456">
        <f>AVERAGE(H15:H18,H20:H23,H25:H28)</f>
        <v>158.96666666666667</v>
      </c>
      <c r="I13" s="456">
        <f>AVERAGE(I15:I18,I20:I23,I25:I28)</f>
        <v>14.233333333333334</v>
      </c>
      <c r="J13" s="456">
        <f>AVERAGE(J15:J18,J20:J23,J25:J28)</f>
        <v>20.2</v>
      </c>
      <c r="K13" s="456">
        <f>AVERAGE(K15:K18,K20:K23,K25:K28)</f>
        <v>178.54166666666666</v>
      </c>
      <c r="L13" s="456">
        <f>AVERAGE(L15:L18,L20:L23,L25:L28)</f>
        <v>154.85</v>
      </c>
      <c r="M13" s="456">
        <f>AVERAGE(M15:M18,M20:M23,M25:M28)</f>
        <v>23.691666666666663</v>
      </c>
      <c r="N13" s="456">
        <f>AVERAGE(N15:N18,N20:N23,N25:N28)</f>
        <v>19.408333333333335</v>
      </c>
      <c r="O13" s="456">
        <f>AVERAGE(O15:O18,O20:O23,O25:O28)</f>
        <v>160.65833333333333</v>
      </c>
      <c r="P13" s="456">
        <f>AVERAGE(P15:P18,P20:P23,P25:P28)</f>
        <v>148.76666666666662</v>
      </c>
      <c r="Q13" s="456">
        <f>AVERAGE(Q15:Q18,Q20:Q23,Q25:Q28)</f>
        <v>11.891666666666666</v>
      </c>
      <c r="R13" s="456">
        <f>AVERAGE(R15:R18,R20:R23,R25:R28)</f>
        <v>20.133333333333333</v>
      </c>
      <c r="S13" s="456">
        <f>AVERAGE(S15:S18,S20:S23,S25:S28)</f>
        <v>169.0666666666667</v>
      </c>
      <c r="T13" s="456">
        <f>AVERAGE(T15:T18,T20:T23,T25:T28)</f>
        <v>154.65</v>
      </c>
      <c r="U13" s="456">
        <f>AVERAGE(U15:U18,U20:U23,U25:U28)</f>
        <v>14.416666666666666</v>
      </c>
      <c r="V13" s="457" t="s">
        <v>305</v>
      </c>
      <c r="W13" s="457" t="s">
        <v>305</v>
      </c>
      <c r="X13" s="457" t="s">
        <v>305</v>
      </c>
      <c r="Y13" s="457" t="s">
        <v>305</v>
      </c>
      <c r="Z13" s="456">
        <f>AVERAGE(Z15:Z18,Z20:Z23,Z25:Z28)</f>
        <v>20.441666666666666</v>
      </c>
      <c r="AA13" s="456">
        <f>AVERAGE(AA15:AA18,AA20:AA23,AA25:AA28)</f>
        <v>164.29166666666666</v>
      </c>
      <c r="AB13" s="456">
        <f>AVERAGE(AB15:AB18,AB20:AB23,AB25:AB28)</f>
        <v>146.825</v>
      </c>
      <c r="AC13" s="456">
        <f>AVERAGE(AC15:AC18,AC20:AC23,AC25:AC28)</f>
        <v>17.466666666666665</v>
      </c>
    </row>
    <row r="14" spans="1:29" ht="18.75" customHeight="1">
      <c r="A14" s="413"/>
      <c r="B14" s="458"/>
      <c r="C14" s="458"/>
      <c r="D14" s="458"/>
      <c r="E14" s="458"/>
      <c r="F14" s="458"/>
      <c r="G14" s="458"/>
      <c r="H14" s="453"/>
      <c r="I14" s="458"/>
      <c r="J14" s="458"/>
      <c r="K14" s="458"/>
      <c r="L14" s="458"/>
      <c r="M14" s="458"/>
      <c r="N14" s="458"/>
      <c r="O14" s="458"/>
      <c r="P14" s="458"/>
      <c r="Q14" s="458"/>
      <c r="R14" s="458"/>
      <c r="S14" s="458"/>
      <c r="T14" s="458"/>
      <c r="U14" s="458"/>
      <c r="V14" s="458"/>
      <c r="W14" s="458"/>
      <c r="X14" s="458"/>
      <c r="Y14" s="458"/>
      <c r="Z14" s="458"/>
      <c r="AA14" s="458"/>
      <c r="AB14" s="458"/>
      <c r="AC14" s="458"/>
    </row>
    <row r="15" spans="1:29" ht="18.75" customHeight="1">
      <c r="A15" s="412" t="s">
        <v>306</v>
      </c>
      <c r="B15" s="452">
        <v>17.7</v>
      </c>
      <c r="C15" s="453">
        <f>SUM(D15:E15)</f>
        <v>146.9</v>
      </c>
      <c r="D15" s="452">
        <v>136.3</v>
      </c>
      <c r="E15" s="452">
        <v>10.6</v>
      </c>
      <c r="F15" s="452">
        <v>19.3</v>
      </c>
      <c r="G15" s="453">
        <f>SUM(H15:I15)</f>
        <v>164</v>
      </c>
      <c r="H15" s="453">
        <v>147.6</v>
      </c>
      <c r="I15" s="452">
        <v>16.4</v>
      </c>
      <c r="J15" s="452">
        <v>16.7</v>
      </c>
      <c r="K15" s="453">
        <f>SUM(L15:M15)</f>
        <v>148.1</v>
      </c>
      <c r="L15" s="452">
        <v>127.9</v>
      </c>
      <c r="M15" s="452">
        <v>20.2</v>
      </c>
      <c r="N15" s="452">
        <v>17.5</v>
      </c>
      <c r="O15" s="453">
        <f>SUM(P15:Q15)</f>
        <v>143.70000000000002</v>
      </c>
      <c r="P15" s="452">
        <v>133.3</v>
      </c>
      <c r="Q15" s="452">
        <v>10.4</v>
      </c>
      <c r="R15" s="452">
        <v>17.9</v>
      </c>
      <c r="S15" s="453">
        <f>SUM(T15:U15)</f>
        <v>148.5</v>
      </c>
      <c r="T15" s="452">
        <v>136.4</v>
      </c>
      <c r="U15" s="452">
        <v>12.1</v>
      </c>
      <c r="V15" s="454" t="s">
        <v>305</v>
      </c>
      <c r="W15" s="454" t="s">
        <v>305</v>
      </c>
      <c r="X15" s="454" t="s">
        <v>305</v>
      </c>
      <c r="Y15" s="454" t="s">
        <v>305</v>
      </c>
      <c r="Z15" s="452">
        <v>19.5</v>
      </c>
      <c r="AA15" s="453">
        <f>SUM(AB15:AC15)</f>
        <v>156.5</v>
      </c>
      <c r="AB15" s="452">
        <v>140.4</v>
      </c>
      <c r="AC15" s="452">
        <v>16.1</v>
      </c>
    </row>
    <row r="16" spans="1:29" ht="18.75" customHeight="1">
      <c r="A16" s="410">
        <v>2</v>
      </c>
      <c r="B16" s="452">
        <v>21.8</v>
      </c>
      <c r="C16" s="453">
        <f>SUM(D16:E16)</f>
        <v>184.7</v>
      </c>
      <c r="D16" s="452">
        <v>172.5</v>
      </c>
      <c r="E16" s="452">
        <v>12.2</v>
      </c>
      <c r="F16" s="452">
        <v>21.5</v>
      </c>
      <c r="G16" s="453">
        <f>SUM(H16:I16)</f>
        <v>181.60000000000002</v>
      </c>
      <c r="H16" s="453">
        <v>165.3</v>
      </c>
      <c r="I16" s="452">
        <v>16.3</v>
      </c>
      <c r="J16" s="452">
        <v>22.2</v>
      </c>
      <c r="K16" s="453">
        <f>SUM(L16:M16)</f>
        <v>192.3</v>
      </c>
      <c r="L16" s="452">
        <v>169.3</v>
      </c>
      <c r="M16" s="452">
        <v>23</v>
      </c>
      <c r="N16" s="452">
        <v>19.7</v>
      </c>
      <c r="O16" s="453">
        <f>SUM(P16:Q16)</f>
        <v>162.1</v>
      </c>
      <c r="P16" s="452">
        <v>151</v>
      </c>
      <c r="Q16" s="452">
        <v>11.1</v>
      </c>
      <c r="R16" s="452">
        <v>21</v>
      </c>
      <c r="S16" s="453">
        <f>SUM(T16:U16)</f>
        <v>178.3</v>
      </c>
      <c r="T16" s="452">
        <v>161.9</v>
      </c>
      <c r="U16" s="452">
        <v>16.4</v>
      </c>
      <c r="V16" s="454" t="s">
        <v>305</v>
      </c>
      <c r="W16" s="454" t="s">
        <v>305</v>
      </c>
      <c r="X16" s="454" t="s">
        <v>305</v>
      </c>
      <c r="Y16" s="454" t="s">
        <v>305</v>
      </c>
      <c r="Z16" s="452">
        <v>20.3</v>
      </c>
      <c r="AA16" s="453">
        <f>SUM(AB16:AC16)</f>
        <v>165.2</v>
      </c>
      <c r="AB16" s="452">
        <v>147.5</v>
      </c>
      <c r="AC16" s="452">
        <v>17.7</v>
      </c>
    </row>
    <row r="17" spans="1:29" ht="18.75" customHeight="1">
      <c r="A17" s="410">
        <v>3</v>
      </c>
      <c r="B17" s="452">
        <v>19.5</v>
      </c>
      <c r="C17" s="453">
        <f>SUM(D17:E17)</f>
        <v>162.8</v>
      </c>
      <c r="D17" s="452">
        <v>150.3</v>
      </c>
      <c r="E17" s="452">
        <v>12.5</v>
      </c>
      <c r="F17" s="452">
        <v>22.2</v>
      </c>
      <c r="G17" s="453">
        <f>SUM(H17:I17)</f>
        <v>184.5</v>
      </c>
      <c r="H17" s="453">
        <v>168</v>
      </c>
      <c r="I17" s="452">
        <v>16.5</v>
      </c>
      <c r="J17" s="452">
        <v>19.3</v>
      </c>
      <c r="K17" s="453">
        <f>SUM(L17:M17)</f>
        <v>171.20000000000002</v>
      </c>
      <c r="L17" s="452">
        <v>147.8</v>
      </c>
      <c r="M17" s="452">
        <v>23.4</v>
      </c>
      <c r="N17" s="452">
        <v>19.5</v>
      </c>
      <c r="O17" s="453">
        <f>SUM(P17:Q17)</f>
        <v>161.10000000000002</v>
      </c>
      <c r="P17" s="452">
        <v>148.3</v>
      </c>
      <c r="Q17" s="452">
        <v>12.8</v>
      </c>
      <c r="R17" s="452">
        <v>20</v>
      </c>
      <c r="S17" s="453">
        <f>SUM(T17:U17)</f>
        <v>173.3</v>
      </c>
      <c r="T17" s="452">
        <v>154</v>
      </c>
      <c r="U17" s="452">
        <v>19.3</v>
      </c>
      <c r="V17" s="454" t="s">
        <v>305</v>
      </c>
      <c r="W17" s="454" t="s">
        <v>305</v>
      </c>
      <c r="X17" s="454" t="s">
        <v>305</v>
      </c>
      <c r="Y17" s="454" t="s">
        <v>305</v>
      </c>
      <c r="Z17" s="452">
        <v>19.8</v>
      </c>
      <c r="AA17" s="453">
        <f>SUM(AB17:AC17)</f>
        <v>159.4</v>
      </c>
      <c r="AB17" s="452">
        <v>143.3</v>
      </c>
      <c r="AC17" s="452">
        <v>16.1</v>
      </c>
    </row>
    <row r="18" spans="1:29" ht="18.75" customHeight="1">
      <c r="A18" s="410">
        <v>4</v>
      </c>
      <c r="B18" s="452">
        <v>21.3</v>
      </c>
      <c r="C18" s="453">
        <f>SUM(D18:E18)</f>
        <v>177.9</v>
      </c>
      <c r="D18" s="452">
        <v>165.1</v>
      </c>
      <c r="E18" s="452">
        <v>12.8</v>
      </c>
      <c r="F18" s="452">
        <v>21</v>
      </c>
      <c r="G18" s="453">
        <f>SUM(H18:I18)</f>
        <v>175.4</v>
      </c>
      <c r="H18" s="453">
        <v>162.8</v>
      </c>
      <c r="I18" s="452">
        <v>12.6</v>
      </c>
      <c r="J18" s="452">
        <v>21.4</v>
      </c>
      <c r="K18" s="453">
        <f>SUM(L18:M18)</f>
        <v>186</v>
      </c>
      <c r="L18" s="452">
        <v>163.9</v>
      </c>
      <c r="M18" s="452">
        <v>22.1</v>
      </c>
      <c r="N18" s="452">
        <v>20.2</v>
      </c>
      <c r="O18" s="453">
        <f>SUM(P18:Q18)</f>
        <v>168.5</v>
      </c>
      <c r="P18" s="452">
        <v>154.7</v>
      </c>
      <c r="Q18" s="452">
        <v>13.8</v>
      </c>
      <c r="R18" s="452">
        <v>21</v>
      </c>
      <c r="S18" s="453">
        <f>SUM(T18:U18)</f>
        <v>178</v>
      </c>
      <c r="T18" s="452">
        <v>161.8</v>
      </c>
      <c r="U18" s="452">
        <v>16.2</v>
      </c>
      <c r="V18" s="454" t="s">
        <v>305</v>
      </c>
      <c r="W18" s="454" t="s">
        <v>305</v>
      </c>
      <c r="X18" s="454" t="s">
        <v>305</v>
      </c>
      <c r="Y18" s="454" t="s">
        <v>305</v>
      </c>
      <c r="Z18" s="452">
        <v>20.9</v>
      </c>
      <c r="AA18" s="453">
        <f>SUM(AB18:AC18)</f>
        <v>169.2</v>
      </c>
      <c r="AB18" s="452">
        <v>153</v>
      </c>
      <c r="AC18" s="452">
        <v>16.2</v>
      </c>
    </row>
    <row r="19" spans="1:29" ht="18.75" customHeight="1">
      <c r="A19" s="411"/>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row>
    <row r="20" spans="1:29" ht="18.75" customHeight="1">
      <c r="A20" s="410">
        <v>5</v>
      </c>
      <c r="B20" s="452">
        <v>18.5</v>
      </c>
      <c r="C20" s="453">
        <f>SUM(D20:E20)</f>
        <v>153.79999999999998</v>
      </c>
      <c r="D20" s="452">
        <v>141.6</v>
      </c>
      <c r="E20" s="452">
        <v>12.2</v>
      </c>
      <c r="F20" s="452">
        <v>19.3</v>
      </c>
      <c r="G20" s="453">
        <f>SUM(H20:I20)</f>
        <v>164.9</v>
      </c>
      <c r="H20" s="453">
        <v>150.1</v>
      </c>
      <c r="I20" s="452">
        <v>14.8</v>
      </c>
      <c r="J20" s="452">
        <v>19</v>
      </c>
      <c r="K20" s="453">
        <f>SUM(L20:M20)</f>
        <v>167.79999999999998</v>
      </c>
      <c r="L20" s="452">
        <v>146.7</v>
      </c>
      <c r="M20" s="452">
        <v>21.1</v>
      </c>
      <c r="N20" s="452">
        <v>18.5</v>
      </c>
      <c r="O20" s="453">
        <f>SUM(P20:Q20)</f>
        <v>155</v>
      </c>
      <c r="P20" s="452">
        <v>141.4</v>
      </c>
      <c r="Q20" s="452">
        <v>13.6</v>
      </c>
      <c r="R20" s="452">
        <v>19.2</v>
      </c>
      <c r="S20" s="453">
        <f>SUM(T20:U20)</f>
        <v>160.4</v>
      </c>
      <c r="T20" s="452">
        <v>147.6</v>
      </c>
      <c r="U20" s="452">
        <v>12.8</v>
      </c>
      <c r="V20" s="454" t="s">
        <v>305</v>
      </c>
      <c r="W20" s="454" t="s">
        <v>305</v>
      </c>
      <c r="X20" s="454" t="s">
        <v>305</v>
      </c>
      <c r="Y20" s="454" t="s">
        <v>305</v>
      </c>
      <c r="Z20" s="452">
        <v>20.2</v>
      </c>
      <c r="AA20" s="453">
        <f>SUM(AB20:AC20)</f>
        <v>160.9</v>
      </c>
      <c r="AB20" s="452">
        <v>145.9</v>
      </c>
      <c r="AC20" s="452">
        <v>15</v>
      </c>
    </row>
    <row r="21" spans="1:29" ht="18.75" customHeight="1">
      <c r="A21" s="410">
        <v>6</v>
      </c>
      <c r="B21" s="452">
        <v>21.5</v>
      </c>
      <c r="C21" s="453">
        <f>SUM(D21:E21)</f>
        <v>178</v>
      </c>
      <c r="D21" s="452">
        <v>165.9</v>
      </c>
      <c r="E21" s="452">
        <v>12.1</v>
      </c>
      <c r="F21" s="452">
        <v>21.1</v>
      </c>
      <c r="G21" s="453">
        <f>SUM(H21:I21)</f>
        <v>174</v>
      </c>
      <c r="H21" s="453">
        <v>160.7</v>
      </c>
      <c r="I21" s="452">
        <v>13.3</v>
      </c>
      <c r="J21" s="452">
        <v>21.9</v>
      </c>
      <c r="K21" s="453">
        <f>SUM(L21:M21)</f>
        <v>191.70000000000002</v>
      </c>
      <c r="L21" s="452">
        <v>167.9</v>
      </c>
      <c r="M21" s="452">
        <v>23.8</v>
      </c>
      <c r="N21" s="452">
        <v>19.8</v>
      </c>
      <c r="O21" s="453">
        <f>SUM(P21:Q21)</f>
        <v>166.5</v>
      </c>
      <c r="P21" s="452">
        <v>152.1</v>
      </c>
      <c r="Q21" s="452">
        <v>14.4</v>
      </c>
      <c r="R21" s="452">
        <v>21.4</v>
      </c>
      <c r="S21" s="453">
        <f>SUM(T21:U21)</f>
        <v>178.1</v>
      </c>
      <c r="T21" s="452">
        <v>164.1</v>
      </c>
      <c r="U21" s="452">
        <v>14</v>
      </c>
      <c r="V21" s="454" t="s">
        <v>305</v>
      </c>
      <c r="W21" s="454" t="s">
        <v>305</v>
      </c>
      <c r="X21" s="454" t="s">
        <v>305</v>
      </c>
      <c r="Y21" s="454" t="s">
        <v>305</v>
      </c>
      <c r="Z21" s="452">
        <v>21</v>
      </c>
      <c r="AA21" s="453">
        <f>SUM(AB21:AC21)</f>
        <v>166.79999999999998</v>
      </c>
      <c r="AB21" s="452">
        <v>150.2</v>
      </c>
      <c r="AC21" s="452">
        <v>16.6</v>
      </c>
    </row>
    <row r="22" spans="1:29" ht="18.75" customHeight="1">
      <c r="A22" s="410">
        <v>7</v>
      </c>
      <c r="B22" s="452">
        <v>20.5</v>
      </c>
      <c r="C22" s="453">
        <f>SUM(D22:E22)</f>
        <v>173</v>
      </c>
      <c r="D22" s="452">
        <v>160.6</v>
      </c>
      <c r="E22" s="452">
        <v>12.4</v>
      </c>
      <c r="F22" s="452">
        <v>21</v>
      </c>
      <c r="G22" s="453">
        <f>SUM(H22:I22)</f>
        <v>171.1</v>
      </c>
      <c r="H22" s="453">
        <v>160</v>
      </c>
      <c r="I22" s="452">
        <v>11.1</v>
      </c>
      <c r="J22" s="452">
        <v>20.1</v>
      </c>
      <c r="K22" s="453">
        <f>SUM(L22:M22)</f>
        <v>178.2</v>
      </c>
      <c r="L22" s="452">
        <v>154.2</v>
      </c>
      <c r="M22" s="452">
        <v>24</v>
      </c>
      <c r="N22" s="452">
        <v>20.6</v>
      </c>
      <c r="O22" s="453">
        <f>SUM(P22:Q22)</f>
        <v>170.6</v>
      </c>
      <c r="P22" s="452">
        <v>157.1</v>
      </c>
      <c r="Q22" s="452">
        <v>13.5</v>
      </c>
      <c r="R22" s="452">
        <v>20.7</v>
      </c>
      <c r="S22" s="453">
        <f>SUM(T22:U22)</f>
        <v>172.70000000000002</v>
      </c>
      <c r="T22" s="452">
        <v>158.9</v>
      </c>
      <c r="U22" s="452">
        <v>13.8</v>
      </c>
      <c r="V22" s="454" t="s">
        <v>305</v>
      </c>
      <c r="W22" s="454" t="s">
        <v>305</v>
      </c>
      <c r="X22" s="454" t="s">
        <v>305</v>
      </c>
      <c r="Y22" s="454" t="s">
        <v>305</v>
      </c>
      <c r="Z22" s="452">
        <v>20.9</v>
      </c>
      <c r="AA22" s="453">
        <f>SUM(AB22:AC22)</f>
        <v>166</v>
      </c>
      <c r="AB22" s="452">
        <v>150.6</v>
      </c>
      <c r="AC22" s="452">
        <v>15.4</v>
      </c>
    </row>
    <row r="23" spans="1:29" ht="18.75" customHeight="1">
      <c r="A23" s="410">
        <v>8</v>
      </c>
      <c r="B23" s="452">
        <v>18.4</v>
      </c>
      <c r="C23" s="453">
        <f>SUM(D23:E23)</f>
        <v>154.79999999999998</v>
      </c>
      <c r="D23" s="452">
        <v>141.7</v>
      </c>
      <c r="E23" s="452">
        <v>13.1</v>
      </c>
      <c r="F23" s="452">
        <v>19.5</v>
      </c>
      <c r="G23" s="453">
        <f>SUM(H23:I23)</f>
        <v>161.6</v>
      </c>
      <c r="H23" s="453">
        <v>149.4</v>
      </c>
      <c r="I23" s="452">
        <v>12.2</v>
      </c>
      <c r="J23" s="452">
        <v>18.7</v>
      </c>
      <c r="K23" s="453">
        <f>SUM(L23:M23)</f>
        <v>166.5</v>
      </c>
      <c r="L23" s="452">
        <v>143.1</v>
      </c>
      <c r="M23" s="452">
        <v>23.4</v>
      </c>
      <c r="N23" s="452">
        <v>18.1</v>
      </c>
      <c r="O23" s="453">
        <f>SUM(P23:Q23)</f>
        <v>149.2</v>
      </c>
      <c r="P23" s="452">
        <v>139.1</v>
      </c>
      <c r="Q23" s="452">
        <v>10.1</v>
      </c>
      <c r="R23" s="452">
        <v>19</v>
      </c>
      <c r="S23" s="453">
        <f>SUM(T23:U23)</f>
        <v>158.1</v>
      </c>
      <c r="T23" s="452">
        <v>145.1</v>
      </c>
      <c r="U23" s="452">
        <v>13</v>
      </c>
      <c r="V23" s="454" t="s">
        <v>305</v>
      </c>
      <c r="W23" s="454" t="s">
        <v>305</v>
      </c>
      <c r="X23" s="454" t="s">
        <v>305</v>
      </c>
      <c r="Y23" s="454" t="s">
        <v>305</v>
      </c>
      <c r="Z23" s="452">
        <v>20.2</v>
      </c>
      <c r="AA23" s="453">
        <f>SUM(AB23:AC23)</f>
        <v>161.70000000000002</v>
      </c>
      <c r="AB23" s="452">
        <v>143.8</v>
      </c>
      <c r="AC23" s="452">
        <v>17.9</v>
      </c>
    </row>
    <row r="24" spans="1:29" ht="18.75" customHeight="1">
      <c r="A24" s="411"/>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row>
    <row r="25" spans="1:29" ht="18.75" customHeight="1">
      <c r="A25" s="410">
        <v>9</v>
      </c>
      <c r="B25" s="452">
        <v>21.3</v>
      </c>
      <c r="C25" s="453">
        <f>SUM(D25:E25)</f>
        <v>173.3</v>
      </c>
      <c r="D25" s="452">
        <v>161.3</v>
      </c>
      <c r="E25" s="452">
        <v>12</v>
      </c>
      <c r="F25" s="452">
        <v>20.7</v>
      </c>
      <c r="G25" s="453">
        <f>SUM(H25:I25)</f>
        <v>173.79999999999998</v>
      </c>
      <c r="H25" s="453">
        <v>160.6</v>
      </c>
      <c r="I25" s="452">
        <v>13.2</v>
      </c>
      <c r="J25" s="452">
        <v>21</v>
      </c>
      <c r="K25" s="453">
        <f>SUM(L25:M25)</f>
        <v>186</v>
      </c>
      <c r="L25" s="452">
        <v>160.9</v>
      </c>
      <c r="M25" s="452">
        <v>25.1</v>
      </c>
      <c r="N25" s="452">
        <v>19.3</v>
      </c>
      <c r="O25" s="453">
        <f>SUM(P25:Q25)</f>
        <v>161.3</v>
      </c>
      <c r="P25" s="452">
        <v>150.3</v>
      </c>
      <c r="Q25" s="452">
        <v>11</v>
      </c>
      <c r="R25" s="452">
        <v>20.4</v>
      </c>
      <c r="S25" s="453">
        <f>SUM(T25:U25)</f>
        <v>171.20000000000002</v>
      </c>
      <c r="T25" s="452">
        <v>156.8</v>
      </c>
      <c r="U25" s="452">
        <v>14.4</v>
      </c>
      <c r="V25" s="454" t="s">
        <v>305</v>
      </c>
      <c r="W25" s="454" t="s">
        <v>305</v>
      </c>
      <c r="X25" s="454" t="s">
        <v>305</v>
      </c>
      <c r="Y25" s="454" t="s">
        <v>305</v>
      </c>
      <c r="Z25" s="452">
        <v>20.5</v>
      </c>
      <c r="AA25" s="453">
        <f>SUM(AB25:AC25)</f>
        <v>164.6</v>
      </c>
      <c r="AB25" s="452">
        <v>145.7</v>
      </c>
      <c r="AC25" s="452">
        <v>18.9</v>
      </c>
    </row>
    <row r="26" spans="1:29" ht="18.75" customHeight="1">
      <c r="A26" s="410">
        <v>10</v>
      </c>
      <c r="B26" s="452">
        <v>19.6</v>
      </c>
      <c r="C26" s="453">
        <f>SUM(D26:E26)</f>
        <v>162.4</v>
      </c>
      <c r="D26" s="452">
        <v>151.8</v>
      </c>
      <c r="E26" s="452">
        <v>10.6</v>
      </c>
      <c r="F26" s="452">
        <v>20.7</v>
      </c>
      <c r="G26" s="453">
        <f>SUM(H26:I26)</f>
        <v>174.20000000000002</v>
      </c>
      <c r="H26" s="453">
        <v>160.9</v>
      </c>
      <c r="I26" s="452">
        <v>13.3</v>
      </c>
      <c r="J26" s="452">
        <v>20.2</v>
      </c>
      <c r="K26" s="453">
        <f>SUM(L26:M26)</f>
        <v>180.5</v>
      </c>
      <c r="L26" s="452">
        <v>154.6</v>
      </c>
      <c r="M26" s="452">
        <v>25.9</v>
      </c>
      <c r="N26" s="452">
        <v>19.9</v>
      </c>
      <c r="O26" s="453">
        <f>SUM(P26:Q26)</f>
        <v>163.5</v>
      </c>
      <c r="P26" s="452">
        <v>152.3</v>
      </c>
      <c r="Q26" s="452">
        <v>11.2</v>
      </c>
      <c r="R26" s="452">
        <v>20.1</v>
      </c>
      <c r="S26" s="453">
        <f>SUM(T26:U26)</f>
        <v>167.9</v>
      </c>
      <c r="T26" s="452">
        <v>154.9</v>
      </c>
      <c r="U26" s="452">
        <v>13</v>
      </c>
      <c r="V26" s="454" t="s">
        <v>305</v>
      </c>
      <c r="W26" s="454" t="s">
        <v>305</v>
      </c>
      <c r="X26" s="454" t="s">
        <v>305</v>
      </c>
      <c r="Y26" s="454" t="s">
        <v>305</v>
      </c>
      <c r="Z26" s="452">
        <v>21.3</v>
      </c>
      <c r="AA26" s="453">
        <f>SUM(AB26:AC26)</f>
        <v>171.2</v>
      </c>
      <c r="AB26" s="452">
        <v>151.5</v>
      </c>
      <c r="AC26" s="452">
        <v>19.7</v>
      </c>
    </row>
    <row r="27" spans="1:29" ht="18.75" customHeight="1">
      <c r="A27" s="410">
        <v>11</v>
      </c>
      <c r="B27" s="452">
        <v>21.6</v>
      </c>
      <c r="C27" s="453">
        <f>SUM(D27:E27)</f>
        <v>176.9</v>
      </c>
      <c r="D27" s="452">
        <v>167.5</v>
      </c>
      <c r="E27" s="452">
        <v>9.4</v>
      </c>
      <c r="F27" s="452">
        <v>21.3</v>
      </c>
      <c r="G27" s="453">
        <f>SUM(H27:I27)</f>
        <v>178.20000000000002</v>
      </c>
      <c r="H27" s="453">
        <v>163.8</v>
      </c>
      <c r="I27" s="452">
        <v>14.4</v>
      </c>
      <c r="J27" s="452">
        <v>21.1</v>
      </c>
      <c r="K27" s="453">
        <f>SUM(L27:M27)</f>
        <v>189.4</v>
      </c>
      <c r="L27" s="452">
        <v>162.5</v>
      </c>
      <c r="M27" s="452">
        <v>26.9</v>
      </c>
      <c r="N27" s="452">
        <v>20.1</v>
      </c>
      <c r="O27" s="453">
        <f>SUM(P27:Q27)</f>
        <v>164.9</v>
      </c>
      <c r="P27" s="452">
        <v>153.6</v>
      </c>
      <c r="Q27" s="452">
        <v>11.3</v>
      </c>
      <c r="R27" s="452">
        <v>20.5</v>
      </c>
      <c r="S27" s="453">
        <f>SUM(T27:U27)</f>
        <v>171.2</v>
      </c>
      <c r="T27" s="452">
        <v>157.5</v>
      </c>
      <c r="U27" s="452">
        <v>13.7</v>
      </c>
      <c r="V27" s="454" t="s">
        <v>305</v>
      </c>
      <c r="W27" s="454" t="s">
        <v>305</v>
      </c>
      <c r="X27" s="454" t="s">
        <v>305</v>
      </c>
      <c r="Y27" s="454" t="s">
        <v>305</v>
      </c>
      <c r="Z27" s="452">
        <v>20.5</v>
      </c>
      <c r="AA27" s="453">
        <f>SUM(AB27:AC27)</f>
        <v>167.6</v>
      </c>
      <c r="AB27" s="452">
        <v>146.2</v>
      </c>
      <c r="AC27" s="452">
        <v>21.4</v>
      </c>
    </row>
    <row r="28" spans="1:29" ht="18.75" customHeight="1">
      <c r="A28" s="410">
        <v>12</v>
      </c>
      <c r="B28" s="452">
        <v>20.3</v>
      </c>
      <c r="C28" s="453">
        <f>SUM(D28:E28)</f>
        <v>165.1</v>
      </c>
      <c r="D28" s="452">
        <v>156.5</v>
      </c>
      <c r="E28" s="452">
        <v>8.6</v>
      </c>
      <c r="F28" s="452">
        <v>20.9</v>
      </c>
      <c r="G28" s="453">
        <f>SUM(H28:I28)</f>
        <v>175.1</v>
      </c>
      <c r="H28" s="453">
        <v>158.4</v>
      </c>
      <c r="I28" s="452">
        <v>16.7</v>
      </c>
      <c r="J28" s="452">
        <v>20.8</v>
      </c>
      <c r="K28" s="453">
        <f>SUM(L28:M28)</f>
        <v>184.8</v>
      </c>
      <c r="L28" s="452">
        <v>159.4</v>
      </c>
      <c r="M28" s="452">
        <v>25.4</v>
      </c>
      <c r="N28" s="452">
        <v>19.7</v>
      </c>
      <c r="O28" s="453">
        <f>SUM(P28:Q28)</f>
        <v>161.5</v>
      </c>
      <c r="P28" s="452">
        <v>152</v>
      </c>
      <c r="Q28" s="452">
        <v>9.5</v>
      </c>
      <c r="R28" s="452">
        <v>20.4</v>
      </c>
      <c r="S28" s="453">
        <f>SUM(T28:U28)</f>
        <v>171.10000000000002</v>
      </c>
      <c r="T28" s="452">
        <v>156.8</v>
      </c>
      <c r="U28" s="452">
        <v>14.3</v>
      </c>
      <c r="V28" s="454" t="s">
        <v>305</v>
      </c>
      <c r="W28" s="454" t="s">
        <v>305</v>
      </c>
      <c r="X28" s="454" t="s">
        <v>305</v>
      </c>
      <c r="Y28" s="454" t="s">
        <v>305</v>
      </c>
      <c r="Z28" s="452">
        <v>20.2</v>
      </c>
      <c r="AA28" s="453">
        <f>SUM(AB28:AC28)</f>
        <v>162.4</v>
      </c>
      <c r="AB28" s="452">
        <v>143.8</v>
      </c>
      <c r="AC28" s="452">
        <v>18.6</v>
      </c>
    </row>
    <row r="29" spans="1:29" ht="18.75" customHeight="1">
      <c r="A29" s="415" t="s">
        <v>5</v>
      </c>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row>
    <row r="30" spans="1:29" ht="18.75" customHeight="1">
      <c r="A30" s="412" t="s">
        <v>373</v>
      </c>
      <c r="B30" s="452">
        <v>20.3</v>
      </c>
      <c r="C30" s="453">
        <f>SUM(D30:E30)</f>
        <v>168.79999999999998</v>
      </c>
      <c r="D30" s="452">
        <v>154.6</v>
      </c>
      <c r="E30" s="452">
        <v>14.2</v>
      </c>
      <c r="F30" s="452">
        <v>20.5</v>
      </c>
      <c r="G30" s="453">
        <f>SUM(H30:I30)</f>
        <v>182.4</v>
      </c>
      <c r="H30" s="452">
        <v>159.4</v>
      </c>
      <c r="I30" s="452">
        <v>23</v>
      </c>
      <c r="J30" s="452">
        <v>19.7</v>
      </c>
      <c r="K30" s="453">
        <f>SUM(L30:M30)</f>
        <v>173.4</v>
      </c>
      <c r="L30" s="452">
        <v>154.1</v>
      </c>
      <c r="M30" s="452">
        <v>19.3</v>
      </c>
      <c r="N30" s="452">
        <v>20.3</v>
      </c>
      <c r="O30" s="453">
        <f>SUM(P30:Q30)</f>
        <v>178.29999999999998</v>
      </c>
      <c r="P30" s="452">
        <v>157.1</v>
      </c>
      <c r="Q30" s="452">
        <v>21.2</v>
      </c>
      <c r="R30" s="452">
        <v>20.3</v>
      </c>
      <c r="S30" s="453">
        <f>SUM(T30:U30)</f>
        <v>173.2</v>
      </c>
      <c r="T30" s="452">
        <v>156.5</v>
      </c>
      <c r="U30" s="452">
        <v>16.7</v>
      </c>
      <c r="V30" s="454" t="s">
        <v>305</v>
      </c>
      <c r="W30" s="454" t="s">
        <v>305</v>
      </c>
      <c r="X30" s="454" t="s">
        <v>305</v>
      </c>
      <c r="Y30" s="454" t="s">
        <v>305</v>
      </c>
      <c r="Z30" s="452">
        <v>21.4</v>
      </c>
      <c r="AA30" s="453">
        <f>SUM(AB30:AC30)</f>
        <v>175.1</v>
      </c>
      <c r="AB30" s="452">
        <v>156.4</v>
      </c>
      <c r="AC30" s="452">
        <v>18.7</v>
      </c>
    </row>
    <row r="31" spans="1:29" ht="18.75" customHeight="1">
      <c r="A31" s="478" t="s">
        <v>462</v>
      </c>
      <c r="B31" s="460">
        <v>20.9</v>
      </c>
      <c r="C31" s="453">
        <f>SUM(D31:E31)</f>
        <v>179.4</v>
      </c>
      <c r="D31" s="460">
        <v>163.3</v>
      </c>
      <c r="E31" s="460">
        <v>16.1</v>
      </c>
      <c r="F31" s="460">
        <v>21.3</v>
      </c>
      <c r="G31" s="453">
        <f>SUM(H31:I31)</f>
        <v>185.20000000000002</v>
      </c>
      <c r="H31" s="460">
        <v>164.9</v>
      </c>
      <c r="I31" s="460">
        <v>20.3</v>
      </c>
      <c r="J31" s="460">
        <v>20.2</v>
      </c>
      <c r="K31" s="453">
        <f>SUM(L31:M31)</f>
        <v>178.8</v>
      </c>
      <c r="L31" s="460">
        <v>155.4</v>
      </c>
      <c r="M31" s="460">
        <v>23.4</v>
      </c>
      <c r="N31" s="460">
        <v>19.4</v>
      </c>
      <c r="O31" s="453">
        <f>SUM(P31:Q31)</f>
        <v>167.5</v>
      </c>
      <c r="P31" s="460">
        <v>150.6</v>
      </c>
      <c r="Q31" s="460">
        <v>16.9</v>
      </c>
      <c r="R31" s="460">
        <v>20.3</v>
      </c>
      <c r="S31" s="453">
        <f>SUM(T31:U31)</f>
        <v>173.29999999999998</v>
      </c>
      <c r="T31" s="460">
        <v>156.2</v>
      </c>
      <c r="U31" s="460">
        <v>17.1</v>
      </c>
      <c r="V31" s="454" t="s">
        <v>305</v>
      </c>
      <c r="W31" s="454" t="s">
        <v>305</v>
      </c>
      <c r="X31" s="454" t="s">
        <v>305</v>
      </c>
      <c r="Y31" s="454" t="s">
        <v>305</v>
      </c>
      <c r="Z31" s="460">
        <v>20.6</v>
      </c>
      <c r="AA31" s="453">
        <f>SUM(AB31:AC31)</f>
        <v>168.7</v>
      </c>
      <c r="AB31" s="460">
        <v>149.6</v>
      </c>
      <c r="AC31" s="460">
        <v>19.1</v>
      </c>
    </row>
    <row r="32" spans="1:29" ht="18.75" customHeight="1">
      <c r="A32" s="477" t="s">
        <v>417</v>
      </c>
      <c r="B32" s="456">
        <f>AVERAGE(B34:B37,B39:B42,B44:B47)</f>
        <v>20.591666666666665</v>
      </c>
      <c r="C32" s="456">
        <f>AVERAGE(C34:C37,C39:C42,C44:C47)</f>
        <v>177.24166666666665</v>
      </c>
      <c r="D32" s="456">
        <f>AVERAGE(D34:D37,D39:D42,D44:D47)</f>
        <v>160.67499999999998</v>
      </c>
      <c r="E32" s="456">
        <f>AVERAGE(E34:E37,E39:E42,E44:E47)</f>
        <v>16.566666666666666</v>
      </c>
      <c r="F32" s="456">
        <f>AVERAGE(F34:F37,F39:F42,F44:F47)</f>
        <v>21.058333333333334</v>
      </c>
      <c r="G32" s="456">
        <f>AVERAGE(G34:G37,G39:G42,G44:G47)</f>
        <v>182.30000000000004</v>
      </c>
      <c r="H32" s="456">
        <f>AVERAGE(H34:H37,H39:H42,H44:H47)</f>
        <v>162.675</v>
      </c>
      <c r="I32" s="456">
        <f>AVERAGE(I34:I37,I39:I42,I44:I47)</f>
        <v>19.625</v>
      </c>
      <c r="J32" s="456">
        <f>AVERAGE(J34:J37,J39:J42,J44:J47)</f>
        <v>20.2</v>
      </c>
      <c r="K32" s="456">
        <f>AVERAGE(K34:K37,K39:K42,K44:K47)</f>
        <v>181.41666666666666</v>
      </c>
      <c r="L32" s="456">
        <f>AVERAGE(L34:L37,L39:L42,L44:L47)</f>
        <v>155.25</v>
      </c>
      <c r="M32" s="456">
        <f>AVERAGE(M34:M37,M39:M42,M44:M47)</f>
        <v>26.166666666666668</v>
      </c>
      <c r="N32" s="456">
        <f>AVERAGE(N34:N37,N39:N42,N44:N47)</f>
        <v>19.416666666666668</v>
      </c>
      <c r="O32" s="456">
        <f>AVERAGE(O34:O37,O39:O42,O44:O47)</f>
        <v>167.28333333333333</v>
      </c>
      <c r="P32" s="456">
        <f>AVERAGE(P34:P37,P39:P42,P44:P47)</f>
        <v>148.9</v>
      </c>
      <c r="Q32" s="456">
        <f>AVERAGE(Q34:Q37,Q39:Q42,Q44:Q47)</f>
        <v>18.383333333333333</v>
      </c>
      <c r="R32" s="456">
        <f>AVERAGE(R34:R37,R39:R42,R44:R47)</f>
        <v>20.26666666666667</v>
      </c>
      <c r="S32" s="456">
        <f>AVERAGE(S34:S37,S39:S42,S44:S47)</f>
        <v>172.6833333333333</v>
      </c>
      <c r="T32" s="456">
        <f>AVERAGE(T34:T37,T39:T42,T44:T47)</f>
        <v>155.425</v>
      </c>
      <c r="U32" s="456">
        <f>AVERAGE(U34:U37,U39:U42,U44:U47)</f>
        <v>17.258333333333336</v>
      </c>
      <c r="V32" s="457" t="s">
        <v>305</v>
      </c>
      <c r="W32" s="457" t="s">
        <v>305</v>
      </c>
      <c r="X32" s="457" t="s">
        <v>305</v>
      </c>
      <c r="Y32" s="457" t="s">
        <v>305</v>
      </c>
      <c r="Z32" s="456">
        <f>AVERAGE(Z34:Z37,Z39:Z42,Z44:Z47)</f>
        <v>20.55</v>
      </c>
      <c r="AA32" s="456">
        <f>AVERAGE(AA34:AA37,AA39:AA42,AA44:AA47)</f>
        <v>165.91666666666666</v>
      </c>
      <c r="AB32" s="456">
        <f>AVERAGE(AB34:AB37,AB39:AB42,AB44:AB47)</f>
        <v>147.31666666666666</v>
      </c>
      <c r="AC32" s="456">
        <f>AVERAGE(AC34:AC37,AC39:AC42,AC44:AC47)</f>
        <v>18.6</v>
      </c>
    </row>
    <row r="33" spans="1:29" ht="18.75" customHeight="1">
      <c r="A33" s="413"/>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row>
    <row r="34" spans="1:29" ht="18.75" customHeight="1">
      <c r="A34" s="412" t="s">
        <v>306</v>
      </c>
      <c r="B34" s="452">
        <v>17.9</v>
      </c>
      <c r="C34" s="453">
        <f>SUM(D34:E34)</f>
        <v>153.29999999999998</v>
      </c>
      <c r="D34" s="452">
        <v>137.6</v>
      </c>
      <c r="E34" s="452">
        <v>15.7</v>
      </c>
      <c r="F34" s="452">
        <v>19.7</v>
      </c>
      <c r="G34" s="453">
        <f>SUM(H34:I34)</f>
        <v>173</v>
      </c>
      <c r="H34" s="453">
        <v>151.9</v>
      </c>
      <c r="I34" s="452">
        <v>21.1</v>
      </c>
      <c r="J34" s="452">
        <v>16.7</v>
      </c>
      <c r="K34" s="453">
        <f>SUM(L34:M34)</f>
        <v>150.4</v>
      </c>
      <c r="L34" s="452">
        <v>128.5</v>
      </c>
      <c r="M34" s="452">
        <v>21.9</v>
      </c>
      <c r="N34" s="452">
        <v>17.5</v>
      </c>
      <c r="O34" s="453">
        <f>SUM(P34:Q34)</f>
        <v>149.2</v>
      </c>
      <c r="P34" s="452">
        <v>133.1</v>
      </c>
      <c r="Q34" s="452">
        <v>16.1</v>
      </c>
      <c r="R34" s="452">
        <v>17.8</v>
      </c>
      <c r="S34" s="453">
        <f>SUM(T34:U34)</f>
        <v>150</v>
      </c>
      <c r="T34" s="452">
        <v>135.3</v>
      </c>
      <c r="U34" s="452">
        <v>14.7</v>
      </c>
      <c r="V34" s="454" t="s">
        <v>305</v>
      </c>
      <c r="W34" s="454" t="s">
        <v>305</v>
      </c>
      <c r="X34" s="454" t="s">
        <v>305</v>
      </c>
      <c r="Y34" s="454" t="s">
        <v>305</v>
      </c>
      <c r="Z34" s="452">
        <v>19.7</v>
      </c>
      <c r="AA34" s="453">
        <f>SUM(AB34:AC34)</f>
        <v>160</v>
      </c>
      <c r="AB34" s="452">
        <v>142.7</v>
      </c>
      <c r="AC34" s="452">
        <v>17.3</v>
      </c>
    </row>
    <row r="35" spans="1:29" ht="18.75" customHeight="1">
      <c r="A35" s="410">
        <v>2</v>
      </c>
      <c r="B35" s="452">
        <v>22.2</v>
      </c>
      <c r="C35" s="453">
        <f>SUM(D35:E35)</f>
        <v>197.9</v>
      </c>
      <c r="D35" s="452">
        <v>180.8</v>
      </c>
      <c r="E35" s="452">
        <v>17.1</v>
      </c>
      <c r="F35" s="452">
        <v>22.3</v>
      </c>
      <c r="G35" s="453">
        <f>SUM(H35:I35)</f>
        <v>194.9</v>
      </c>
      <c r="H35" s="453">
        <v>171.8</v>
      </c>
      <c r="I35" s="452">
        <v>23.1</v>
      </c>
      <c r="J35" s="452">
        <v>22.2</v>
      </c>
      <c r="K35" s="453">
        <f>SUM(L35:M35)</f>
        <v>194.7</v>
      </c>
      <c r="L35" s="452">
        <v>169.2</v>
      </c>
      <c r="M35" s="452">
        <v>25.5</v>
      </c>
      <c r="N35" s="452">
        <v>19.7</v>
      </c>
      <c r="O35" s="453">
        <f>SUM(P35:Q35)</f>
        <v>168.5</v>
      </c>
      <c r="P35" s="452">
        <v>150.9</v>
      </c>
      <c r="Q35" s="452">
        <v>17.6</v>
      </c>
      <c r="R35" s="452">
        <v>21.3</v>
      </c>
      <c r="S35" s="453">
        <f>SUM(T35:U35)</f>
        <v>184.6</v>
      </c>
      <c r="T35" s="452">
        <v>164.5</v>
      </c>
      <c r="U35" s="452">
        <v>20.1</v>
      </c>
      <c r="V35" s="454" t="s">
        <v>305</v>
      </c>
      <c r="W35" s="454" t="s">
        <v>305</v>
      </c>
      <c r="X35" s="454" t="s">
        <v>305</v>
      </c>
      <c r="Y35" s="454" t="s">
        <v>305</v>
      </c>
      <c r="Z35" s="452">
        <v>20.4</v>
      </c>
      <c r="AA35" s="453">
        <f>SUM(AB35:AC35)</f>
        <v>167.3</v>
      </c>
      <c r="AB35" s="452">
        <v>148.4</v>
      </c>
      <c r="AC35" s="452">
        <v>18.9</v>
      </c>
    </row>
    <row r="36" spans="1:29" ht="18.75" customHeight="1">
      <c r="A36" s="410">
        <v>3</v>
      </c>
      <c r="B36" s="452">
        <v>19.9</v>
      </c>
      <c r="C36" s="453">
        <f>SUM(D36:E36)</f>
        <v>171.70000000000002</v>
      </c>
      <c r="D36" s="452">
        <v>153.8</v>
      </c>
      <c r="E36" s="452">
        <v>17.9</v>
      </c>
      <c r="F36" s="452">
        <v>22.4</v>
      </c>
      <c r="G36" s="453">
        <f>SUM(H36:I36)</f>
        <v>193.3</v>
      </c>
      <c r="H36" s="453">
        <v>171.4</v>
      </c>
      <c r="I36" s="452">
        <v>21.9</v>
      </c>
      <c r="J36" s="452">
        <v>19.3</v>
      </c>
      <c r="K36" s="453">
        <f>SUM(L36:M36)</f>
        <v>174</v>
      </c>
      <c r="L36" s="452">
        <v>148.8</v>
      </c>
      <c r="M36" s="452">
        <v>25.2</v>
      </c>
      <c r="N36" s="452">
        <v>19.3</v>
      </c>
      <c r="O36" s="453">
        <f>SUM(P36:Q36)</f>
        <v>166.4</v>
      </c>
      <c r="P36" s="452">
        <v>147.3</v>
      </c>
      <c r="Q36" s="452">
        <v>19.1</v>
      </c>
      <c r="R36" s="452">
        <v>20.2</v>
      </c>
      <c r="S36" s="453">
        <f>SUM(T36:U36)</f>
        <v>179.39999999999998</v>
      </c>
      <c r="T36" s="452">
        <v>155.7</v>
      </c>
      <c r="U36" s="452">
        <v>23.7</v>
      </c>
      <c r="V36" s="454" t="s">
        <v>305</v>
      </c>
      <c r="W36" s="454" t="s">
        <v>305</v>
      </c>
      <c r="X36" s="454" t="s">
        <v>305</v>
      </c>
      <c r="Y36" s="454" t="s">
        <v>305</v>
      </c>
      <c r="Z36" s="452">
        <v>19.9</v>
      </c>
      <c r="AA36" s="453">
        <f>SUM(AB36:AC36)</f>
        <v>160.7</v>
      </c>
      <c r="AB36" s="452">
        <v>143.7</v>
      </c>
      <c r="AC36" s="452">
        <v>17</v>
      </c>
    </row>
    <row r="37" spans="1:29" ht="18.75" customHeight="1">
      <c r="A37" s="410">
        <v>4</v>
      </c>
      <c r="B37" s="452">
        <v>21.8</v>
      </c>
      <c r="C37" s="453">
        <f>SUM(D37:E37)</f>
        <v>188.10000000000002</v>
      </c>
      <c r="D37" s="452">
        <v>170.3</v>
      </c>
      <c r="E37" s="452">
        <v>17.8</v>
      </c>
      <c r="F37" s="452">
        <v>21.4</v>
      </c>
      <c r="G37" s="453">
        <f>SUM(H37:I37)</f>
        <v>184</v>
      </c>
      <c r="H37" s="453">
        <v>165.6</v>
      </c>
      <c r="I37" s="452">
        <v>18.4</v>
      </c>
      <c r="J37" s="452">
        <v>21.4</v>
      </c>
      <c r="K37" s="453">
        <f>SUM(L37:M37)</f>
        <v>188.8</v>
      </c>
      <c r="L37" s="452">
        <v>164.4</v>
      </c>
      <c r="M37" s="452">
        <v>24.4</v>
      </c>
      <c r="N37" s="452">
        <v>20.3</v>
      </c>
      <c r="O37" s="453">
        <f>SUM(P37:Q37)</f>
        <v>176.8</v>
      </c>
      <c r="P37" s="452">
        <v>155.4</v>
      </c>
      <c r="Q37" s="452">
        <v>21.4</v>
      </c>
      <c r="R37" s="452">
        <v>21.1</v>
      </c>
      <c r="S37" s="453">
        <f>SUM(T37:U37)</f>
        <v>182</v>
      </c>
      <c r="T37" s="452">
        <v>162.3</v>
      </c>
      <c r="U37" s="452">
        <v>19.7</v>
      </c>
      <c r="V37" s="454" t="s">
        <v>305</v>
      </c>
      <c r="W37" s="454" t="s">
        <v>305</v>
      </c>
      <c r="X37" s="454" t="s">
        <v>305</v>
      </c>
      <c r="Y37" s="454" t="s">
        <v>305</v>
      </c>
      <c r="Z37" s="452">
        <v>20.9</v>
      </c>
      <c r="AA37" s="453">
        <f>SUM(AB37:AC37)</f>
        <v>169.6</v>
      </c>
      <c r="AB37" s="452">
        <v>152.6</v>
      </c>
      <c r="AC37" s="452">
        <v>17</v>
      </c>
    </row>
    <row r="38" spans="1:29" ht="18.75" customHeight="1">
      <c r="A38" s="411"/>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row>
    <row r="39" spans="1:29" ht="18.75" customHeight="1">
      <c r="A39" s="410">
        <v>5</v>
      </c>
      <c r="B39" s="452">
        <v>18.9</v>
      </c>
      <c r="C39" s="453">
        <f>SUM(D39:E39)</f>
        <v>162.1</v>
      </c>
      <c r="D39" s="452">
        <v>145.6</v>
      </c>
      <c r="E39" s="452">
        <v>16.5</v>
      </c>
      <c r="F39" s="452">
        <v>19.5</v>
      </c>
      <c r="G39" s="453">
        <f>SUM(H39:I39)</f>
        <v>172.7</v>
      </c>
      <c r="H39" s="453">
        <v>152.5</v>
      </c>
      <c r="I39" s="452">
        <v>20.2</v>
      </c>
      <c r="J39" s="452">
        <v>19</v>
      </c>
      <c r="K39" s="453">
        <f>SUM(L39:M39)</f>
        <v>170.4</v>
      </c>
      <c r="L39" s="452">
        <v>146.9</v>
      </c>
      <c r="M39" s="452">
        <v>23.5</v>
      </c>
      <c r="N39" s="452">
        <v>18.6</v>
      </c>
      <c r="O39" s="453">
        <f>SUM(P39:Q39)</f>
        <v>161.9</v>
      </c>
      <c r="P39" s="452">
        <v>142.8</v>
      </c>
      <c r="Q39" s="452">
        <v>19.1</v>
      </c>
      <c r="R39" s="452">
        <v>19.2</v>
      </c>
      <c r="S39" s="453">
        <f>SUM(T39:U39)</f>
        <v>163</v>
      </c>
      <c r="T39" s="452">
        <v>147.5</v>
      </c>
      <c r="U39" s="452">
        <v>15.5</v>
      </c>
      <c r="V39" s="454" t="s">
        <v>305</v>
      </c>
      <c r="W39" s="454" t="s">
        <v>305</v>
      </c>
      <c r="X39" s="454" t="s">
        <v>305</v>
      </c>
      <c r="Y39" s="454" t="s">
        <v>305</v>
      </c>
      <c r="Z39" s="452">
        <v>20.3</v>
      </c>
      <c r="AA39" s="453">
        <f>SUM(AB39:AC39)</f>
        <v>162</v>
      </c>
      <c r="AB39" s="452">
        <v>146.1</v>
      </c>
      <c r="AC39" s="452">
        <v>15.9</v>
      </c>
    </row>
    <row r="40" spans="1:29" ht="18.75" customHeight="1">
      <c r="A40" s="410">
        <v>6</v>
      </c>
      <c r="B40" s="452">
        <v>21.9</v>
      </c>
      <c r="C40" s="453">
        <f>SUM(D40:E40)</f>
        <v>187.70000000000002</v>
      </c>
      <c r="D40" s="452">
        <v>170.4</v>
      </c>
      <c r="E40" s="452">
        <v>17.3</v>
      </c>
      <c r="F40" s="452">
        <v>21.4</v>
      </c>
      <c r="G40" s="453">
        <f>SUM(H40:I40)</f>
        <v>182.89999999999998</v>
      </c>
      <c r="H40" s="453">
        <v>163.7</v>
      </c>
      <c r="I40" s="452">
        <v>19.2</v>
      </c>
      <c r="J40" s="452">
        <v>21.8</v>
      </c>
      <c r="K40" s="453">
        <f>SUM(L40:M40)</f>
        <v>194.60000000000002</v>
      </c>
      <c r="L40" s="452">
        <v>167.8</v>
      </c>
      <c r="M40" s="452">
        <v>26.8</v>
      </c>
      <c r="N40" s="452">
        <v>20.1</v>
      </c>
      <c r="O40" s="453">
        <f>SUM(P40:Q40)</f>
        <v>175.3</v>
      </c>
      <c r="P40" s="452">
        <v>153.8</v>
      </c>
      <c r="Q40" s="452">
        <v>21.5</v>
      </c>
      <c r="R40" s="452">
        <v>21.6</v>
      </c>
      <c r="S40" s="453">
        <f>SUM(T40:U40)</f>
        <v>181.79999999999998</v>
      </c>
      <c r="T40" s="452">
        <v>165.2</v>
      </c>
      <c r="U40" s="452">
        <v>16.6</v>
      </c>
      <c r="V40" s="454" t="s">
        <v>305</v>
      </c>
      <c r="W40" s="454" t="s">
        <v>305</v>
      </c>
      <c r="X40" s="454" t="s">
        <v>305</v>
      </c>
      <c r="Y40" s="454" t="s">
        <v>305</v>
      </c>
      <c r="Z40" s="452">
        <v>21.1</v>
      </c>
      <c r="AA40" s="453">
        <f>SUM(AB40:AC40)</f>
        <v>168.1</v>
      </c>
      <c r="AB40" s="452">
        <v>150.4</v>
      </c>
      <c r="AC40" s="452">
        <v>17.7</v>
      </c>
    </row>
    <row r="41" spans="1:29" ht="18.75" customHeight="1">
      <c r="A41" s="410">
        <v>7</v>
      </c>
      <c r="B41" s="452">
        <v>21</v>
      </c>
      <c r="C41" s="453">
        <f>SUM(D41:E41)</f>
        <v>181.5</v>
      </c>
      <c r="D41" s="452">
        <v>164</v>
      </c>
      <c r="E41" s="452">
        <v>17.5</v>
      </c>
      <c r="F41" s="452">
        <v>21.1</v>
      </c>
      <c r="G41" s="453">
        <f>SUM(H41:I41)</f>
        <v>177.70000000000002</v>
      </c>
      <c r="H41" s="453">
        <v>161.4</v>
      </c>
      <c r="I41" s="452">
        <v>16.3</v>
      </c>
      <c r="J41" s="452">
        <v>20.1</v>
      </c>
      <c r="K41" s="453">
        <f>SUM(L41:M41)</f>
        <v>181.20000000000002</v>
      </c>
      <c r="L41" s="452">
        <v>154.4</v>
      </c>
      <c r="M41" s="452">
        <v>26.8</v>
      </c>
      <c r="N41" s="452">
        <v>20.4</v>
      </c>
      <c r="O41" s="453">
        <f>SUM(P41:Q41)</f>
        <v>175.7</v>
      </c>
      <c r="P41" s="452">
        <v>155</v>
      </c>
      <c r="Q41" s="452">
        <v>20.7</v>
      </c>
      <c r="R41" s="452">
        <v>20.9</v>
      </c>
      <c r="S41" s="453">
        <f>SUM(T41:U41)</f>
        <v>176.5</v>
      </c>
      <c r="T41" s="452">
        <v>160.1</v>
      </c>
      <c r="U41" s="452">
        <v>16.4</v>
      </c>
      <c r="V41" s="454" t="s">
        <v>305</v>
      </c>
      <c r="W41" s="454" t="s">
        <v>305</v>
      </c>
      <c r="X41" s="454" t="s">
        <v>305</v>
      </c>
      <c r="Y41" s="454" t="s">
        <v>305</v>
      </c>
      <c r="Z41" s="452">
        <v>21</v>
      </c>
      <c r="AA41" s="453">
        <f>SUM(AB41:AC41)</f>
        <v>167.4</v>
      </c>
      <c r="AB41" s="452">
        <v>150.9</v>
      </c>
      <c r="AC41" s="452">
        <v>16.5</v>
      </c>
    </row>
    <row r="42" spans="1:29" ht="18.75" customHeight="1">
      <c r="A42" s="410">
        <v>8</v>
      </c>
      <c r="B42" s="452">
        <v>18.9</v>
      </c>
      <c r="C42" s="453">
        <f>SUM(D42:E42)</f>
        <v>163.79999999999998</v>
      </c>
      <c r="D42" s="452">
        <v>146.2</v>
      </c>
      <c r="E42" s="452">
        <v>17.6</v>
      </c>
      <c r="F42" s="452">
        <v>19.8</v>
      </c>
      <c r="G42" s="453">
        <f>SUM(H42:I42)</f>
        <v>170.29999999999998</v>
      </c>
      <c r="H42" s="453">
        <v>153.6</v>
      </c>
      <c r="I42" s="452">
        <v>16.7</v>
      </c>
      <c r="J42" s="452">
        <v>18.7</v>
      </c>
      <c r="K42" s="453">
        <f>SUM(L42:M42)</f>
        <v>168.9</v>
      </c>
      <c r="L42" s="452">
        <v>143</v>
      </c>
      <c r="M42" s="452">
        <v>25.9</v>
      </c>
      <c r="N42" s="452">
        <v>18.5</v>
      </c>
      <c r="O42" s="453">
        <f>SUM(P42:Q42)</f>
        <v>159.1</v>
      </c>
      <c r="P42" s="452">
        <v>142.5</v>
      </c>
      <c r="Q42" s="452">
        <v>16.6</v>
      </c>
      <c r="R42" s="452">
        <v>19</v>
      </c>
      <c r="S42" s="453">
        <f>SUM(T42:U42)</f>
        <v>160.5</v>
      </c>
      <c r="T42" s="452">
        <v>144.9</v>
      </c>
      <c r="U42" s="452">
        <v>15.6</v>
      </c>
      <c r="V42" s="454" t="s">
        <v>305</v>
      </c>
      <c r="W42" s="454" t="s">
        <v>305</v>
      </c>
      <c r="X42" s="454" t="s">
        <v>305</v>
      </c>
      <c r="Y42" s="454" t="s">
        <v>305</v>
      </c>
      <c r="Z42" s="452">
        <v>20.4</v>
      </c>
      <c r="AA42" s="453">
        <f>SUM(AB42:AC42)</f>
        <v>163.2</v>
      </c>
      <c r="AB42" s="452">
        <v>144</v>
      </c>
      <c r="AC42" s="452">
        <v>19.2</v>
      </c>
    </row>
    <row r="43" spans="1:29" ht="18.75" customHeight="1">
      <c r="A43" s="411"/>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row>
    <row r="44" spans="1:29" ht="18.75" customHeight="1">
      <c r="A44" s="410">
        <v>9</v>
      </c>
      <c r="B44" s="452">
        <v>21.6</v>
      </c>
      <c r="C44" s="453">
        <f>SUM(D44:E44)</f>
        <v>185.5</v>
      </c>
      <c r="D44" s="452">
        <v>168.5</v>
      </c>
      <c r="E44" s="452">
        <v>17</v>
      </c>
      <c r="F44" s="452">
        <v>21</v>
      </c>
      <c r="G44" s="453">
        <f>SUM(H44:I44)</f>
        <v>182.5</v>
      </c>
      <c r="H44" s="453">
        <v>164.4</v>
      </c>
      <c r="I44" s="452">
        <v>18.1</v>
      </c>
      <c r="J44" s="452">
        <v>21</v>
      </c>
      <c r="K44" s="453">
        <f>SUM(L44:M44)</f>
        <v>189.1</v>
      </c>
      <c r="L44" s="452">
        <v>161.2</v>
      </c>
      <c r="M44" s="452">
        <v>27.9</v>
      </c>
      <c r="N44" s="452">
        <v>19.1</v>
      </c>
      <c r="O44" s="453">
        <f>SUM(P44:Q44)</f>
        <v>167.1</v>
      </c>
      <c r="P44" s="452">
        <v>150</v>
      </c>
      <c r="Q44" s="452">
        <v>17.1</v>
      </c>
      <c r="R44" s="452">
        <v>20.5</v>
      </c>
      <c r="S44" s="453">
        <f>SUM(T44:U44)</f>
        <v>174.7</v>
      </c>
      <c r="T44" s="452">
        <v>157.2</v>
      </c>
      <c r="U44" s="452">
        <v>17.5</v>
      </c>
      <c r="V44" s="454" t="s">
        <v>305</v>
      </c>
      <c r="W44" s="454" t="s">
        <v>305</v>
      </c>
      <c r="X44" s="454" t="s">
        <v>305</v>
      </c>
      <c r="Y44" s="454" t="s">
        <v>305</v>
      </c>
      <c r="Z44" s="452">
        <v>20.6</v>
      </c>
      <c r="AA44" s="453">
        <f>SUM(AB44:AC44)</f>
        <v>166.1</v>
      </c>
      <c r="AB44" s="452">
        <v>146</v>
      </c>
      <c r="AC44" s="452">
        <v>20.1</v>
      </c>
    </row>
    <row r="45" spans="1:29" ht="18.75" customHeight="1">
      <c r="A45" s="410">
        <v>10</v>
      </c>
      <c r="B45" s="452">
        <v>20.1</v>
      </c>
      <c r="C45" s="453">
        <f>SUM(D45:E45)</f>
        <v>173.2</v>
      </c>
      <c r="D45" s="452">
        <v>156.6</v>
      </c>
      <c r="E45" s="452">
        <v>16.6</v>
      </c>
      <c r="F45" s="452">
        <v>21</v>
      </c>
      <c r="G45" s="453">
        <f>SUM(H45:I45)</f>
        <v>182.7</v>
      </c>
      <c r="H45" s="453">
        <v>164.6</v>
      </c>
      <c r="I45" s="452">
        <v>18.1</v>
      </c>
      <c r="J45" s="452">
        <v>20.3</v>
      </c>
      <c r="K45" s="453">
        <f>SUM(L45:M45)</f>
        <v>184.1</v>
      </c>
      <c r="L45" s="452">
        <v>155.7</v>
      </c>
      <c r="M45" s="452">
        <v>28.4</v>
      </c>
      <c r="N45" s="452">
        <v>19.9</v>
      </c>
      <c r="O45" s="453">
        <f>SUM(P45:Q45)</f>
        <v>169.3</v>
      </c>
      <c r="P45" s="452">
        <v>152</v>
      </c>
      <c r="Q45" s="452">
        <v>17.3</v>
      </c>
      <c r="R45" s="452">
        <v>20.3</v>
      </c>
      <c r="S45" s="453">
        <f>SUM(T45:U45)</f>
        <v>171.20000000000002</v>
      </c>
      <c r="T45" s="452">
        <v>155.9</v>
      </c>
      <c r="U45" s="452">
        <v>15.3</v>
      </c>
      <c r="V45" s="454" t="s">
        <v>305</v>
      </c>
      <c r="W45" s="454" t="s">
        <v>305</v>
      </c>
      <c r="X45" s="454" t="s">
        <v>305</v>
      </c>
      <c r="Y45" s="454" t="s">
        <v>305</v>
      </c>
      <c r="Z45" s="452">
        <v>21.4</v>
      </c>
      <c r="AA45" s="453">
        <f>SUM(AB45:AC45)</f>
        <v>173</v>
      </c>
      <c r="AB45" s="452">
        <v>152</v>
      </c>
      <c r="AC45" s="452">
        <v>21</v>
      </c>
    </row>
    <row r="46" spans="1:29" ht="18.75" customHeight="1">
      <c r="A46" s="410">
        <v>11</v>
      </c>
      <c r="B46" s="452">
        <v>22</v>
      </c>
      <c r="C46" s="453">
        <f>SUM(D46:E46)</f>
        <v>186.6</v>
      </c>
      <c r="D46" s="452">
        <v>172.2</v>
      </c>
      <c r="E46" s="452">
        <v>14.4</v>
      </c>
      <c r="F46" s="452">
        <v>21.5</v>
      </c>
      <c r="G46" s="453">
        <f>SUM(H46:I46)</f>
        <v>187.2</v>
      </c>
      <c r="H46" s="453">
        <v>167.2</v>
      </c>
      <c r="I46" s="452">
        <v>20</v>
      </c>
      <c r="J46" s="452">
        <v>21.1</v>
      </c>
      <c r="K46" s="453">
        <f>SUM(L46:M46)</f>
        <v>192.8</v>
      </c>
      <c r="L46" s="452">
        <v>163</v>
      </c>
      <c r="M46" s="452">
        <v>29.8</v>
      </c>
      <c r="N46" s="452">
        <v>20.1</v>
      </c>
      <c r="O46" s="453">
        <f>SUM(P46:Q46)</f>
        <v>171.3</v>
      </c>
      <c r="P46" s="452">
        <v>153.3</v>
      </c>
      <c r="Q46" s="452">
        <v>18</v>
      </c>
      <c r="R46" s="452">
        <v>20.7</v>
      </c>
      <c r="S46" s="453">
        <f>SUM(T46:U46)</f>
        <v>174</v>
      </c>
      <c r="T46" s="452">
        <v>158.6</v>
      </c>
      <c r="U46" s="452">
        <v>15.4</v>
      </c>
      <c r="V46" s="454" t="s">
        <v>305</v>
      </c>
      <c r="W46" s="454" t="s">
        <v>305</v>
      </c>
      <c r="X46" s="454" t="s">
        <v>305</v>
      </c>
      <c r="Y46" s="454" t="s">
        <v>305</v>
      </c>
      <c r="Z46" s="452">
        <v>20.6</v>
      </c>
      <c r="AA46" s="453">
        <f>SUM(AB46:AC46)</f>
        <v>169.5</v>
      </c>
      <c r="AB46" s="452">
        <v>146.7</v>
      </c>
      <c r="AC46" s="452">
        <v>22.8</v>
      </c>
    </row>
    <row r="47" spans="1:29" ht="18.75" customHeight="1">
      <c r="A47" s="410">
        <v>12</v>
      </c>
      <c r="B47" s="452">
        <v>20.9</v>
      </c>
      <c r="C47" s="453">
        <f>SUM(D47:E47)</f>
        <v>175.5</v>
      </c>
      <c r="D47" s="452">
        <v>162.1</v>
      </c>
      <c r="E47" s="452">
        <v>13.4</v>
      </c>
      <c r="F47" s="452">
        <v>21.6</v>
      </c>
      <c r="G47" s="453">
        <f>SUM(H47:I47)</f>
        <v>186.4</v>
      </c>
      <c r="H47" s="453">
        <v>164</v>
      </c>
      <c r="I47" s="452">
        <v>22.4</v>
      </c>
      <c r="J47" s="452">
        <v>20.8</v>
      </c>
      <c r="K47" s="453">
        <f>SUM(L47:M47)</f>
        <v>188</v>
      </c>
      <c r="L47" s="452">
        <v>160.1</v>
      </c>
      <c r="M47" s="452">
        <v>27.9</v>
      </c>
      <c r="N47" s="452">
        <v>19.5</v>
      </c>
      <c r="O47" s="453">
        <f>SUM(P47:Q47)</f>
        <v>166.79999999999998</v>
      </c>
      <c r="P47" s="452">
        <v>150.7</v>
      </c>
      <c r="Q47" s="452">
        <v>16.1</v>
      </c>
      <c r="R47" s="452">
        <v>20.6</v>
      </c>
      <c r="S47" s="453">
        <f>SUM(T47:U47)</f>
        <v>174.5</v>
      </c>
      <c r="T47" s="452">
        <v>157.9</v>
      </c>
      <c r="U47" s="452">
        <v>16.6</v>
      </c>
      <c r="V47" s="454" t="s">
        <v>305</v>
      </c>
      <c r="W47" s="454" t="s">
        <v>305</v>
      </c>
      <c r="X47" s="454" t="s">
        <v>305</v>
      </c>
      <c r="Y47" s="454" t="s">
        <v>305</v>
      </c>
      <c r="Z47" s="452">
        <v>20.3</v>
      </c>
      <c r="AA47" s="453">
        <f>SUM(AB47:AC47)</f>
        <v>164.10000000000002</v>
      </c>
      <c r="AB47" s="452">
        <v>144.3</v>
      </c>
      <c r="AC47" s="452">
        <v>19.8</v>
      </c>
    </row>
    <row r="48" spans="1:29" ht="18.75" customHeight="1">
      <c r="A48" s="415" t="s">
        <v>6</v>
      </c>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row>
    <row r="49" spans="1:29" ht="18.75" customHeight="1">
      <c r="A49" s="412" t="s">
        <v>373</v>
      </c>
      <c r="B49" s="452">
        <v>19.6</v>
      </c>
      <c r="C49" s="453">
        <f>SUM(D49:E49)</f>
        <v>160.2</v>
      </c>
      <c r="D49" s="452">
        <v>154</v>
      </c>
      <c r="E49" s="452">
        <v>6.2</v>
      </c>
      <c r="F49" s="452">
        <v>20.9</v>
      </c>
      <c r="G49" s="453">
        <f>SUM(H49:I49)</f>
        <v>166.1</v>
      </c>
      <c r="H49" s="452">
        <v>157.6</v>
      </c>
      <c r="I49" s="452">
        <v>8.5</v>
      </c>
      <c r="J49" s="452">
        <v>20.4</v>
      </c>
      <c r="K49" s="453">
        <f>SUM(L49:M49)</f>
        <v>161.4</v>
      </c>
      <c r="L49" s="452">
        <v>157.1</v>
      </c>
      <c r="M49" s="452">
        <v>4.3</v>
      </c>
      <c r="N49" s="452">
        <v>19.4</v>
      </c>
      <c r="O49" s="453">
        <f>SUM(P49:Q49)</f>
        <v>159.60000000000002</v>
      </c>
      <c r="P49" s="452">
        <v>152.3</v>
      </c>
      <c r="Q49" s="452">
        <v>7.3</v>
      </c>
      <c r="R49" s="452">
        <v>20.5</v>
      </c>
      <c r="S49" s="453">
        <f>SUM(T49:U49)</f>
        <v>164</v>
      </c>
      <c r="T49" s="452">
        <v>157.7</v>
      </c>
      <c r="U49" s="452">
        <v>6.3</v>
      </c>
      <c r="V49" s="454" t="s">
        <v>305</v>
      </c>
      <c r="W49" s="454" t="s">
        <v>305</v>
      </c>
      <c r="X49" s="454" t="s">
        <v>305</v>
      </c>
      <c r="Y49" s="454" t="s">
        <v>305</v>
      </c>
      <c r="Z49" s="452">
        <v>19.9</v>
      </c>
      <c r="AA49" s="453">
        <f>SUM(AB49:AC49)</f>
        <v>155.2</v>
      </c>
      <c r="AB49" s="452">
        <v>148.2</v>
      </c>
      <c r="AC49" s="452">
        <v>7</v>
      </c>
    </row>
    <row r="50" spans="1:29" ht="18.75" customHeight="1">
      <c r="A50" s="478" t="s">
        <v>462</v>
      </c>
      <c r="B50" s="460">
        <v>20</v>
      </c>
      <c r="C50" s="453">
        <f>SUM(D50:E50)</f>
        <v>160.7</v>
      </c>
      <c r="D50" s="460">
        <v>155</v>
      </c>
      <c r="E50" s="460">
        <v>5.7</v>
      </c>
      <c r="F50" s="460">
        <v>20.6</v>
      </c>
      <c r="G50" s="453">
        <f>SUM(H50:I50)</f>
        <v>165.29999999999998</v>
      </c>
      <c r="H50" s="460">
        <v>159.1</v>
      </c>
      <c r="I50" s="460">
        <v>6.2</v>
      </c>
      <c r="J50" s="460">
        <v>20.4</v>
      </c>
      <c r="K50" s="453">
        <f>SUM(L50:M50)</f>
        <v>161.5</v>
      </c>
      <c r="L50" s="460">
        <v>155.2</v>
      </c>
      <c r="M50" s="460">
        <v>6.3</v>
      </c>
      <c r="N50" s="460">
        <v>19.5</v>
      </c>
      <c r="O50" s="453">
        <f>SUM(P50:Q50)</f>
        <v>156.10000000000002</v>
      </c>
      <c r="P50" s="460">
        <v>150.3</v>
      </c>
      <c r="Q50" s="460">
        <v>5.8</v>
      </c>
      <c r="R50" s="460">
        <v>19.9</v>
      </c>
      <c r="S50" s="453">
        <f>SUM(T50:U50)</f>
        <v>161.70000000000002</v>
      </c>
      <c r="T50" s="460">
        <v>153.9</v>
      </c>
      <c r="U50" s="460">
        <v>7.8</v>
      </c>
      <c r="V50" s="454" t="s">
        <v>305</v>
      </c>
      <c r="W50" s="454" t="s">
        <v>305</v>
      </c>
      <c r="X50" s="454" t="s">
        <v>305</v>
      </c>
      <c r="Y50" s="454" t="s">
        <v>305</v>
      </c>
      <c r="Z50" s="460">
        <v>19.3</v>
      </c>
      <c r="AA50" s="453">
        <f>SUM(AB50:AC50)</f>
        <v>146.1</v>
      </c>
      <c r="AB50" s="460">
        <v>138.1</v>
      </c>
      <c r="AC50" s="460">
        <v>8</v>
      </c>
    </row>
    <row r="51" spans="1:29" ht="18.75" customHeight="1">
      <c r="A51" s="477" t="s">
        <v>417</v>
      </c>
      <c r="B51" s="456">
        <f>AVERAGE(B53:B56,B58:B61,B63:B66)</f>
        <v>19.749999999999996</v>
      </c>
      <c r="C51" s="456">
        <f>AVERAGE(C53:C56,C58:C61,C63:C66)</f>
        <v>158.15</v>
      </c>
      <c r="D51" s="456">
        <f>AVERAGE(D53:D56,D58:D61,D63:D66)</f>
        <v>151.4</v>
      </c>
      <c r="E51" s="456">
        <f>AVERAGE(E53:E56,E58:E61,E63:E66)</f>
        <v>6.75</v>
      </c>
      <c r="F51" s="456">
        <f>AVERAGE(F53:F56,F58:F61,F63:F66)</f>
        <v>20.10833333333333</v>
      </c>
      <c r="G51" s="456">
        <f>AVERAGE(G53:G56,G58:G61,G63:G66)</f>
        <v>157.76666666666665</v>
      </c>
      <c r="H51" s="456">
        <f>AVERAGE(H53:H56,H58:H61,H63:H66)</f>
        <v>152.63333333333335</v>
      </c>
      <c r="I51" s="456">
        <f>AVERAGE(I53:I56,I58:I61,I63:I66)</f>
        <v>5.133333333333334</v>
      </c>
      <c r="J51" s="456">
        <f>AVERAGE(J53:J56,J58:J61,J63:J66)</f>
        <v>20.3</v>
      </c>
      <c r="K51" s="456">
        <f>AVERAGE(K53:K56,K58:K61,K63:K66)</f>
        <v>160.60833333333335</v>
      </c>
      <c r="L51" s="456">
        <f>AVERAGE(L53:L56,L58:L61,L63:L66)</f>
        <v>152.28333333333336</v>
      </c>
      <c r="M51" s="456">
        <f>AVERAGE(M53:M56,M58:M61,M63:M66)</f>
        <v>8.325000000000001</v>
      </c>
      <c r="N51" s="456">
        <f>AVERAGE(N53:N56,N58:N61,N63:N66)</f>
        <v>19.383333333333333</v>
      </c>
      <c r="O51" s="456">
        <f>AVERAGE(O53:O56,O58:O61,O63:O66)</f>
        <v>154.425</v>
      </c>
      <c r="P51" s="456">
        <f>AVERAGE(P53:P56,P58:P61,P63:P66)</f>
        <v>148.65</v>
      </c>
      <c r="Q51" s="456">
        <f>AVERAGE(Q53:Q56,Q58:Q61,Q63:Q66)</f>
        <v>5.775000000000001</v>
      </c>
      <c r="R51" s="456">
        <f>AVERAGE(R53:R56,R58:R61,R63:R66)</f>
        <v>19.8</v>
      </c>
      <c r="S51" s="456">
        <f>AVERAGE(S53:S56,S58:S61,S63:S66)</f>
        <v>159.84166666666667</v>
      </c>
      <c r="T51" s="456">
        <f>AVERAGE(T53:T56,T58:T61,T63:T66)</f>
        <v>152.64166666666668</v>
      </c>
      <c r="U51" s="456">
        <f>AVERAGE(U53:U56,U58:U61,U63:U66)</f>
        <v>7.2</v>
      </c>
      <c r="V51" s="457" t="s">
        <v>305</v>
      </c>
      <c r="W51" s="457" t="s">
        <v>305</v>
      </c>
      <c r="X51" s="457" t="s">
        <v>305</v>
      </c>
      <c r="Y51" s="457" t="s">
        <v>305</v>
      </c>
      <c r="Z51" s="456">
        <f>AVERAGE(Z53:Z56,Z58:Z61,Z63:Z66)</f>
        <v>19.250000000000004</v>
      </c>
      <c r="AA51" s="456">
        <f>AVERAGE(AA53:AA56,AA58:AA61,AA63:AA66)</f>
        <v>149.53333333333333</v>
      </c>
      <c r="AB51" s="456">
        <f>AVERAGE(AB53:AB56,AB58:AB61,AB63:AB66)</f>
        <v>142.60833333333335</v>
      </c>
      <c r="AC51" s="456">
        <f>AVERAGE(AC53:AC56,AC58:AC61,AC63:AC66)</f>
        <v>6.925</v>
      </c>
    </row>
    <row r="52" spans="1:29" ht="18.75" customHeight="1">
      <c r="A52" s="413"/>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row>
    <row r="53" spans="1:29" ht="18.75" customHeight="1">
      <c r="A53" s="412" t="s">
        <v>306</v>
      </c>
      <c r="B53" s="452">
        <v>17.6</v>
      </c>
      <c r="C53" s="453">
        <f>SUM(D53:E53)</f>
        <v>140.8</v>
      </c>
      <c r="D53" s="452">
        <v>135</v>
      </c>
      <c r="E53" s="452">
        <v>5.8</v>
      </c>
      <c r="F53" s="452">
        <v>18.6</v>
      </c>
      <c r="G53" s="453">
        <f>SUM(H53:I53)</f>
        <v>146.5</v>
      </c>
      <c r="H53" s="453">
        <v>139.3</v>
      </c>
      <c r="I53" s="452">
        <v>7.2</v>
      </c>
      <c r="J53" s="452">
        <v>16.4</v>
      </c>
      <c r="K53" s="453">
        <f>SUM(L53:M53)</f>
        <v>133.4</v>
      </c>
      <c r="L53" s="452">
        <v>124</v>
      </c>
      <c r="M53" s="452">
        <v>9.4</v>
      </c>
      <c r="N53" s="452">
        <v>17.4</v>
      </c>
      <c r="O53" s="453">
        <f>SUM(P53:Q53)</f>
        <v>138.6</v>
      </c>
      <c r="P53" s="452">
        <v>133.5</v>
      </c>
      <c r="Q53" s="452">
        <v>5.1</v>
      </c>
      <c r="R53" s="452">
        <v>18.1</v>
      </c>
      <c r="S53" s="453">
        <f>SUM(T53:U53)</f>
        <v>144.6</v>
      </c>
      <c r="T53" s="452">
        <v>139</v>
      </c>
      <c r="U53" s="452">
        <v>5.6</v>
      </c>
      <c r="V53" s="454" t="s">
        <v>305</v>
      </c>
      <c r="W53" s="454" t="s">
        <v>305</v>
      </c>
      <c r="X53" s="454" t="s">
        <v>305</v>
      </c>
      <c r="Y53" s="454" t="s">
        <v>305</v>
      </c>
      <c r="Z53" s="452">
        <v>17.1</v>
      </c>
      <c r="AA53" s="453">
        <f>SUM(AB53:AC53)</f>
        <v>127.80000000000001</v>
      </c>
      <c r="AB53" s="452">
        <v>121.4</v>
      </c>
      <c r="AC53" s="452">
        <v>6.4</v>
      </c>
    </row>
    <row r="54" spans="1:29" ht="18.75" customHeight="1">
      <c r="A54" s="410">
        <v>2</v>
      </c>
      <c r="B54" s="452">
        <v>21.3</v>
      </c>
      <c r="C54" s="453">
        <f>SUM(D54:E54)</f>
        <v>172.1</v>
      </c>
      <c r="D54" s="452">
        <v>164.5</v>
      </c>
      <c r="E54" s="452">
        <v>7.6</v>
      </c>
      <c r="F54" s="452">
        <v>20.4</v>
      </c>
      <c r="G54" s="453">
        <f>SUM(H54:I54)</f>
        <v>161.9</v>
      </c>
      <c r="H54" s="453">
        <v>155.6</v>
      </c>
      <c r="I54" s="452">
        <v>6.3</v>
      </c>
      <c r="J54" s="452">
        <v>22.5</v>
      </c>
      <c r="K54" s="453">
        <f>SUM(L54:M54)</f>
        <v>176.4</v>
      </c>
      <c r="L54" s="452">
        <v>169.4</v>
      </c>
      <c r="M54" s="452">
        <v>7</v>
      </c>
      <c r="N54" s="452">
        <v>19.6</v>
      </c>
      <c r="O54" s="453">
        <f>SUM(P54:Q54)</f>
        <v>156.29999999999998</v>
      </c>
      <c r="P54" s="452">
        <v>151.1</v>
      </c>
      <c r="Q54" s="452">
        <v>5.2</v>
      </c>
      <c r="R54" s="452">
        <v>20.2</v>
      </c>
      <c r="S54" s="453">
        <f>SUM(T54:U54)</f>
        <v>161.79999999999998</v>
      </c>
      <c r="T54" s="452">
        <v>155.1</v>
      </c>
      <c r="U54" s="452">
        <v>6.7</v>
      </c>
      <c r="V54" s="454" t="s">
        <v>305</v>
      </c>
      <c r="W54" s="454" t="s">
        <v>305</v>
      </c>
      <c r="X54" s="454" t="s">
        <v>305</v>
      </c>
      <c r="Y54" s="454" t="s">
        <v>305</v>
      </c>
      <c r="Z54" s="452">
        <v>18.7</v>
      </c>
      <c r="AA54" s="453">
        <f>SUM(AB54:AC54)</f>
        <v>145.4</v>
      </c>
      <c r="AB54" s="452">
        <v>139</v>
      </c>
      <c r="AC54" s="452">
        <v>6.4</v>
      </c>
    </row>
    <row r="55" spans="1:29" ht="18.75" customHeight="1">
      <c r="A55" s="410">
        <v>3</v>
      </c>
      <c r="B55" s="452">
        <v>19.1</v>
      </c>
      <c r="C55" s="453">
        <f>SUM(D55:E55)</f>
        <v>154.1</v>
      </c>
      <c r="D55" s="452">
        <v>146.9</v>
      </c>
      <c r="E55" s="452">
        <v>7.2</v>
      </c>
      <c r="F55" s="452">
        <v>21.7</v>
      </c>
      <c r="G55" s="453">
        <f>SUM(H55:I55)</f>
        <v>171.5</v>
      </c>
      <c r="H55" s="453">
        <v>163.1</v>
      </c>
      <c r="I55" s="452">
        <v>8.4</v>
      </c>
      <c r="J55" s="452">
        <v>18.9</v>
      </c>
      <c r="K55" s="453">
        <f>SUM(L55:M55)</f>
        <v>152.9</v>
      </c>
      <c r="L55" s="452">
        <v>141.1</v>
      </c>
      <c r="M55" s="452">
        <v>11.8</v>
      </c>
      <c r="N55" s="452">
        <v>19.6</v>
      </c>
      <c r="O55" s="453">
        <f>SUM(P55:Q55)</f>
        <v>156.2</v>
      </c>
      <c r="P55" s="452">
        <v>149.2</v>
      </c>
      <c r="Q55" s="452">
        <v>7</v>
      </c>
      <c r="R55" s="452">
        <v>19.5</v>
      </c>
      <c r="S55" s="453">
        <f>SUM(T55:U55)</f>
        <v>157.60000000000002</v>
      </c>
      <c r="T55" s="452">
        <v>149.8</v>
      </c>
      <c r="U55" s="452">
        <v>7.8</v>
      </c>
      <c r="V55" s="454" t="s">
        <v>305</v>
      </c>
      <c r="W55" s="454" t="s">
        <v>305</v>
      </c>
      <c r="X55" s="454" t="s">
        <v>305</v>
      </c>
      <c r="Y55" s="454" t="s">
        <v>305</v>
      </c>
      <c r="Z55" s="452">
        <v>18.8</v>
      </c>
      <c r="AA55" s="453">
        <f>SUM(AB55:AC55)</f>
        <v>145.9</v>
      </c>
      <c r="AB55" s="452">
        <v>138.6</v>
      </c>
      <c r="AC55" s="452">
        <v>7.3</v>
      </c>
    </row>
    <row r="56" spans="1:29" ht="18.75" customHeight="1">
      <c r="A56" s="410">
        <v>4</v>
      </c>
      <c r="B56" s="452">
        <v>20.9</v>
      </c>
      <c r="C56" s="453">
        <f>SUM(D56:E56)</f>
        <v>168.2</v>
      </c>
      <c r="D56" s="452">
        <v>160.1</v>
      </c>
      <c r="E56" s="452">
        <v>8.1</v>
      </c>
      <c r="F56" s="452">
        <v>20.4</v>
      </c>
      <c r="G56" s="453">
        <f>SUM(H56:I56)</f>
        <v>162.6</v>
      </c>
      <c r="H56" s="453">
        <v>158.6</v>
      </c>
      <c r="I56" s="452">
        <v>4</v>
      </c>
      <c r="J56" s="452">
        <v>21.6</v>
      </c>
      <c r="K56" s="453">
        <f>SUM(L56:M56)</f>
        <v>168.3</v>
      </c>
      <c r="L56" s="452">
        <v>160.8</v>
      </c>
      <c r="M56" s="452">
        <v>7.5</v>
      </c>
      <c r="N56" s="452">
        <v>20.1</v>
      </c>
      <c r="O56" s="453">
        <f>SUM(P56:Q56)</f>
        <v>160.7</v>
      </c>
      <c r="P56" s="452">
        <v>154</v>
      </c>
      <c r="Q56" s="452">
        <v>6.7</v>
      </c>
      <c r="R56" s="452">
        <v>20.8</v>
      </c>
      <c r="S56" s="453">
        <f>SUM(T56:U56)</f>
        <v>167.70000000000002</v>
      </c>
      <c r="T56" s="452">
        <v>160.4</v>
      </c>
      <c r="U56" s="452">
        <v>7.3</v>
      </c>
      <c r="V56" s="454" t="s">
        <v>305</v>
      </c>
      <c r="W56" s="454" t="s">
        <v>305</v>
      </c>
      <c r="X56" s="454" t="s">
        <v>305</v>
      </c>
      <c r="Y56" s="454" t="s">
        <v>305</v>
      </c>
      <c r="Z56" s="452">
        <v>20.9</v>
      </c>
      <c r="AA56" s="453">
        <f>SUM(AB56:AC56)</f>
        <v>165.79999999999998</v>
      </c>
      <c r="AB56" s="452">
        <v>157.7</v>
      </c>
      <c r="AC56" s="452">
        <v>8.1</v>
      </c>
    </row>
    <row r="57" spans="1:29" ht="18.75" customHeight="1">
      <c r="A57" s="411"/>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row>
    <row r="58" spans="1:29" ht="18.75" customHeight="1">
      <c r="A58" s="410">
        <v>5</v>
      </c>
      <c r="B58" s="452">
        <v>18.1</v>
      </c>
      <c r="C58" s="453">
        <f>SUM(D58:E58)</f>
        <v>145.79999999999998</v>
      </c>
      <c r="D58" s="452">
        <v>137.7</v>
      </c>
      <c r="E58" s="452">
        <v>8.1</v>
      </c>
      <c r="F58" s="452">
        <v>19</v>
      </c>
      <c r="G58" s="453">
        <f>SUM(H58:I58)</f>
        <v>153.29999999999998</v>
      </c>
      <c r="H58" s="453">
        <v>146.6</v>
      </c>
      <c r="I58" s="452">
        <v>6.7</v>
      </c>
      <c r="J58" s="452">
        <v>19.4</v>
      </c>
      <c r="K58" s="453">
        <f>SUM(L58:M58)</f>
        <v>151.5</v>
      </c>
      <c r="L58" s="452">
        <v>145.4</v>
      </c>
      <c r="M58" s="452">
        <v>6.1</v>
      </c>
      <c r="N58" s="452">
        <v>18.3</v>
      </c>
      <c r="O58" s="453">
        <f>SUM(P58:Q58)</f>
        <v>148.6</v>
      </c>
      <c r="P58" s="452">
        <v>140.1</v>
      </c>
      <c r="Q58" s="452">
        <v>8.5</v>
      </c>
      <c r="R58" s="452">
        <v>19.2</v>
      </c>
      <c r="S58" s="453">
        <f>SUM(T58:U58)</f>
        <v>153.7</v>
      </c>
      <c r="T58" s="452">
        <v>148</v>
      </c>
      <c r="U58" s="452">
        <v>5.7</v>
      </c>
      <c r="V58" s="454" t="s">
        <v>305</v>
      </c>
      <c r="W58" s="454" t="s">
        <v>305</v>
      </c>
      <c r="X58" s="454" t="s">
        <v>305</v>
      </c>
      <c r="Y58" s="454" t="s">
        <v>305</v>
      </c>
      <c r="Z58" s="452">
        <v>19.5</v>
      </c>
      <c r="AA58" s="453">
        <f>SUM(AB58:AC58)</f>
        <v>150.9</v>
      </c>
      <c r="AB58" s="452">
        <v>144.9</v>
      </c>
      <c r="AC58" s="452">
        <v>6</v>
      </c>
    </row>
    <row r="59" spans="1:29" ht="18.75" customHeight="1">
      <c r="A59" s="410">
        <v>6</v>
      </c>
      <c r="B59" s="452">
        <v>21.1</v>
      </c>
      <c r="C59" s="453">
        <f>SUM(D59:E59)</f>
        <v>169</v>
      </c>
      <c r="D59" s="452">
        <v>161.7</v>
      </c>
      <c r="E59" s="452">
        <v>7.3</v>
      </c>
      <c r="F59" s="452">
        <v>20.6</v>
      </c>
      <c r="G59" s="453">
        <f>SUM(H59:I59)</f>
        <v>160.29999999999998</v>
      </c>
      <c r="H59" s="453">
        <v>156.1</v>
      </c>
      <c r="I59" s="452">
        <v>4.2</v>
      </c>
      <c r="J59" s="452">
        <v>22.4</v>
      </c>
      <c r="K59" s="453">
        <f>SUM(L59:M59)</f>
        <v>174.20000000000002</v>
      </c>
      <c r="L59" s="452">
        <v>168.3</v>
      </c>
      <c r="M59" s="452">
        <v>5.9</v>
      </c>
      <c r="N59" s="452">
        <v>19.6</v>
      </c>
      <c r="O59" s="453">
        <f>SUM(P59:Q59)</f>
        <v>158.1</v>
      </c>
      <c r="P59" s="452">
        <v>150.4</v>
      </c>
      <c r="Q59" s="452">
        <v>7.7</v>
      </c>
      <c r="R59" s="452">
        <v>20.9</v>
      </c>
      <c r="S59" s="453">
        <f>SUM(T59:U59)</f>
        <v>168.60000000000002</v>
      </c>
      <c r="T59" s="452">
        <v>161.3</v>
      </c>
      <c r="U59" s="452">
        <v>7.3</v>
      </c>
      <c r="V59" s="454" t="s">
        <v>305</v>
      </c>
      <c r="W59" s="454" t="s">
        <v>305</v>
      </c>
      <c r="X59" s="454" t="s">
        <v>305</v>
      </c>
      <c r="Y59" s="454" t="s">
        <v>305</v>
      </c>
      <c r="Z59" s="452">
        <v>19.9</v>
      </c>
      <c r="AA59" s="453">
        <f>SUM(AB59:AC59)</f>
        <v>154.79999999999998</v>
      </c>
      <c r="AB59" s="452">
        <v>148.6</v>
      </c>
      <c r="AC59" s="452">
        <v>6.2</v>
      </c>
    </row>
    <row r="60" spans="1:29" ht="18.75" customHeight="1">
      <c r="A60" s="410">
        <v>7</v>
      </c>
      <c r="B60" s="452">
        <v>20</v>
      </c>
      <c r="C60" s="453">
        <f>SUM(D60:E60)</f>
        <v>165.1</v>
      </c>
      <c r="D60" s="452">
        <v>157.5</v>
      </c>
      <c r="E60" s="452">
        <v>7.6</v>
      </c>
      <c r="F60" s="452">
        <v>20.8</v>
      </c>
      <c r="G60" s="453">
        <f>SUM(H60:I60)</f>
        <v>161</v>
      </c>
      <c r="H60" s="453">
        <v>157.9</v>
      </c>
      <c r="I60" s="452">
        <v>3.1</v>
      </c>
      <c r="J60" s="452">
        <v>20.3</v>
      </c>
      <c r="K60" s="453">
        <f>SUM(L60:M60)</f>
        <v>159.89999999999998</v>
      </c>
      <c r="L60" s="452">
        <v>152.7</v>
      </c>
      <c r="M60" s="452">
        <v>7.2</v>
      </c>
      <c r="N60" s="452">
        <v>20.8</v>
      </c>
      <c r="O60" s="453">
        <f>SUM(P60:Q60)</f>
        <v>165.8</v>
      </c>
      <c r="P60" s="452">
        <v>159</v>
      </c>
      <c r="Q60" s="452">
        <v>6.8</v>
      </c>
      <c r="R60" s="452">
        <v>20.1</v>
      </c>
      <c r="S60" s="453">
        <f>SUM(T60:U60)</f>
        <v>163</v>
      </c>
      <c r="T60" s="452">
        <v>155.8</v>
      </c>
      <c r="U60" s="452">
        <v>7.2</v>
      </c>
      <c r="V60" s="454" t="s">
        <v>305</v>
      </c>
      <c r="W60" s="454" t="s">
        <v>305</v>
      </c>
      <c r="X60" s="454" t="s">
        <v>305</v>
      </c>
      <c r="Y60" s="454" t="s">
        <v>305</v>
      </c>
      <c r="Z60" s="452">
        <v>19.8</v>
      </c>
      <c r="AA60" s="453">
        <f>SUM(AB60:AC60)</f>
        <v>152.10000000000002</v>
      </c>
      <c r="AB60" s="452">
        <v>147.3</v>
      </c>
      <c r="AC60" s="452">
        <v>4.8</v>
      </c>
    </row>
    <row r="61" spans="1:29" ht="18.75" customHeight="1">
      <c r="A61" s="410">
        <v>8</v>
      </c>
      <c r="B61" s="452">
        <v>18</v>
      </c>
      <c r="C61" s="453">
        <f>SUM(D61:E61)</f>
        <v>146.4</v>
      </c>
      <c r="D61" s="452">
        <v>137.6</v>
      </c>
      <c r="E61" s="452">
        <v>8.8</v>
      </c>
      <c r="F61" s="452">
        <v>18.8</v>
      </c>
      <c r="G61" s="453">
        <f>SUM(H61:I61)</f>
        <v>144.9</v>
      </c>
      <c r="H61" s="453">
        <v>141.4</v>
      </c>
      <c r="I61" s="452">
        <v>3.5</v>
      </c>
      <c r="J61" s="452">
        <v>19.2</v>
      </c>
      <c r="K61" s="453">
        <f>SUM(L61:M61)</f>
        <v>151.7</v>
      </c>
      <c r="L61" s="452">
        <v>144</v>
      </c>
      <c r="M61" s="452">
        <v>7.7</v>
      </c>
      <c r="N61" s="452">
        <v>17.7</v>
      </c>
      <c r="O61" s="453">
        <f>SUM(P61:Q61)</f>
        <v>139.9</v>
      </c>
      <c r="P61" s="452">
        <v>135.9</v>
      </c>
      <c r="Q61" s="452">
        <v>4</v>
      </c>
      <c r="R61" s="452">
        <v>18.9</v>
      </c>
      <c r="S61" s="453">
        <f>SUM(T61:U61)</f>
        <v>152</v>
      </c>
      <c r="T61" s="452">
        <v>145.6</v>
      </c>
      <c r="U61" s="452">
        <v>6.4</v>
      </c>
      <c r="V61" s="454" t="s">
        <v>305</v>
      </c>
      <c r="W61" s="454" t="s">
        <v>305</v>
      </c>
      <c r="X61" s="454" t="s">
        <v>305</v>
      </c>
      <c r="Y61" s="454" t="s">
        <v>305</v>
      </c>
      <c r="Z61" s="452">
        <v>19.1</v>
      </c>
      <c r="AA61" s="453">
        <f>SUM(AB61:AC61)</f>
        <v>148</v>
      </c>
      <c r="AB61" s="452">
        <v>141.7</v>
      </c>
      <c r="AC61" s="452">
        <v>6.3</v>
      </c>
    </row>
    <row r="62" spans="1:29" ht="18.75" customHeight="1">
      <c r="A62" s="411"/>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row>
    <row r="63" spans="1:29" ht="18.75" customHeight="1">
      <c r="A63" s="410">
        <v>9</v>
      </c>
      <c r="B63" s="452">
        <v>21</v>
      </c>
      <c r="C63" s="453">
        <f>SUM(D63:E63)</f>
        <v>162</v>
      </c>
      <c r="D63" s="452">
        <v>154.7</v>
      </c>
      <c r="E63" s="452">
        <v>7.3</v>
      </c>
      <c r="F63" s="452">
        <v>20.2</v>
      </c>
      <c r="G63" s="453">
        <f>SUM(H63:I63)</f>
        <v>157.7</v>
      </c>
      <c r="H63" s="453">
        <v>153.6</v>
      </c>
      <c r="I63" s="452">
        <v>4.1</v>
      </c>
      <c r="J63" s="452">
        <v>21.2</v>
      </c>
      <c r="K63" s="453">
        <f>SUM(L63:M63)</f>
        <v>167.29999999999998</v>
      </c>
      <c r="L63" s="452">
        <v>159.2</v>
      </c>
      <c r="M63" s="452">
        <v>8.1</v>
      </c>
      <c r="N63" s="452">
        <v>19.4</v>
      </c>
      <c r="O63" s="453">
        <f>SUM(P63:Q63)</f>
        <v>155.79999999999998</v>
      </c>
      <c r="P63" s="452">
        <v>150.7</v>
      </c>
      <c r="Q63" s="452">
        <v>5.1</v>
      </c>
      <c r="R63" s="452">
        <v>20.2</v>
      </c>
      <c r="S63" s="453">
        <f>SUM(T63:U63)</f>
        <v>162.6</v>
      </c>
      <c r="T63" s="452">
        <v>155.7</v>
      </c>
      <c r="U63" s="452">
        <v>6.9</v>
      </c>
      <c r="V63" s="454" t="s">
        <v>305</v>
      </c>
      <c r="W63" s="454" t="s">
        <v>305</v>
      </c>
      <c r="X63" s="454" t="s">
        <v>305</v>
      </c>
      <c r="Y63" s="454" t="s">
        <v>305</v>
      </c>
      <c r="Z63" s="452">
        <v>19.5</v>
      </c>
      <c r="AA63" s="453">
        <f>SUM(AB63:AC63)</f>
        <v>151.2</v>
      </c>
      <c r="AB63" s="452">
        <v>143.5</v>
      </c>
      <c r="AC63" s="452">
        <v>7.7</v>
      </c>
    </row>
    <row r="64" spans="1:29" ht="18.75" customHeight="1">
      <c r="A64" s="410">
        <v>10</v>
      </c>
      <c r="B64" s="452">
        <v>19.2</v>
      </c>
      <c r="C64" s="453">
        <f>SUM(D64:E64)</f>
        <v>152.20000000000002</v>
      </c>
      <c r="D64" s="452">
        <v>147.3</v>
      </c>
      <c r="E64" s="452">
        <v>4.9</v>
      </c>
      <c r="F64" s="452">
        <v>20.2</v>
      </c>
      <c r="G64" s="453">
        <f>SUM(H64:I64)</f>
        <v>158.39999999999998</v>
      </c>
      <c r="H64" s="453">
        <v>154.2</v>
      </c>
      <c r="I64" s="452">
        <v>4.2</v>
      </c>
      <c r="J64" s="452">
        <v>19.7</v>
      </c>
      <c r="K64" s="453">
        <f>SUM(L64:M64)</f>
        <v>158.4</v>
      </c>
      <c r="L64" s="452">
        <v>147.9</v>
      </c>
      <c r="M64" s="452">
        <v>10.5</v>
      </c>
      <c r="N64" s="452">
        <v>20</v>
      </c>
      <c r="O64" s="453">
        <f>SUM(P64:Q64)</f>
        <v>157.89999999999998</v>
      </c>
      <c r="P64" s="452">
        <v>152.7</v>
      </c>
      <c r="Q64" s="452">
        <v>5.2</v>
      </c>
      <c r="R64" s="452">
        <v>19.8</v>
      </c>
      <c r="S64" s="453">
        <f>SUM(T64:U64)</f>
        <v>159.9</v>
      </c>
      <c r="T64" s="452">
        <v>152.4</v>
      </c>
      <c r="U64" s="452">
        <v>7.5</v>
      </c>
      <c r="V64" s="454" t="s">
        <v>305</v>
      </c>
      <c r="W64" s="454" t="s">
        <v>305</v>
      </c>
      <c r="X64" s="454" t="s">
        <v>305</v>
      </c>
      <c r="Y64" s="454" t="s">
        <v>305</v>
      </c>
      <c r="Z64" s="452">
        <v>19.9</v>
      </c>
      <c r="AA64" s="453">
        <f>SUM(AB64:AC64)</f>
        <v>155.8</v>
      </c>
      <c r="AB64" s="452">
        <v>147.5</v>
      </c>
      <c r="AC64" s="452">
        <v>8.3</v>
      </c>
    </row>
    <row r="65" spans="1:29" ht="18.75" customHeight="1">
      <c r="A65" s="410">
        <v>11</v>
      </c>
      <c r="B65" s="452">
        <v>21.1</v>
      </c>
      <c r="C65" s="453">
        <f>SUM(D65:E65)</f>
        <v>167.3</v>
      </c>
      <c r="D65" s="452">
        <v>162.8</v>
      </c>
      <c r="E65" s="452">
        <v>4.5</v>
      </c>
      <c r="F65" s="452">
        <v>20.9</v>
      </c>
      <c r="G65" s="453">
        <f>SUM(H65:I65)</f>
        <v>161.5</v>
      </c>
      <c r="H65" s="453">
        <v>157.4</v>
      </c>
      <c r="I65" s="452">
        <v>4.1</v>
      </c>
      <c r="J65" s="452">
        <v>21.2</v>
      </c>
      <c r="K65" s="453">
        <f>SUM(L65:M65)</f>
        <v>167.89999999999998</v>
      </c>
      <c r="L65" s="452">
        <v>159.2</v>
      </c>
      <c r="M65" s="452">
        <v>8.7</v>
      </c>
      <c r="N65" s="452">
        <v>20.1</v>
      </c>
      <c r="O65" s="453">
        <f>SUM(P65:Q65)</f>
        <v>158.70000000000002</v>
      </c>
      <c r="P65" s="452">
        <v>153.9</v>
      </c>
      <c r="Q65" s="452">
        <v>4.8</v>
      </c>
      <c r="R65" s="452">
        <v>20</v>
      </c>
      <c r="S65" s="453">
        <f>SUM(T65:U65)</f>
        <v>164.1</v>
      </c>
      <c r="T65" s="452">
        <v>154.6</v>
      </c>
      <c r="U65" s="452">
        <v>9.5</v>
      </c>
      <c r="V65" s="454" t="s">
        <v>305</v>
      </c>
      <c r="W65" s="454" t="s">
        <v>305</v>
      </c>
      <c r="X65" s="454" t="s">
        <v>305</v>
      </c>
      <c r="Y65" s="454" t="s">
        <v>305</v>
      </c>
      <c r="Z65" s="452">
        <v>19</v>
      </c>
      <c r="AA65" s="453">
        <f>SUM(AB65:AC65)</f>
        <v>151.2</v>
      </c>
      <c r="AB65" s="452">
        <v>142.2</v>
      </c>
      <c r="AC65" s="452">
        <v>9</v>
      </c>
    </row>
    <row r="66" spans="1:29" ht="18.75" customHeight="1">
      <c r="A66" s="409">
        <v>12</v>
      </c>
      <c r="B66" s="461">
        <v>19.6</v>
      </c>
      <c r="C66" s="461">
        <f>SUM(D66:E66)</f>
        <v>154.8</v>
      </c>
      <c r="D66" s="461">
        <v>151</v>
      </c>
      <c r="E66" s="461">
        <v>3.8</v>
      </c>
      <c r="F66" s="461">
        <v>19.7</v>
      </c>
      <c r="G66" s="461">
        <f>SUM(H66:I66)</f>
        <v>153.60000000000002</v>
      </c>
      <c r="H66" s="461">
        <v>147.8</v>
      </c>
      <c r="I66" s="461">
        <v>5.8</v>
      </c>
      <c r="J66" s="461">
        <v>20.8</v>
      </c>
      <c r="K66" s="461">
        <f>SUM(L66:M66)</f>
        <v>165.4</v>
      </c>
      <c r="L66" s="461">
        <v>155.4</v>
      </c>
      <c r="M66" s="461">
        <v>10</v>
      </c>
      <c r="N66" s="461">
        <v>20</v>
      </c>
      <c r="O66" s="461">
        <f>SUM(P66:Q66)</f>
        <v>156.5</v>
      </c>
      <c r="P66" s="461">
        <v>153.3</v>
      </c>
      <c r="Q66" s="461">
        <v>3.2</v>
      </c>
      <c r="R66" s="461">
        <v>19.9</v>
      </c>
      <c r="S66" s="461">
        <f>SUM(T66:U66)</f>
        <v>162.5</v>
      </c>
      <c r="T66" s="461">
        <v>154</v>
      </c>
      <c r="U66" s="461">
        <v>8.5</v>
      </c>
      <c r="V66" s="462" t="s">
        <v>305</v>
      </c>
      <c r="W66" s="462" t="s">
        <v>305</v>
      </c>
      <c r="X66" s="462" t="s">
        <v>305</v>
      </c>
      <c r="Y66" s="462" t="s">
        <v>305</v>
      </c>
      <c r="Z66" s="461">
        <v>18.8</v>
      </c>
      <c r="AA66" s="461">
        <f>SUM(AB66:AC66)</f>
        <v>145.5</v>
      </c>
      <c r="AB66" s="461">
        <v>138.9</v>
      </c>
      <c r="AC66" s="461">
        <v>6.6</v>
      </c>
    </row>
    <row r="67" spans="1:29" ht="18.75" customHeight="1">
      <c r="A67" s="3" t="s">
        <v>419</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8.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8.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8.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sheetData>
  <sheetProtection/>
  <mergeCells count="36">
    <mergeCell ref="A1:D1"/>
    <mergeCell ref="A3:AC3"/>
    <mergeCell ref="B5:U5"/>
    <mergeCell ref="X7:X9"/>
    <mergeCell ref="Y7:Y9"/>
    <mergeCell ref="Z7:Z9"/>
    <mergeCell ref="AA7:AA9"/>
    <mergeCell ref="AB7:AB9"/>
    <mergeCell ref="AC7:AC9"/>
    <mergeCell ref="R7:R9"/>
    <mergeCell ref="S7:S9"/>
    <mergeCell ref="T7:T9"/>
    <mergeCell ref="U7:U9"/>
    <mergeCell ref="V7:V9"/>
    <mergeCell ref="W7:W9"/>
    <mergeCell ref="L7:L9"/>
    <mergeCell ref="M7:M9"/>
    <mergeCell ref="N7:N9"/>
    <mergeCell ref="O7:O9"/>
    <mergeCell ref="P7:P9"/>
    <mergeCell ref="Q7:Q9"/>
    <mergeCell ref="F7:F9"/>
    <mergeCell ref="G7:G9"/>
    <mergeCell ref="H7:H9"/>
    <mergeCell ref="I7:I9"/>
    <mergeCell ref="J7:J9"/>
    <mergeCell ref="K7:K9"/>
    <mergeCell ref="B7:B9"/>
    <mergeCell ref="C7:C9"/>
    <mergeCell ref="D7:D9"/>
    <mergeCell ref="E7:E9"/>
    <mergeCell ref="B6:E6"/>
    <mergeCell ref="F6:I6"/>
    <mergeCell ref="V5:Y6"/>
    <mergeCell ref="Z5:AC6"/>
    <mergeCell ref="AA1:AC1"/>
  </mergeCells>
  <printOptions horizontalCentered="1"/>
  <pageMargins left="0.5118110236220472" right="0.5118110236220472" top="0.5511811023622047" bottom="0.35433070866141736" header="0" footer="0"/>
  <pageSetup fitToHeight="1" fitToWidth="1" horizontalDpi="600" verticalDpi="600" orientation="landscape" paperSize="8" scale="6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C70"/>
  <sheetViews>
    <sheetView zoomScalePageLayoutView="0" workbookViewId="0" topLeftCell="A1">
      <selection activeCell="A1" sqref="A1:B1"/>
    </sheetView>
  </sheetViews>
  <sheetFormatPr defaultColWidth="8.796875" defaultRowHeight="18.75" customHeight="1"/>
  <cols>
    <col min="1" max="1" width="13.09765625" style="0" customWidth="1"/>
    <col min="2" max="16384" width="8.09765625" style="0" customWidth="1"/>
  </cols>
  <sheetData>
    <row r="1" spans="1:29" ht="18.75" customHeight="1">
      <c r="A1" s="236" t="s">
        <v>455</v>
      </c>
      <c r="B1" s="236"/>
      <c r="C1" s="30"/>
      <c r="D1" s="30"/>
      <c r="E1" s="3"/>
      <c r="F1" s="3"/>
      <c r="G1" s="3"/>
      <c r="H1" s="3"/>
      <c r="I1" s="3"/>
      <c r="J1" s="3"/>
      <c r="K1" s="3"/>
      <c r="L1" s="3"/>
      <c r="M1" s="3"/>
      <c r="N1" s="3"/>
      <c r="O1" s="3"/>
      <c r="P1" s="3"/>
      <c r="Q1" s="3"/>
      <c r="R1" s="3"/>
      <c r="S1" s="3"/>
      <c r="T1" s="3"/>
      <c r="U1" s="3"/>
      <c r="V1" s="3"/>
      <c r="W1" s="3"/>
      <c r="X1" s="3"/>
      <c r="Y1" s="3"/>
      <c r="Z1" s="3"/>
      <c r="AA1" s="213" t="s">
        <v>454</v>
      </c>
      <c r="AB1" s="213"/>
      <c r="AC1" s="213"/>
    </row>
    <row r="2" spans="1:29"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ht="18.75" customHeight="1">
      <c r="A3" s="200" t="s">
        <v>464</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row>
    <row r="4" spans="1:29" ht="18.75" customHeight="1" thickBot="1">
      <c r="A4" s="414" t="s">
        <v>453</v>
      </c>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16" t="s">
        <v>452</v>
      </c>
    </row>
    <row r="5" spans="1:29" ht="18.75" customHeight="1">
      <c r="A5" s="451" t="s">
        <v>405</v>
      </c>
      <c r="B5" s="447" t="s">
        <v>72</v>
      </c>
      <c r="C5" s="469"/>
      <c r="D5" s="469"/>
      <c r="E5" s="470"/>
      <c r="F5" s="447" t="s">
        <v>446</v>
      </c>
      <c r="G5" s="469"/>
      <c r="H5" s="469"/>
      <c r="I5" s="470"/>
      <c r="J5" s="444" t="s">
        <v>445</v>
      </c>
      <c r="K5" s="443"/>
      <c r="L5" s="443"/>
      <c r="M5" s="443"/>
      <c r="N5" s="443"/>
      <c r="O5" s="443"/>
      <c r="P5" s="443"/>
      <c r="Q5" s="443"/>
      <c r="R5" s="443"/>
      <c r="S5" s="443"/>
      <c r="T5" s="443"/>
      <c r="U5" s="443"/>
      <c r="V5" s="443"/>
      <c r="W5" s="443"/>
      <c r="X5" s="443"/>
      <c r="Y5" s="443"/>
      <c r="Z5" s="443"/>
      <c r="AA5" s="443"/>
      <c r="AB5" s="443"/>
      <c r="AC5" s="443"/>
    </row>
    <row r="6" spans="1:29" ht="18.75" customHeight="1">
      <c r="A6" s="428"/>
      <c r="B6" s="471"/>
      <c r="C6" s="472"/>
      <c r="D6" s="472"/>
      <c r="E6" s="473"/>
      <c r="F6" s="471"/>
      <c r="G6" s="472"/>
      <c r="H6" s="472"/>
      <c r="I6" s="473"/>
      <c r="J6" s="430" t="s">
        <v>434</v>
      </c>
      <c r="K6" s="429"/>
      <c r="L6" s="429"/>
      <c r="M6" s="431"/>
      <c r="N6" s="430" t="s">
        <v>383</v>
      </c>
      <c r="O6" s="429"/>
      <c r="P6" s="429"/>
      <c r="Q6" s="431"/>
      <c r="R6" s="430" t="s">
        <v>433</v>
      </c>
      <c r="S6" s="429"/>
      <c r="T6" s="429"/>
      <c r="U6" s="431"/>
      <c r="V6" s="430" t="s">
        <v>432</v>
      </c>
      <c r="W6" s="429"/>
      <c r="X6" s="429"/>
      <c r="Y6" s="431"/>
      <c r="Z6" s="430" t="s">
        <v>380</v>
      </c>
      <c r="AA6" s="429"/>
      <c r="AB6" s="429"/>
      <c r="AC6" s="429"/>
    </row>
    <row r="7" spans="1:29" ht="18.75" customHeight="1">
      <c r="A7" s="428"/>
      <c r="B7" s="425" t="s">
        <v>427</v>
      </c>
      <c r="C7" s="425" t="s">
        <v>426</v>
      </c>
      <c r="D7" s="425" t="s">
        <v>425</v>
      </c>
      <c r="E7" s="425" t="s">
        <v>424</v>
      </c>
      <c r="F7" s="425" t="s">
        <v>427</v>
      </c>
      <c r="G7" s="425" t="s">
        <v>426</v>
      </c>
      <c r="H7" s="425" t="s">
        <v>425</v>
      </c>
      <c r="I7" s="425" t="s">
        <v>424</v>
      </c>
      <c r="J7" s="425" t="s">
        <v>427</v>
      </c>
      <c r="K7" s="425" t="s">
        <v>426</v>
      </c>
      <c r="L7" s="425" t="s">
        <v>425</v>
      </c>
      <c r="M7" s="425" t="s">
        <v>424</v>
      </c>
      <c r="N7" s="425" t="s">
        <v>427</v>
      </c>
      <c r="O7" s="425" t="s">
        <v>426</v>
      </c>
      <c r="P7" s="425" t="s">
        <v>425</v>
      </c>
      <c r="Q7" s="425" t="s">
        <v>424</v>
      </c>
      <c r="R7" s="425" t="s">
        <v>427</v>
      </c>
      <c r="S7" s="425" t="s">
        <v>426</v>
      </c>
      <c r="T7" s="425" t="s">
        <v>425</v>
      </c>
      <c r="U7" s="425" t="s">
        <v>424</v>
      </c>
      <c r="V7" s="425" t="s">
        <v>427</v>
      </c>
      <c r="W7" s="425" t="s">
        <v>426</v>
      </c>
      <c r="X7" s="425" t="s">
        <v>425</v>
      </c>
      <c r="Y7" s="425" t="s">
        <v>424</v>
      </c>
      <c r="Z7" s="425" t="s">
        <v>427</v>
      </c>
      <c r="AA7" s="425" t="s">
        <v>426</v>
      </c>
      <c r="AB7" s="425" t="s">
        <v>425</v>
      </c>
      <c r="AC7" s="424" t="s">
        <v>424</v>
      </c>
    </row>
    <row r="8" spans="1:29" ht="18.75" customHeight="1">
      <c r="A8" s="423" t="s">
        <v>423</v>
      </c>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3"/>
    </row>
    <row r="9" spans="1:29" ht="18.75" customHeight="1">
      <c r="A9" s="420" t="s">
        <v>422</v>
      </c>
      <c r="B9" s="466"/>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4"/>
    </row>
    <row r="10" spans="1:29" ht="18.75" customHeight="1">
      <c r="A10" s="415" t="s">
        <v>374</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row>
    <row r="11" spans="1:29" ht="18.75" customHeight="1">
      <c r="A11" s="412" t="s">
        <v>373</v>
      </c>
      <c r="B11" s="452">
        <v>21.9</v>
      </c>
      <c r="C11" s="453">
        <f>SUM(D11:E11)</f>
        <v>167.39999999999998</v>
      </c>
      <c r="D11" s="452">
        <v>161.7</v>
      </c>
      <c r="E11" s="452">
        <v>5.7</v>
      </c>
      <c r="F11" s="452">
        <v>20.1</v>
      </c>
      <c r="G11" s="453">
        <f>SUM(H11:I11)</f>
        <v>151.9</v>
      </c>
      <c r="H11" s="452">
        <v>144.5</v>
      </c>
      <c r="I11" s="452">
        <v>7.4</v>
      </c>
      <c r="J11" s="452">
        <v>20.7</v>
      </c>
      <c r="K11" s="453">
        <f>SUM(L11:M11)</f>
        <v>159.6</v>
      </c>
      <c r="L11" s="452">
        <v>151.5</v>
      </c>
      <c r="M11" s="452">
        <v>8.1</v>
      </c>
      <c r="N11" s="452">
        <v>21.9</v>
      </c>
      <c r="O11" s="453">
        <f>SUM(P11:Q11)</f>
        <v>158.39999999999998</v>
      </c>
      <c r="P11" s="452">
        <v>153.7</v>
      </c>
      <c r="Q11" s="452">
        <v>4.7</v>
      </c>
      <c r="R11" s="452">
        <v>21.1</v>
      </c>
      <c r="S11" s="453">
        <f>SUM(T11:U11)</f>
        <v>170.2</v>
      </c>
      <c r="T11" s="452">
        <v>155</v>
      </c>
      <c r="U11" s="452">
        <v>15.2</v>
      </c>
      <c r="V11" s="452">
        <v>19.3</v>
      </c>
      <c r="W11" s="453">
        <f>SUM(X11:Y11)</f>
        <v>144.7</v>
      </c>
      <c r="X11" s="452">
        <v>141.2</v>
      </c>
      <c r="Y11" s="452">
        <v>3.5</v>
      </c>
      <c r="Z11" s="452">
        <v>20.7</v>
      </c>
      <c r="AA11" s="453">
        <f>SUM(AB11:AC11)</f>
        <v>160.60000000000002</v>
      </c>
      <c r="AB11" s="452">
        <v>153.8</v>
      </c>
      <c r="AC11" s="452">
        <v>6.8</v>
      </c>
    </row>
    <row r="12" spans="1:29" ht="18.75" customHeight="1">
      <c r="A12" s="478" t="s">
        <v>462</v>
      </c>
      <c r="B12" s="452">
        <v>21.5</v>
      </c>
      <c r="C12" s="453">
        <f>SUM(D12:E12)</f>
        <v>158.9</v>
      </c>
      <c r="D12" s="452">
        <v>150.9</v>
      </c>
      <c r="E12" s="452">
        <v>8</v>
      </c>
      <c r="F12" s="452">
        <v>18.9</v>
      </c>
      <c r="G12" s="453">
        <f>SUM(H12:I12)</f>
        <v>144.1</v>
      </c>
      <c r="H12" s="452">
        <v>137</v>
      </c>
      <c r="I12" s="452">
        <v>7.1</v>
      </c>
      <c r="J12" s="452">
        <v>20.5</v>
      </c>
      <c r="K12" s="453">
        <f>SUM(L12:M12)</f>
        <v>158</v>
      </c>
      <c r="L12" s="452">
        <v>151.3</v>
      </c>
      <c r="M12" s="452">
        <v>6.7</v>
      </c>
      <c r="N12" s="452">
        <v>21.8</v>
      </c>
      <c r="O12" s="453">
        <f>SUM(P12:Q12)</f>
        <v>171</v>
      </c>
      <c r="P12" s="452">
        <v>165.7</v>
      </c>
      <c r="Q12" s="452">
        <v>5.3</v>
      </c>
      <c r="R12" s="452">
        <v>21.2</v>
      </c>
      <c r="S12" s="453">
        <f>SUM(T12:U12)</f>
        <v>158.4</v>
      </c>
      <c r="T12" s="452">
        <v>154.9</v>
      </c>
      <c r="U12" s="452">
        <v>3.5</v>
      </c>
      <c r="V12" s="452">
        <v>19.2</v>
      </c>
      <c r="W12" s="453">
        <f>SUM(X12:Y12)</f>
        <v>147.79999999999998</v>
      </c>
      <c r="X12" s="452">
        <v>145.2</v>
      </c>
      <c r="Y12" s="452">
        <v>2.6</v>
      </c>
      <c r="Z12" s="452">
        <v>20.5</v>
      </c>
      <c r="AA12" s="453">
        <f>SUM(AB12:AC12)</f>
        <v>158.60000000000002</v>
      </c>
      <c r="AB12" s="452">
        <v>147.3</v>
      </c>
      <c r="AC12" s="452">
        <v>11.3</v>
      </c>
    </row>
    <row r="13" spans="1:29" ht="18.75" customHeight="1">
      <c r="A13" s="477" t="s">
        <v>417</v>
      </c>
      <c r="B13" s="456">
        <f>AVERAGE(B15:B18,B20:B23,B25:B28)</f>
        <v>21.058333333333334</v>
      </c>
      <c r="C13" s="456">
        <f>AVERAGE(C15:C18,C20:C23,C25:C28)</f>
        <v>156.39166666666665</v>
      </c>
      <c r="D13" s="456">
        <f>AVERAGE(D15:D18,D20:D23,D25:D28)</f>
        <v>148.3083333333333</v>
      </c>
      <c r="E13" s="456">
        <f>AVERAGE(E15:E18,E20:E23,E25:E28)</f>
        <v>8.083333333333334</v>
      </c>
      <c r="F13" s="456">
        <f>AVERAGE(F15:F18,F20:F23,F25:F28)</f>
        <v>18.808333333333334</v>
      </c>
      <c r="G13" s="456">
        <f>AVERAGE(G15:G18,G20:G23,G25:G28)</f>
        <v>143.49166666666667</v>
      </c>
      <c r="H13" s="456">
        <f>AVERAGE(H15:H18,H20:H23,H25:H28)</f>
        <v>136.41666666666666</v>
      </c>
      <c r="I13" s="456">
        <f>AVERAGE(I15:I18,I20:I23,I25:I28)</f>
        <v>7.075</v>
      </c>
      <c r="J13" s="456">
        <f>AVERAGE(J15:J18,J20:J23,J25:J28)</f>
        <v>20.25</v>
      </c>
      <c r="K13" s="456">
        <f>AVERAGE(K15:K18,K20:K23,K25:K28)</f>
        <v>155.65833333333333</v>
      </c>
      <c r="L13" s="456">
        <f>AVERAGE(L15:L18,L20:L23,L25:L28)</f>
        <v>149.61666666666667</v>
      </c>
      <c r="M13" s="456">
        <f>AVERAGE(M15:M18,M20:M23,M25:M28)</f>
        <v>6.041666666666667</v>
      </c>
      <c r="N13" s="456">
        <f>AVERAGE(N15:N18,N20:N23,N25:N28)</f>
        <v>21.241666666666667</v>
      </c>
      <c r="O13" s="456">
        <f>AVERAGE(O15:O18,O20:O23,O25:O28)</f>
        <v>164.10833333333335</v>
      </c>
      <c r="P13" s="456">
        <f>AVERAGE(P15:P18,P20:P23,P25:P28)</f>
        <v>161.35833333333332</v>
      </c>
      <c r="Q13" s="456">
        <f>AVERAGE(Q15:Q18,Q20:Q23,Q25:Q28)</f>
        <v>2.75</v>
      </c>
      <c r="R13" s="456">
        <f>AVERAGE(R15:R18,R20:R23,R25:R28)</f>
        <v>20.683333333333334</v>
      </c>
      <c r="S13" s="456">
        <f>AVERAGE(S15:S18,S20:S23,S25:S28)</f>
        <v>155.35</v>
      </c>
      <c r="T13" s="456">
        <f>AVERAGE(T15:T18,T20:T23,T25:T28)</f>
        <v>151.85833333333335</v>
      </c>
      <c r="U13" s="456">
        <f>AVERAGE(U15:U18,U20:U23,U25:U28)</f>
        <v>3.4916666666666667</v>
      </c>
      <c r="V13" s="456">
        <f>AVERAGE(V15:V18,V20:V23,V25:V28)</f>
        <v>19.408333333333335</v>
      </c>
      <c r="W13" s="456">
        <f>AVERAGE(W15:W18,W20:W23,W25:W28)</f>
        <v>148.3166666666667</v>
      </c>
      <c r="X13" s="456">
        <f>AVERAGE(X15:X18,X20:X23,X25:X28)</f>
        <v>145.50833333333335</v>
      </c>
      <c r="Y13" s="456">
        <f>AVERAGE(Y15:Y18,Y20:Y23,Y25:Y28)</f>
        <v>2.8083333333333336</v>
      </c>
      <c r="Z13" s="456">
        <f>AVERAGE(Z15:Z18,Z20:Z23,Z25:Z28)</f>
        <v>19.991666666666667</v>
      </c>
      <c r="AA13" s="456">
        <f>AVERAGE(AA15:AA18,AA20:AA23,AA25:AA28)</f>
        <v>156.70000000000002</v>
      </c>
      <c r="AB13" s="456">
        <f>AVERAGE(AB15:AB18,AB20:AB23,AB25:AB28)</f>
        <v>145.36666666666667</v>
      </c>
      <c r="AC13" s="456">
        <f>AVERAGE(AC15:AC18,AC20:AC23,AC25:AC28)</f>
        <v>11.333333333333334</v>
      </c>
    </row>
    <row r="14" spans="1:29" ht="18.75" customHeight="1">
      <c r="A14" s="413"/>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row>
    <row r="15" spans="1:29" ht="18.75" customHeight="1">
      <c r="A15" s="412" t="s">
        <v>306</v>
      </c>
      <c r="B15" s="452">
        <v>18.8</v>
      </c>
      <c r="C15" s="453">
        <f>SUM(D15:E15)</f>
        <v>140.4</v>
      </c>
      <c r="D15" s="452">
        <v>132.9</v>
      </c>
      <c r="E15" s="452">
        <v>7.5</v>
      </c>
      <c r="F15" s="452">
        <v>17.9</v>
      </c>
      <c r="G15" s="453">
        <f>SUM(H15:I15)</f>
        <v>135.4</v>
      </c>
      <c r="H15" s="452">
        <v>129.6</v>
      </c>
      <c r="I15" s="452">
        <v>5.8</v>
      </c>
      <c r="J15" s="452">
        <v>19.1</v>
      </c>
      <c r="K15" s="453">
        <f>SUM(L15:M15)</f>
        <v>146.1</v>
      </c>
      <c r="L15" s="452">
        <v>140</v>
      </c>
      <c r="M15" s="452">
        <v>6.1</v>
      </c>
      <c r="N15" s="452">
        <v>21.6</v>
      </c>
      <c r="O15" s="453">
        <f>SUM(P15:Q15)</f>
        <v>168.29999999999998</v>
      </c>
      <c r="P15" s="452">
        <v>164.1</v>
      </c>
      <c r="Q15" s="452">
        <v>4.2</v>
      </c>
      <c r="R15" s="452">
        <v>19.3</v>
      </c>
      <c r="S15" s="453">
        <f>SUM(T15:U15)</f>
        <v>145.5</v>
      </c>
      <c r="T15" s="452">
        <v>141.4</v>
      </c>
      <c r="U15" s="452">
        <v>4.1</v>
      </c>
      <c r="V15" s="452">
        <v>18.1</v>
      </c>
      <c r="W15" s="453">
        <f>SUM(X15:Y15)</f>
        <v>137.8</v>
      </c>
      <c r="X15" s="452">
        <v>135.3</v>
      </c>
      <c r="Y15" s="452">
        <v>2.5</v>
      </c>
      <c r="Z15" s="452">
        <v>18.4</v>
      </c>
      <c r="AA15" s="453">
        <f>SUM(AB15:AC15)</f>
        <v>141.5</v>
      </c>
      <c r="AB15" s="452">
        <v>131</v>
      </c>
      <c r="AC15" s="452">
        <v>10.5</v>
      </c>
    </row>
    <row r="16" spans="1:29" ht="18.75" customHeight="1">
      <c r="A16" s="410">
        <v>2</v>
      </c>
      <c r="B16" s="452">
        <v>20.9</v>
      </c>
      <c r="C16" s="453">
        <f>SUM(D16:E16)</f>
        <v>154.4</v>
      </c>
      <c r="D16" s="452">
        <v>147.3</v>
      </c>
      <c r="E16" s="452">
        <v>7.1</v>
      </c>
      <c r="F16" s="452">
        <v>18.1</v>
      </c>
      <c r="G16" s="453">
        <f>SUM(H16:I16)</f>
        <v>139.39999999999998</v>
      </c>
      <c r="H16" s="452">
        <v>132.2</v>
      </c>
      <c r="I16" s="452">
        <v>7.2</v>
      </c>
      <c r="J16" s="452">
        <v>19.9</v>
      </c>
      <c r="K16" s="453">
        <f>SUM(L16:M16)</f>
        <v>152.39999999999998</v>
      </c>
      <c r="L16" s="452">
        <v>146.7</v>
      </c>
      <c r="M16" s="452">
        <v>5.7</v>
      </c>
      <c r="N16" s="452">
        <v>21</v>
      </c>
      <c r="O16" s="453">
        <f>SUM(P16:Q16)</f>
        <v>163.2</v>
      </c>
      <c r="P16" s="452">
        <v>161.5</v>
      </c>
      <c r="Q16" s="452">
        <v>1.7</v>
      </c>
      <c r="R16" s="452">
        <v>20.9</v>
      </c>
      <c r="S16" s="453">
        <f>SUM(T16:U16)</f>
        <v>157.1</v>
      </c>
      <c r="T16" s="452">
        <v>153.4</v>
      </c>
      <c r="U16" s="452">
        <v>3.7</v>
      </c>
      <c r="V16" s="452">
        <v>18.8</v>
      </c>
      <c r="W16" s="453">
        <f>SUM(X16:Y16)</f>
        <v>143.8</v>
      </c>
      <c r="X16" s="452">
        <v>140.5</v>
      </c>
      <c r="Y16" s="452">
        <v>3.3</v>
      </c>
      <c r="Z16" s="452">
        <v>19.3</v>
      </c>
      <c r="AA16" s="453">
        <f>SUM(AB16:AC16)</f>
        <v>148.9</v>
      </c>
      <c r="AB16" s="452">
        <v>138.6</v>
      </c>
      <c r="AC16" s="452">
        <v>10.3</v>
      </c>
    </row>
    <row r="17" spans="1:29" ht="18.75" customHeight="1">
      <c r="A17" s="410">
        <v>3</v>
      </c>
      <c r="B17" s="452">
        <v>20.7</v>
      </c>
      <c r="C17" s="453">
        <f>SUM(D17:E17)</f>
        <v>153.8</v>
      </c>
      <c r="D17" s="452">
        <v>144.9</v>
      </c>
      <c r="E17" s="452">
        <v>8.9</v>
      </c>
      <c r="F17" s="452">
        <v>18.5</v>
      </c>
      <c r="G17" s="453">
        <f>SUM(H17:I17)</f>
        <v>144.6</v>
      </c>
      <c r="H17" s="452">
        <v>136.6</v>
      </c>
      <c r="I17" s="452">
        <v>8</v>
      </c>
      <c r="J17" s="452">
        <v>19.9</v>
      </c>
      <c r="K17" s="453">
        <f>SUM(L17:M17)</f>
        <v>153.3</v>
      </c>
      <c r="L17" s="452">
        <v>146.8</v>
      </c>
      <c r="M17" s="452">
        <v>6.5</v>
      </c>
      <c r="N17" s="452">
        <v>21.2</v>
      </c>
      <c r="O17" s="453">
        <f>SUM(P17:Q17)</f>
        <v>163.9</v>
      </c>
      <c r="P17" s="452">
        <v>161.5</v>
      </c>
      <c r="Q17" s="452">
        <v>2.4</v>
      </c>
      <c r="R17" s="452">
        <v>19.9</v>
      </c>
      <c r="S17" s="453">
        <f>SUM(T17:U17)</f>
        <v>149.5</v>
      </c>
      <c r="T17" s="452">
        <v>146</v>
      </c>
      <c r="U17" s="452">
        <v>3.5</v>
      </c>
      <c r="V17" s="452">
        <v>19.4</v>
      </c>
      <c r="W17" s="453">
        <f>SUM(X17:Y17)</f>
        <v>149.9</v>
      </c>
      <c r="X17" s="452">
        <v>146</v>
      </c>
      <c r="Y17" s="452">
        <v>3.9</v>
      </c>
      <c r="Z17" s="452">
        <v>19.6</v>
      </c>
      <c r="AA17" s="453">
        <f>SUM(AB17:AC17)</f>
        <v>153.5</v>
      </c>
      <c r="AB17" s="452">
        <v>141.4</v>
      </c>
      <c r="AC17" s="452">
        <v>12.1</v>
      </c>
    </row>
    <row r="18" spans="1:29" ht="18.75" customHeight="1">
      <c r="A18" s="410">
        <v>4</v>
      </c>
      <c r="B18" s="452">
        <v>22</v>
      </c>
      <c r="C18" s="453">
        <f>SUM(D18:E18)</f>
        <v>166.79999999999998</v>
      </c>
      <c r="D18" s="452">
        <v>156.7</v>
      </c>
      <c r="E18" s="452">
        <v>10.1</v>
      </c>
      <c r="F18" s="452">
        <v>20</v>
      </c>
      <c r="G18" s="453">
        <f>SUM(H18:I18)</f>
        <v>151.10000000000002</v>
      </c>
      <c r="H18" s="452">
        <v>144.3</v>
      </c>
      <c r="I18" s="452">
        <v>6.8</v>
      </c>
      <c r="J18" s="452">
        <v>20.7</v>
      </c>
      <c r="K18" s="453">
        <f>SUM(L18:M18)</f>
        <v>161.9</v>
      </c>
      <c r="L18" s="452">
        <v>154.3</v>
      </c>
      <c r="M18" s="452">
        <v>7.6</v>
      </c>
      <c r="N18" s="452">
        <v>19.8</v>
      </c>
      <c r="O18" s="453">
        <f>SUM(P18:Q18)</f>
        <v>156</v>
      </c>
      <c r="P18" s="452">
        <v>153</v>
      </c>
      <c r="Q18" s="452">
        <v>3</v>
      </c>
      <c r="R18" s="452">
        <v>21.7</v>
      </c>
      <c r="S18" s="453">
        <f>SUM(T18:U18)</f>
        <v>163</v>
      </c>
      <c r="T18" s="452">
        <v>159</v>
      </c>
      <c r="U18" s="452">
        <v>4</v>
      </c>
      <c r="V18" s="452">
        <v>20.1</v>
      </c>
      <c r="W18" s="453">
        <f>SUM(X18:Y18)</f>
        <v>156.8</v>
      </c>
      <c r="X18" s="452">
        <v>152</v>
      </c>
      <c r="Y18" s="452">
        <v>4.8</v>
      </c>
      <c r="Z18" s="452">
        <v>20.7</v>
      </c>
      <c r="AA18" s="453">
        <f>SUM(AB18:AC18)</f>
        <v>166.4</v>
      </c>
      <c r="AB18" s="452">
        <v>152.5</v>
      </c>
      <c r="AC18" s="452">
        <v>13.9</v>
      </c>
    </row>
    <row r="19" spans="1:29" ht="18.75" customHeight="1">
      <c r="A19" s="411"/>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row>
    <row r="20" spans="1:29" ht="18.75" customHeight="1">
      <c r="A20" s="410">
        <v>5</v>
      </c>
      <c r="B20" s="452">
        <v>21.4</v>
      </c>
      <c r="C20" s="453">
        <f>SUM(D20:E20)</f>
        <v>160.60000000000002</v>
      </c>
      <c r="D20" s="452">
        <v>150.3</v>
      </c>
      <c r="E20" s="452">
        <v>10.3</v>
      </c>
      <c r="F20" s="452">
        <v>19.5</v>
      </c>
      <c r="G20" s="453">
        <f>SUM(H20:I20)</f>
        <v>148.4</v>
      </c>
      <c r="H20" s="452">
        <v>141.1</v>
      </c>
      <c r="I20" s="452">
        <v>7.3</v>
      </c>
      <c r="J20" s="452">
        <v>20.5</v>
      </c>
      <c r="K20" s="453">
        <f>SUM(L20:M20)</f>
        <v>158.1</v>
      </c>
      <c r="L20" s="452">
        <v>151.7</v>
      </c>
      <c r="M20" s="452">
        <v>6.4</v>
      </c>
      <c r="N20" s="452">
        <v>20</v>
      </c>
      <c r="O20" s="453">
        <f>SUM(P20:Q20)</f>
        <v>156.29999999999998</v>
      </c>
      <c r="P20" s="452">
        <v>154.1</v>
      </c>
      <c r="Q20" s="452">
        <v>2.2</v>
      </c>
      <c r="R20" s="452">
        <v>20.6</v>
      </c>
      <c r="S20" s="453">
        <f>SUM(T20:U20)</f>
        <v>154.3</v>
      </c>
      <c r="T20" s="452">
        <v>150.8</v>
      </c>
      <c r="U20" s="452">
        <v>3.5</v>
      </c>
      <c r="V20" s="452">
        <v>21.1</v>
      </c>
      <c r="W20" s="453">
        <f>SUM(X20:Y20)</f>
        <v>162.3</v>
      </c>
      <c r="X20" s="452">
        <v>158.9</v>
      </c>
      <c r="Y20" s="452">
        <v>3.4</v>
      </c>
      <c r="Z20" s="452">
        <v>20.2</v>
      </c>
      <c r="AA20" s="453">
        <f>SUM(AB20:AC20)</f>
        <v>159.8</v>
      </c>
      <c r="AB20" s="452">
        <v>147.4</v>
      </c>
      <c r="AC20" s="452">
        <v>12.4</v>
      </c>
    </row>
    <row r="21" spans="1:29" ht="18.75" customHeight="1">
      <c r="A21" s="410">
        <v>6</v>
      </c>
      <c r="B21" s="452">
        <v>22.4</v>
      </c>
      <c r="C21" s="453">
        <f>SUM(D21:E21)</f>
        <v>165.3</v>
      </c>
      <c r="D21" s="452">
        <v>158</v>
      </c>
      <c r="E21" s="452">
        <v>7.3</v>
      </c>
      <c r="F21" s="452">
        <v>19.5</v>
      </c>
      <c r="G21" s="453">
        <f>SUM(H21:I21)</f>
        <v>148.1</v>
      </c>
      <c r="H21" s="452">
        <v>140.5</v>
      </c>
      <c r="I21" s="452">
        <v>7.6</v>
      </c>
      <c r="J21" s="452">
        <v>21.1</v>
      </c>
      <c r="K21" s="453">
        <f>SUM(L21:M21)</f>
        <v>163</v>
      </c>
      <c r="L21" s="452">
        <v>157.3</v>
      </c>
      <c r="M21" s="452">
        <v>5.7</v>
      </c>
      <c r="N21" s="452">
        <v>20.9</v>
      </c>
      <c r="O21" s="453">
        <f>SUM(P21:Q21)</f>
        <v>160.9</v>
      </c>
      <c r="P21" s="452">
        <v>158.3</v>
      </c>
      <c r="Q21" s="452">
        <v>2.6</v>
      </c>
      <c r="R21" s="452">
        <v>21.5</v>
      </c>
      <c r="S21" s="453">
        <f>SUM(T21:U21)</f>
        <v>162.5</v>
      </c>
      <c r="T21" s="452">
        <v>159.5</v>
      </c>
      <c r="U21" s="452">
        <v>3</v>
      </c>
      <c r="V21" s="452">
        <v>21.7</v>
      </c>
      <c r="W21" s="453">
        <f>SUM(X21:Y21)</f>
        <v>165.4</v>
      </c>
      <c r="X21" s="452">
        <v>162.8</v>
      </c>
      <c r="Y21" s="452">
        <v>2.6</v>
      </c>
      <c r="Z21" s="452">
        <v>20.6</v>
      </c>
      <c r="AA21" s="453">
        <f>SUM(AB21:AC21)</f>
        <v>162.70000000000002</v>
      </c>
      <c r="AB21" s="452">
        <v>151.8</v>
      </c>
      <c r="AC21" s="452">
        <v>10.9</v>
      </c>
    </row>
    <row r="22" spans="1:29" ht="18.75" customHeight="1">
      <c r="A22" s="410">
        <v>7</v>
      </c>
      <c r="B22" s="452">
        <v>21.9</v>
      </c>
      <c r="C22" s="453">
        <f>SUM(D22:E22)</f>
        <v>162.29999999999998</v>
      </c>
      <c r="D22" s="452">
        <v>154.7</v>
      </c>
      <c r="E22" s="452">
        <v>7.6</v>
      </c>
      <c r="F22" s="452">
        <v>20.3</v>
      </c>
      <c r="G22" s="453">
        <f>SUM(H22:I22)</f>
        <v>154.2</v>
      </c>
      <c r="H22" s="452">
        <v>147.2</v>
      </c>
      <c r="I22" s="452">
        <v>7</v>
      </c>
      <c r="J22" s="452">
        <v>21.2</v>
      </c>
      <c r="K22" s="453">
        <f>SUM(L22:M22)</f>
        <v>161.9</v>
      </c>
      <c r="L22" s="452">
        <v>156.6</v>
      </c>
      <c r="M22" s="452">
        <v>5.3</v>
      </c>
      <c r="N22" s="452">
        <v>20.9</v>
      </c>
      <c r="O22" s="453">
        <f>SUM(P22:Q22)</f>
        <v>160.89999999999998</v>
      </c>
      <c r="P22" s="452">
        <v>158.7</v>
      </c>
      <c r="Q22" s="452">
        <v>2.2</v>
      </c>
      <c r="R22" s="452">
        <v>21</v>
      </c>
      <c r="S22" s="453">
        <f>SUM(T22:U22)</f>
        <v>156.6</v>
      </c>
      <c r="T22" s="452">
        <v>153.7</v>
      </c>
      <c r="U22" s="452">
        <v>2.9</v>
      </c>
      <c r="V22" s="452">
        <v>21.9</v>
      </c>
      <c r="W22" s="453">
        <f>SUM(X22:Y22)</f>
        <v>165.5</v>
      </c>
      <c r="X22" s="452">
        <v>163.1</v>
      </c>
      <c r="Y22" s="452">
        <v>2.4</v>
      </c>
      <c r="Z22" s="452">
        <v>21</v>
      </c>
      <c r="AA22" s="453">
        <f>SUM(AB22:AC22)</f>
        <v>164.9</v>
      </c>
      <c r="AB22" s="452">
        <v>154.5</v>
      </c>
      <c r="AC22" s="452">
        <v>10.4</v>
      </c>
    </row>
    <row r="23" spans="1:29" ht="18.75" customHeight="1">
      <c r="A23" s="410">
        <v>8</v>
      </c>
      <c r="B23" s="452">
        <v>20.4</v>
      </c>
      <c r="C23" s="453">
        <f>SUM(D23:E23)</f>
        <v>151.1</v>
      </c>
      <c r="D23" s="452">
        <v>143.4</v>
      </c>
      <c r="E23" s="452">
        <v>7.7</v>
      </c>
      <c r="F23" s="452">
        <v>17.2</v>
      </c>
      <c r="G23" s="453">
        <f>SUM(H23:I23)</f>
        <v>130.4</v>
      </c>
      <c r="H23" s="452">
        <v>123.9</v>
      </c>
      <c r="I23" s="452">
        <v>6.5</v>
      </c>
      <c r="J23" s="452">
        <v>19.2</v>
      </c>
      <c r="K23" s="453">
        <f>SUM(L23:M23)</f>
        <v>148</v>
      </c>
      <c r="L23" s="452">
        <v>142.4</v>
      </c>
      <c r="M23" s="452">
        <v>5.6</v>
      </c>
      <c r="N23" s="452">
        <v>21.4</v>
      </c>
      <c r="O23" s="453">
        <f>SUM(P23:Q23)</f>
        <v>165.4</v>
      </c>
      <c r="P23" s="452">
        <v>162.8</v>
      </c>
      <c r="Q23" s="452">
        <v>2.6</v>
      </c>
      <c r="R23" s="452">
        <v>20.7</v>
      </c>
      <c r="S23" s="453">
        <f>SUM(T23:U23)</f>
        <v>156.1</v>
      </c>
      <c r="T23" s="452">
        <v>152.9</v>
      </c>
      <c r="U23" s="452">
        <v>3.2</v>
      </c>
      <c r="V23" s="452">
        <v>14.5</v>
      </c>
      <c r="W23" s="453">
        <f>SUM(X23:Y23)</f>
        <v>109.9</v>
      </c>
      <c r="X23" s="452">
        <v>108.2</v>
      </c>
      <c r="Y23" s="452">
        <v>1.7</v>
      </c>
      <c r="Z23" s="452">
        <v>20</v>
      </c>
      <c r="AA23" s="453">
        <f>SUM(AB23:AC23)</f>
        <v>156.3</v>
      </c>
      <c r="AB23" s="452">
        <v>145.3</v>
      </c>
      <c r="AC23" s="452">
        <v>11</v>
      </c>
    </row>
    <row r="24" spans="1:29" ht="18.75" customHeight="1">
      <c r="A24" s="411"/>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row>
    <row r="25" spans="1:29" ht="18.75" customHeight="1">
      <c r="A25" s="410">
        <v>9</v>
      </c>
      <c r="B25" s="452">
        <v>20.5</v>
      </c>
      <c r="C25" s="453">
        <f>SUM(D25:E25)</f>
        <v>152.1</v>
      </c>
      <c r="D25" s="452">
        <v>144.6</v>
      </c>
      <c r="E25" s="452">
        <v>7.5</v>
      </c>
      <c r="F25" s="452">
        <v>18.4</v>
      </c>
      <c r="G25" s="453">
        <f>SUM(H25:I25)</f>
        <v>140.1</v>
      </c>
      <c r="H25" s="452">
        <v>133.5</v>
      </c>
      <c r="I25" s="452">
        <v>6.6</v>
      </c>
      <c r="J25" s="452">
        <v>20.3</v>
      </c>
      <c r="K25" s="453">
        <f>SUM(L25:M25)</f>
        <v>155.29999999999998</v>
      </c>
      <c r="L25" s="452">
        <v>149.7</v>
      </c>
      <c r="M25" s="452">
        <v>5.6</v>
      </c>
      <c r="N25" s="452">
        <v>21</v>
      </c>
      <c r="O25" s="453">
        <f>SUM(P25:Q25)</f>
        <v>160.9</v>
      </c>
      <c r="P25" s="452">
        <v>158.1</v>
      </c>
      <c r="Q25" s="452">
        <v>2.8</v>
      </c>
      <c r="R25" s="452">
        <v>20.9</v>
      </c>
      <c r="S25" s="453">
        <f>SUM(T25:U25)</f>
        <v>156.6</v>
      </c>
      <c r="T25" s="452">
        <v>153.2</v>
      </c>
      <c r="U25" s="452">
        <v>3.4</v>
      </c>
      <c r="V25" s="452">
        <v>20.3</v>
      </c>
      <c r="W25" s="453">
        <f>SUM(X25:Y25)</f>
        <v>153</v>
      </c>
      <c r="X25" s="452">
        <v>150.9</v>
      </c>
      <c r="Y25" s="452">
        <v>2.1</v>
      </c>
      <c r="Z25" s="452">
        <v>19.6</v>
      </c>
      <c r="AA25" s="453">
        <f>SUM(AB25:AC25)</f>
        <v>153.4</v>
      </c>
      <c r="AB25" s="452">
        <v>142.8</v>
      </c>
      <c r="AC25" s="452">
        <v>10.6</v>
      </c>
    </row>
    <row r="26" spans="1:29" ht="18.75" customHeight="1">
      <c r="A26" s="410">
        <v>10</v>
      </c>
      <c r="B26" s="452">
        <v>20.7</v>
      </c>
      <c r="C26" s="453">
        <f>SUM(D26:E26)</f>
        <v>153.29999999999998</v>
      </c>
      <c r="D26" s="452">
        <v>146.1</v>
      </c>
      <c r="E26" s="452">
        <v>7.2</v>
      </c>
      <c r="F26" s="452">
        <v>20</v>
      </c>
      <c r="G26" s="453">
        <f>SUM(H26:I26)</f>
        <v>153.2</v>
      </c>
      <c r="H26" s="452">
        <v>145.1</v>
      </c>
      <c r="I26" s="452">
        <v>8.1</v>
      </c>
      <c r="J26" s="452">
        <v>20.8</v>
      </c>
      <c r="K26" s="453">
        <f>SUM(L26:M26)</f>
        <v>160.3</v>
      </c>
      <c r="L26" s="452">
        <v>154.4</v>
      </c>
      <c r="M26" s="452">
        <v>5.9</v>
      </c>
      <c r="N26" s="452">
        <v>22.2</v>
      </c>
      <c r="O26" s="453">
        <f>SUM(P26:Q26)</f>
        <v>169.8</v>
      </c>
      <c r="P26" s="452">
        <v>167.4</v>
      </c>
      <c r="Q26" s="452">
        <v>2.4</v>
      </c>
      <c r="R26" s="452">
        <v>20.6</v>
      </c>
      <c r="S26" s="453">
        <f>SUM(T26:U26)</f>
        <v>154.70000000000002</v>
      </c>
      <c r="T26" s="452">
        <v>150.9</v>
      </c>
      <c r="U26" s="452">
        <v>3.8</v>
      </c>
      <c r="V26" s="452">
        <v>21</v>
      </c>
      <c r="W26" s="453">
        <f>SUM(X26:Y26)</f>
        <v>161.20000000000002</v>
      </c>
      <c r="X26" s="452">
        <v>159.4</v>
      </c>
      <c r="Y26" s="452">
        <v>1.8</v>
      </c>
      <c r="Z26" s="452">
        <v>20.3</v>
      </c>
      <c r="AA26" s="453">
        <f>SUM(AB26:AC26)</f>
        <v>160.5</v>
      </c>
      <c r="AB26" s="452">
        <v>149.2</v>
      </c>
      <c r="AC26" s="452">
        <v>11.3</v>
      </c>
    </row>
    <row r="27" spans="1:29" ht="18.75" customHeight="1">
      <c r="A27" s="410">
        <v>11</v>
      </c>
      <c r="B27" s="452">
        <v>21.8</v>
      </c>
      <c r="C27" s="453">
        <f>SUM(D27:E27)</f>
        <v>159.9</v>
      </c>
      <c r="D27" s="452">
        <v>152.1</v>
      </c>
      <c r="E27" s="452">
        <v>7.8</v>
      </c>
      <c r="F27" s="452">
        <v>17.5</v>
      </c>
      <c r="G27" s="453">
        <f>SUM(H27:I27)</f>
        <v>133.4</v>
      </c>
      <c r="H27" s="452">
        <v>126.7</v>
      </c>
      <c r="I27" s="452">
        <v>6.7</v>
      </c>
      <c r="J27" s="452">
        <v>20.4</v>
      </c>
      <c r="K27" s="453">
        <f>SUM(L27:M27)</f>
        <v>155.5</v>
      </c>
      <c r="L27" s="452">
        <v>149.5</v>
      </c>
      <c r="M27" s="452">
        <v>6</v>
      </c>
      <c r="N27" s="452">
        <v>23</v>
      </c>
      <c r="O27" s="453">
        <f>SUM(P27:Q27)</f>
        <v>176.4</v>
      </c>
      <c r="P27" s="452">
        <v>173.1</v>
      </c>
      <c r="Q27" s="452">
        <v>3.3</v>
      </c>
      <c r="R27" s="452">
        <v>20.8</v>
      </c>
      <c r="S27" s="453">
        <f>SUM(T27:U27)</f>
        <v>155.9</v>
      </c>
      <c r="T27" s="452">
        <v>152.3</v>
      </c>
      <c r="U27" s="452">
        <v>3.6</v>
      </c>
      <c r="V27" s="452">
        <v>18.5</v>
      </c>
      <c r="W27" s="453">
        <f>SUM(X27:Y27)</f>
        <v>140.8</v>
      </c>
      <c r="X27" s="452">
        <v>137.5</v>
      </c>
      <c r="Y27" s="452">
        <v>3.3</v>
      </c>
      <c r="Z27" s="452">
        <v>20.2</v>
      </c>
      <c r="AA27" s="453">
        <f>SUM(AB27:AC27)</f>
        <v>155.6</v>
      </c>
      <c r="AB27" s="452">
        <v>145</v>
      </c>
      <c r="AC27" s="452">
        <v>10.6</v>
      </c>
    </row>
    <row r="28" spans="1:29" ht="18.75" customHeight="1">
      <c r="A28" s="410">
        <v>12</v>
      </c>
      <c r="B28" s="452">
        <v>21.2</v>
      </c>
      <c r="C28" s="453">
        <f>SUM(D28:E28)</f>
        <v>156.7</v>
      </c>
      <c r="D28" s="452">
        <v>148.7</v>
      </c>
      <c r="E28" s="452">
        <v>8</v>
      </c>
      <c r="F28" s="452">
        <v>18.8</v>
      </c>
      <c r="G28" s="453">
        <f>SUM(H28:I28)</f>
        <v>143.60000000000002</v>
      </c>
      <c r="H28" s="452">
        <v>136.3</v>
      </c>
      <c r="I28" s="452">
        <v>7.3</v>
      </c>
      <c r="J28" s="452">
        <v>19.9</v>
      </c>
      <c r="K28" s="453">
        <f>SUM(L28:M28)</f>
        <v>152.1</v>
      </c>
      <c r="L28" s="452">
        <v>146</v>
      </c>
      <c r="M28" s="452">
        <v>6.1</v>
      </c>
      <c r="N28" s="452">
        <v>21.9</v>
      </c>
      <c r="O28" s="453">
        <f>SUM(P28:Q28)</f>
        <v>167.29999999999998</v>
      </c>
      <c r="P28" s="452">
        <v>163.7</v>
      </c>
      <c r="Q28" s="452">
        <v>3.6</v>
      </c>
      <c r="R28" s="452">
        <v>20.3</v>
      </c>
      <c r="S28" s="453">
        <f>SUM(T28:U28)</f>
        <v>152.39999999999998</v>
      </c>
      <c r="T28" s="452">
        <v>149.2</v>
      </c>
      <c r="U28" s="452">
        <v>3.2</v>
      </c>
      <c r="V28" s="452">
        <v>17.5</v>
      </c>
      <c r="W28" s="453">
        <f>SUM(X28:Y28)</f>
        <v>133.4</v>
      </c>
      <c r="X28" s="452">
        <v>131.5</v>
      </c>
      <c r="Y28" s="452">
        <v>1.9</v>
      </c>
      <c r="Z28" s="452">
        <v>20</v>
      </c>
      <c r="AA28" s="453">
        <f>SUM(AB28:AC28)</f>
        <v>156.9</v>
      </c>
      <c r="AB28" s="452">
        <v>144.9</v>
      </c>
      <c r="AC28" s="452">
        <v>12</v>
      </c>
    </row>
    <row r="29" spans="1:29" ht="18.75" customHeight="1">
      <c r="A29" s="415" t="s">
        <v>5</v>
      </c>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row>
    <row r="30" spans="1:29" ht="18.75" customHeight="1">
      <c r="A30" s="412" t="s">
        <v>373</v>
      </c>
      <c r="B30" s="452">
        <v>22.3</v>
      </c>
      <c r="C30" s="453">
        <f>SUM(D30:E30)</f>
        <v>175.2</v>
      </c>
      <c r="D30" s="452">
        <v>168</v>
      </c>
      <c r="E30" s="452">
        <v>7.2</v>
      </c>
      <c r="F30" s="452">
        <v>20.7</v>
      </c>
      <c r="G30" s="453">
        <f>SUM(H30:I30)</f>
        <v>159</v>
      </c>
      <c r="H30" s="452">
        <v>149.3</v>
      </c>
      <c r="I30" s="452">
        <v>9.7</v>
      </c>
      <c r="J30" s="452">
        <v>20.8</v>
      </c>
      <c r="K30" s="453">
        <f>SUM(L30:M30)</f>
        <v>163.62</v>
      </c>
      <c r="L30" s="452">
        <v>154.3</v>
      </c>
      <c r="M30" s="452">
        <v>9.32</v>
      </c>
      <c r="N30" s="452">
        <v>22.9</v>
      </c>
      <c r="O30" s="453">
        <f>SUM(P30:Q30)</f>
        <v>170.6</v>
      </c>
      <c r="P30" s="452">
        <v>163.6</v>
      </c>
      <c r="Q30" s="452">
        <v>7</v>
      </c>
      <c r="R30" s="452">
        <v>20.5</v>
      </c>
      <c r="S30" s="453">
        <f>SUM(T30:U30)</f>
        <v>170</v>
      </c>
      <c r="T30" s="452">
        <v>151.2</v>
      </c>
      <c r="U30" s="452">
        <v>18.8</v>
      </c>
      <c r="V30" s="452">
        <v>19.8</v>
      </c>
      <c r="W30" s="453">
        <f>SUM(X30:Y30)</f>
        <v>151.8</v>
      </c>
      <c r="X30" s="452">
        <v>147.5</v>
      </c>
      <c r="Y30" s="452">
        <v>4.3</v>
      </c>
      <c r="Z30" s="452">
        <v>20.6</v>
      </c>
      <c r="AA30" s="453">
        <f>SUM(AB30:AC30)</f>
        <v>166.8</v>
      </c>
      <c r="AB30" s="452">
        <v>156.4</v>
      </c>
      <c r="AC30" s="452">
        <v>10.4</v>
      </c>
    </row>
    <row r="31" spans="1:29" ht="18.75" customHeight="1">
      <c r="A31" s="478" t="s">
        <v>462</v>
      </c>
      <c r="B31" s="452">
        <v>21.5</v>
      </c>
      <c r="C31" s="453">
        <f>SUM(D31:E31)</f>
        <v>166.79999999999998</v>
      </c>
      <c r="D31" s="452">
        <v>157.7</v>
      </c>
      <c r="E31" s="452">
        <v>9.1</v>
      </c>
      <c r="F31" s="452">
        <v>20.6</v>
      </c>
      <c r="G31" s="453">
        <f>SUM(H31:I31)</f>
        <v>159.7</v>
      </c>
      <c r="H31" s="452">
        <v>147.7</v>
      </c>
      <c r="I31" s="452">
        <v>12</v>
      </c>
      <c r="J31" s="452">
        <v>20.9</v>
      </c>
      <c r="K31" s="453">
        <f>SUM(L31:M31)</f>
        <v>168.20000000000002</v>
      </c>
      <c r="L31" s="452">
        <v>157.9</v>
      </c>
      <c r="M31" s="452">
        <v>10.3</v>
      </c>
      <c r="N31" s="452">
        <v>23.2</v>
      </c>
      <c r="O31" s="453">
        <f>SUM(P31:Q31)</f>
        <v>188.29999999999998</v>
      </c>
      <c r="P31" s="452">
        <v>179.7</v>
      </c>
      <c r="Q31" s="452">
        <v>8.6</v>
      </c>
      <c r="R31" s="452">
        <v>21</v>
      </c>
      <c r="S31" s="453">
        <f>SUM(T31:U31)</f>
        <v>159.3</v>
      </c>
      <c r="T31" s="452">
        <v>154.5</v>
      </c>
      <c r="U31" s="452">
        <v>4.8</v>
      </c>
      <c r="V31" s="452">
        <v>20.1</v>
      </c>
      <c r="W31" s="453">
        <f>SUM(X31:Y31)</f>
        <v>158.1</v>
      </c>
      <c r="X31" s="452">
        <v>154.6</v>
      </c>
      <c r="Y31" s="452">
        <v>3.5</v>
      </c>
      <c r="Z31" s="452">
        <v>20.5</v>
      </c>
      <c r="AA31" s="453">
        <f>SUM(AB31:AC31)</f>
        <v>170.6</v>
      </c>
      <c r="AB31" s="452">
        <v>154.5</v>
      </c>
      <c r="AC31" s="452">
        <v>16.1</v>
      </c>
    </row>
    <row r="32" spans="1:29" ht="18.75" customHeight="1">
      <c r="A32" s="477" t="s">
        <v>417</v>
      </c>
      <c r="B32" s="456">
        <f>AVERAGE(B34:B37,B39:B42,B44:B47)</f>
        <v>21.083333333333332</v>
      </c>
      <c r="C32" s="456">
        <f>AVERAGE(C34:C37,C39:C42,C44:C47)</f>
        <v>164.71666666666667</v>
      </c>
      <c r="D32" s="456">
        <f>AVERAGE(D34:D37,D39:D42,D44:D47)</f>
        <v>155.45833333333334</v>
      </c>
      <c r="E32" s="456">
        <f>AVERAGE(E34:E37,E39:E42,E44:E47)</f>
        <v>9.258333333333335</v>
      </c>
      <c r="F32" s="456">
        <f>AVERAGE(F34:F37,F39:F42,F44:F47)</f>
        <v>20.599999999999998</v>
      </c>
      <c r="G32" s="456">
        <f>AVERAGE(G34:G37,G39:G42,G44:G47)</f>
        <v>161.925</v>
      </c>
      <c r="H32" s="456">
        <f>AVERAGE(H34:H37,H39:H42,H44:H47)</f>
        <v>148.53333333333333</v>
      </c>
      <c r="I32" s="456">
        <f>AVERAGE(I34:I37,I39:I42,I44:I47)</f>
        <v>13.391666666666666</v>
      </c>
      <c r="J32" s="456">
        <f>AVERAGE(J34:J37,J39:J42,J44:J47)</f>
        <v>20.57833333333333</v>
      </c>
      <c r="K32" s="456">
        <f>AVERAGE(K34:K37,K39:K42,K44:K47)</f>
        <v>164.11666666666667</v>
      </c>
      <c r="L32" s="456">
        <f>AVERAGE(L34:L37,L39:L42,L44:L47)</f>
        <v>154.93333333333337</v>
      </c>
      <c r="M32" s="456">
        <f>AVERAGE(M34:M37,M39:M42,M44:M47)</f>
        <v>9.183333333333332</v>
      </c>
      <c r="N32" s="456">
        <f>AVERAGE(N34:N37,N39:N42,N44:N47)</f>
        <v>22.575000000000003</v>
      </c>
      <c r="O32" s="456">
        <f>AVERAGE(O34:O37,O39:O42,O44:O47)</f>
        <v>177.3083333333333</v>
      </c>
      <c r="P32" s="456">
        <f>AVERAGE(P34:P37,P39:P42,P44:P47)</f>
        <v>172.54999999999998</v>
      </c>
      <c r="Q32" s="456">
        <f>AVERAGE(Q34:Q37,Q39:Q42,Q44:Q47)</f>
        <v>4.758333333333333</v>
      </c>
      <c r="R32" s="456">
        <f>AVERAGE(R34:R37,R39:R42,R44:R47)</f>
        <v>20.658333333333335</v>
      </c>
      <c r="S32" s="456">
        <f>AVERAGE(S34:S37,S39:S42,S44:S47)</f>
        <v>158.18333333333334</v>
      </c>
      <c r="T32" s="456">
        <f>AVERAGE(T34:T37,T39:T42,T44:T47)</f>
        <v>153.29999999999998</v>
      </c>
      <c r="U32" s="456">
        <f>AVERAGE(U34:U37,U39:U42,U44:U47)</f>
        <v>4.883333333333333</v>
      </c>
      <c r="V32" s="456">
        <f>AVERAGE(V34:V37,V39:V42,V44:V47)</f>
        <v>20.175</v>
      </c>
      <c r="W32" s="456">
        <f>AVERAGE(W34:W37,W39:W42,W44:W47)</f>
        <v>156.43333333333334</v>
      </c>
      <c r="X32" s="456">
        <f>AVERAGE(X34:X37,X39:X42,X44:X47)</f>
        <v>152.6833333333333</v>
      </c>
      <c r="Y32" s="456">
        <f>AVERAGE(Y34:Y37,Y39:Y42,Y44:Y47)</f>
        <v>3.7499999999999996</v>
      </c>
      <c r="Z32" s="456">
        <f>AVERAGE(Z34:Z37,Z39:Z42,Z44:Z47)</f>
        <v>20.15833333333333</v>
      </c>
      <c r="AA32" s="456">
        <f>AVERAGE(AA34:AA37,AA39:AA42,AA44:AA47)</f>
        <v>166.1</v>
      </c>
      <c r="AB32" s="456">
        <f>AVERAGE(AB34:AB37,AB39:AB42,AB44:AB47)</f>
        <v>151.48333333333335</v>
      </c>
      <c r="AC32" s="456">
        <f>AVERAGE(AC34:AC37,AC39:AC42,AC44:AC47)</f>
        <v>14.616666666666667</v>
      </c>
    </row>
    <row r="33" spans="1:29" ht="18.75" customHeight="1">
      <c r="A33" s="413"/>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row>
    <row r="34" spans="1:29" ht="18.75" customHeight="1">
      <c r="A34" s="412" t="s">
        <v>306</v>
      </c>
      <c r="B34" s="452">
        <v>18.2</v>
      </c>
      <c r="C34" s="453">
        <f>SUM(D34:E34)</f>
        <v>143.7</v>
      </c>
      <c r="D34" s="452">
        <v>135.5</v>
      </c>
      <c r="E34" s="452">
        <v>8.2</v>
      </c>
      <c r="F34" s="452">
        <v>19.6</v>
      </c>
      <c r="G34" s="453">
        <f>SUM(H34:I34)</f>
        <v>151.5</v>
      </c>
      <c r="H34" s="452">
        <v>141</v>
      </c>
      <c r="I34" s="452">
        <v>10.5</v>
      </c>
      <c r="J34" s="452">
        <v>19.5</v>
      </c>
      <c r="K34" s="453">
        <f>SUM(L34:M34)</f>
        <v>155.6</v>
      </c>
      <c r="L34" s="452">
        <v>146.9</v>
      </c>
      <c r="M34" s="452">
        <v>8.7</v>
      </c>
      <c r="N34" s="452">
        <v>23</v>
      </c>
      <c r="O34" s="453">
        <f>SUM(P34:Q34)</f>
        <v>184.7</v>
      </c>
      <c r="P34" s="452">
        <v>177.7</v>
      </c>
      <c r="Q34" s="452">
        <v>7</v>
      </c>
      <c r="R34" s="452">
        <v>19.4</v>
      </c>
      <c r="S34" s="453">
        <f>SUM(T34:U34)</f>
        <v>147.6</v>
      </c>
      <c r="T34" s="452">
        <v>142.9</v>
      </c>
      <c r="U34" s="452">
        <v>4.7</v>
      </c>
      <c r="V34" s="452">
        <v>18.7</v>
      </c>
      <c r="W34" s="453">
        <f>SUM(X34:Y34)</f>
        <v>146.7</v>
      </c>
      <c r="X34" s="452">
        <v>143.5</v>
      </c>
      <c r="Y34" s="452">
        <v>3.2</v>
      </c>
      <c r="Z34" s="452">
        <v>18.8</v>
      </c>
      <c r="AA34" s="453">
        <f>SUM(AB34:AC34)</f>
        <v>153.1</v>
      </c>
      <c r="AB34" s="452">
        <v>139.6</v>
      </c>
      <c r="AC34" s="452">
        <v>13.5</v>
      </c>
    </row>
    <row r="35" spans="1:29" ht="18.75" customHeight="1">
      <c r="A35" s="410">
        <v>2</v>
      </c>
      <c r="B35" s="452">
        <v>20.8</v>
      </c>
      <c r="C35" s="453">
        <f>SUM(D35:E35)</f>
        <v>160.8</v>
      </c>
      <c r="D35" s="452">
        <v>152.9</v>
      </c>
      <c r="E35" s="452">
        <v>7.9</v>
      </c>
      <c r="F35" s="452">
        <v>19.6</v>
      </c>
      <c r="G35" s="453">
        <f>SUM(H35:I35)</f>
        <v>155.89999999999998</v>
      </c>
      <c r="H35" s="452">
        <v>142.2</v>
      </c>
      <c r="I35" s="452">
        <v>13.7</v>
      </c>
      <c r="J35" s="452">
        <v>20.14</v>
      </c>
      <c r="K35" s="453">
        <f>SUM(L35:M35)</f>
        <v>160.1</v>
      </c>
      <c r="L35" s="452">
        <v>151.4</v>
      </c>
      <c r="M35" s="452">
        <v>8.7</v>
      </c>
      <c r="N35" s="452">
        <v>22.5</v>
      </c>
      <c r="O35" s="453">
        <f>SUM(P35:Q35)</f>
        <v>177.6</v>
      </c>
      <c r="P35" s="452">
        <v>174.7</v>
      </c>
      <c r="Q35" s="452">
        <v>2.9</v>
      </c>
      <c r="R35" s="452">
        <v>20.9</v>
      </c>
      <c r="S35" s="453">
        <f>SUM(T35:U35)</f>
        <v>160.10000000000002</v>
      </c>
      <c r="T35" s="452">
        <v>154.8</v>
      </c>
      <c r="U35" s="452">
        <v>5.3</v>
      </c>
      <c r="V35" s="452">
        <v>19.4</v>
      </c>
      <c r="W35" s="453">
        <f>SUM(X35:Y35)</f>
        <v>153.10000000000002</v>
      </c>
      <c r="X35" s="452">
        <v>148.3</v>
      </c>
      <c r="Y35" s="452">
        <v>4.8</v>
      </c>
      <c r="Z35" s="452">
        <v>19.4</v>
      </c>
      <c r="AA35" s="453">
        <f>SUM(AB35:AC35)</f>
        <v>158.60000000000002</v>
      </c>
      <c r="AB35" s="452">
        <v>144.8</v>
      </c>
      <c r="AC35" s="452">
        <v>13.8</v>
      </c>
    </row>
    <row r="36" spans="1:29" ht="18.75" customHeight="1">
      <c r="A36" s="410">
        <v>3</v>
      </c>
      <c r="B36" s="452">
        <v>20.6</v>
      </c>
      <c r="C36" s="453">
        <f>SUM(D36:E36)</f>
        <v>160.9</v>
      </c>
      <c r="D36" s="452">
        <v>150.8</v>
      </c>
      <c r="E36" s="452">
        <v>10.1</v>
      </c>
      <c r="F36" s="452">
        <v>20.6</v>
      </c>
      <c r="G36" s="453">
        <f>SUM(H36:I36)</f>
        <v>163</v>
      </c>
      <c r="H36" s="452">
        <v>148.5</v>
      </c>
      <c r="I36" s="452">
        <v>14.5</v>
      </c>
      <c r="J36" s="452">
        <v>20.6</v>
      </c>
      <c r="K36" s="453">
        <f>SUM(L36:M36)</f>
        <v>165.1</v>
      </c>
      <c r="L36" s="452">
        <v>155.2</v>
      </c>
      <c r="M36" s="452">
        <v>9.9</v>
      </c>
      <c r="N36" s="452">
        <v>22.9</v>
      </c>
      <c r="O36" s="453">
        <f>SUM(P36:Q36)</f>
        <v>180</v>
      </c>
      <c r="P36" s="452">
        <v>175.9</v>
      </c>
      <c r="Q36" s="452">
        <v>4.1</v>
      </c>
      <c r="R36" s="452">
        <v>19.9</v>
      </c>
      <c r="S36" s="453">
        <f>SUM(T36:U36)</f>
        <v>153.20000000000002</v>
      </c>
      <c r="T36" s="452">
        <v>147.8</v>
      </c>
      <c r="U36" s="452">
        <v>5.4</v>
      </c>
      <c r="V36" s="452">
        <v>20.2</v>
      </c>
      <c r="W36" s="453">
        <f>SUM(X36:Y36)</f>
        <v>159.8</v>
      </c>
      <c r="X36" s="452">
        <v>154.4</v>
      </c>
      <c r="Y36" s="452">
        <v>5.4</v>
      </c>
      <c r="Z36" s="452">
        <v>20.2</v>
      </c>
      <c r="AA36" s="453">
        <f>SUM(AB36:AC36)</f>
        <v>166.7</v>
      </c>
      <c r="AB36" s="452">
        <v>151.1</v>
      </c>
      <c r="AC36" s="452">
        <v>15.6</v>
      </c>
    </row>
    <row r="37" spans="1:29" ht="18.75" customHeight="1">
      <c r="A37" s="410">
        <v>4</v>
      </c>
      <c r="B37" s="452">
        <v>22.2</v>
      </c>
      <c r="C37" s="453">
        <f>SUM(D37:E37)</f>
        <v>176.9</v>
      </c>
      <c r="D37" s="452">
        <v>165</v>
      </c>
      <c r="E37" s="452">
        <v>11.9</v>
      </c>
      <c r="F37" s="452">
        <v>21.5</v>
      </c>
      <c r="G37" s="453">
        <f>SUM(H37:I37)</f>
        <v>169</v>
      </c>
      <c r="H37" s="452">
        <v>155.3</v>
      </c>
      <c r="I37" s="452">
        <v>13.7</v>
      </c>
      <c r="J37" s="452">
        <v>21.1</v>
      </c>
      <c r="K37" s="453">
        <f>SUM(L37:M37)</f>
        <v>172.1</v>
      </c>
      <c r="L37" s="452">
        <v>160.2</v>
      </c>
      <c r="M37" s="452">
        <v>11.9</v>
      </c>
      <c r="N37" s="452">
        <v>21.7</v>
      </c>
      <c r="O37" s="453">
        <f>SUM(P37:Q37)</f>
        <v>172.7</v>
      </c>
      <c r="P37" s="452">
        <v>167.7</v>
      </c>
      <c r="Q37" s="452">
        <v>5</v>
      </c>
      <c r="R37" s="452">
        <v>21.6</v>
      </c>
      <c r="S37" s="453">
        <f>SUM(T37:U37)</f>
        <v>165.8</v>
      </c>
      <c r="T37" s="452">
        <v>159.3</v>
      </c>
      <c r="U37" s="452">
        <v>6.5</v>
      </c>
      <c r="V37" s="452">
        <v>21</v>
      </c>
      <c r="W37" s="453">
        <f>SUM(X37:Y37)</f>
        <v>167</v>
      </c>
      <c r="X37" s="452">
        <v>160.2</v>
      </c>
      <c r="Y37" s="452">
        <v>6.8</v>
      </c>
      <c r="Z37" s="452">
        <v>20.9</v>
      </c>
      <c r="AA37" s="453">
        <f>SUM(AB37:AC37)</f>
        <v>176.39999999999998</v>
      </c>
      <c r="AB37" s="452">
        <v>158.2</v>
      </c>
      <c r="AC37" s="452">
        <v>18.2</v>
      </c>
    </row>
    <row r="38" spans="1:29" ht="18.75" customHeight="1">
      <c r="A38" s="411"/>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row>
    <row r="39" spans="1:29" ht="18.75" customHeight="1">
      <c r="A39" s="410">
        <v>5</v>
      </c>
      <c r="B39" s="452">
        <v>21.1</v>
      </c>
      <c r="C39" s="453">
        <f>SUM(D39:E39)</f>
        <v>163.8</v>
      </c>
      <c r="D39" s="452">
        <v>155.3</v>
      </c>
      <c r="E39" s="452">
        <v>8.5</v>
      </c>
      <c r="F39" s="452">
        <v>21.2</v>
      </c>
      <c r="G39" s="453">
        <f>SUM(H39:I39)</f>
        <v>166.3</v>
      </c>
      <c r="H39" s="452">
        <v>153</v>
      </c>
      <c r="I39" s="452">
        <v>13.3</v>
      </c>
      <c r="J39" s="452">
        <v>20.8</v>
      </c>
      <c r="K39" s="453">
        <f>SUM(L39:M39)</f>
        <v>166.7</v>
      </c>
      <c r="L39" s="452">
        <v>157.1</v>
      </c>
      <c r="M39" s="452">
        <v>9.6</v>
      </c>
      <c r="N39" s="452">
        <v>21.6</v>
      </c>
      <c r="O39" s="453">
        <f>SUM(P39:Q39)</f>
        <v>170.5</v>
      </c>
      <c r="P39" s="452">
        <v>167.2</v>
      </c>
      <c r="Q39" s="452">
        <v>3.3</v>
      </c>
      <c r="R39" s="452">
        <v>20.6</v>
      </c>
      <c r="S39" s="453">
        <f>SUM(T39:U39)</f>
        <v>155.4</v>
      </c>
      <c r="T39" s="452">
        <v>151.1</v>
      </c>
      <c r="U39" s="452">
        <v>4.3</v>
      </c>
      <c r="V39" s="452">
        <v>21.4</v>
      </c>
      <c r="W39" s="453">
        <f>SUM(X39:Y39)</f>
        <v>168.1</v>
      </c>
      <c r="X39" s="452">
        <v>163.4</v>
      </c>
      <c r="Y39" s="452">
        <v>4.7</v>
      </c>
      <c r="Z39" s="452">
        <v>20.3</v>
      </c>
      <c r="AA39" s="453">
        <f>SUM(AB39:AC39)</f>
        <v>168.1</v>
      </c>
      <c r="AB39" s="452">
        <v>152.6</v>
      </c>
      <c r="AC39" s="452">
        <v>15.5</v>
      </c>
    </row>
    <row r="40" spans="1:29" ht="18.75" customHeight="1">
      <c r="A40" s="410">
        <v>6</v>
      </c>
      <c r="B40" s="452">
        <v>22.6</v>
      </c>
      <c r="C40" s="453">
        <f>SUM(D40:E40)</f>
        <v>174.39999999999998</v>
      </c>
      <c r="D40" s="452">
        <v>166.2</v>
      </c>
      <c r="E40" s="452">
        <v>8.2</v>
      </c>
      <c r="F40" s="452">
        <v>21.4</v>
      </c>
      <c r="G40" s="453">
        <f>SUM(H40:I40)</f>
        <v>168</v>
      </c>
      <c r="H40" s="452">
        <v>154.2</v>
      </c>
      <c r="I40" s="452">
        <v>13.8</v>
      </c>
      <c r="J40" s="452">
        <v>21.3</v>
      </c>
      <c r="K40" s="453">
        <f>SUM(L40:M40)</f>
        <v>170.4</v>
      </c>
      <c r="L40" s="452">
        <v>161.6</v>
      </c>
      <c r="M40" s="452">
        <v>8.8</v>
      </c>
      <c r="N40" s="452">
        <v>22</v>
      </c>
      <c r="O40" s="453">
        <f>SUM(P40:Q40)</f>
        <v>173</v>
      </c>
      <c r="P40" s="452">
        <v>168.4</v>
      </c>
      <c r="Q40" s="452">
        <v>4.6</v>
      </c>
      <c r="R40" s="452">
        <v>21.4</v>
      </c>
      <c r="S40" s="453">
        <f>SUM(T40:U40)</f>
        <v>166.3</v>
      </c>
      <c r="T40" s="452">
        <v>161.8</v>
      </c>
      <c r="U40" s="452">
        <v>4.5</v>
      </c>
      <c r="V40" s="452">
        <v>21.9</v>
      </c>
      <c r="W40" s="453">
        <f>SUM(X40:Y40)</f>
        <v>170.4</v>
      </c>
      <c r="X40" s="452">
        <v>167</v>
      </c>
      <c r="Y40" s="452">
        <v>3.4</v>
      </c>
      <c r="Z40" s="452">
        <v>20.7</v>
      </c>
      <c r="AA40" s="453">
        <f>SUM(AB40:AC40)</f>
        <v>170.70000000000002</v>
      </c>
      <c r="AB40" s="452">
        <v>156.8</v>
      </c>
      <c r="AC40" s="452">
        <v>13.9</v>
      </c>
    </row>
    <row r="41" spans="1:29" ht="18.75" customHeight="1">
      <c r="A41" s="410">
        <v>7</v>
      </c>
      <c r="B41" s="452">
        <v>21.9</v>
      </c>
      <c r="C41" s="453">
        <f>SUM(D41:E41)</f>
        <v>170.8</v>
      </c>
      <c r="D41" s="452">
        <v>162</v>
      </c>
      <c r="E41" s="452">
        <v>8.8</v>
      </c>
      <c r="F41" s="452">
        <v>22.1</v>
      </c>
      <c r="G41" s="453">
        <f>SUM(H41:I41)</f>
        <v>171.1</v>
      </c>
      <c r="H41" s="452">
        <v>158.6</v>
      </c>
      <c r="I41" s="452">
        <v>12.5</v>
      </c>
      <c r="J41" s="452">
        <v>21.6</v>
      </c>
      <c r="K41" s="453">
        <f>SUM(L41:M41)</f>
        <v>171</v>
      </c>
      <c r="L41" s="452">
        <v>162.7</v>
      </c>
      <c r="M41" s="452">
        <v>8.3</v>
      </c>
      <c r="N41" s="452">
        <v>21.8</v>
      </c>
      <c r="O41" s="453">
        <f>SUM(P41:Q41)</f>
        <v>170.6</v>
      </c>
      <c r="P41" s="452">
        <v>166.5</v>
      </c>
      <c r="Q41" s="452">
        <v>4.1</v>
      </c>
      <c r="R41" s="452">
        <v>21.1</v>
      </c>
      <c r="S41" s="453">
        <f>SUM(T41:U41)</f>
        <v>160.7</v>
      </c>
      <c r="T41" s="452">
        <v>156.6</v>
      </c>
      <c r="U41" s="452">
        <v>4.1</v>
      </c>
      <c r="V41" s="452">
        <v>22.5</v>
      </c>
      <c r="W41" s="453">
        <f>SUM(X41:Y41)</f>
        <v>172</v>
      </c>
      <c r="X41" s="452">
        <v>168.9</v>
      </c>
      <c r="Y41" s="452">
        <v>3.1</v>
      </c>
      <c r="Z41" s="452">
        <v>21.2</v>
      </c>
      <c r="AA41" s="453">
        <f>SUM(AB41:AC41)</f>
        <v>173.60000000000002</v>
      </c>
      <c r="AB41" s="452">
        <v>160.3</v>
      </c>
      <c r="AC41" s="452">
        <v>13.3</v>
      </c>
    </row>
    <row r="42" spans="1:29" ht="18.75" customHeight="1">
      <c r="A42" s="410">
        <v>8</v>
      </c>
      <c r="B42" s="452">
        <v>20.1</v>
      </c>
      <c r="C42" s="453">
        <f>SUM(D42:E42)</f>
        <v>157.9</v>
      </c>
      <c r="D42" s="452">
        <v>148.5</v>
      </c>
      <c r="E42" s="452">
        <v>9.4</v>
      </c>
      <c r="F42" s="452">
        <v>19.4</v>
      </c>
      <c r="G42" s="453">
        <f>SUM(H42:I42)</f>
        <v>151.9</v>
      </c>
      <c r="H42" s="452">
        <v>139.6</v>
      </c>
      <c r="I42" s="452">
        <v>12.3</v>
      </c>
      <c r="J42" s="452">
        <v>19.7</v>
      </c>
      <c r="K42" s="453">
        <f>SUM(L42:M42)</f>
        <v>156.4</v>
      </c>
      <c r="L42" s="452">
        <v>147.9</v>
      </c>
      <c r="M42" s="452">
        <v>8.5</v>
      </c>
      <c r="N42" s="452">
        <v>22.4</v>
      </c>
      <c r="O42" s="453">
        <f>SUM(P42:Q42)</f>
        <v>174.9</v>
      </c>
      <c r="P42" s="452">
        <v>170.5</v>
      </c>
      <c r="Q42" s="452">
        <v>4.4</v>
      </c>
      <c r="R42" s="452">
        <v>20.9</v>
      </c>
      <c r="S42" s="453">
        <f>SUM(T42:U42)</f>
        <v>160.3</v>
      </c>
      <c r="T42" s="452">
        <v>155.9</v>
      </c>
      <c r="U42" s="452">
        <v>4.4</v>
      </c>
      <c r="V42" s="452">
        <v>17.1</v>
      </c>
      <c r="W42" s="453">
        <f>SUM(X42:Y42)</f>
        <v>129.8</v>
      </c>
      <c r="X42" s="452">
        <v>127.8</v>
      </c>
      <c r="Y42" s="452">
        <v>2</v>
      </c>
      <c r="Z42" s="452">
        <v>20</v>
      </c>
      <c r="AA42" s="453">
        <f>SUM(AB42:AC42)</f>
        <v>164.2</v>
      </c>
      <c r="AB42" s="452">
        <v>150</v>
      </c>
      <c r="AC42" s="452">
        <v>14.2</v>
      </c>
    </row>
    <row r="43" spans="1:29" ht="18.75" customHeight="1">
      <c r="A43" s="411"/>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row>
    <row r="44" spans="1:29" ht="18.75" customHeight="1">
      <c r="A44" s="410">
        <v>9</v>
      </c>
      <c r="B44" s="452">
        <v>20.8</v>
      </c>
      <c r="C44" s="453">
        <f>SUM(D44:E44)</f>
        <v>163.79999999999998</v>
      </c>
      <c r="D44" s="452">
        <v>154.1</v>
      </c>
      <c r="E44" s="452">
        <v>9.7</v>
      </c>
      <c r="F44" s="452">
        <v>19.6</v>
      </c>
      <c r="G44" s="453">
        <f>SUM(H44:I44)</f>
        <v>153.9</v>
      </c>
      <c r="H44" s="452">
        <v>141.3</v>
      </c>
      <c r="I44" s="452">
        <v>12.6</v>
      </c>
      <c r="J44" s="452">
        <v>20.5</v>
      </c>
      <c r="K44" s="453">
        <f>SUM(L44:M44)</f>
        <v>161.7</v>
      </c>
      <c r="L44" s="452">
        <v>153.2</v>
      </c>
      <c r="M44" s="452">
        <v>8.5</v>
      </c>
      <c r="N44" s="452">
        <v>22.5</v>
      </c>
      <c r="O44" s="453">
        <f>SUM(P44:Q44)</f>
        <v>176.3</v>
      </c>
      <c r="P44" s="452">
        <v>170.8</v>
      </c>
      <c r="Q44" s="452">
        <v>5.5</v>
      </c>
      <c r="R44" s="452">
        <v>20.8</v>
      </c>
      <c r="S44" s="453">
        <f>SUM(T44:U44)</f>
        <v>158.9</v>
      </c>
      <c r="T44" s="452">
        <v>154.1</v>
      </c>
      <c r="U44" s="452">
        <v>4.8</v>
      </c>
      <c r="V44" s="452">
        <v>20.9</v>
      </c>
      <c r="W44" s="453">
        <f>SUM(X44:Y44)</f>
        <v>157.4</v>
      </c>
      <c r="X44" s="452">
        <v>154.6</v>
      </c>
      <c r="Y44" s="452">
        <v>2.8</v>
      </c>
      <c r="Z44" s="452">
        <v>19.6</v>
      </c>
      <c r="AA44" s="453">
        <f>SUM(AB44:AC44)</f>
        <v>160.8</v>
      </c>
      <c r="AB44" s="452">
        <v>147.4</v>
      </c>
      <c r="AC44" s="452">
        <v>13.4</v>
      </c>
    </row>
    <row r="45" spans="1:29" ht="18.75" customHeight="1">
      <c r="A45" s="410">
        <v>10</v>
      </c>
      <c r="B45" s="452">
        <v>20.9</v>
      </c>
      <c r="C45" s="453">
        <f>SUM(D45:E45)</f>
        <v>163.6</v>
      </c>
      <c r="D45" s="452">
        <v>154.7</v>
      </c>
      <c r="E45" s="452">
        <v>8.9</v>
      </c>
      <c r="F45" s="452">
        <v>21.9</v>
      </c>
      <c r="G45" s="453">
        <f>SUM(H45:I45)</f>
        <v>173.79999999999998</v>
      </c>
      <c r="H45" s="452">
        <v>158.2</v>
      </c>
      <c r="I45" s="452">
        <v>15.6</v>
      </c>
      <c r="J45" s="452">
        <v>21.2</v>
      </c>
      <c r="K45" s="453">
        <f>SUM(L45:M45)</f>
        <v>169</v>
      </c>
      <c r="L45" s="452">
        <v>160.2</v>
      </c>
      <c r="M45" s="452">
        <v>8.8</v>
      </c>
      <c r="N45" s="452">
        <v>23.3</v>
      </c>
      <c r="O45" s="453">
        <f>SUM(P45:Q45)</f>
        <v>180.60000000000002</v>
      </c>
      <c r="P45" s="452">
        <v>176.3</v>
      </c>
      <c r="Q45" s="452">
        <v>4.3</v>
      </c>
      <c r="R45" s="452">
        <v>20.6</v>
      </c>
      <c r="S45" s="453">
        <f>SUM(T45:U45)</f>
        <v>157.5</v>
      </c>
      <c r="T45" s="452">
        <v>152.6</v>
      </c>
      <c r="U45" s="452">
        <v>4.9</v>
      </c>
      <c r="V45" s="452">
        <v>21.7</v>
      </c>
      <c r="W45" s="453">
        <f>SUM(X45:Y45)</f>
        <v>167.7</v>
      </c>
      <c r="X45" s="452">
        <v>165.5</v>
      </c>
      <c r="Y45" s="452">
        <v>2.2</v>
      </c>
      <c r="Z45" s="452">
        <v>20.6</v>
      </c>
      <c r="AA45" s="453">
        <f>SUM(AB45:AC45)</f>
        <v>169.7</v>
      </c>
      <c r="AB45" s="452">
        <v>155.2</v>
      </c>
      <c r="AC45" s="452">
        <v>14.5</v>
      </c>
    </row>
    <row r="46" spans="1:29" ht="18.75" customHeight="1">
      <c r="A46" s="410">
        <v>11</v>
      </c>
      <c r="B46" s="452">
        <v>22.2</v>
      </c>
      <c r="C46" s="453">
        <f>SUM(D46:E46)</f>
        <v>173.4</v>
      </c>
      <c r="D46" s="452">
        <v>164</v>
      </c>
      <c r="E46" s="452">
        <v>9.4</v>
      </c>
      <c r="F46" s="452">
        <v>19.2</v>
      </c>
      <c r="G46" s="453">
        <f>SUM(H46:I46)</f>
        <v>151.29999999999998</v>
      </c>
      <c r="H46" s="452">
        <v>138.2</v>
      </c>
      <c r="I46" s="452">
        <v>13.1</v>
      </c>
      <c r="J46" s="452">
        <v>20.3</v>
      </c>
      <c r="K46" s="453">
        <f>SUM(L46:M46)</f>
        <v>161.39999999999998</v>
      </c>
      <c r="L46" s="452">
        <v>152.2</v>
      </c>
      <c r="M46" s="452">
        <v>9.2</v>
      </c>
      <c r="N46" s="452">
        <v>23.9</v>
      </c>
      <c r="O46" s="453">
        <f>SUM(P46:Q46)</f>
        <v>185.8</v>
      </c>
      <c r="P46" s="452">
        <v>179.8</v>
      </c>
      <c r="Q46" s="452">
        <v>6</v>
      </c>
      <c r="R46" s="452">
        <v>20.4</v>
      </c>
      <c r="S46" s="453">
        <f>SUM(T46:U46)</f>
        <v>156.6</v>
      </c>
      <c r="T46" s="452">
        <v>151.4</v>
      </c>
      <c r="U46" s="452">
        <v>5.2</v>
      </c>
      <c r="V46" s="452">
        <v>18.8</v>
      </c>
      <c r="W46" s="453">
        <f>SUM(X46:Y46)</f>
        <v>144.9</v>
      </c>
      <c r="X46" s="452">
        <v>140.6</v>
      </c>
      <c r="Y46" s="452">
        <v>4.3</v>
      </c>
      <c r="Z46" s="452">
        <v>20</v>
      </c>
      <c r="AA46" s="453">
        <f>SUM(AB46:AC46)</f>
        <v>165.2</v>
      </c>
      <c r="AB46" s="452">
        <v>151.1</v>
      </c>
      <c r="AC46" s="452">
        <v>14.1</v>
      </c>
    </row>
    <row r="47" spans="1:29" ht="18.75" customHeight="1">
      <c r="A47" s="410">
        <v>12</v>
      </c>
      <c r="B47" s="452">
        <v>21.6</v>
      </c>
      <c r="C47" s="453">
        <f>SUM(D47:E47)</f>
        <v>166.6</v>
      </c>
      <c r="D47" s="452">
        <v>156.5</v>
      </c>
      <c r="E47" s="452">
        <v>10.1</v>
      </c>
      <c r="F47" s="452">
        <v>21.1</v>
      </c>
      <c r="G47" s="453">
        <f>SUM(H47:I47)</f>
        <v>167.4</v>
      </c>
      <c r="H47" s="452">
        <v>152.3</v>
      </c>
      <c r="I47" s="452">
        <v>15.1</v>
      </c>
      <c r="J47" s="452">
        <v>20.2</v>
      </c>
      <c r="K47" s="453">
        <f>SUM(L47:M47)</f>
        <v>159.9</v>
      </c>
      <c r="L47" s="452">
        <v>150.6</v>
      </c>
      <c r="M47" s="452">
        <v>9.3</v>
      </c>
      <c r="N47" s="452">
        <v>23.3</v>
      </c>
      <c r="O47" s="453">
        <f>SUM(P47:Q47)</f>
        <v>181</v>
      </c>
      <c r="P47" s="452">
        <v>175.1</v>
      </c>
      <c r="Q47" s="452">
        <v>5.9</v>
      </c>
      <c r="R47" s="452">
        <v>20.3</v>
      </c>
      <c r="S47" s="453">
        <f>SUM(T47:U47)</f>
        <v>155.8</v>
      </c>
      <c r="T47" s="452">
        <v>151.3</v>
      </c>
      <c r="U47" s="452">
        <v>4.5</v>
      </c>
      <c r="V47" s="452">
        <v>18.5</v>
      </c>
      <c r="W47" s="453">
        <f>SUM(X47:Y47)</f>
        <v>140.3</v>
      </c>
      <c r="X47" s="452">
        <v>138</v>
      </c>
      <c r="Y47" s="452">
        <v>2.3</v>
      </c>
      <c r="Z47" s="452">
        <v>20.2</v>
      </c>
      <c r="AA47" s="453">
        <f>SUM(AB47:AC47)</f>
        <v>166.1</v>
      </c>
      <c r="AB47" s="452">
        <v>150.7</v>
      </c>
      <c r="AC47" s="452">
        <v>15.4</v>
      </c>
    </row>
    <row r="48" spans="1:29" ht="18.75" customHeight="1">
      <c r="A48" s="415" t="s">
        <v>6</v>
      </c>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row>
    <row r="49" spans="1:29" ht="18.75" customHeight="1">
      <c r="A49" s="412" t="s">
        <v>373</v>
      </c>
      <c r="B49" s="452">
        <v>21.4</v>
      </c>
      <c r="C49" s="453">
        <f>SUM(D49:E49)</f>
        <v>157.2</v>
      </c>
      <c r="D49" s="452">
        <v>153.5</v>
      </c>
      <c r="E49" s="452">
        <v>3.7</v>
      </c>
      <c r="F49" s="452">
        <v>19.6</v>
      </c>
      <c r="G49" s="453">
        <f>SUM(H49:I49)</f>
        <v>146.29999999999998</v>
      </c>
      <c r="H49" s="452">
        <v>140.7</v>
      </c>
      <c r="I49" s="452">
        <v>5.6</v>
      </c>
      <c r="J49" s="452">
        <v>20.6</v>
      </c>
      <c r="K49" s="453">
        <f>SUM(L49:M49)</f>
        <v>156.29999999999998</v>
      </c>
      <c r="L49" s="452">
        <v>149.2</v>
      </c>
      <c r="M49" s="452">
        <v>7.1</v>
      </c>
      <c r="N49" s="452">
        <v>21</v>
      </c>
      <c r="O49" s="453">
        <f>SUM(P49:Q49)</f>
        <v>147.89999999999998</v>
      </c>
      <c r="P49" s="452">
        <v>145.2</v>
      </c>
      <c r="Q49" s="452">
        <v>2.7</v>
      </c>
      <c r="R49" s="452">
        <v>21.2</v>
      </c>
      <c r="S49" s="453">
        <f>SUM(T49:U49)</f>
        <v>170.2</v>
      </c>
      <c r="T49" s="452">
        <v>156.1</v>
      </c>
      <c r="U49" s="452">
        <v>14.1</v>
      </c>
      <c r="V49" s="452">
        <v>18.4</v>
      </c>
      <c r="W49" s="453">
        <f>SUM(X49:Y49)</f>
        <v>132.9</v>
      </c>
      <c r="X49" s="452">
        <v>130.8</v>
      </c>
      <c r="Y49" s="452">
        <v>2.1</v>
      </c>
      <c r="Z49" s="452">
        <v>20.7</v>
      </c>
      <c r="AA49" s="453">
        <f>SUM(AB49:AC49)</f>
        <v>154.29999999999998</v>
      </c>
      <c r="AB49" s="452">
        <v>151.1</v>
      </c>
      <c r="AC49" s="452">
        <v>3.2</v>
      </c>
    </row>
    <row r="50" spans="1:29" ht="18.75" customHeight="1">
      <c r="A50" s="478" t="s">
        <v>462</v>
      </c>
      <c r="B50" s="452">
        <v>21.5</v>
      </c>
      <c r="C50" s="453">
        <f>SUM(D50:E50)</f>
        <v>150.29999999999998</v>
      </c>
      <c r="D50" s="452">
        <v>143.6</v>
      </c>
      <c r="E50" s="452">
        <v>6.7</v>
      </c>
      <c r="F50" s="452">
        <v>18</v>
      </c>
      <c r="G50" s="453">
        <f>SUM(H50:I50)</f>
        <v>135.4</v>
      </c>
      <c r="H50" s="452">
        <v>131</v>
      </c>
      <c r="I50" s="452">
        <v>4.4</v>
      </c>
      <c r="J50" s="452">
        <v>20.3</v>
      </c>
      <c r="K50" s="453">
        <f>SUM(L50:M50)</f>
        <v>149.70000000000002</v>
      </c>
      <c r="L50" s="452">
        <v>145.9</v>
      </c>
      <c r="M50" s="452">
        <v>3.8</v>
      </c>
      <c r="N50" s="452">
        <v>20.6</v>
      </c>
      <c r="O50" s="453">
        <f>SUM(P50:Q50)</f>
        <v>156.79999999999998</v>
      </c>
      <c r="P50" s="452">
        <v>154.1</v>
      </c>
      <c r="Q50" s="452">
        <v>2.7</v>
      </c>
      <c r="R50" s="452">
        <v>21.3</v>
      </c>
      <c r="S50" s="453">
        <f>SUM(T50:U50)</f>
        <v>158.1</v>
      </c>
      <c r="T50" s="452">
        <v>155</v>
      </c>
      <c r="U50" s="452">
        <v>3.1</v>
      </c>
      <c r="V50" s="452">
        <v>18</v>
      </c>
      <c r="W50" s="453">
        <f>SUM(X50:Y50)</f>
        <v>135.2</v>
      </c>
      <c r="X50" s="452">
        <v>133.7</v>
      </c>
      <c r="Y50" s="452">
        <v>1.5</v>
      </c>
      <c r="Z50" s="452">
        <v>20.4</v>
      </c>
      <c r="AA50" s="453">
        <f>SUM(AB50:AC50)</f>
        <v>143.1</v>
      </c>
      <c r="AB50" s="452">
        <v>138</v>
      </c>
      <c r="AC50" s="452">
        <v>5.1</v>
      </c>
    </row>
    <row r="51" spans="1:29" ht="18.75" customHeight="1">
      <c r="A51" s="477" t="s">
        <v>417</v>
      </c>
      <c r="B51" s="456">
        <f>AVERAGE(B53:B56,B58:B61,B63:B66)</f>
        <v>21.01666666666667</v>
      </c>
      <c r="C51" s="456">
        <f>AVERAGE(C53:C56,C58:C61,C63:C66)</f>
        <v>146.31666666666663</v>
      </c>
      <c r="D51" s="456">
        <f>AVERAGE(D53:D56,D58:D61,D63:D66)</f>
        <v>139.67499999999998</v>
      </c>
      <c r="E51" s="456">
        <f>AVERAGE(E53:E56,E58:E61,E63:E66)</f>
        <v>6.641666666666667</v>
      </c>
      <c r="F51" s="456">
        <f>AVERAGE(F53:F56,F58:F61,F63:F66)</f>
        <v>17.85</v>
      </c>
      <c r="G51" s="456">
        <f>AVERAGE(G53:G56,G58:G61,G63:G66)</f>
        <v>133.59166666666667</v>
      </c>
      <c r="H51" s="456">
        <f>AVERAGE(H53:H56,H58:H61,H63:H66)</f>
        <v>129.91666666666666</v>
      </c>
      <c r="I51" s="456">
        <f>AVERAGE(I53:I56,I58:I61,I63:I66)</f>
        <v>3.6749999999999994</v>
      </c>
      <c r="J51" s="456">
        <f>AVERAGE(J53:J56,J58:J61,J63:J66)</f>
        <v>19.98333333333333</v>
      </c>
      <c r="K51" s="456">
        <f>AVERAGE(K53:K56,K58:K61,K63:K66)</f>
        <v>148.69166666666666</v>
      </c>
      <c r="L51" s="456">
        <f>AVERAGE(L53:L56,L58:L61,L63:L66)</f>
        <v>145.25833333333333</v>
      </c>
      <c r="M51" s="456">
        <f>AVERAGE(M53:M56,M58:M61,M63:M66)</f>
        <v>3.433333333333333</v>
      </c>
      <c r="N51" s="456">
        <f>AVERAGE(N53:N56,N58:N61,N63:N66)</f>
        <v>20.250000000000004</v>
      </c>
      <c r="O51" s="456">
        <f>AVERAGE(O53:O56,O58:O61,O63:O66)</f>
        <v>154.53333333333333</v>
      </c>
      <c r="P51" s="456">
        <f>AVERAGE(P53:P56,P58:P61,P63:P66)</f>
        <v>153.21666666666667</v>
      </c>
      <c r="Q51" s="456">
        <f>AVERAGE(Q53:Q56,Q58:Q61,Q63:Q66)</f>
        <v>1.3166666666666667</v>
      </c>
      <c r="R51" s="456">
        <f>AVERAGE(R53:R56,R58:R61,R63:R66)</f>
        <v>20.691666666666666</v>
      </c>
      <c r="S51" s="456">
        <f>AVERAGE(S53:S56,S58:S61,S63:S66)</f>
        <v>154.575</v>
      </c>
      <c r="T51" s="456">
        <f>AVERAGE(T53:T56,T58:T61,T63:T66)</f>
        <v>151.46666666666664</v>
      </c>
      <c r="U51" s="456">
        <f>AVERAGE(U53:U56,U58:U61,U63:U66)</f>
        <v>3.108333333333333</v>
      </c>
      <c r="V51" s="456">
        <f>AVERAGE(V53:V56,V58:V61,V63:V66)</f>
        <v>18.458333333333332</v>
      </c>
      <c r="W51" s="456">
        <f>AVERAGE(W53:W56,W58:W61,W63:W66)</f>
        <v>138.59166666666667</v>
      </c>
      <c r="X51" s="456">
        <f>AVERAGE(X53:X56,X58:X61,X63:X66)</f>
        <v>136.9</v>
      </c>
      <c r="Y51" s="456">
        <f>AVERAGE(Y53:Y56,Y58:Y61,Y63:Y66)</f>
        <v>1.6916666666666667</v>
      </c>
      <c r="Z51" s="456">
        <f>AVERAGE(Z53:Z56,Z58:Z61,Z63:Z66)</f>
        <v>19.766666666666666</v>
      </c>
      <c r="AA51" s="456">
        <f>AVERAGE(AA53:AA56,AA58:AA61,AA63:AA66)</f>
        <v>142.74166666666667</v>
      </c>
      <c r="AB51" s="456">
        <f>AVERAGE(AB53:AB56,AB58:AB61,AB63:AB66)</f>
        <v>136.3</v>
      </c>
      <c r="AC51" s="456">
        <f>AVERAGE(AC53:AC56,AC58:AC61,AC63:AC66)</f>
        <v>6.441666666666667</v>
      </c>
    </row>
    <row r="52" spans="1:29" ht="18.75" customHeight="1">
      <c r="A52" s="413"/>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row>
    <row r="53" spans="1:29" ht="18.75" customHeight="1">
      <c r="A53" s="412" t="s">
        <v>306</v>
      </c>
      <c r="B53" s="452">
        <v>19.4</v>
      </c>
      <c r="C53" s="453">
        <f>SUM(D53:E53)</f>
        <v>136.70000000000002</v>
      </c>
      <c r="D53" s="452">
        <v>129.9</v>
      </c>
      <c r="E53" s="452">
        <v>6.8</v>
      </c>
      <c r="F53" s="452">
        <v>16.9</v>
      </c>
      <c r="G53" s="453">
        <f>SUM(H53:I53)</f>
        <v>126.7</v>
      </c>
      <c r="H53" s="452">
        <v>123.4</v>
      </c>
      <c r="I53" s="452">
        <v>3.3</v>
      </c>
      <c r="J53" s="452">
        <v>18.7</v>
      </c>
      <c r="K53" s="453">
        <f>SUM(L53:M53)</f>
        <v>138.3</v>
      </c>
      <c r="L53" s="452">
        <v>134.4</v>
      </c>
      <c r="M53" s="452">
        <v>3.9</v>
      </c>
      <c r="N53" s="452">
        <v>20.4</v>
      </c>
      <c r="O53" s="453">
        <f>SUM(P53:Q53)</f>
        <v>155.2</v>
      </c>
      <c r="P53" s="452">
        <v>153.2</v>
      </c>
      <c r="Q53" s="452">
        <v>2</v>
      </c>
      <c r="R53" s="452">
        <v>19.3</v>
      </c>
      <c r="S53" s="453">
        <f>SUM(T53:U53)</f>
        <v>144.9</v>
      </c>
      <c r="T53" s="452">
        <v>141</v>
      </c>
      <c r="U53" s="452">
        <v>3.9</v>
      </c>
      <c r="V53" s="452">
        <v>17.3</v>
      </c>
      <c r="W53" s="453">
        <f>SUM(X53:Y53)</f>
        <v>127.4</v>
      </c>
      <c r="X53" s="452">
        <v>125.7</v>
      </c>
      <c r="Y53" s="452">
        <v>1.7</v>
      </c>
      <c r="Z53" s="452">
        <v>17.9</v>
      </c>
      <c r="AA53" s="453">
        <f>SUM(AB53:AC53)</f>
        <v>125.8</v>
      </c>
      <c r="AB53" s="452">
        <v>119.3</v>
      </c>
      <c r="AC53" s="452">
        <v>6.5</v>
      </c>
    </row>
    <row r="54" spans="1:29" ht="18.75" customHeight="1">
      <c r="A54" s="410">
        <v>2</v>
      </c>
      <c r="B54" s="453">
        <v>21</v>
      </c>
      <c r="C54" s="453">
        <f>SUM(D54:E54)</f>
        <v>147.2</v>
      </c>
      <c r="D54" s="453">
        <v>141</v>
      </c>
      <c r="E54" s="453">
        <v>6.2</v>
      </c>
      <c r="F54" s="453">
        <v>17.3</v>
      </c>
      <c r="G54" s="453">
        <f>SUM(H54:I54)</f>
        <v>130.2</v>
      </c>
      <c r="H54" s="453">
        <v>126.6</v>
      </c>
      <c r="I54" s="453">
        <v>3.6</v>
      </c>
      <c r="J54" s="453">
        <v>19.8</v>
      </c>
      <c r="K54" s="453">
        <f>SUM(L54:M54)</f>
        <v>146.1</v>
      </c>
      <c r="L54" s="453">
        <v>142.9</v>
      </c>
      <c r="M54" s="453">
        <v>3.2</v>
      </c>
      <c r="N54" s="453">
        <v>19.9</v>
      </c>
      <c r="O54" s="453">
        <f>SUM(P54:Q54)</f>
        <v>153</v>
      </c>
      <c r="P54" s="453">
        <v>152.1</v>
      </c>
      <c r="Q54" s="453">
        <v>0.9</v>
      </c>
      <c r="R54" s="453">
        <v>20.9</v>
      </c>
      <c r="S54" s="453">
        <f>SUM(T54:U54)</f>
        <v>156.20000000000002</v>
      </c>
      <c r="T54" s="453">
        <v>152.9</v>
      </c>
      <c r="U54" s="453">
        <v>3.3</v>
      </c>
      <c r="V54" s="453">
        <v>18.2</v>
      </c>
      <c r="W54" s="453">
        <f>SUM(X54:Y54)</f>
        <v>133.1</v>
      </c>
      <c r="X54" s="453">
        <v>131.5</v>
      </c>
      <c r="Y54" s="453">
        <v>1.6</v>
      </c>
      <c r="Z54" s="453">
        <v>19.1</v>
      </c>
      <c r="AA54" s="453">
        <f>SUM(AB54:AC54)</f>
        <v>135.6</v>
      </c>
      <c r="AB54" s="453">
        <v>130</v>
      </c>
      <c r="AC54" s="453">
        <v>5.6</v>
      </c>
    </row>
    <row r="55" spans="1:29" ht="18.75" customHeight="1">
      <c r="A55" s="410">
        <v>3</v>
      </c>
      <c r="B55" s="452">
        <v>20.9</v>
      </c>
      <c r="C55" s="453">
        <f>SUM(D55:E55)</f>
        <v>145.79999999999998</v>
      </c>
      <c r="D55" s="452">
        <v>138.2</v>
      </c>
      <c r="E55" s="452">
        <v>7.6</v>
      </c>
      <c r="F55" s="452">
        <v>17.4</v>
      </c>
      <c r="G55" s="453">
        <f>SUM(H55:I55)</f>
        <v>134.20000000000002</v>
      </c>
      <c r="H55" s="452">
        <v>129.9</v>
      </c>
      <c r="I55" s="452">
        <v>4.3</v>
      </c>
      <c r="J55" s="452">
        <v>19.3</v>
      </c>
      <c r="K55" s="453">
        <f>SUM(L55:M55)</f>
        <v>143.5</v>
      </c>
      <c r="L55" s="452">
        <v>139.9</v>
      </c>
      <c r="M55" s="452">
        <v>3.6</v>
      </c>
      <c r="N55" s="452">
        <v>19.8</v>
      </c>
      <c r="O55" s="453">
        <f>SUM(P55:Q55)</f>
        <v>151.6</v>
      </c>
      <c r="P55" s="452">
        <v>150.5</v>
      </c>
      <c r="Q55" s="452">
        <v>1.1</v>
      </c>
      <c r="R55" s="452">
        <v>19.9</v>
      </c>
      <c r="S55" s="453">
        <f>SUM(T55:U55)</f>
        <v>148.4</v>
      </c>
      <c r="T55" s="452">
        <v>145.5</v>
      </c>
      <c r="U55" s="452">
        <v>2.9</v>
      </c>
      <c r="V55" s="452">
        <v>18.4</v>
      </c>
      <c r="W55" s="453">
        <f>SUM(X55:Y55)</f>
        <v>138.1</v>
      </c>
      <c r="X55" s="452">
        <v>136</v>
      </c>
      <c r="Y55" s="452">
        <v>2.1</v>
      </c>
      <c r="Z55" s="452">
        <v>18.8</v>
      </c>
      <c r="AA55" s="453">
        <f>SUM(AB55:AC55)</f>
        <v>135.29999999999998</v>
      </c>
      <c r="AB55" s="452">
        <v>128.1</v>
      </c>
      <c r="AC55" s="452">
        <v>7.2</v>
      </c>
    </row>
    <row r="56" spans="1:29" ht="18.75" customHeight="1">
      <c r="A56" s="410">
        <v>4</v>
      </c>
      <c r="B56" s="452">
        <v>21.8</v>
      </c>
      <c r="C56" s="453">
        <f>SUM(D56:E56)</f>
        <v>154.3</v>
      </c>
      <c r="D56" s="452">
        <v>146.5</v>
      </c>
      <c r="E56" s="452">
        <v>7.8</v>
      </c>
      <c r="F56" s="452">
        <v>19.2</v>
      </c>
      <c r="G56" s="453">
        <f>SUM(H56:I56)</f>
        <v>141.89999999999998</v>
      </c>
      <c r="H56" s="452">
        <v>138.7</v>
      </c>
      <c r="I56" s="452">
        <v>3.2</v>
      </c>
      <c r="J56" s="452">
        <v>20.4</v>
      </c>
      <c r="K56" s="453">
        <f>SUM(L56:M56)</f>
        <v>153.3</v>
      </c>
      <c r="L56" s="452">
        <v>149.4</v>
      </c>
      <c r="M56" s="452">
        <v>3.9</v>
      </c>
      <c r="N56" s="452">
        <v>18.4</v>
      </c>
      <c r="O56" s="453">
        <f>SUM(P56:Q56)</f>
        <v>143.4</v>
      </c>
      <c r="P56" s="452">
        <v>141.9</v>
      </c>
      <c r="Q56" s="452">
        <v>1.5</v>
      </c>
      <c r="R56" s="452">
        <v>21.7</v>
      </c>
      <c r="S56" s="453">
        <f>SUM(T56:U56)</f>
        <v>162.20000000000002</v>
      </c>
      <c r="T56" s="452">
        <v>158.9</v>
      </c>
      <c r="U56" s="452">
        <v>3.3</v>
      </c>
      <c r="V56" s="452">
        <v>19.1</v>
      </c>
      <c r="W56" s="453">
        <f>SUM(X56:Y56)</f>
        <v>144.4</v>
      </c>
      <c r="X56" s="452">
        <v>142</v>
      </c>
      <c r="Y56" s="452">
        <v>2.4</v>
      </c>
      <c r="Z56" s="452">
        <v>20.4</v>
      </c>
      <c r="AA56" s="453">
        <f>SUM(AB56:AC56)</f>
        <v>151</v>
      </c>
      <c r="AB56" s="452">
        <v>143.6</v>
      </c>
      <c r="AC56" s="452">
        <v>7.4</v>
      </c>
    </row>
    <row r="57" spans="1:29" ht="18.75" customHeight="1">
      <c r="A57" s="411"/>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row>
    <row r="58" spans="1:29" ht="18.75" customHeight="1">
      <c r="A58" s="410">
        <v>5</v>
      </c>
      <c r="B58" s="452">
        <v>21.8</v>
      </c>
      <c r="C58" s="453">
        <f>SUM(D58:E58)</f>
        <v>156.6</v>
      </c>
      <c r="D58" s="452">
        <v>144.2</v>
      </c>
      <c r="E58" s="452">
        <v>12.4</v>
      </c>
      <c r="F58" s="452">
        <v>18.6</v>
      </c>
      <c r="G58" s="453">
        <f>SUM(H58:I58)</f>
        <v>138.7</v>
      </c>
      <c r="H58" s="452">
        <v>134.7</v>
      </c>
      <c r="I58" s="452">
        <v>4</v>
      </c>
      <c r="J58" s="452">
        <v>20.2</v>
      </c>
      <c r="K58" s="453">
        <f>SUM(L58:M58)</f>
        <v>151</v>
      </c>
      <c r="L58" s="452">
        <v>147.2</v>
      </c>
      <c r="M58" s="452">
        <v>3.8</v>
      </c>
      <c r="N58" s="452">
        <v>18.8</v>
      </c>
      <c r="O58" s="453">
        <f>SUM(P58:Q58)</f>
        <v>145.6</v>
      </c>
      <c r="P58" s="452">
        <v>144.2</v>
      </c>
      <c r="Q58" s="452">
        <v>1.4</v>
      </c>
      <c r="R58" s="452">
        <v>20.6</v>
      </c>
      <c r="S58" s="453">
        <f>SUM(T58:U58)</f>
        <v>153.89999999999998</v>
      </c>
      <c r="T58" s="452">
        <v>150.7</v>
      </c>
      <c r="U58" s="452">
        <v>3.2</v>
      </c>
      <c r="V58" s="452">
        <v>20.6</v>
      </c>
      <c r="W58" s="453">
        <f>SUM(X58:Y58)</f>
        <v>155.2</v>
      </c>
      <c r="X58" s="452">
        <v>153.5</v>
      </c>
      <c r="Y58" s="452">
        <v>1.7</v>
      </c>
      <c r="Z58" s="452">
        <v>20</v>
      </c>
      <c r="AA58" s="453">
        <f>SUM(AB58:AC58)</f>
        <v>146.8</v>
      </c>
      <c r="AB58" s="452">
        <v>139.3</v>
      </c>
      <c r="AC58" s="452">
        <v>7.5</v>
      </c>
    </row>
    <row r="59" spans="1:29" ht="18.75" customHeight="1">
      <c r="A59" s="410">
        <v>6</v>
      </c>
      <c r="B59" s="452">
        <v>22.1</v>
      </c>
      <c r="C59" s="453">
        <f>SUM(D59:E59)</f>
        <v>154.3</v>
      </c>
      <c r="D59" s="452">
        <v>148</v>
      </c>
      <c r="E59" s="452">
        <v>6.3</v>
      </c>
      <c r="F59" s="452">
        <v>18.4</v>
      </c>
      <c r="G59" s="453">
        <f>SUM(H59:I59)</f>
        <v>137.60000000000002</v>
      </c>
      <c r="H59" s="452">
        <v>133.3</v>
      </c>
      <c r="I59" s="452">
        <v>4.3</v>
      </c>
      <c r="J59" s="452">
        <v>21</v>
      </c>
      <c r="K59" s="453">
        <f>SUM(L59:M59)</f>
        <v>156.9</v>
      </c>
      <c r="L59" s="452">
        <v>153.8</v>
      </c>
      <c r="M59" s="452">
        <v>3.1</v>
      </c>
      <c r="N59" s="452">
        <v>20.1</v>
      </c>
      <c r="O59" s="453">
        <f>SUM(P59:Q59)</f>
        <v>152.7</v>
      </c>
      <c r="P59" s="452">
        <v>151.5</v>
      </c>
      <c r="Q59" s="452">
        <v>1.2</v>
      </c>
      <c r="R59" s="452">
        <v>21.6</v>
      </c>
      <c r="S59" s="453">
        <f>SUM(T59:U59)</f>
        <v>161.5</v>
      </c>
      <c r="T59" s="452">
        <v>158.9</v>
      </c>
      <c r="U59" s="452">
        <v>2.6</v>
      </c>
      <c r="V59" s="452">
        <v>21.4</v>
      </c>
      <c r="W59" s="453">
        <f>SUM(X59:Y59)</f>
        <v>159.29999999999998</v>
      </c>
      <c r="X59" s="452">
        <v>157.7</v>
      </c>
      <c r="Y59" s="452">
        <v>1.6</v>
      </c>
      <c r="Z59" s="452">
        <v>20.5</v>
      </c>
      <c r="AA59" s="453">
        <f>SUM(AB59:AC59)</f>
        <v>150.2</v>
      </c>
      <c r="AB59" s="452">
        <v>144</v>
      </c>
      <c r="AC59" s="452">
        <v>6.2</v>
      </c>
    </row>
    <row r="60" spans="1:29" ht="18.75" customHeight="1">
      <c r="A60" s="410">
        <v>7</v>
      </c>
      <c r="B60" s="452">
        <v>21.9</v>
      </c>
      <c r="C60" s="453">
        <f>SUM(D60:E60)</f>
        <v>152.1</v>
      </c>
      <c r="D60" s="452">
        <v>146</v>
      </c>
      <c r="E60" s="452">
        <v>6.1</v>
      </c>
      <c r="F60" s="452">
        <v>19.4</v>
      </c>
      <c r="G60" s="453">
        <f>SUM(H60:I60)</f>
        <v>145.2</v>
      </c>
      <c r="H60" s="452">
        <v>141.1</v>
      </c>
      <c r="I60" s="452">
        <v>4.1</v>
      </c>
      <c r="J60" s="452">
        <v>20.8</v>
      </c>
      <c r="K60" s="453">
        <f>SUM(L60:M60)</f>
        <v>154.5</v>
      </c>
      <c r="L60" s="452">
        <v>151.6</v>
      </c>
      <c r="M60" s="452">
        <v>2.9</v>
      </c>
      <c r="N60" s="452">
        <v>20.4</v>
      </c>
      <c r="O60" s="453">
        <f>SUM(P60:Q60)</f>
        <v>154.20000000000002</v>
      </c>
      <c r="P60" s="452">
        <v>153.3</v>
      </c>
      <c r="Q60" s="452">
        <v>0.9</v>
      </c>
      <c r="R60" s="452">
        <v>21</v>
      </c>
      <c r="S60" s="453">
        <f>SUM(T60:U60)</f>
        <v>155.5</v>
      </c>
      <c r="T60" s="452">
        <v>152.9</v>
      </c>
      <c r="U60" s="452">
        <v>2.6</v>
      </c>
      <c r="V60" s="452">
        <v>21.1</v>
      </c>
      <c r="W60" s="453">
        <f>SUM(X60:Y60)</f>
        <v>157.5</v>
      </c>
      <c r="X60" s="452">
        <v>156</v>
      </c>
      <c r="Y60" s="452">
        <v>1.5</v>
      </c>
      <c r="Z60" s="452">
        <v>20.7</v>
      </c>
      <c r="AA60" s="453">
        <f>SUM(AB60:AC60)</f>
        <v>151.29999999999998</v>
      </c>
      <c r="AB60" s="452">
        <v>145.6</v>
      </c>
      <c r="AC60" s="452">
        <v>5.7</v>
      </c>
    </row>
    <row r="61" spans="1:29" ht="18.75" customHeight="1">
      <c r="A61" s="410">
        <v>8</v>
      </c>
      <c r="B61" s="452">
        <v>20.8</v>
      </c>
      <c r="C61" s="453">
        <f>SUM(D61:E61)</f>
        <v>143</v>
      </c>
      <c r="D61" s="452">
        <v>137.3</v>
      </c>
      <c r="E61" s="452">
        <v>5.7</v>
      </c>
      <c r="F61" s="452">
        <v>16</v>
      </c>
      <c r="G61" s="453">
        <f>SUM(H61:I61)</f>
        <v>119</v>
      </c>
      <c r="H61" s="452">
        <v>115.6</v>
      </c>
      <c r="I61" s="452">
        <v>3.4</v>
      </c>
      <c r="J61" s="452">
        <v>18.8</v>
      </c>
      <c r="K61" s="453">
        <f>SUM(L61:M61)</f>
        <v>141</v>
      </c>
      <c r="L61" s="452">
        <v>137.8</v>
      </c>
      <c r="M61" s="452">
        <v>3.2</v>
      </c>
      <c r="N61" s="452">
        <v>20.7</v>
      </c>
      <c r="O61" s="453">
        <f>SUM(P61:Q61)</f>
        <v>158.8</v>
      </c>
      <c r="P61" s="452">
        <v>157.5</v>
      </c>
      <c r="Q61" s="452">
        <v>1.3</v>
      </c>
      <c r="R61" s="452">
        <v>20.6</v>
      </c>
      <c r="S61" s="453">
        <f>SUM(T61:U61)</f>
        <v>155</v>
      </c>
      <c r="T61" s="452">
        <v>152.1</v>
      </c>
      <c r="U61" s="452">
        <v>2.9</v>
      </c>
      <c r="V61" s="452">
        <v>11.2</v>
      </c>
      <c r="W61" s="453">
        <f>SUM(X61:Y61)</f>
        <v>86</v>
      </c>
      <c r="X61" s="452">
        <v>84.6</v>
      </c>
      <c r="Y61" s="452">
        <v>1.4</v>
      </c>
      <c r="Z61" s="452">
        <v>19.9</v>
      </c>
      <c r="AA61" s="453">
        <f>SUM(AB61:AC61)</f>
        <v>144.2</v>
      </c>
      <c r="AB61" s="452">
        <v>138</v>
      </c>
      <c r="AC61" s="452">
        <v>6.2</v>
      </c>
    </row>
    <row r="62" spans="1:29" ht="18.75" customHeight="1">
      <c r="A62" s="411"/>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row>
    <row r="63" spans="1:29" ht="18.75" customHeight="1">
      <c r="A63" s="410">
        <v>9</v>
      </c>
      <c r="B63" s="452">
        <v>20.1</v>
      </c>
      <c r="C63" s="453">
        <f>SUM(D63:E63)</f>
        <v>138.5</v>
      </c>
      <c r="D63" s="452">
        <v>133.6</v>
      </c>
      <c r="E63" s="452">
        <v>4.9</v>
      </c>
      <c r="F63" s="452">
        <v>17.8</v>
      </c>
      <c r="G63" s="453">
        <f>SUM(H63:I63)</f>
        <v>132.60000000000002</v>
      </c>
      <c r="H63" s="452">
        <v>129.3</v>
      </c>
      <c r="I63" s="452">
        <v>3.3</v>
      </c>
      <c r="J63" s="452">
        <v>20.2</v>
      </c>
      <c r="K63" s="453">
        <f>SUM(L63:M63)</f>
        <v>150</v>
      </c>
      <c r="L63" s="452">
        <v>146.8</v>
      </c>
      <c r="M63" s="452">
        <v>3.2</v>
      </c>
      <c r="N63" s="452">
        <v>19.9</v>
      </c>
      <c r="O63" s="453">
        <f>SUM(P63:Q63)</f>
        <v>149.8</v>
      </c>
      <c r="P63" s="452">
        <v>148.9</v>
      </c>
      <c r="Q63" s="452">
        <v>0.9</v>
      </c>
      <c r="R63" s="452">
        <v>20.9</v>
      </c>
      <c r="S63" s="453">
        <f>SUM(T63:U63)</f>
        <v>156</v>
      </c>
      <c r="T63" s="452">
        <v>153</v>
      </c>
      <c r="U63" s="452">
        <v>3</v>
      </c>
      <c r="V63" s="452">
        <v>19.5</v>
      </c>
      <c r="W63" s="453">
        <f>SUM(X63:Y63)</f>
        <v>147.8</v>
      </c>
      <c r="X63" s="452">
        <v>146.4</v>
      </c>
      <c r="Y63" s="452">
        <v>1.4</v>
      </c>
      <c r="Z63" s="452">
        <v>19.6</v>
      </c>
      <c r="AA63" s="453">
        <f>SUM(AB63:AC63)</f>
        <v>141.8</v>
      </c>
      <c r="AB63" s="452">
        <v>135.5</v>
      </c>
      <c r="AC63" s="452">
        <v>6.3</v>
      </c>
    </row>
    <row r="64" spans="1:29" ht="18.75" customHeight="1">
      <c r="A64" s="410">
        <v>10</v>
      </c>
      <c r="B64" s="452">
        <v>20.5</v>
      </c>
      <c r="C64" s="453">
        <f>SUM(D64:E64)</f>
        <v>141.1</v>
      </c>
      <c r="D64" s="452">
        <v>135.9</v>
      </c>
      <c r="E64" s="452">
        <v>5.2</v>
      </c>
      <c r="F64" s="452">
        <v>19</v>
      </c>
      <c r="G64" s="453">
        <f>SUM(H64:I64)</f>
        <v>142.1</v>
      </c>
      <c r="H64" s="452">
        <v>138</v>
      </c>
      <c r="I64" s="452">
        <v>4.1</v>
      </c>
      <c r="J64" s="452">
        <v>20.5</v>
      </c>
      <c r="K64" s="453">
        <f>SUM(L64:M64)</f>
        <v>153.1</v>
      </c>
      <c r="L64" s="452">
        <v>149.6</v>
      </c>
      <c r="M64" s="452">
        <v>3.5</v>
      </c>
      <c r="N64" s="452">
        <v>21.4</v>
      </c>
      <c r="O64" s="453">
        <f>SUM(P64:Q64)</f>
        <v>162.1</v>
      </c>
      <c r="P64" s="452">
        <v>161.1</v>
      </c>
      <c r="Q64" s="452">
        <v>1</v>
      </c>
      <c r="R64" s="452">
        <v>20.6</v>
      </c>
      <c r="S64" s="453">
        <f>SUM(T64:U64)</f>
        <v>154</v>
      </c>
      <c r="T64" s="452">
        <v>150.5</v>
      </c>
      <c r="U64" s="452">
        <v>3.5</v>
      </c>
      <c r="V64" s="452">
        <v>20.2</v>
      </c>
      <c r="W64" s="453">
        <f>SUM(X64:Y64)</f>
        <v>153.3</v>
      </c>
      <c r="X64" s="452">
        <v>152</v>
      </c>
      <c r="Y64" s="452">
        <v>1.3</v>
      </c>
      <c r="Z64" s="452">
        <v>20</v>
      </c>
      <c r="AA64" s="453">
        <f>SUM(AB64:AC64)</f>
        <v>146.20000000000002</v>
      </c>
      <c r="AB64" s="452">
        <v>139.8</v>
      </c>
      <c r="AC64" s="452">
        <v>6.4</v>
      </c>
    </row>
    <row r="65" spans="1:29" ht="18.75" customHeight="1">
      <c r="A65" s="410">
        <v>11</v>
      </c>
      <c r="B65" s="452">
        <v>21.3</v>
      </c>
      <c r="C65" s="453">
        <f>SUM(D65:E65)</f>
        <v>144.1</v>
      </c>
      <c r="D65" s="452">
        <v>138.2</v>
      </c>
      <c r="E65" s="452">
        <v>5.9</v>
      </c>
      <c r="F65" s="452">
        <v>16.6</v>
      </c>
      <c r="G65" s="453">
        <f>SUM(H65:I65)</f>
        <v>123.89999999999999</v>
      </c>
      <c r="H65" s="452">
        <v>120.6</v>
      </c>
      <c r="I65" s="452">
        <v>3.3</v>
      </c>
      <c r="J65" s="452">
        <v>20.5</v>
      </c>
      <c r="K65" s="453">
        <f>SUM(L65:M65)</f>
        <v>150.9</v>
      </c>
      <c r="L65" s="452">
        <v>147.5</v>
      </c>
      <c r="M65" s="452">
        <v>3.4</v>
      </c>
      <c r="N65" s="452">
        <v>22.3</v>
      </c>
      <c r="O65" s="453">
        <f>SUM(P65:Q65)</f>
        <v>170</v>
      </c>
      <c r="P65" s="452">
        <v>168.5</v>
      </c>
      <c r="Q65" s="452">
        <v>1.5</v>
      </c>
      <c r="R65" s="452">
        <v>20.9</v>
      </c>
      <c r="S65" s="453">
        <f>SUM(T65:U65)</f>
        <v>155.79999999999998</v>
      </c>
      <c r="T65" s="452">
        <v>152.6</v>
      </c>
      <c r="U65" s="452">
        <v>3.2</v>
      </c>
      <c r="V65" s="452">
        <v>18.1</v>
      </c>
      <c r="W65" s="453">
        <f>SUM(X65:Y65)</f>
        <v>136</v>
      </c>
      <c r="X65" s="452">
        <v>133.9</v>
      </c>
      <c r="Y65" s="452">
        <v>2.1</v>
      </c>
      <c r="Z65" s="452">
        <v>20.5</v>
      </c>
      <c r="AA65" s="453">
        <f>SUM(AB65:AC65)</f>
        <v>142</v>
      </c>
      <c r="AB65" s="452">
        <v>136.4</v>
      </c>
      <c r="AC65" s="452">
        <v>5.6</v>
      </c>
    </row>
    <row r="66" spans="1:29" ht="18.75" customHeight="1">
      <c r="A66" s="409">
        <v>12</v>
      </c>
      <c r="B66" s="461">
        <v>20.6</v>
      </c>
      <c r="C66" s="461">
        <f>SUM(D66:E66)</f>
        <v>142.10000000000002</v>
      </c>
      <c r="D66" s="461">
        <v>137.3</v>
      </c>
      <c r="E66" s="461">
        <v>4.8</v>
      </c>
      <c r="F66" s="461">
        <v>17.6</v>
      </c>
      <c r="G66" s="461">
        <f>SUM(H66:I66)</f>
        <v>131</v>
      </c>
      <c r="H66" s="461">
        <v>127.8</v>
      </c>
      <c r="I66" s="461">
        <v>3.2</v>
      </c>
      <c r="J66" s="461">
        <v>19.6</v>
      </c>
      <c r="K66" s="461">
        <f>SUM(L66:M66)</f>
        <v>145.7</v>
      </c>
      <c r="L66" s="461">
        <v>142.2</v>
      </c>
      <c r="M66" s="461">
        <v>3.5</v>
      </c>
      <c r="N66" s="461">
        <v>20.9</v>
      </c>
      <c r="O66" s="461">
        <f>SUM(P66:Q66)</f>
        <v>158</v>
      </c>
      <c r="P66" s="461">
        <v>155.9</v>
      </c>
      <c r="Q66" s="461">
        <v>2.1</v>
      </c>
      <c r="R66" s="461">
        <v>20.3</v>
      </c>
      <c r="S66" s="461">
        <f>SUM(T66:U66)</f>
        <v>151.5</v>
      </c>
      <c r="T66" s="461">
        <v>148.6</v>
      </c>
      <c r="U66" s="461">
        <v>2.9</v>
      </c>
      <c r="V66" s="461">
        <v>16.4</v>
      </c>
      <c r="W66" s="461">
        <f>SUM(X66:Y66)</f>
        <v>125</v>
      </c>
      <c r="X66" s="461">
        <v>123.5</v>
      </c>
      <c r="Y66" s="461">
        <v>1.5</v>
      </c>
      <c r="Z66" s="461">
        <v>19.8</v>
      </c>
      <c r="AA66" s="461">
        <f>SUM(AB66:AC66)</f>
        <v>142.7</v>
      </c>
      <c r="AB66" s="461">
        <v>136</v>
      </c>
      <c r="AC66" s="461">
        <v>6.7</v>
      </c>
    </row>
    <row r="67" spans="1:29" ht="18.75" customHeight="1">
      <c r="A67" s="3" t="s">
        <v>419</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8.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8.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8.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sheetData>
  <sheetProtection/>
  <mergeCells count="39">
    <mergeCell ref="Z7:Z9"/>
    <mergeCell ref="AA7:AA9"/>
    <mergeCell ref="AB7:AB9"/>
    <mergeCell ref="AC7:AC9"/>
    <mergeCell ref="A3:AC3"/>
    <mergeCell ref="T7:T9"/>
    <mergeCell ref="U7:U9"/>
    <mergeCell ref="V7:V9"/>
    <mergeCell ref="W7:W9"/>
    <mergeCell ref="X7:X9"/>
    <mergeCell ref="Y7:Y9"/>
    <mergeCell ref="N7:N9"/>
    <mergeCell ref="O7:O9"/>
    <mergeCell ref="P7:P9"/>
    <mergeCell ref="Q7:Q9"/>
    <mergeCell ref="R7:R9"/>
    <mergeCell ref="S7:S9"/>
    <mergeCell ref="H7:H9"/>
    <mergeCell ref="I7:I9"/>
    <mergeCell ref="J7:J9"/>
    <mergeCell ref="K7:K9"/>
    <mergeCell ref="L7:L9"/>
    <mergeCell ref="M7:M9"/>
    <mergeCell ref="B7:B9"/>
    <mergeCell ref="C7:C9"/>
    <mergeCell ref="D7:D9"/>
    <mergeCell ref="E7:E9"/>
    <mergeCell ref="F7:F9"/>
    <mergeCell ref="G7:G9"/>
    <mergeCell ref="N6:Q6"/>
    <mergeCell ref="R6:U6"/>
    <mergeCell ref="V6:Y6"/>
    <mergeCell ref="Z6:AC6"/>
    <mergeCell ref="F5:I6"/>
    <mergeCell ref="J5:AC5"/>
    <mergeCell ref="J6:M6"/>
    <mergeCell ref="B5:E6"/>
    <mergeCell ref="A1:B1"/>
    <mergeCell ref="AA1:AC1"/>
  </mergeCells>
  <printOptions horizontalCentered="1"/>
  <pageMargins left="0.5118110236220472" right="0.5118110236220472" top="0.5511811023622047" bottom="0.35433070866141736" header="0" footer="0"/>
  <pageSetup fitToHeight="1" fitToWidth="1" horizontalDpi="600" verticalDpi="600" orientation="landscape" paperSize="8" scale="6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W66"/>
  <sheetViews>
    <sheetView zoomScalePageLayoutView="0" workbookViewId="0" topLeftCell="A1">
      <selection activeCell="A3" sqref="A3:W3"/>
    </sheetView>
  </sheetViews>
  <sheetFormatPr defaultColWidth="8.796875" defaultRowHeight="18.75" customHeight="1"/>
  <cols>
    <col min="1" max="1" width="13.09765625" style="0" customWidth="1"/>
    <col min="2" max="16384" width="10.59765625" style="0" customWidth="1"/>
  </cols>
  <sheetData>
    <row r="1" spans="1:23" ht="18.75" customHeight="1">
      <c r="A1" s="236" t="s">
        <v>492</v>
      </c>
      <c r="B1" s="237"/>
      <c r="C1" s="3"/>
      <c r="D1" s="3"/>
      <c r="E1" s="3"/>
      <c r="F1" s="3"/>
      <c r="G1" s="3"/>
      <c r="H1" s="3"/>
      <c r="I1" s="3"/>
      <c r="J1" s="3"/>
      <c r="K1" s="3"/>
      <c r="L1" s="3"/>
      <c r="M1" s="3"/>
      <c r="N1" s="3"/>
      <c r="O1" s="3"/>
      <c r="P1" s="3"/>
      <c r="Q1" s="3"/>
      <c r="R1" s="3"/>
      <c r="S1" s="3"/>
      <c r="T1" s="3"/>
      <c r="U1" s="213" t="s">
        <v>491</v>
      </c>
      <c r="V1" s="214"/>
      <c r="W1" s="214"/>
    </row>
    <row r="2" spans="1:23" ht="18.75" customHeight="1">
      <c r="A2" s="3"/>
      <c r="B2" s="3"/>
      <c r="C2" s="3"/>
      <c r="D2" s="3"/>
      <c r="E2" s="3"/>
      <c r="F2" s="3"/>
      <c r="G2" s="3"/>
      <c r="H2" s="3"/>
      <c r="I2" s="3"/>
      <c r="J2" s="3"/>
      <c r="K2" s="3"/>
      <c r="L2" s="3"/>
      <c r="M2" s="3"/>
      <c r="N2" s="3"/>
      <c r="O2" s="3"/>
      <c r="P2" s="3"/>
      <c r="Q2" s="3"/>
      <c r="R2" s="3"/>
      <c r="S2" s="3"/>
      <c r="T2" s="3"/>
      <c r="U2" s="3"/>
      <c r="V2" s="3"/>
      <c r="W2" s="3"/>
    </row>
    <row r="3" spans="1:23" ht="18.75" customHeight="1">
      <c r="A3" s="200" t="s">
        <v>493</v>
      </c>
      <c r="B3" s="200"/>
      <c r="C3" s="200"/>
      <c r="D3" s="200"/>
      <c r="E3" s="200"/>
      <c r="F3" s="200"/>
      <c r="G3" s="200"/>
      <c r="H3" s="200"/>
      <c r="I3" s="200"/>
      <c r="J3" s="200"/>
      <c r="K3" s="200"/>
      <c r="L3" s="200"/>
      <c r="M3" s="200"/>
      <c r="N3" s="200"/>
      <c r="O3" s="200"/>
      <c r="P3" s="200"/>
      <c r="Q3" s="200"/>
      <c r="R3" s="200"/>
      <c r="S3" s="200"/>
      <c r="T3" s="200"/>
      <c r="U3" s="200"/>
      <c r="V3" s="200"/>
      <c r="W3" s="200"/>
    </row>
    <row r="4" spans="1:23" ht="18.75" customHeight="1" thickBot="1">
      <c r="A4" s="70" t="s">
        <v>407</v>
      </c>
      <c r="B4" s="93"/>
      <c r="C4" s="93"/>
      <c r="D4" s="93"/>
      <c r="E4" s="93"/>
      <c r="F4" s="93"/>
      <c r="G4" s="93"/>
      <c r="H4" s="93"/>
      <c r="I4" s="93"/>
      <c r="J4" s="93"/>
      <c r="K4" s="93"/>
      <c r="L4" s="503"/>
      <c r="M4" s="503"/>
      <c r="N4" s="93"/>
      <c r="O4" s="93"/>
      <c r="P4" s="93"/>
      <c r="Q4" s="93"/>
      <c r="R4" s="93"/>
      <c r="S4" s="93"/>
      <c r="T4" s="93"/>
      <c r="U4" s="93"/>
      <c r="V4" s="93"/>
      <c r="W4" s="69" t="s">
        <v>0</v>
      </c>
    </row>
    <row r="5" spans="1:23" ht="18.75" customHeight="1">
      <c r="A5" s="400" t="s">
        <v>405</v>
      </c>
      <c r="B5" s="501" t="s">
        <v>490</v>
      </c>
      <c r="C5" s="501" t="s">
        <v>489</v>
      </c>
      <c r="D5" s="502" t="s">
        <v>318</v>
      </c>
      <c r="E5" s="258" t="s">
        <v>488</v>
      </c>
      <c r="F5" s="288"/>
      <c r="G5" s="288"/>
      <c r="H5" s="288"/>
      <c r="I5" s="288"/>
      <c r="J5" s="288"/>
      <c r="K5" s="288"/>
      <c r="L5" s="288"/>
      <c r="M5" s="288"/>
      <c r="N5" s="244"/>
      <c r="O5" s="501" t="s">
        <v>487</v>
      </c>
      <c r="P5" s="501" t="s">
        <v>486</v>
      </c>
      <c r="Q5" s="501" t="s">
        <v>485</v>
      </c>
      <c r="R5" s="501" t="s">
        <v>484</v>
      </c>
      <c r="S5" s="258" t="s">
        <v>483</v>
      </c>
      <c r="T5" s="288"/>
      <c r="U5" s="288"/>
      <c r="V5" s="288"/>
      <c r="W5" s="288"/>
    </row>
    <row r="6" spans="1:23" ht="18.75" customHeight="1">
      <c r="A6" s="500"/>
      <c r="B6" s="494"/>
      <c r="C6" s="494"/>
      <c r="D6" s="493"/>
      <c r="E6" s="498" t="s">
        <v>482</v>
      </c>
      <c r="F6" s="497" t="s">
        <v>481</v>
      </c>
      <c r="G6" s="497" t="s">
        <v>480</v>
      </c>
      <c r="H6" s="303" t="s">
        <v>479</v>
      </c>
      <c r="I6" s="303" t="s">
        <v>478</v>
      </c>
      <c r="J6" s="498" t="s">
        <v>477</v>
      </c>
      <c r="K6" s="305" t="s">
        <v>476</v>
      </c>
      <c r="L6" s="499" t="s">
        <v>475</v>
      </c>
      <c r="M6" s="482" t="s">
        <v>474</v>
      </c>
      <c r="N6" s="498" t="s">
        <v>473</v>
      </c>
      <c r="O6" s="494"/>
      <c r="P6" s="494"/>
      <c r="Q6" s="494"/>
      <c r="R6" s="494"/>
      <c r="S6" s="497" t="s">
        <v>472</v>
      </c>
      <c r="T6" s="497" t="s">
        <v>471</v>
      </c>
      <c r="U6" s="496" t="s">
        <v>470</v>
      </c>
      <c r="V6" s="496" t="s">
        <v>469</v>
      </c>
      <c r="W6" s="495" t="s">
        <v>468</v>
      </c>
    </row>
    <row r="7" spans="1:23" ht="18.75" customHeight="1">
      <c r="A7" s="399" t="s">
        <v>379</v>
      </c>
      <c r="B7" s="494"/>
      <c r="C7" s="494"/>
      <c r="D7" s="493"/>
      <c r="E7" s="494"/>
      <c r="F7" s="494"/>
      <c r="G7" s="494"/>
      <c r="H7" s="328"/>
      <c r="I7" s="328"/>
      <c r="J7" s="494"/>
      <c r="K7" s="328"/>
      <c r="L7" s="494"/>
      <c r="M7" s="482" t="s">
        <v>467</v>
      </c>
      <c r="N7" s="494"/>
      <c r="O7" s="494"/>
      <c r="P7" s="494"/>
      <c r="Q7" s="494"/>
      <c r="R7" s="494"/>
      <c r="S7" s="494"/>
      <c r="T7" s="494"/>
      <c r="U7" s="493"/>
      <c r="V7" s="493"/>
      <c r="W7" s="492"/>
    </row>
    <row r="8" spans="1:23" ht="18.75" customHeight="1">
      <c r="A8" s="397"/>
      <c r="B8" s="490"/>
      <c r="C8" s="490"/>
      <c r="D8" s="489"/>
      <c r="E8" s="490"/>
      <c r="F8" s="490"/>
      <c r="G8" s="490"/>
      <c r="H8" s="304"/>
      <c r="I8" s="304"/>
      <c r="J8" s="490"/>
      <c r="K8" s="304"/>
      <c r="L8" s="490"/>
      <c r="M8" s="491" t="s">
        <v>76</v>
      </c>
      <c r="N8" s="490"/>
      <c r="O8" s="490"/>
      <c r="P8" s="490"/>
      <c r="Q8" s="490"/>
      <c r="R8" s="490"/>
      <c r="S8" s="490"/>
      <c r="T8" s="490"/>
      <c r="U8" s="489"/>
      <c r="V8" s="489"/>
      <c r="W8" s="488"/>
    </row>
    <row r="9" spans="1:23" ht="18.75" customHeight="1">
      <c r="A9" s="485" t="s">
        <v>374</v>
      </c>
      <c r="B9" s="487"/>
      <c r="C9" s="487"/>
      <c r="D9" s="487"/>
      <c r="E9" s="487"/>
      <c r="F9" s="487"/>
      <c r="G9" s="487"/>
      <c r="H9" s="487"/>
      <c r="I9" s="487"/>
      <c r="J9" s="487"/>
      <c r="K9" s="487"/>
      <c r="L9" s="487"/>
      <c r="M9" s="487"/>
      <c r="N9" s="487"/>
      <c r="O9" s="487"/>
      <c r="P9" s="487"/>
      <c r="Q9" s="487"/>
      <c r="R9" s="487"/>
      <c r="S9" s="487"/>
      <c r="T9" s="487"/>
      <c r="U9" s="487"/>
      <c r="V9" s="487"/>
      <c r="W9" s="487"/>
    </row>
    <row r="10" spans="1:23" ht="18.75" customHeight="1">
      <c r="A10" s="481" t="s">
        <v>373</v>
      </c>
      <c r="B10" s="98">
        <v>215971</v>
      </c>
      <c r="C10" s="50">
        <v>145751</v>
      </c>
      <c r="D10" s="50">
        <v>12991</v>
      </c>
      <c r="E10" s="80">
        <f>SUM(F10:N10)</f>
        <v>75813</v>
      </c>
      <c r="F10" s="50">
        <v>6055</v>
      </c>
      <c r="G10" s="50">
        <v>9901</v>
      </c>
      <c r="H10" s="50">
        <v>5243</v>
      </c>
      <c r="I10" s="50">
        <v>3390</v>
      </c>
      <c r="J10" s="50">
        <v>1920</v>
      </c>
      <c r="K10" s="50">
        <v>4853</v>
      </c>
      <c r="L10" s="50">
        <v>14767</v>
      </c>
      <c r="M10" s="50">
        <v>18951</v>
      </c>
      <c r="N10" s="50">
        <v>10733</v>
      </c>
      <c r="O10" s="79" t="s">
        <v>305</v>
      </c>
      <c r="P10" s="50">
        <v>22978</v>
      </c>
      <c r="Q10" s="50">
        <v>23743</v>
      </c>
      <c r="R10" s="50">
        <v>8093</v>
      </c>
      <c r="S10" s="80">
        <f>SUM(T10:W10)</f>
        <v>70219</v>
      </c>
      <c r="T10" s="50">
        <v>11337</v>
      </c>
      <c r="U10" s="50">
        <v>19173</v>
      </c>
      <c r="V10" s="50">
        <v>14464</v>
      </c>
      <c r="W10" s="50">
        <v>25245</v>
      </c>
    </row>
    <row r="11" spans="1:23" ht="18.75" customHeight="1">
      <c r="A11" s="505" t="s">
        <v>462</v>
      </c>
      <c r="B11" s="98">
        <v>215229</v>
      </c>
      <c r="C11" s="50">
        <v>146471</v>
      </c>
      <c r="D11" s="50">
        <v>14091</v>
      </c>
      <c r="E11" s="80">
        <f>SUM(F11:N11)</f>
        <v>74261</v>
      </c>
      <c r="F11" s="50">
        <v>6124</v>
      </c>
      <c r="G11" s="50">
        <v>9374</v>
      </c>
      <c r="H11" s="50">
        <v>4963</v>
      </c>
      <c r="I11" s="50">
        <v>3434</v>
      </c>
      <c r="J11" s="50">
        <v>1923</v>
      </c>
      <c r="K11" s="50">
        <v>5285</v>
      </c>
      <c r="L11" s="50">
        <v>14524</v>
      </c>
      <c r="M11" s="50">
        <v>18022</v>
      </c>
      <c r="N11" s="50">
        <v>10612</v>
      </c>
      <c r="O11" s="79" t="s">
        <v>305</v>
      </c>
      <c r="P11" s="50">
        <v>23537</v>
      </c>
      <c r="Q11" s="50">
        <v>24190</v>
      </c>
      <c r="R11" s="50">
        <v>8265</v>
      </c>
      <c r="S11" s="80">
        <f>SUM(T11:W11)</f>
        <v>70763</v>
      </c>
      <c r="T11" s="50">
        <v>10991</v>
      </c>
      <c r="U11" s="50">
        <v>19709</v>
      </c>
      <c r="V11" s="50">
        <v>14817</v>
      </c>
      <c r="W11" s="50">
        <v>25246</v>
      </c>
    </row>
    <row r="12" spans="1:23" ht="18.75" customHeight="1">
      <c r="A12" s="504" t="s">
        <v>417</v>
      </c>
      <c r="B12" s="483">
        <f>AVERAGE(B14:B17,B19:B22,B24:B27)</f>
        <v>215639.91666666666</v>
      </c>
      <c r="C12" s="483">
        <v>144466</v>
      </c>
      <c r="D12" s="483">
        <v>13887</v>
      </c>
      <c r="E12" s="483">
        <f>AVERAGE(E14:E17,E19:E22,E24:E27)</f>
        <v>73846.5</v>
      </c>
      <c r="F12" s="483">
        <f>AVERAGE(F14:F17,F19:F22,F24:F27)</f>
        <v>6115</v>
      </c>
      <c r="G12" s="483">
        <f>AVERAGE(G14:G17,G19:G22,G24:G27)</f>
        <v>8799.666666666666</v>
      </c>
      <c r="H12" s="483">
        <v>4706</v>
      </c>
      <c r="I12" s="483">
        <v>3630</v>
      </c>
      <c r="J12" s="483">
        <v>1949</v>
      </c>
      <c r="K12" s="483">
        <f>AVERAGE(K14:K17,K19:K22,K24:K27)</f>
        <v>5615</v>
      </c>
      <c r="L12" s="483">
        <f>AVERAGE(L14:L17,L19:L22,L24:L27)</f>
        <v>14677.833333333334</v>
      </c>
      <c r="M12" s="483">
        <f>AVERAGE(M14:M17,M19:M22,M24:M27)</f>
        <v>17641.166666666668</v>
      </c>
      <c r="N12" s="483">
        <f>AVERAGE(N14:N17,N19:N22,N24:N27)</f>
        <v>10713.666666666666</v>
      </c>
      <c r="O12" s="484" t="s">
        <v>305</v>
      </c>
      <c r="P12" s="483">
        <f>AVERAGE(P14:P17,P19:P22,P24:P27)</f>
        <v>22920.666666666668</v>
      </c>
      <c r="Q12" s="483">
        <f>AVERAGE(Q14:Q17,Q19:Q22,Q24:Q27)</f>
        <v>23435</v>
      </c>
      <c r="R12" s="483">
        <v>8302</v>
      </c>
      <c r="S12" s="483">
        <f>AVERAGE(S14:S17,S19:S22,S24:S27)</f>
        <v>71174.91666666667</v>
      </c>
      <c r="T12" s="483">
        <v>10435</v>
      </c>
      <c r="U12" s="483">
        <f>AVERAGE(U14:U17,U19:U22,U24:U27)</f>
        <v>20574.833333333332</v>
      </c>
      <c r="V12" s="483">
        <f>AVERAGE(V14:V17,V19:V22,V24:V27)</f>
        <v>14786.5</v>
      </c>
      <c r="W12" s="483">
        <v>25377</v>
      </c>
    </row>
    <row r="13" spans="1:23" ht="18.75" customHeight="1">
      <c r="A13" s="482"/>
      <c r="B13" s="100"/>
      <c r="C13" s="100"/>
      <c r="D13" s="100"/>
      <c r="E13" s="100"/>
      <c r="F13" s="100"/>
      <c r="G13" s="100"/>
      <c r="H13" s="100"/>
      <c r="I13" s="100"/>
      <c r="J13" s="100"/>
      <c r="K13" s="100"/>
      <c r="L13" s="100"/>
      <c r="M13" s="100"/>
      <c r="N13" s="100"/>
      <c r="O13" s="100"/>
      <c r="P13" s="100"/>
      <c r="Q13" s="100"/>
      <c r="R13" s="100"/>
      <c r="S13" s="100"/>
      <c r="T13" s="100"/>
      <c r="U13" s="100"/>
      <c r="V13" s="100"/>
      <c r="W13" s="100"/>
    </row>
    <row r="14" spans="1:23" ht="18.75" customHeight="1">
      <c r="A14" s="481" t="s">
        <v>306</v>
      </c>
      <c r="B14" s="98">
        <f>SUM(C14,S14)</f>
        <v>215702</v>
      </c>
      <c r="C14" s="50">
        <v>144620</v>
      </c>
      <c r="D14" s="50">
        <v>13845</v>
      </c>
      <c r="E14" s="80">
        <f>SUM(F14:N14)</f>
        <v>73384</v>
      </c>
      <c r="F14" s="50">
        <v>6123</v>
      </c>
      <c r="G14" s="50">
        <v>8931</v>
      </c>
      <c r="H14" s="50">
        <v>4900</v>
      </c>
      <c r="I14" s="50">
        <v>3394</v>
      </c>
      <c r="J14" s="50">
        <v>1931</v>
      </c>
      <c r="K14" s="50">
        <v>5376</v>
      </c>
      <c r="L14" s="50">
        <v>14482</v>
      </c>
      <c r="M14" s="50">
        <v>17726</v>
      </c>
      <c r="N14" s="50">
        <v>10521</v>
      </c>
      <c r="O14" s="79" t="s">
        <v>305</v>
      </c>
      <c r="P14" s="50">
        <v>23545</v>
      </c>
      <c r="Q14" s="50">
        <v>23513</v>
      </c>
      <c r="R14" s="50">
        <v>8260</v>
      </c>
      <c r="S14" s="80">
        <f>SUM(T14:W14)</f>
        <v>71082</v>
      </c>
      <c r="T14" s="50">
        <v>11013</v>
      </c>
      <c r="U14" s="50">
        <v>19869</v>
      </c>
      <c r="V14" s="50">
        <v>15186</v>
      </c>
      <c r="W14" s="50">
        <v>25014</v>
      </c>
    </row>
    <row r="15" spans="1:23" ht="18.75" customHeight="1">
      <c r="A15" s="507" t="s">
        <v>494</v>
      </c>
      <c r="B15" s="98">
        <f>SUM(C15,S15)</f>
        <v>214486</v>
      </c>
      <c r="C15" s="50">
        <v>143819</v>
      </c>
      <c r="D15" s="50">
        <v>13854</v>
      </c>
      <c r="E15" s="80">
        <f>SUM(F15:N15)</f>
        <v>72991</v>
      </c>
      <c r="F15" s="50">
        <v>6052</v>
      </c>
      <c r="G15" s="50">
        <v>8897</v>
      </c>
      <c r="H15" s="50">
        <v>4728</v>
      </c>
      <c r="I15" s="50">
        <v>3360</v>
      </c>
      <c r="J15" s="50">
        <v>1929</v>
      </c>
      <c r="K15" s="50">
        <v>5426</v>
      </c>
      <c r="L15" s="50">
        <v>14486</v>
      </c>
      <c r="M15" s="50">
        <v>17585</v>
      </c>
      <c r="N15" s="50">
        <v>10528</v>
      </c>
      <c r="O15" s="79" t="s">
        <v>305</v>
      </c>
      <c r="P15" s="50">
        <v>23394</v>
      </c>
      <c r="Q15" s="50">
        <v>23313</v>
      </c>
      <c r="R15" s="50">
        <v>8188</v>
      </c>
      <c r="S15" s="80">
        <f>SUM(T15:W15)</f>
        <v>70667</v>
      </c>
      <c r="T15" s="50">
        <v>10844</v>
      </c>
      <c r="U15" s="50">
        <v>19943</v>
      </c>
      <c r="V15" s="50">
        <v>14938</v>
      </c>
      <c r="W15" s="50">
        <v>24942</v>
      </c>
    </row>
    <row r="16" spans="1:23" ht="18.75" customHeight="1">
      <c r="A16" s="508" t="s">
        <v>495</v>
      </c>
      <c r="B16" s="98">
        <f>SUM(C16,S16)</f>
        <v>213413</v>
      </c>
      <c r="C16" s="50">
        <v>143721</v>
      </c>
      <c r="D16" s="50">
        <v>13860</v>
      </c>
      <c r="E16" s="80">
        <f>SUM(F16:N16)</f>
        <v>73091</v>
      </c>
      <c r="F16" s="50">
        <v>6046</v>
      </c>
      <c r="G16" s="50">
        <v>8846</v>
      </c>
      <c r="H16" s="50">
        <v>4700</v>
      </c>
      <c r="I16" s="50">
        <v>3457</v>
      </c>
      <c r="J16" s="50">
        <v>1922</v>
      </c>
      <c r="K16" s="50">
        <v>5615</v>
      </c>
      <c r="L16" s="50">
        <v>14455</v>
      </c>
      <c r="M16" s="50">
        <v>17517</v>
      </c>
      <c r="N16" s="50">
        <v>10533</v>
      </c>
      <c r="O16" s="79" t="s">
        <v>305</v>
      </c>
      <c r="P16" s="50">
        <v>23240</v>
      </c>
      <c r="Q16" s="50">
        <v>23235</v>
      </c>
      <c r="R16" s="50">
        <v>8208</v>
      </c>
      <c r="S16" s="80">
        <f>SUM(T16:W16)</f>
        <v>69692</v>
      </c>
      <c r="T16" s="50">
        <v>10721</v>
      </c>
      <c r="U16" s="50">
        <v>19772</v>
      </c>
      <c r="V16" s="50">
        <v>14122</v>
      </c>
      <c r="W16" s="50">
        <v>25077</v>
      </c>
    </row>
    <row r="17" spans="1:23" ht="18.75" customHeight="1">
      <c r="A17" s="506" t="s">
        <v>496</v>
      </c>
      <c r="B17" s="98">
        <f>SUM(C17,S17)</f>
        <v>217553</v>
      </c>
      <c r="C17" s="50">
        <v>146077</v>
      </c>
      <c r="D17" s="50">
        <v>14442</v>
      </c>
      <c r="E17" s="80">
        <f>SUM(F17:N17)</f>
        <v>74326</v>
      </c>
      <c r="F17" s="50">
        <v>6117</v>
      </c>
      <c r="G17" s="50">
        <v>8897</v>
      </c>
      <c r="H17" s="50">
        <v>4729</v>
      </c>
      <c r="I17" s="50">
        <v>3694</v>
      </c>
      <c r="J17" s="50">
        <v>1974</v>
      </c>
      <c r="K17" s="50">
        <v>5598</v>
      </c>
      <c r="L17" s="50">
        <v>14767</v>
      </c>
      <c r="M17" s="50">
        <v>17656</v>
      </c>
      <c r="N17" s="50">
        <v>10894</v>
      </c>
      <c r="O17" s="79" t="s">
        <v>305</v>
      </c>
      <c r="P17" s="50">
        <v>23304</v>
      </c>
      <c r="Q17" s="50">
        <v>23423</v>
      </c>
      <c r="R17" s="50">
        <v>8486</v>
      </c>
      <c r="S17" s="80">
        <f>SUM(T17:W17)</f>
        <v>71476</v>
      </c>
      <c r="T17" s="50">
        <v>10909</v>
      </c>
      <c r="U17" s="50">
        <v>20436</v>
      </c>
      <c r="V17" s="50">
        <v>14614</v>
      </c>
      <c r="W17" s="50">
        <v>25517</v>
      </c>
    </row>
    <row r="18" spans="1:23" ht="18.75" customHeight="1">
      <c r="A18" s="509" t="s">
        <v>360</v>
      </c>
      <c r="B18" s="100"/>
      <c r="C18" s="100"/>
      <c r="D18" s="100"/>
      <c r="E18" s="100"/>
      <c r="F18" s="100"/>
      <c r="G18" s="100"/>
      <c r="H18" s="100"/>
      <c r="I18" s="100"/>
      <c r="J18" s="100"/>
      <c r="K18" s="100"/>
      <c r="L18" s="100"/>
      <c r="M18" s="100"/>
      <c r="N18" s="100"/>
      <c r="O18" s="100"/>
      <c r="P18" s="100"/>
      <c r="Q18" s="100"/>
      <c r="R18" s="100"/>
      <c r="S18" s="100"/>
      <c r="T18" s="100"/>
      <c r="U18" s="100"/>
      <c r="V18" s="100"/>
      <c r="W18" s="100"/>
    </row>
    <row r="19" spans="1:23" ht="18.75" customHeight="1">
      <c r="A19" s="506" t="s">
        <v>225</v>
      </c>
      <c r="B19" s="98">
        <f>SUM(C19,S19)</f>
        <v>217748</v>
      </c>
      <c r="C19" s="50">
        <v>146023</v>
      </c>
      <c r="D19" s="50">
        <v>14169</v>
      </c>
      <c r="E19" s="80">
        <f>SUM(F19:N19)</f>
        <v>74366</v>
      </c>
      <c r="F19" s="50">
        <v>6173</v>
      </c>
      <c r="G19" s="50">
        <v>8876</v>
      </c>
      <c r="H19" s="50">
        <v>4657</v>
      </c>
      <c r="I19" s="50">
        <v>3682</v>
      </c>
      <c r="J19" s="50">
        <v>1982</v>
      </c>
      <c r="K19" s="50">
        <v>5722</v>
      </c>
      <c r="L19" s="50">
        <v>14723</v>
      </c>
      <c r="M19" s="50">
        <v>17699</v>
      </c>
      <c r="N19" s="50">
        <v>10852</v>
      </c>
      <c r="O19" s="79" t="s">
        <v>305</v>
      </c>
      <c r="P19" s="50">
        <v>23129</v>
      </c>
      <c r="Q19" s="50">
        <v>23777</v>
      </c>
      <c r="R19" s="50">
        <v>8477</v>
      </c>
      <c r="S19" s="80">
        <f>SUM(T19:W19)</f>
        <v>71725</v>
      </c>
      <c r="T19" s="50">
        <v>10615</v>
      </c>
      <c r="U19" s="50">
        <v>20730</v>
      </c>
      <c r="V19" s="50">
        <v>14736</v>
      </c>
      <c r="W19" s="50">
        <v>25644</v>
      </c>
    </row>
    <row r="20" spans="1:23" ht="18.75" customHeight="1">
      <c r="A20" s="506" t="s">
        <v>224</v>
      </c>
      <c r="B20" s="98">
        <f>SUM(C20,S20)</f>
        <v>217085</v>
      </c>
      <c r="C20" s="50">
        <v>145326</v>
      </c>
      <c r="D20" s="50">
        <v>14047</v>
      </c>
      <c r="E20" s="80">
        <f>SUM(F20:N20)</f>
        <v>74021</v>
      </c>
      <c r="F20" s="50">
        <v>6177</v>
      </c>
      <c r="G20" s="50">
        <v>8834</v>
      </c>
      <c r="H20" s="50">
        <v>4653</v>
      </c>
      <c r="I20" s="50">
        <v>3678</v>
      </c>
      <c r="J20" s="50">
        <v>1979</v>
      </c>
      <c r="K20" s="50">
        <v>5607</v>
      </c>
      <c r="L20" s="50">
        <v>14678</v>
      </c>
      <c r="M20" s="50">
        <v>17588</v>
      </c>
      <c r="N20" s="50">
        <v>10827</v>
      </c>
      <c r="O20" s="79" t="s">
        <v>305</v>
      </c>
      <c r="P20" s="50">
        <v>22993</v>
      </c>
      <c r="Q20" s="50">
        <v>23806</v>
      </c>
      <c r="R20" s="50">
        <v>8367</v>
      </c>
      <c r="S20" s="80">
        <f>SUM(T20:W20)</f>
        <v>71759</v>
      </c>
      <c r="T20" s="50">
        <v>10406</v>
      </c>
      <c r="U20" s="50">
        <v>20981</v>
      </c>
      <c r="V20" s="50">
        <v>14782</v>
      </c>
      <c r="W20" s="50">
        <v>25590</v>
      </c>
    </row>
    <row r="21" spans="1:23" ht="18.75" customHeight="1">
      <c r="A21" s="506" t="s">
        <v>223</v>
      </c>
      <c r="B21" s="98">
        <f>SUM(C21,S21)</f>
        <v>216381</v>
      </c>
      <c r="C21" s="50">
        <v>144694</v>
      </c>
      <c r="D21" s="50">
        <v>13974</v>
      </c>
      <c r="E21" s="80">
        <f>SUM(F21:N21)</f>
        <v>74081</v>
      </c>
      <c r="F21" s="50">
        <v>6160</v>
      </c>
      <c r="G21" s="50">
        <v>8814</v>
      </c>
      <c r="H21" s="50">
        <v>4648</v>
      </c>
      <c r="I21" s="50">
        <v>3668</v>
      </c>
      <c r="J21" s="50">
        <v>1966</v>
      </c>
      <c r="K21" s="50">
        <v>5669</v>
      </c>
      <c r="L21" s="50">
        <v>14645</v>
      </c>
      <c r="M21" s="50">
        <v>17690</v>
      </c>
      <c r="N21" s="50">
        <v>10821</v>
      </c>
      <c r="O21" s="79" t="s">
        <v>305</v>
      </c>
      <c r="P21" s="50">
        <v>22511</v>
      </c>
      <c r="Q21" s="50">
        <v>23768</v>
      </c>
      <c r="R21" s="50">
        <v>8320</v>
      </c>
      <c r="S21" s="80">
        <f>SUM(T21:W21)</f>
        <v>71687</v>
      </c>
      <c r="T21" s="50">
        <v>10278</v>
      </c>
      <c r="U21" s="50">
        <v>20980</v>
      </c>
      <c r="V21" s="50">
        <v>14743</v>
      </c>
      <c r="W21" s="50">
        <v>25686</v>
      </c>
    </row>
    <row r="22" spans="1:23" ht="18.75" customHeight="1">
      <c r="A22" s="506" t="s">
        <v>242</v>
      </c>
      <c r="B22" s="98">
        <f>SUM(C22,S22)</f>
        <v>215581</v>
      </c>
      <c r="C22" s="50">
        <v>144118</v>
      </c>
      <c r="D22" s="50">
        <v>13831</v>
      </c>
      <c r="E22" s="80">
        <f>SUM(F22:N22)</f>
        <v>73843</v>
      </c>
      <c r="F22" s="50">
        <v>6131</v>
      </c>
      <c r="G22" s="50">
        <v>8776</v>
      </c>
      <c r="H22" s="50">
        <v>4648</v>
      </c>
      <c r="I22" s="50">
        <v>3763</v>
      </c>
      <c r="J22" s="50">
        <v>1945</v>
      </c>
      <c r="K22" s="50">
        <v>5676</v>
      </c>
      <c r="L22" s="50">
        <v>14587</v>
      </c>
      <c r="M22" s="50">
        <v>17586</v>
      </c>
      <c r="N22" s="50">
        <v>10731</v>
      </c>
      <c r="O22" s="79" t="s">
        <v>305</v>
      </c>
      <c r="P22" s="50">
        <v>22293</v>
      </c>
      <c r="Q22" s="50">
        <v>23701</v>
      </c>
      <c r="R22" s="50">
        <v>8415</v>
      </c>
      <c r="S22" s="80">
        <f>SUM(T22:W22)</f>
        <v>71463</v>
      </c>
      <c r="T22" s="50">
        <v>10244</v>
      </c>
      <c r="U22" s="50">
        <v>20867</v>
      </c>
      <c r="V22" s="50">
        <v>14826</v>
      </c>
      <c r="W22" s="50">
        <v>25526</v>
      </c>
    </row>
    <row r="23" spans="1:23" ht="18.75" customHeight="1">
      <c r="A23" s="115"/>
      <c r="B23" s="100"/>
      <c r="C23" s="100"/>
      <c r="D23" s="100"/>
      <c r="E23" s="100"/>
      <c r="F23" s="100"/>
      <c r="G23" s="100"/>
      <c r="H23" s="100"/>
      <c r="I23" s="100"/>
      <c r="J23" s="100"/>
      <c r="K23" s="100"/>
      <c r="L23" s="100"/>
      <c r="M23" s="100"/>
      <c r="N23" s="100"/>
      <c r="O23" s="100"/>
      <c r="P23" s="100"/>
      <c r="Q23" s="100"/>
      <c r="R23" s="100"/>
      <c r="S23" s="100"/>
      <c r="T23" s="100"/>
      <c r="U23" s="100"/>
      <c r="V23" s="100"/>
      <c r="W23" s="100"/>
    </row>
    <row r="24" spans="1:23" ht="18.75" customHeight="1">
      <c r="A24" s="506" t="s">
        <v>243</v>
      </c>
      <c r="B24" s="98">
        <f>SUM(C24,S24)</f>
        <v>214884</v>
      </c>
      <c r="C24" s="50">
        <v>143394</v>
      </c>
      <c r="D24" s="50">
        <v>13664</v>
      </c>
      <c r="E24" s="80">
        <f>SUM(F24:N24)</f>
        <v>73762</v>
      </c>
      <c r="F24" s="50">
        <v>6100</v>
      </c>
      <c r="G24" s="50">
        <v>8695</v>
      </c>
      <c r="H24" s="50">
        <v>4648</v>
      </c>
      <c r="I24" s="50">
        <v>3747</v>
      </c>
      <c r="J24" s="50">
        <v>1949</v>
      </c>
      <c r="K24" s="50">
        <v>5703</v>
      </c>
      <c r="L24" s="50">
        <v>14573</v>
      </c>
      <c r="M24" s="50">
        <v>17618</v>
      </c>
      <c r="N24" s="50">
        <v>10729</v>
      </c>
      <c r="O24" s="79" t="s">
        <v>305</v>
      </c>
      <c r="P24" s="50">
        <v>22246</v>
      </c>
      <c r="Q24" s="50">
        <v>23429</v>
      </c>
      <c r="R24" s="50">
        <v>8225</v>
      </c>
      <c r="S24" s="80">
        <f>SUM(T24:W24)</f>
        <v>71490</v>
      </c>
      <c r="T24" s="50">
        <v>10173</v>
      </c>
      <c r="U24" s="50">
        <v>20901</v>
      </c>
      <c r="V24" s="50">
        <v>14905</v>
      </c>
      <c r="W24" s="50">
        <v>25511</v>
      </c>
    </row>
    <row r="25" spans="1:23" ht="18.75" customHeight="1">
      <c r="A25" s="506" t="s">
        <v>244</v>
      </c>
      <c r="B25" s="98">
        <f>SUM(C25,S25)</f>
        <v>214272</v>
      </c>
      <c r="C25" s="50">
        <v>143051</v>
      </c>
      <c r="D25" s="50">
        <v>13791</v>
      </c>
      <c r="E25" s="80">
        <f>SUM(F25:N25)</f>
        <v>74072</v>
      </c>
      <c r="F25" s="50">
        <v>6097</v>
      </c>
      <c r="G25" s="50">
        <v>8702</v>
      </c>
      <c r="H25" s="50">
        <v>4747</v>
      </c>
      <c r="I25" s="50">
        <v>3714</v>
      </c>
      <c r="J25" s="50">
        <v>1938</v>
      </c>
      <c r="K25" s="50">
        <v>5661</v>
      </c>
      <c r="L25" s="50">
        <v>14888</v>
      </c>
      <c r="M25" s="50">
        <v>17631</v>
      </c>
      <c r="N25" s="50">
        <v>10694</v>
      </c>
      <c r="O25" s="79" t="s">
        <v>305</v>
      </c>
      <c r="P25" s="50">
        <v>22067</v>
      </c>
      <c r="Q25" s="50">
        <v>22889</v>
      </c>
      <c r="R25" s="50">
        <v>8181</v>
      </c>
      <c r="S25" s="80">
        <f>SUM(T25:W25)</f>
        <v>71221</v>
      </c>
      <c r="T25" s="50">
        <v>9980</v>
      </c>
      <c r="U25" s="50">
        <v>20830</v>
      </c>
      <c r="V25" s="50">
        <v>14905</v>
      </c>
      <c r="W25" s="50">
        <v>25506</v>
      </c>
    </row>
    <row r="26" spans="1:23" ht="18.75" customHeight="1">
      <c r="A26" s="506" t="s">
        <v>245</v>
      </c>
      <c r="B26" s="98">
        <f>SUM(C26,S26)</f>
        <v>215532</v>
      </c>
      <c r="C26" s="50">
        <v>144391</v>
      </c>
      <c r="D26" s="50">
        <v>13727</v>
      </c>
      <c r="E26" s="80">
        <f>SUM(F26:N26)</f>
        <v>74171</v>
      </c>
      <c r="F26" s="50">
        <v>6086</v>
      </c>
      <c r="G26" s="50">
        <v>8680</v>
      </c>
      <c r="H26" s="50">
        <v>4681</v>
      </c>
      <c r="I26" s="50">
        <v>3704</v>
      </c>
      <c r="J26" s="50">
        <v>1933</v>
      </c>
      <c r="K26" s="50">
        <v>5700</v>
      </c>
      <c r="L26" s="50">
        <v>14936</v>
      </c>
      <c r="M26" s="50">
        <v>17743</v>
      </c>
      <c r="N26" s="50">
        <v>10708</v>
      </c>
      <c r="O26" s="79" t="s">
        <v>305</v>
      </c>
      <c r="P26" s="50">
        <v>23173</v>
      </c>
      <c r="Q26" s="50">
        <v>22970</v>
      </c>
      <c r="R26" s="50">
        <v>8281</v>
      </c>
      <c r="S26" s="80">
        <f>SUM(T26:W26)</f>
        <v>71141</v>
      </c>
      <c r="T26" s="50">
        <v>10126</v>
      </c>
      <c r="U26" s="50">
        <v>20846</v>
      </c>
      <c r="V26" s="50">
        <v>14880</v>
      </c>
      <c r="W26" s="50">
        <v>25289</v>
      </c>
    </row>
    <row r="27" spans="1:23" ht="18.75" customHeight="1">
      <c r="A27" s="506" t="s">
        <v>246</v>
      </c>
      <c r="B27" s="80">
        <f>SUM(C27,S27)</f>
        <v>215042</v>
      </c>
      <c r="C27" s="50">
        <v>144346</v>
      </c>
      <c r="D27" s="50">
        <v>13451</v>
      </c>
      <c r="E27" s="80">
        <f>SUM(F27:N27)</f>
        <v>74050</v>
      </c>
      <c r="F27" s="50">
        <v>6118</v>
      </c>
      <c r="G27" s="50">
        <v>8648</v>
      </c>
      <c r="H27" s="50">
        <v>4725</v>
      </c>
      <c r="I27" s="50">
        <v>3708</v>
      </c>
      <c r="J27" s="50">
        <v>1929</v>
      </c>
      <c r="K27" s="50">
        <v>5627</v>
      </c>
      <c r="L27" s="50">
        <v>14914</v>
      </c>
      <c r="M27" s="50">
        <v>17655</v>
      </c>
      <c r="N27" s="50">
        <v>10726</v>
      </c>
      <c r="O27" s="79" t="s">
        <v>305</v>
      </c>
      <c r="P27" s="50">
        <v>23153</v>
      </c>
      <c r="Q27" s="50">
        <v>23396</v>
      </c>
      <c r="R27" s="50">
        <v>8226</v>
      </c>
      <c r="S27" s="80">
        <f>SUM(T27:W27)</f>
        <v>70696</v>
      </c>
      <c r="T27" s="50">
        <v>9917</v>
      </c>
      <c r="U27" s="50">
        <v>20743</v>
      </c>
      <c r="V27" s="50">
        <v>14801</v>
      </c>
      <c r="W27" s="50">
        <v>25235</v>
      </c>
    </row>
    <row r="28" spans="1:23" ht="18.75" customHeight="1">
      <c r="A28" s="485" t="s">
        <v>5</v>
      </c>
      <c r="B28" s="100"/>
      <c r="C28" s="100"/>
      <c r="D28" s="100"/>
      <c r="E28" s="100"/>
      <c r="F28" s="100"/>
      <c r="G28" s="100"/>
      <c r="H28" s="100"/>
      <c r="I28" s="100"/>
      <c r="J28" s="100"/>
      <c r="K28" s="100"/>
      <c r="L28" s="100"/>
      <c r="M28" s="100"/>
      <c r="N28" s="100"/>
      <c r="O28" s="100"/>
      <c r="P28" s="100"/>
      <c r="Q28" s="100"/>
      <c r="R28" s="100"/>
      <c r="S28" s="100"/>
      <c r="T28" s="100"/>
      <c r="U28" s="100"/>
      <c r="V28" s="100"/>
      <c r="W28" s="100"/>
    </row>
    <row r="29" spans="1:23" ht="18.75" customHeight="1">
      <c r="A29" s="481" t="s">
        <v>373</v>
      </c>
      <c r="B29" s="80">
        <v>126010</v>
      </c>
      <c r="C29" s="50">
        <v>94539</v>
      </c>
      <c r="D29" s="50">
        <v>11007</v>
      </c>
      <c r="E29" s="80">
        <f>SUM(F29:N29)</f>
        <v>45000</v>
      </c>
      <c r="F29" s="50">
        <v>2479</v>
      </c>
      <c r="G29" s="50">
        <v>5206</v>
      </c>
      <c r="H29" s="50">
        <v>902</v>
      </c>
      <c r="I29" s="50">
        <v>2266</v>
      </c>
      <c r="J29" s="50">
        <v>969</v>
      </c>
      <c r="K29" s="50">
        <v>3433</v>
      </c>
      <c r="L29" s="50">
        <v>12904</v>
      </c>
      <c r="M29" s="50">
        <v>9322</v>
      </c>
      <c r="N29" s="50">
        <v>7519</v>
      </c>
      <c r="O29" s="79" t="s">
        <v>305</v>
      </c>
      <c r="P29" s="50">
        <v>19993</v>
      </c>
      <c r="Q29" s="50">
        <v>13453</v>
      </c>
      <c r="R29" s="50">
        <v>3530</v>
      </c>
      <c r="S29" s="80">
        <f>SUM(T29:W29)</f>
        <v>31472</v>
      </c>
      <c r="T29" s="50">
        <v>5217</v>
      </c>
      <c r="U29" s="50">
        <v>4419</v>
      </c>
      <c r="V29" s="50">
        <v>8998</v>
      </c>
      <c r="W29" s="50">
        <v>12838</v>
      </c>
    </row>
    <row r="30" spans="1:23" ht="18.75" customHeight="1">
      <c r="A30" s="505" t="s">
        <v>462</v>
      </c>
      <c r="B30" s="80">
        <v>125398</v>
      </c>
      <c r="C30" s="151">
        <v>93806</v>
      </c>
      <c r="D30" s="151">
        <v>11836</v>
      </c>
      <c r="E30" s="80">
        <f>SUM(F30:N30)</f>
        <v>44294</v>
      </c>
      <c r="F30" s="151">
        <v>2504</v>
      </c>
      <c r="G30" s="151">
        <v>5595</v>
      </c>
      <c r="H30" s="151">
        <v>843</v>
      </c>
      <c r="I30" s="151">
        <v>2177</v>
      </c>
      <c r="J30" s="151">
        <v>927</v>
      </c>
      <c r="K30" s="151">
        <v>3470</v>
      </c>
      <c r="L30" s="151">
        <v>12538</v>
      </c>
      <c r="M30" s="151">
        <v>8632</v>
      </c>
      <c r="N30" s="151">
        <v>7608</v>
      </c>
      <c r="O30" s="486" t="s">
        <v>466</v>
      </c>
      <c r="P30" s="151">
        <v>20730</v>
      </c>
      <c r="Q30" s="151">
        <v>12461</v>
      </c>
      <c r="R30" s="151">
        <v>2995</v>
      </c>
      <c r="S30" s="80">
        <f>SUM(T30:W30)</f>
        <v>31556</v>
      </c>
      <c r="T30" s="151">
        <v>4979</v>
      </c>
      <c r="U30" s="151">
        <v>4279</v>
      </c>
      <c r="V30" s="151">
        <v>8123</v>
      </c>
      <c r="W30" s="151">
        <v>14175</v>
      </c>
    </row>
    <row r="31" spans="1:23" ht="18.75" customHeight="1">
      <c r="A31" s="504" t="s">
        <v>417</v>
      </c>
      <c r="B31" s="483">
        <v>125828</v>
      </c>
      <c r="C31" s="483">
        <f>AVERAGE(C33:C36,C38:C41,C43:C46)</f>
        <v>93790.91666666667</v>
      </c>
      <c r="D31" s="483">
        <f>AVERAGE(D33:D36,D38:D41,D43:D46)</f>
        <v>11760.25</v>
      </c>
      <c r="E31" s="483">
        <f>AVERAGE(E33:E36,E38:E41,E43:E46)</f>
        <v>44292</v>
      </c>
      <c r="F31" s="483">
        <f>AVERAGE(F33:F36,F38:F41,F43:F46)</f>
        <v>2468.9166666666665</v>
      </c>
      <c r="G31" s="483">
        <v>5291</v>
      </c>
      <c r="H31" s="483">
        <f>AVERAGE(H33:H36,H38:H41,H43:H46)</f>
        <v>847.8333333333334</v>
      </c>
      <c r="I31" s="483">
        <f>AVERAGE(I33:I36,I38:I41,I43:I46)</f>
        <v>2357.4166666666665</v>
      </c>
      <c r="J31" s="483">
        <f>AVERAGE(J33:J36,J38:J41,J43:J46)</f>
        <v>948.75</v>
      </c>
      <c r="K31" s="483">
        <f>AVERAGE(K33:K36,K38:K41,K43:K46)</f>
        <v>3522</v>
      </c>
      <c r="L31" s="483">
        <f>AVERAGE(L33:L36,L38:L41,L43:L46)</f>
        <v>12643.083333333334</v>
      </c>
      <c r="M31" s="483">
        <f>AVERAGE(M33:M36,M38:M41,M43:M46)</f>
        <v>8565.916666666666</v>
      </c>
      <c r="N31" s="483">
        <v>7647</v>
      </c>
      <c r="O31" s="484" t="s">
        <v>305</v>
      </c>
      <c r="P31" s="483">
        <v>20646</v>
      </c>
      <c r="Q31" s="483">
        <f>AVERAGE(Q33:Q36,Q38:Q41,Q43:Q46)</f>
        <v>12754.833333333334</v>
      </c>
      <c r="R31" s="483">
        <f>AVERAGE(R33:R36,R38:R41,R43:R46)</f>
        <v>2906.8333333333335</v>
      </c>
      <c r="S31" s="483">
        <f>AVERAGE(S33:S36,S38:S41,S43:S46)</f>
        <v>32036</v>
      </c>
      <c r="T31" s="483">
        <f>AVERAGE(T33:T36,T38:T41,T43:T46)</f>
        <v>4372.166666666667</v>
      </c>
      <c r="U31" s="483">
        <f>AVERAGE(U33:U36,U38:U41,U43:U46)</f>
        <v>4380.333333333333</v>
      </c>
      <c r="V31" s="483">
        <f>AVERAGE(V33:V36,V38:V41,V43:V46)</f>
        <v>8061.5</v>
      </c>
      <c r="W31" s="483">
        <f>AVERAGE(W33:W36,W38:W41,W43:W46)</f>
        <v>15222</v>
      </c>
    </row>
    <row r="32" spans="1:23" ht="18.75" customHeight="1">
      <c r="A32" s="482"/>
      <c r="B32" s="100"/>
      <c r="C32" s="100"/>
      <c r="D32" s="100"/>
      <c r="E32" s="100"/>
      <c r="F32" s="100"/>
      <c r="G32" s="100"/>
      <c r="H32" s="100"/>
      <c r="I32" s="100"/>
      <c r="J32" s="100"/>
      <c r="K32" s="100"/>
      <c r="L32" s="100"/>
      <c r="M32" s="100"/>
      <c r="N32" s="100"/>
      <c r="O32" s="100"/>
      <c r="P32" s="100"/>
      <c r="Q32" s="100"/>
      <c r="R32" s="100"/>
      <c r="S32" s="100"/>
      <c r="T32" s="100"/>
      <c r="U32" s="100"/>
      <c r="V32" s="100"/>
      <c r="W32" s="100"/>
    </row>
    <row r="33" spans="1:23" ht="18.75" customHeight="1">
      <c r="A33" s="481" t="s">
        <v>306</v>
      </c>
      <c r="B33" s="80">
        <f>SUM(C33,S33)</f>
        <v>125274</v>
      </c>
      <c r="C33" s="50">
        <v>93459</v>
      </c>
      <c r="D33" s="50">
        <v>11653</v>
      </c>
      <c r="E33" s="80">
        <f>SUM(F33:N33)</f>
        <v>43930</v>
      </c>
      <c r="F33" s="50">
        <v>2587</v>
      </c>
      <c r="G33" s="50">
        <v>5378</v>
      </c>
      <c r="H33" s="50">
        <v>844</v>
      </c>
      <c r="I33" s="50">
        <v>2176</v>
      </c>
      <c r="J33" s="50">
        <v>943</v>
      </c>
      <c r="K33" s="50">
        <v>3533</v>
      </c>
      <c r="L33" s="50">
        <v>12480</v>
      </c>
      <c r="M33" s="50">
        <v>8475</v>
      </c>
      <c r="N33" s="50">
        <v>7514</v>
      </c>
      <c r="O33" s="79" t="s">
        <v>305</v>
      </c>
      <c r="P33" s="50">
        <v>21053</v>
      </c>
      <c r="Q33" s="50">
        <v>12418</v>
      </c>
      <c r="R33" s="50">
        <v>2960</v>
      </c>
      <c r="S33" s="80">
        <f>SUM(T33:W33)</f>
        <v>31815</v>
      </c>
      <c r="T33" s="50">
        <v>4885</v>
      </c>
      <c r="U33" s="50">
        <v>4311</v>
      </c>
      <c r="V33" s="50">
        <v>8125</v>
      </c>
      <c r="W33" s="50">
        <v>14494</v>
      </c>
    </row>
    <row r="34" spans="1:23" ht="18.75" customHeight="1">
      <c r="A34" s="507" t="s">
        <v>494</v>
      </c>
      <c r="B34" s="80">
        <f>SUM(C34,S34)</f>
        <v>124697</v>
      </c>
      <c r="C34" s="50">
        <v>93342</v>
      </c>
      <c r="D34" s="50">
        <v>11690</v>
      </c>
      <c r="E34" s="80">
        <f>SUM(F34:N34)</f>
        <v>43661</v>
      </c>
      <c r="F34" s="50">
        <v>2590</v>
      </c>
      <c r="G34" s="50">
        <v>5338</v>
      </c>
      <c r="H34" s="50">
        <v>839</v>
      </c>
      <c r="I34" s="50">
        <v>2242</v>
      </c>
      <c r="J34" s="50">
        <v>945</v>
      </c>
      <c r="K34" s="50">
        <v>3246</v>
      </c>
      <c r="L34" s="50">
        <v>12499</v>
      </c>
      <c r="M34" s="50">
        <v>8388</v>
      </c>
      <c r="N34" s="50">
        <v>7574</v>
      </c>
      <c r="O34" s="79" t="s">
        <v>305</v>
      </c>
      <c r="P34" s="50">
        <v>21132</v>
      </c>
      <c r="Q34" s="50">
        <v>12449</v>
      </c>
      <c r="R34" s="50">
        <v>2957</v>
      </c>
      <c r="S34" s="80">
        <f>SUM(T34:W34)</f>
        <v>31355</v>
      </c>
      <c r="T34" s="50">
        <v>4550</v>
      </c>
      <c r="U34" s="50">
        <v>4338</v>
      </c>
      <c r="V34" s="50">
        <v>8083</v>
      </c>
      <c r="W34" s="50">
        <v>14384</v>
      </c>
    </row>
    <row r="35" spans="1:23" ht="18.75" customHeight="1">
      <c r="A35" s="508" t="s">
        <v>495</v>
      </c>
      <c r="B35" s="80">
        <f>SUM(C35,S35)</f>
        <v>124686</v>
      </c>
      <c r="C35" s="50">
        <v>93441</v>
      </c>
      <c r="D35" s="50">
        <v>11710</v>
      </c>
      <c r="E35" s="80">
        <f>SUM(F35:N35)</f>
        <v>43883</v>
      </c>
      <c r="F35" s="50">
        <v>2830</v>
      </c>
      <c r="G35" s="50">
        <v>5319</v>
      </c>
      <c r="H35" s="50">
        <v>840</v>
      </c>
      <c r="I35" s="50">
        <v>2171</v>
      </c>
      <c r="J35" s="50">
        <v>944</v>
      </c>
      <c r="K35" s="50">
        <v>3365</v>
      </c>
      <c r="L35" s="50">
        <v>12473</v>
      </c>
      <c r="M35" s="50">
        <v>8350</v>
      </c>
      <c r="N35" s="50">
        <v>7591</v>
      </c>
      <c r="O35" s="79" t="s">
        <v>305</v>
      </c>
      <c r="P35" s="50">
        <v>21105</v>
      </c>
      <c r="Q35" s="50">
        <v>12346</v>
      </c>
      <c r="R35" s="50">
        <v>2954</v>
      </c>
      <c r="S35" s="80">
        <f>SUM(T35:W35)</f>
        <v>31245</v>
      </c>
      <c r="T35" s="50">
        <v>4639</v>
      </c>
      <c r="U35" s="50">
        <v>4271</v>
      </c>
      <c r="V35" s="50">
        <v>7801</v>
      </c>
      <c r="W35" s="50">
        <v>14534</v>
      </c>
    </row>
    <row r="36" spans="1:23" ht="18.75" customHeight="1">
      <c r="A36" s="506" t="s">
        <v>496</v>
      </c>
      <c r="B36" s="80">
        <f>SUM(C36,S36)</f>
        <v>127030</v>
      </c>
      <c r="C36" s="50">
        <v>94538</v>
      </c>
      <c r="D36" s="50">
        <v>12072</v>
      </c>
      <c r="E36" s="80">
        <f>SUM(F36:N36)</f>
        <v>44202</v>
      </c>
      <c r="F36" s="50">
        <v>2242</v>
      </c>
      <c r="G36" s="50">
        <v>5351</v>
      </c>
      <c r="H36" s="50">
        <v>849</v>
      </c>
      <c r="I36" s="50">
        <v>2409</v>
      </c>
      <c r="J36" s="50">
        <v>959</v>
      </c>
      <c r="K36" s="50">
        <v>3369</v>
      </c>
      <c r="L36" s="50">
        <v>12719</v>
      </c>
      <c r="M36" s="50">
        <v>8489</v>
      </c>
      <c r="N36" s="50">
        <v>7815</v>
      </c>
      <c r="O36" s="79" t="s">
        <v>305</v>
      </c>
      <c r="P36" s="50">
        <v>21062</v>
      </c>
      <c r="Q36" s="50">
        <v>12882</v>
      </c>
      <c r="R36" s="50">
        <v>2874</v>
      </c>
      <c r="S36" s="80">
        <f>SUM(T36:W36)</f>
        <v>32492</v>
      </c>
      <c r="T36" s="50">
        <v>4707</v>
      </c>
      <c r="U36" s="50">
        <v>4309</v>
      </c>
      <c r="V36" s="50">
        <v>7912</v>
      </c>
      <c r="W36" s="50">
        <v>15564</v>
      </c>
    </row>
    <row r="37" spans="1:23" ht="18.75" customHeight="1">
      <c r="A37" s="509" t="s">
        <v>360</v>
      </c>
      <c r="B37" s="100"/>
      <c r="C37" s="100"/>
      <c r="D37" s="100"/>
      <c r="E37" s="100"/>
      <c r="F37" s="100"/>
      <c r="G37" s="100"/>
      <c r="H37" s="100"/>
      <c r="I37" s="100"/>
      <c r="J37" s="100"/>
      <c r="K37" s="100"/>
      <c r="L37" s="100"/>
      <c r="M37" s="100"/>
      <c r="N37" s="100"/>
      <c r="O37" s="100"/>
      <c r="P37" s="100"/>
      <c r="Q37" s="100"/>
      <c r="R37" s="100"/>
      <c r="S37" s="100"/>
      <c r="T37" s="100"/>
      <c r="U37" s="100"/>
      <c r="V37" s="100"/>
      <c r="W37" s="100"/>
    </row>
    <row r="38" spans="1:23" ht="18.75" customHeight="1">
      <c r="A38" s="506" t="s">
        <v>225</v>
      </c>
      <c r="B38" s="80">
        <f>SUM(C38,S38)</f>
        <v>127025</v>
      </c>
      <c r="C38" s="50">
        <v>94436</v>
      </c>
      <c r="D38" s="50">
        <v>11959</v>
      </c>
      <c r="E38" s="80">
        <f>SUM(F38:N38)</f>
        <v>44281</v>
      </c>
      <c r="F38" s="50">
        <v>2293</v>
      </c>
      <c r="G38" s="50">
        <v>5338</v>
      </c>
      <c r="H38" s="50">
        <v>849</v>
      </c>
      <c r="I38" s="50">
        <v>2401</v>
      </c>
      <c r="J38" s="50">
        <v>957</v>
      </c>
      <c r="K38" s="50">
        <v>3436</v>
      </c>
      <c r="L38" s="50">
        <v>12667</v>
      </c>
      <c r="M38" s="50">
        <v>8565</v>
      </c>
      <c r="N38" s="50">
        <v>7775</v>
      </c>
      <c r="O38" s="79" t="s">
        <v>305</v>
      </c>
      <c r="P38" s="50">
        <v>20845</v>
      </c>
      <c r="Q38" s="50">
        <v>12968</v>
      </c>
      <c r="R38" s="50">
        <v>2919</v>
      </c>
      <c r="S38" s="80">
        <f>SUM(T38:W38)</f>
        <v>32589</v>
      </c>
      <c r="T38" s="50">
        <v>4578</v>
      </c>
      <c r="U38" s="50">
        <v>4355</v>
      </c>
      <c r="V38" s="50">
        <v>8033</v>
      </c>
      <c r="W38" s="50">
        <v>15623</v>
      </c>
    </row>
    <row r="39" spans="1:23" ht="18.75" customHeight="1">
      <c r="A39" s="506" t="s">
        <v>224</v>
      </c>
      <c r="B39" s="80">
        <f>SUM(C39,S39)</f>
        <v>126418</v>
      </c>
      <c r="C39" s="50">
        <v>94188</v>
      </c>
      <c r="D39" s="50">
        <v>11890</v>
      </c>
      <c r="E39" s="80">
        <f>SUM(F39:N39)</f>
        <v>44136</v>
      </c>
      <c r="F39" s="50">
        <v>2307</v>
      </c>
      <c r="G39" s="50">
        <v>5316</v>
      </c>
      <c r="H39" s="50">
        <v>849</v>
      </c>
      <c r="I39" s="50">
        <v>2405</v>
      </c>
      <c r="J39" s="50">
        <v>956</v>
      </c>
      <c r="K39" s="50">
        <v>3394</v>
      </c>
      <c r="L39" s="50">
        <v>12606</v>
      </c>
      <c r="M39" s="50">
        <v>8541</v>
      </c>
      <c r="N39" s="50">
        <v>7762</v>
      </c>
      <c r="O39" s="79" t="s">
        <v>305</v>
      </c>
      <c r="P39" s="50">
        <v>20753</v>
      </c>
      <c r="Q39" s="50">
        <v>13024</v>
      </c>
      <c r="R39" s="50">
        <v>2919</v>
      </c>
      <c r="S39" s="80">
        <f>SUM(T39:W39)</f>
        <v>32230</v>
      </c>
      <c r="T39" s="50">
        <v>4183</v>
      </c>
      <c r="U39" s="50">
        <v>4418</v>
      </c>
      <c r="V39" s="50">
        <v>8035</v>
      </c>
      <c r="W39" s="50">
        <v>15594</v>
      </c>
    </row>
    <row r="40" spans="1:23" ht="18.75" customHeight="1">
      <c r="A40" s="506" t="s">
        <v>223</v>
      </c>
      <c r="B40" s="80">
        <f>SUM(C40,S40)</f>
        <v>125674</v>
      </c>
      <c r="C40" s="50">
        <v>93402</v>
      </c>
      <c r="D40" s="50">
        <v>11879</v>
      </c>
      <c r="E40" s="80">
        <f>SUM(F40:N40)</f>
        <v>44077</v>
      </c>
      <c r="F40" s="50">
        <v>2306</v>
      </c>
      <c r="G40" s="50">
        <v>5295</v>
      </c>
      <c r="H40" s="50">
        <v>844</v>
      </c>
      <c r="I40" s="50">
        <v>2409</v>
      </c>
      <c r="J40" s="50">
        <v>951</v>
      </c>
      <c r="K40" s="50">
        <v>3428</v>
      </c>
      <c r="L40" s="50">
        <v>12579</v>
      </c>
      <c r="M40" s="50">
        <v>8567</v>
      </c>
      <c r="N40" s="50">
        <v>7698</v>
      </c>
      <c r="O40" s="79" t="s">
        <v>305</v>
      </c>
      <c r="P40" s="50">
        <v>20173</v>
      </c>
      <c r="Q40" s="50">
        <v>12967</v>
      </c>
      <c r="R40" s="50">
        <v>2907</v>
      </c>
      <c r="S40" s="80">
        <f>SUM(T40:W40)</f>
        <v>32272</v>
      </c>
      <c r="T40" s="50">
        <v>4170</v>
      </c>
      <c r="U40" s="50">
        <v>4424</v>
      </c>
      <c r="V40" s="50">
        <v>8038</v>
      </c>
      <c r="W40" s="50">
        <v>15640</v>
      </c>
    </row>
    <row r="41" spans="1:23" ht="18.75" customHeight="1">
      <c r="A41" s="506" t="s">
        <v>242</v>
      </c>
      <c r="B41" s="80">
        <f>SUM(C41,S41)</f>
        <v>125350</v>
      </c>
      <c r="C41" s="50">
        <v>93037</v>
      </c>
      <c r="D41" s="50">
        <v>11735</v>
      </c>
      <c r="E41" s="80">
        <f>SUM(F41:N41)</f>
        <v>44198</v>
      </c>
      <c r="F41" s="50">
        <v>2265</v>
      </c>
      <c r="G41" s="50">
        <v>5228</v>
      </c>
      <c r="H41" s="50">
        <v>848</v>
      </c>
      <c r="I41" s="50">
        <v>2420</v>
      </c>
      <c r="J41" s="50">
        <v>934</v>
      </c>
      <c r="K41" s="50">
        <v>3706</v>
      </c>
      <c r="L41" s="50">
        <v>12561</v>
      </c>
      <c r="M41" s="50">
        <v>8604</v>
      </c>
      <c r="N41" s="50">
        <v>7632</v>
      </c>
      <c r="O41" s="79" t="s">
        <v>305</v>
      </c>
      <c r="P41" s="50">
        <v>20030</v>
      </c>
      <c r="Q41" s="50">
        <v>12766</v>
      </c>
      <c r="R41" s="50">
        <v>2905</v>
      </c>
      <c r="S41" s="80">
        <f>SUM(T41:W41)</f>
        <v>32313</v>
      </c>
      <c r="T41" s="50">
        <v>4179</v>
      </c>
      <c r="U41" s="50">
        <v>4435</v>
      </c>
      <c r="V41" s="50">
        <v>8099</v>
      </c>
      <c r="W41" s="50">
        <v>15600</v>
      </c>
    </row>
    <row r="42" spans="1:23" ht="18.75" customHeight="1">
      <c r="A42" s="115"/>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3" ht="18.75" customHeight="1">
      <c r="A43" s="506" t="s">
        <v>243</v>
      </c>
      <c r="B43" s="80">
        <f>SUM(C43,S43)</f>
        <v>125097</v>
      </c>
      <c r="C43" s="50">
        <v>92688</v>
      </c>
      <c r="D43" s="50">
        <v>11620</v>
      </c>
      <c r="E43" s="80">
        <f>SUM(F43:N43)</f>
        <v>44217</v>
      </c>
      <c r="F43" s="50">
        <v>2275</v>
      </c>
      <c r="G43" s="50">
        <v>5242</v>
      </c>
      <c r="H43" s="50">
        <v>869</v>
      </c>
      <c r="I43" s="50">
        <v>2418</v>
      </c>
      <c r="J43" s="50">
        <v>940</v>
      </c>
      <c r="K43" s="50">
        <v>3683</v>
      </c>
      <c r="L43" s="50">
        <v>12556</v>
      </c>
      <c r="M43" s="50">
        <v>8637</v>
      </c>
      <c r="N43" s="50">
        <v>7597</v>
      </c>
      <c r="O43" s="79" t="s">
        <v>305</v>
      </c>
      <c r="P43" s="50">
        <v>19969</v>
      </c>
      <c r="Q43" s="50">
        <v>12581</v>
      </c>
      <c r="R43" s="50">
        <v>2892</v>
      </c>
      <c r="S43" s="80">
        <f>SUM(T43:W43)</f>
        <v>32409</v>
      </c>
      <c r="T43" s="50">
        <v>4289</v>
      </c>
      <c r="U43" s="50">
        <v>4455</v>
      </c>
      <c r="V43" s="50">
        <v>8100</v>
      </c>
      <c r="W43" s="50">
        <v>15565</v>
      </c>
    </row>
    <row r="44" spans="1:23" ht="18.75" customHeight="1">
      <c r="A44" s="506" t="s">
        <v>244</v>
      </c>
      <c r="B44" s="80">
        <f>SUM(C44,S44)</f>
        <v>125113</v>
      </c>
      <c r="C44" s="50">
        <v>92848</v>
      </c>
      <c r="D44" s="50">
        <v>11729</v>
      </c>
      <c r="E44" s="80">
        <f>SUM(F44:N44)</f>
        <v>44547</v>
      </c>
      <c r="F44" s="50">
        <v>2272</v>
      </c>
      <c r="G44" s="50">
        <v>5247</v>
      </c>
      <c r="H44" s="50">
        <v>844</v>
      </c>
      <c r="I44" s="50">
        <v>2418</v>
      </c>
      <c r="J44" s="50">
        <v>937</v>
      </c>
      <c r="K44" s="50">
        <v>3683</v>
      </c>
      <c r="L44" s="50">
        <v>12828</v>
      </c>
      <c r="M44" s="50">
        <v>8737</v>
      </c>
      <c r="N44" s="50">
        <v>7581</v>
      </c>
      <c r="O44" s="79" t="s">
        <v>305</v>
      </c>
      <c r="P44" s="50">
        <v>19790</v>
      </c>
      <c r="Q44" s="50">
        <v>12502</v>
      </c>
      <c r="R44" s="50">
        <v>2871</v>
      </c>
      <c r="S44" s="80">
        <f>SUM(T44:W44)</f>
        <v>32265</v>
      </c>
      <c r="T44" s="50">
        <v>4132</v>
      </c>
      <c r="U44" s="50">
        <v>4419</v>
      </c>
      <c r="V44" s="50">
        <v>8176</v>
      </c>
      <c r="W44" s="50">
        <v>15538</v>
      </c>
    </row>
    <row r="45" spans="1:23" ht="18.75" customHeight="1">
      <c r="A45" s="506" t="s">
        <v>245</v>
      </c>
      <c r="B45" s="80">
        <f>SUM(C45,S45)</f>
        <v>126040</v>
      </c>
      <c r="C45" s="50">
        <v>94545</v>
      </c>
      <c r="D45" s="50">
        <v>11710</v>
      </c>
      <c r="E45" s="80">
        <f>SUM(F45:N45)</f>
        <v>45246</v>
      </c>
      <c r="F45" s="50">
        <v>2835</v>
      </c>
      <c r="G45" s="50">
        <v>5236</v>
      </c>
      <c r="H45" s="50">
        <v>835</v>
      </c>
      <c r="I45" s="50">
        <v>2418</v>
      </c>
      <c r="J45" s="50">
        <v>959</v>
      </c>
      <c r="K45" s="50">
        <v>3726</v>
      </c>
      <c r="L45" s="50">
        <v>12887</v>
      </c>
      <c r="M45" s="50">
        <v>8756</v>
      </c>
      <c r="N45" s="50">
        <v>7594</v>
      </c>
      <c r="O45" s="79" t="s">
        <v>305</v>
      </c>
      <c r="P45" s="50">
        <v>20926</v>
      </c>
      <c r="Q45" s="50">
        <v>12382</v>
      </c>
      <c r="R45" s="50">
        <v>2864</v>
      </c>
      <c r="S45" s="80">
        <f>SUM(T45:W45)</f>
        <v>31495</v>
      </c>
      <c r="T45" s="50">
        <v>4104</v>
      </c>
      <c r="U45" s="50">
        <v>4414</v>
      </c>
      <c r="V45" s="50">
        <v>8152</v>
      </c>
      <c r="W45" s="50">
        <v>14825</v>
      </c>
    </row>
    <row r="46" spans="1:23" ht="18.75" customHeight="1">
      <c r="A46" s="506" t="s">
        <v>246</v>
      </c>
      <c r="B46" s="80">
        <f>SUM(C46,S46)</f>
        <v>127519</v>
      </c>
      <c r="C46" s="50">
        <v>95567</v>
      </c>
      <c r="D46" s="50">
        <v>11476</v>
      </c>
      <c r="E46" s="80">
        <f>SUM(F46:N46)</f>
        <v>45126</v>
      </c>
      <c r="F46" s="50">
        <v>2825</v>
      </c>
      <c r="G46" s="50">
        <v>5196</v>
      </c>
      <c r="H46" s="50">
        <v>864</v>
      </c>
      <c r="I46" s="50">
        <v>2402</v>
      </c>
      <c r="J46" s="50">
        <v>960</v>
      </c>
      <c r="K46" s="50">
        <v>3695</v>
      </c>
      <c r="L46" s="50">
        <v>12862</v>
      </c>
      <c r="M46" s="50">
        <v>8682</v>
      </c>
      <c r="N46" s="50">
        <v>7640</v>
      </c>
      <c r="O46" s="79" t="s">
        <v>305</v>
      </c>
      <c r="P46" s="50">
        <v>20920</v>
      </c>
      <c r="Q46" s="50">
        <v>13773</v>
      </c>
      <c r="R46" s="50">
        <v>2860</v>
      </c>
      <c r="S46" s="80">
        <f>SUM(T46:W46)</f>
        <v>31952</v>
      </c>
      <c r="T46" s="50">
        <v>4050</v>
      </c>
      <c r="U46" s="50">
        <v>4415</v>
      </c>
      <c r="V46" s="50">
        <v>8184</v>
      </c>
      <c r="W46" s="50">
        <v>15303</v>
      </c>
    </row>
    <row r="47" spans="1:23" ht="18.75" customHeight="1">
      <c r="A47" s="485" t="s">
        <v>6</v>
      </c>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3" ht="18.75" customHeight="1">
      <c r="A48" s="481" t="s">
        <v>373</v>
      </c>
      <c r="B48" s="80">
        <v>89962</v>
      </c>
      <c r="C48" s="50">
        <v>51212</v>
      </c>
      <c r="D48" s="50">
        <v>1984</v>
      </c>
      <c r="E48" s="80">
        <f>SUM(F48:N48)</f>
        <v>30812</v>
      </c>
      <c r="F48" s="50">
        <v>3576</v>
      </c>
      <c r="G48" s="50">
        <v>4693</v>
      </c>
      <c r="H48" s="50">
        <v>4341</v>
      </c>
      <c r="I48" s="50">
        <v>1124</v>
      </c>
      <c r="J48" s="50">
        <v>952</v>
      </c>
      <c r="K48" s="50">
        <v>1420</v>
      </c>
      <c r="L48" s="50">
        <v>1863</v>
      </c>
      <c r="M48" s="50">
        <v>9629</v>
      </c>
      <c r="N48" s="50">
        <v>3214</v>
      </c>
      <c r="O48" s="79" t="s">
        <v>305</v>
      </c>
      <c r="P48" s="50">
        <v>2985</v>
      </c>
      <c r="Q48" s="50">
        <v>10290</v>
      </c>
      <c r="R48" s="50">
        <v>4562</v>
      </c>
      <c r="S48" s="80">
        <f>SUM(T48:W48)</f>
        <v>38746</v>
      </c>
      <c r="T48" s="50">
        <v>6120</v>
      </c>
      <c r="U48" s="50">
        <v>14754</v>
      </c>
      <c r="V48" s="50">
        <v>5465</v>
      </c>
      <c r="W48" s="50">
        <v>12407</v>
      </c>
    </row>
    <row r="49" spans="1:23" ht="18.75" customHeight="1">
      <c r="A49" s="505" t="s">
        <v>462</v>
      </c>
      <c r="B49" s="80">
        <v>91832</v>
      </c>
      <c r="C49" s="50">
        <v>52665</v>
      </c>
      <c r="D49" s="50">
        <v>2254</v>
      </c>
      <c r="E49" s="80">
        <f>SUM(F49:N49)</f>
        <v>29971</v>
      </c>
      <c r="F49" s="50">
        <v>3621</v>
      </c>
      <c r="G49" s="50">
        <v>3779</v>
      </c>
      <c r="H49" s="50">
        <v>4120</v>
      </c>
      <c r="I49" s="50">
        <v>1259</v>
      </c>
      <c r="J49" s="50">
        <v>996</v>
      </c>
      <c r="K49" s="50">
        <v>1815</v>
      </c>
      <c r="L49" s="50">
        <v>1987</v>
      </c>
      <c r="M49" s="50">
        <v>9391</v>
      </c>
      <c r="N49" s="50">
        <v>3003</v>
      </c>
      <c r="O49" s="79" t="s">
        <v>466</v>
      </c>
      <c r="P49" s="50">
        <v>2808</v>
      </c>
      <c r="Q49" s="50">
        <v>11730</v>
      </c>
      <c r="R49" s="50">
        <v>5271</v>
      </c>
      <c r="S49" s="80">
        <f>SUM(T49:W49)</f>
        <v>39208</v>
      </c>
      <c r="T49" s="50">
        <v>6011</v>
      </c>
      <c r="U49" s="50">
        <v>15431</v>
      </c>
      <c r="V49" s="50">
        <v>6694</v>
      </c>
      <c r="W49" s="50">
        <v>11072</v>
      </c>
    </row>
    <row r="50" spans="1:23" ht="18.75" customHeight="1">
      <c r="A50" s="504" t="s">
        <v>417</v>
      </c>
      <c r="B50" s="483">
        <f>AVERAGE(B52:B55,B57:B60,B62:B65)</f>
        <v>89813.08333333333</v>
      </c>
      <c r="C50" s="483">
        <f>AVERAGE(C52:C55,C57:C60,C62:C65)</f>
        <v>50674.166666666664</v>
      </c>
      <c r="D50" s="483">
        <f>AVERAGE(D52:D55,D57:D60,D62:D65)</f>
        <v>2127.6666666666665</v>
      </c>
      <c r="E50" s="483">
        <f>AVERAGE(E52:E55,E57:E60,E62:E65)</f>
        <v>29554.5</v>
      </c>
      <c r="F50" s="483">
        <f>AVERAGE(F52:F55,F57:F60,F62:F65)</f>
        <v>3646.0833333333335</v>
      </c>
      <c r="G50" s="483">
        <v>3510</v>
      </c>
      <c r="H50" s="483">
        <f>AVERAGE(H52:H55,H57:H60,H62:H65)</f>
        <v>3857.5</v>
      </c>
      <c r="I50" s="483">
        <f>AVERAGE(I52:I55,I57:I60,I62:I65)</f>
        <v>1273.3333333333333</v>
      </c>
      <c r="J50" s="483">
        <f>AVERAGE(J52:J55,J57:J60,J62:J65)</f>
        <v>999.3333333333334</v>
      </c>
      <c r="K50" s="483">
        <f>AVERAGE(K52:K55,K57:K60,K62:K65)</f>
        <v>2093</v>
      </c>
      <c r="L50" s="483">
        <f>AVERAGE(L52:L55,L57:L60,L62:L65)</f>
        <v>2034.75</v>
      </c>
      <c r="M50" s="483">
        <v>9076</v>
      </c>
      <c r="N50" s="483">
        <f>AVERAGE(N52:N55,N57:N60,N62:N65)</f>
        <v>3065.9166666666665</v>
      </c>
      <c r="O50" s="484" t="s">
        <v>305</v>
      </c>
      <c r="P50" s="483">
        <f>AVERAGE(P52:P55,P57:P60,P62:P65)</f>
        <v>2274.1666666666665</v>
      </c>
      <c r="Q50" s="483">
        <f>AVERAGE(Q52:Q55,Q57:Q60,Q62:Q65)</f>
        <v>10680.166666666666</v>
      </c>
      <c r="R50" s="483">
        <f>AVERAGE(R52:R55,R57:R60,R62:R65)</f>
        <v>5396</v>
      </c>
      <c r="S50" s="483">
        <f>AVERAGE(S52:S55,S57:S60,S62:S65)</f>
        <v>39138.916666666664</v>
      </c>
      <c r="T50" s="483">
        <f>AVERAGE(T52:T55,T57:T60,T62:T65)</f>
        <v>6063.333333333333</v>
      </c>
      <c r="U50" s="483">
        <f>AVERAGE(U52:U55,U57:U60,U62:U65)</f>
        <v>16194.5</v>
      </c>
      <c r="V50" s="483">
        <f>AVERAGE(V52:V55,V57:V60,V62:V65)</f>
        <v>6725</v>
      </c>
      <c r="W50" s="483">
        <v>10157</v>
      </c>
    </row>
    <row r="51" spans="1:23" ht="18.75" customHeight="1">
      <c r="A51" s="482"/>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8.75" customHeight="1">
      <c r="A52" s="481" t="s">
        <v>306</v>
      </c>
      <c r="B52" s="80">
        <f>SUM(C52,S52)</f>
        <v>90428</v>
      </c>
      <c r="C52" s="50">
        <v>51161</v>
      </c>
      <c r="D52" s="50">
        <v>2192</v>
      </c>
      <c r="E52" s="80">
        <f>SUM(F52:N52)</f>
        <v>29454</v>
      </c>
      <c r="F52" s="50">
        <v>3536</v>
      </c>
      <c r="G52" s="50">
        <v>3553</v>
      </c>
      <c r="H52" s="50">
        <v>4056</v>
      </c>
      <c r="I52" s="50">
        <v>1218</v>
      </c>
      <c r="J52" s="50">
        <v>988</v>
      </c>
      <c r="K52" s="50">
        <v>1843</v>
      </c>
      <c r="L52" s="50">
        <v>2002</v>
      </c>
      <c r="M52" s="50">
        <v>9251</v>
      </c>
      <c r="N52" s="50">
        <v>3007</v>
      </c>
      <c r="O52" s="79" t="s">
        <v>305</v>
      </c>
      <c r="P52" s="50">
        <v>2492</v>
      </c>
      <c r="Q52" s="50">
        <v>11095</v>
      </c>
      <c r="R52" s="50">
        <v>5300</v>
      </c>
      <c r="S52" s="80">
        <f>SUM(T52:W52)</f>
        <v>39267</v>
      </c>
      <c r="T52" s="50">
        <v>6128</v>
      </c>
      <c r="U52" s="50">
        <v>15558</v>
      </c>
      <c r="V52" s="50">
        <v>7061</v>
      </c>
      <c r="W52" s="50">
        <v>10520</v>
      </c>
    </row>
    <row r="53" spans="1:23" ht="18.75" customHeight="1">
      <c r="A53" s="507" t="s">
        <v>494</v>
      </c>
      <c r="B53" s="80">
        <f>SUM(C53,S53)</f>
        <v>89789</v>
      </c>
      <c r="C53" s="50">
        <v>50477</v>
      </c>
      <c r="D53" s="50">
        <v>2164</v>
      </c>
      <c r="E53" s="80">
        <f>SUM(F53:N53)</f>
        <v>29330</v>
      </c>
      <c r="F53" s="50">
        <v>3462</v>
      </c>
      <c r="G53" s="50">
        <v>3559</v>
      </c>
      <c r="H53" s="50">
        <v>3889</v>
      </c>
      <c r="I53" s="50">
        <v>1118</v>
      </c>
      <c r="J53" s="50">
        <v>984</v>
      </c>
      <c r="K53" s="50">
        <v>2180</v>
      </c>
      <c r="L53" s="50">
        <v>1987</v>
      </c>
      <c r="M53" s="50">
        <v>9197</v>
      </c>
      <c r="N53" s="50">
        <v>2954</v>
      </c>
      <c r="O53" s="79" t="s">
        <v>305</v>
      </c>
      <c r="P53" s="50">
        <v>2262</v>
      </c>
      <c r="Q53" s="50">
        <v>10864</v>
      </c>
      <c r="R53" s="50">
        <v>5231</v>
      </c>
      <c r="S53" s="80">
        <f>SUM(T53:W53)</f>
        <v>39312</v>
      </c>
      <c r="T53" s="50">
        <v>6294</v>
      </c>
      <c r="U53" s="50">
        <v>15605</v>
      </c>
      <c r="V53" s="50">
        <v>6855</v>
      </c>
      <c r="W53" s="50">
        <v>10558</v>
      </c>
    </row>
    <row r="54" spans="1:23" ht="18.75" customHeight="1">
      <c r="A54" s="508" t="s">
        <v>495</v>
      </c>
      <c r="B54" s="80">
        <f>SUM(C54,S54)</f>
        <v>88727</v>
      </c>
      <c r="C54" s="50">
        <v>50280</v>
      </c>
      <c r="D54" s="50">
        <v>2150</v>
      </c>
      <c r="E54" s="80">
        <f>SUM(F54:N54)</f>
        <v>29208</v>
      </c>
      <c r="F54" s="50">
        <v>3216</v>
      </c>
      <c r="G54" s="50">
        <v>3527</v>
      </c>
      <c r="H54" s="50">
        <v>3860</v>
      </c>
      <c r="I54" s="50">
        <v>1286</v>
      </c>
      <c r="J54" s="50">
        <v>978</v>
      </c>
      <c r="K54" s="50">
        <v>2250</v>
      </c>
      <c r="L54" s="50">
        <v>1982</v>
      </c>
      <c r="M54" s="50">
        <v>9167</v>
      </c>
      <c r="N54" s="50">
        <v>2942</v>
      </c>
      <c r="O54" s="79" t="s">
        <v>305</v>
      </c>
      <c r="P54" s="50">
        <v>2135</v>
      </c>
      <c r="Q54" s="50">
        <v>10889</v>
      </c>
      <c r="R54" s="50">
        <v>5254</v>
      </c>
      <c r="S54" s="80">
        <f>SUM(T54:W54)</f>
        <v>38447</v>
      </c>
      <c r="T54" s="50">
        <v>6082</v>
      </c>
      <c r="U54" s="50">
        <v>15501</v>
      </c>
      <c r="V54" s="50">
        <v>6321</v>
      </c>
      <c r="W54" s="50">
        <v>10543</v>
      </c>
    </row>
    <row r="55" spans="1:23" ht="18.75" customHeight="1">
      <c r="A55" s="506" t="s">
        <v>496</v>
      </c>
      <c r="B55" s="80">
        <f>SUM(C55,S55)</f>
        <v>90523</v>
      </c>
      <c r="C55" s="50">
        <v>51539</v>
      </c>
      <c r="D55" s="50">
        <v>2370</v>
      </c>
      <c r="E55" s="80">
        <f>SUM(F55:N55)</f>
        <v>30124</v>
      </c>
      <c r="F55" s="50">
        <v>3875</v>
      </c>
      <c r="G55" s="50">
        <v>3546</v>
      </c>
      <c r="H55" s="50">
        <v>3880</v>
      </c>
      <c r="I55" s="50">
        <v>1285</v>
      </c>
      <c r="J55" s="50">
        <v>1015</v>
      </c>
      <c r="K55" s="50">
        <v>2229</v>
      </c>
      <c r="L55" s="50">
        <v>2048</v>
      </c>
      <c r="M55" s="50">
        <v>9167</v>
      </c>
      <c r="N55" s="50">
        <v>3079</v>
      </c>
      <c r="O55" s="79" t="s">
        <v>305</v>
      </c>
      <c r="P55" s="50">
        <v>2242</v>
      </c>
      <c r="Q55" s="50">
        <v>10541</v>
      </c>
      <c r="R55" s="50">
        <v>5612</v>
      </c>
      <c r="S55" s="80">
        <f>SUM(T55:W55)</f>
        <v>38984</v>
      </c>
      <c r="T55" s="50">
        <v>6202</v>
      </c>
      <c r="U55" s="50">
        <v>16127</v>
      </c>
      <c r="V55" s="50">
        <v>6702</v>
      </c>
      <c r="W55" s="50">
        <v>9953</v>
      </c>
    </row>
    <row r="56" spans="1:23" ht="18.75" customHeight="1">
      <c r="A56" s="509" t="s">
        <v>360</v>
      </c>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8.75" customHeight="1">
      <c r="A57" s="506" t="s">
        <v>225</v>
      </c>
      <c r="B57" s="80">
        <f>SUM(C57,S57)</f>
        <v>90723</v>
      </c>
      <c r="C57" s="50">
        <v>51587</v>
      </c>
      <c r="D57" s="50">
        <v>2210</v>
      </c>
      <c r="E57" s="80">
        <f>SUM(F57:N57)</f>
        <v>30085</v>
      </c>
      <c r="F57" s="50">
        <v>3880</v>
      </c>
      <c r="G57" s="50">
        <v>3538</v>
      </c>
      <c r="H57" s="50">
        <v>3808</v>
      </c>
      <c r="I57" s="50">
        <v>1281</v>
      </c>
      <c r="J57" s="50">
        <v>1025</v>
      </c>
      <c r="K57" s="50">
        <v>2286</v>
      </c>
      <c r="L57" s="50">
        <v>2056</v>
      </c>
      <c r="M57" s="50">
        <v>9134</v>
      </c>
      <c r="N57" s="50">
        <v>3077</v>
      </c>
      <c r="O57" s="79" t="s">
        <v>305</v>
      </c>
      <c r="P57" s="50">
        <v>2284</v>
      </c>
      <c r="Q57" s="50">
        <v>10809</v>
      </c>
      <c r="R57" s="50">
        <v>5558</v>
      </c>
      <c r="S57" s="80">
        <f>SUM(T57:W57)</f>
        <v>39136</v>
      </c>
      <c r="T57" s="50">
        <v>6037</v>
      </c>
      <c r="U57" s="50">
        <v>16375</v>
      </c>
      <c r="V57" s="50">
        <v>6703</v>
      </c>
      <c r="W57" s="50">
        <v>10021</v>
      </c>
    </row>
    <row r="58" spans="1:23" ht="18.75" customHeight="1">
      <c r="A58" s="506" t="s">
        <v>224</v>
      </c>
      <c r="B58" s="80">
        <f>SUM(C58,S58)</f>
        <v>90667</v>
      </c>
      <c r="C58" s="50">
        <v>51138</v>
      </c>
      <c r="D58" s="50">
        <v>2157</v>
      </c>
      <c r="E58" s="80">
        <f>SUM(F58:N58)</f>
        <v>29885</v>
      </c>
      <c r="F58" s="50">
        <v>3870</v>
      </c>
      <c r="G58" s="50">
        <v>3518</v>
      </c>
      <c r="H58" s="50">
        <v>3804</v>
      </c>
      <c r="I58" s="50">
        <v>1273</v>
      </c>
      <c r="J58" s="50">
        <v>1023</v>
      </c>
      <c r="K58" s="50">
        <v>2213</v>
      </c>
      <c r="L58" s="50">
        <v>2072</v>
      </c>
      <c r="M58" s="50">
        <v>9047</v>
      </c>
      <c r="N58" s="50">
        <v>3065</v>
      </c>
      <c r="O58" s="79" t="s">
        <v>305</v>
      </c>
      <c r="P58" s="50">
        <v>2240</v>
      </c>
      <c r="Q58" s="50">
        <v>10782</v>
      </c>
      <c r="R58" s="50">
        <v>5448</v>
      </c>
      <c r="S58" s="80">
        <f>SUM(T58:W58)</f>
        <v>39529</v>
      </c>
      <c r="T58" s="50">
        <v>6223</v>
      </c>
      <c r="U58" s="50">
        <v>16563</v>
      </c>
      <c r="V58" s="50">
        <v>6747</v>
      </c>
      <c r="W58" s="50">
        <v>9996</v>
      </c>
    </row>
    <row r="59" spans="1:23" ht="18.75" customHeight="1">
      <c r="A59" s="506" t="s">
        <v>223</v>
      </c>
      <c r="B59" s="80">
        <f>SUM(C59,S59)</f>
        <v>90707</v>
      </c>
      <c r="C59" s="50">
        <v>51292</v>
      </c>
      <c r="D59" s="50">
        <v>2095</v>
      </c>
      <c r="E59" s="80">
        <f>SUM(F59:N59)</f>
        <v>30004</v>
      </c>
      <c r="F59" s="50">
        <v>3854</v>
      </c>
      <c r="G59" s="50">
        <v>3519</v>
      </c>
      <c r="H59" s="50">
        <v>3804</v>
      </c>
      <c r="I59" s="50">
        <v>1259</v>
      </c>
      <c r="J59" s="50">
        <v>1015</v>
      </c>
      <c r="K59" s="50">
        <v>2241</v>
      </c>
      <c r="L59" s="50">
        <v>2066</v>
      </c>
      <c r="M59" s="50">
        <v>9123</v>
      </c>
      <c r="N59" s="50">
        <v>3123</v>
      </c>
      <c r="O59" s="79" t="s">
        <v>305</v>
      </c>
      <c r="P59" s="50">
        <v>2338</v>
      </c>
      <c r="Q59" s="50">
        <v>10801</v>
      </c>
      <c r="R59" s="50">
        <v>5413</v>
      </c>
      <c r="S59" s="80">
        <f>SUM(T59:W59)</f>
        <v>39415</v>
      </c>
      <c r="T59" s="50">
        <v>6108</v>
      </c>
      <c r="U59" s="50">
        <v>16556</v>
      </c>
      <c r="V59" s="50">
        <v>6705</v>
      </c>
      <c r="W59" s="50">
        <v>10046</v>
      </c>
    </row>
    <row r="60" spans="1:23" ht="18.75" customHeight="1">
      <c r="A60" s="506" t="s">
        <v>242</v>
      </c>
      <c r="B60" s="80">
        <f>SUM(C60,S60)</f>
        <v>90232</v>
      </c>
      <c r="C60" s="50">
        <v>51082</v>
      </c>
      <c r="D60" s="50">
        <v>2096</v>
      </c>
      <c r="E60" s="80">
        <f>SUM(F60:N60)</f>
        <v>29645</v>
      </c>
      <c r="F60" s="50">
        <v>3866</v>
      </c>
      <c r="G60" s="50">
        <v>3548</v>
      </c>
      <c r="H60" s="50">
        <v>3800</v>
      </c>
      <c r="I60" s="50">
        <v>1343</v>
      </c>
      <c r="J60" s="50">
        <v>1011</v>
      </c>
      <c r="K60" s="50">
        <v>1970</v>
      </c>
      <c r="L60" s="50">
        <v>2026</v>
      </c>
      <c r="M60" s="50">
        <v>8982</v>
      </c>
      <c r="N60" s="50">
        <v>3099</v>
      </c>
      <c r="O60" s="79" t="s">
        <v>305</v>
      </c>
      <c r="P60" s="50">
        <v>2263</v>
      </c>
      <c r="Q60" s="50">
        <v>10935</v>
      </c>
      <c r="R60" s="50">
        <v>5510</v>
      </c>
      <c r="S60" s="80">
        <f>SUM(T60:W60)</f>
        <v>39150</v>
      </c>
      <c r="T60" s="50">
        <v>6065</v>
      </c>
      <c r="U60" s="50">
        <v>16432</v>
      </c>
      <c r="V60" s="50">
        <v>6727</v>
      </c>
      <c r="W60" s="50">
        <v>9926</v>
      </c>
    </row>
    <row r="61" spans="1:23" ht="18.75" customHeight="1">
      <c r="A61" s="115"/>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8.75" customHeight="1">
      <c r="A62" s="506" t="s">
        <v>243</v>
      </c>
      <c r="B62" s="80">
        <f>SUM(C62,S62)</f>
        <v>89787</v>
      </c>
      <c r="C62" s="50">
        <v>50706</v>
      </c>
      <c r="D62" s="50">
        <v>2044</v>
      </c>
      <c r="E62" s="80">
        <f>SUM(F62:N62)</f>
        <v>29545</v>
      </c>
      <c r="F62" s="50">
        <v>3825</v>
      </c>
      <c r="G62" s="50">
        <v>3453</v>
      </c>
      <c r="H62" s="50">
        <v>3779</v>
      </c>
      <c r="I62" s="50">
        <v>1329</v>
      </c>
      <c r="J62" s="50">
        <v>1009</v>
      </c>
      <c r="K62" s="50">
        <v>2020</v>
      </c>
      <c r="L62" s="50">
        <v>2017</v>
      </c>
      <c r="M62" s="50">
        <v>8981</v>
      </c>
      <c r="N62" s="50">
        <v>3132</v>
      </c>
      <c r="O62" s="79" t="s">
        <v>305</v>
      </c>
      <c r="P62" s="50">
        <v>2277</v>
      </c>
      <c r="Q62" s="50">
        <v>10848</v>
      </c>
      <c r="R62" s="50">
        <v>5333</v>
      </c>
      <c r="S62" s="80">
        <f>SUM(T62:W62)</f>
        <v>39081</v>
      </c>
      <c r="T62" s="50">
        <v>5884</v>
      </c>
      <c r="U62" s="50">
        <v>16446</v>
      </c>
      <c r="V62" s="50">
        <v>6805</v>
      </c>
      <c r="W62" s="50">
        <v>9946</v>
      </c>
    </row>
    <row r="63" spans="1:23" ht="18.75" customHeight="1">
      <c r="A63" s="506" t="s">
        <v>244</v>
      </c>
      <c r="B63" s="80">
        <f>SUM(C63,S63)</f>
        <v>89159</v>
      </c>
      <c r="C63" s="50">
        <v>50203</v>
      </c>
      <c r="D63" s="50">
        <v>2062</v>
      </c>
      <c r="E63" s="80">
        <f>SUM(F63:N63)</f>
        <v>29525</v>
      </c>
      <c r="F63" s="50">
        <v>3825</v>
      </c>
      <c r="G63" s="50">
        <v>3455</v>
      </c>
      <c r="H63" s="50">
        <v>3903</v>
      </c>
      <c r="I63" s="50">
        <v>1296</v>
      </c>
      <c r="J63" s="50">
        <v>1001</v>
      </c>
      <c r="K63" s="50">
        <v>1978</v>
      </c>
      <c r="L63" s="50">
        <v>2060</v>
      </c>
      <c r="M63" s="50">
        <v>8894</v>
      </c>
      <c r="N63" s="50">
        <v>3113</v>
      </c>
      <c r="O63" s="79" t="s">
        <v>305</v>
      </c>
      <c r="P63" s="50">
        <v>2277</v>
      </c>
      <c r="Q63" s="50">
        <v>10387</v>
      </c>
      <c r="R63" s="50">
        <v>5310</v>
      </c>
      <c r="S63" s="80">
        <f>SUM(T63:W63)</f>
        <v>38956</v>
      </c>
      <c r="T63" s="50">
        <v>5848</v>
      </c>
      <c r="U63" s="50">
        <v>16411</v>
      </c>
      <c r="V63" s="50">
        <v>6729</v>
      </c>
      <c r="W63" s="50">
        <v>9968</v>
      </c>
    </row>
    <row r="64" spans="1:23" ht="18.75" customHeight="1">
      <c r="A64" s="506" t="s">
        <v>245</v>
      </c>
      <c r="B64" s="80">
        <f>SUM(C64,S64)</f>
        <v>89492</v>
      </c>
      <c r="C64" s="50">
        <v>49846</v>
      </c>
      <c r="D64" s="50">
        <v>2017</v>
      </c>
      <c r="E64" s="80">
        <f>SUM(F64:N64)</f>
        <v>28925</v>
      </c>
      <c r="F64" s="50">
        <v>3251</v>
      </c>
      <c r="G64" s="50">
        <v>3444</v>
      </c>
      <c r="H64" s="50">
        <v>3846</v>
      </c>
      <c r="I64" s="50">
        <v>1286</v>
      </c>
      <c r="J64" s="50">
        <v>974</v>
      </c>
      <c r="K64" s="50">
        <v>1974</v>
      </c>
      <c r="L64" s="50">
        <v>2049</v>
      </c>
      <c r="M64" s="50">
        <v>8987</v>
      </c>
      <c r="N64" s="50">
        <v>3114</v>
      </c>
      <c r="O64" s="79" t="s">
        <v>305</v>
      </c>
      <c r="P64" s="50">
        <v>2247</v>
      </c>
      <c r="Q64" s="50">
        <v>10588</v>
      </c>
      <c r="R64" s="50">
        <v>5417</v>
      </c>
      <c r="S64" s="80">
        <f>SUM(T64:W64)</f>
        <v>39646</v>
      </c>
      <c r="T64" s="50">
        <v>6022</v>
      </c>
      <c r="U64" s="50">
        <v>16432</v>
      </c>
      <c r="V64" s="50">
        <v>6728</v>
      </c>
      <c r="W64" s="50">
        <v>10464</v>
      </c>
    </row>
    <row r="65" spans="1:23" ht="18.75" customHeight="1">
      <c r="A65" s="510" t="s">
        <v>246</v>
      </c>
      <c r="B65" s="40">
        <f>SUM(C65,S65)</f>
        <v>87523</v>
      </c>
      <c r="C65" s="40">
        <v>48779</v>
      </c>
      <c r="D65" s="40">
        <v>1975</v>
      </c>
      <c r="E65" s="40">
        <f>SUM(F65:N65)</f>
        <v>28924</v>
      </c>
      <c r="F65" s="40">
        <v>3293</v>
      </c>
      <c r="G65" s="40">
        <v>3452</v>
      </c>
      <c r="H65" s="40">
        <v>3861</v>
      </c>
      <c r="I65" s="40">
        <v>1306</v>
      </c>
      <c r="J65" s="40">
        <v>969</v>
      </c>
      <c r="K65" s="40">
        <v>1932</v>
      </c>
      <c r="L65" s="40">
        <v>2052</v>
      </c>
      <c r="M65" s="40">
        <v>8973</v>
      </c>
      <c r="N65" s="40">
        <v>3086</v>
      </c>
      <c r="O65" s="97" t="s">
        <v>305</v>
      </c>
      <c r="P65" s="40">
        <v>2233</v>
      </c>
      <c r="Q65" s="40">
        <v>9623</v>
      </c>
      <c r="R65" s="40">
        <v>5366</v>
      </c>
      <c r="S65" s="40">
        <f>SUM(T65:W65)</f>
        <v>38744</v>
      </c>
      <c r="T65" s="40">
        <v>5867</v>
      </c>
      <c r="U65" s="40">
        <v>16328</v>
      </c>
      <c r="V65" s="40">
        <v>6617</v>
      </c>
      <c r="W65" s="40">
        <v>9932</v>
      </c>
    </row>
    <row r="66" spans="1:23" ht="18.75" customHeight="1">
      <c r="A66" s="1" t="s">
        <v>304</v>
      </c>
      <c r="B66" s="1"/>
      <c r="C66" s="1"/>
      <c r="D66" s="1"/>
      <c r="E66" s="1"/>
      <c r="F66" s="1"/>
      <c r="G66" s="1"/>
      <c r="H66" s="1"/>
      <c r="I66" s="1"/>
      <c r="J66" s="1"/>
      <c r="K66" s="1"/>
      <c r="L66" s="1"/>
      <c r="M66" s="1"/>
      <c r="N66" s="1"/>
      <c r="O66" s="1"/>
      <c r="P66" s="1"/>
      <c r="Q66" s="1"/>
      <c r="R66" s="1"/>
      <c r="S66" s="1"/>
      <c r="T66" s="1"/>
      <c r="U66" s="1"/>
      <c r="V66" s="1"/>
      <c r="W66" s="1"/>
    </row>
  </sheetData>
  <sheetProtection/>
  <mergeCells count="27">
    <mergeCell ref="R5:R8"/>
    <mergeCell ref="L6:L8"/>
    <mergeCell ref="U6:U8"/>
    <mergeCell ref="V6:V8"/>
    <mergeCell ref="Q5:Q8"/>
    <mergeCell ref="P5:P8"/>
    <mergeCell ref="S5:W5"/>
    <mergeCell ref="T6:T8"/>
    <mergeCell ref="W6:W8"/>
    <mergeCell ref="S6:S8"/>
    <mergeCell ref="B5:B8"/>
    <mergeCell ref="E6:E8"/>
    <mergeCell ref="G6:G8"/>
    <mergeCell ref="A1:B1"/>
    <mergeCell ref="K6:K8"/>
    <mergeCell ref="O5:O8"/>
    <mergeCell ref="N6:N8"/>
    <mergeCell ref="U1:W1"/>
    <mergeCell ref="A7:A8"/>
    <mergeCell ref="C5:C8"/>
    <mergeCell ref="D5:D8"/>
    <mergeCell ref="E5:N5"/>
    <mergeCell ref="F6:F8"/>
    <mergeCell ref="H6:H8"/>
    <mergeCell ref="I6:I8"/>
    <mergeCell ref="J6:J8"/>
    <mergeCell ref="A3:W3"/>
  </mergeCells>
  <printOptions horizontalCentered="1"/>
  <pageMargins left="0.5118110236220472" right="0.5118110236220472" top="0.5511811023622047" bottom="0.35433070866141736" header="0" footer="0"/>
  <pageSetup fitToHeight="1" fitToWidth="1" horizontalDpi="600" verticalDpi="600" orientation="landscape" paperSize="8" scale="6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W68"/>
  <sheetViews>
    <sheetView tabSelected="1" zoomScalePageLayoutView="0" workbookViewId="0" topLeftCell="A1">
      <selection activeCell="A1" sqref="A1:B1"/>
    </sheetView>
  </sheetViews>
  <sheetFormatPr defaultColWidth="8.796875" defaultRowHeight="18.75" customHeight="1"/>
  <cols>
    <col min="1" max="1" width="16.8984375" style="0" customWidth="1"/>
    <col min="2" max="16384" width="10.59765625" style="0" customWidth="1"/>
  </cols>
  <sheetData>
    <row r="1" spans="1:23" ht="18.75" customHeight="1">
      <c r="A1" s="236" t="s">
        <v>513</v>
      </c>
      <c r="B1" s="237"/>
      <c r="C1" s="3"/>
      <c r="D1" s="3"/>
      <c r="E1" s="3"/>
      <c r="F1" s="3"/>
      <c r="G1" s="3"/>
      <c r="H1" s="3"/>
      <c r="I1" s="3"/>
      <c r="J1" s="3"/>
      <c r="K1" s="3"/>
      <c r="L1" s="3"/>
      <c r="M1" s="3"/>
      <c r="N1" s="3"/>
      <c r="O1" s="3"/>
      <c r="P1" s="3"/>
      <c r="Q1" s="3"/>
      <c r="R1" s="3"/>
      <c r="S1" s="3"/>
      <c r="T1" s="3"/>
      <c r="U1" s="213" t="s">
        <v>512</v>
      </c>
      <c r="V1" s="214"/>
      <c r="W1" s="214"/>
    </row>
    <row r="2" spans="1:23" ht="18.75" customHeight="1">
      <c r="A2" s="3"/>
      <c r="B2" s="3"/>
      <c r="C2" s="3"/>
      <c r="D2" s="3"/>
      <c r="E2" s="3"/>
      <c r="F2" s="3"/>
      <c r="G2" s="3"/>
      <c r="H2" s="3"/>
      <c r="I2" s="3"/>
      <c r="J2" s="3"/>
      <c r="K2" s="3"/>
      <c r="L2" s="3"/>
      <c r="M2" s="3"/>
      <c r="N2" s="3"/>
      <c r="O2" s="3"/>
      <c r="P2" s="3"/>
      <c r="Q2" s="3"/>
      <c r="R2" s="3"/>
      <c r="S2" s="3"/>
      <c r="T2" s="3"/>
      <c r="U2" s="3"/>
      <c r="V2" s="3"/>
      <c r="W2" s="3"/>
    </row>
    <row r="3" spans="1:23" ht="18.75" customHeight="1">
      <c r="A3" s="200" t="s">
        <v>511</v>
      </c>
      <c r="B3" s="200"/>
      <c r="C3" s="200"/>
      <c r="D3" s="200"/>
      <c r="E3" s="200"/>
      <c r="F3" s="200"/>
      <c r="G3" s="200"/>
      <c r="H3" s="200"/>
      <c r="I3" s="200"/>
      <c r="J3" s="200"/>
      <c r="K3" s="200"/>
      <c r="L3" s="200"/>
      <c r="M3" s="200"/>
      <c r="N3" s="200"/>
      <c r="O3" s="200"/>
      <c r="P3" s="200"/>
      <c r="Q3" s="200"/>
      <c r="R3" s="200"/>
      <c r="S3" s="200"/>
      <c r="T3" s="200"/>
      <c r="U3" s="200"/>
      <c r="V3" s="200"/>
      <c r="W3" s="200"/>
    </row>
    <row r="4" spans="1:23" ht="18.75" customHeight="1" thickBot="1">
      <c r="A4" s="70" t="s">
        <v>453</v>
      </c>
      <c r="B4" s="402"/>
      <c r="C4" s="93"/>
      <c r="D4" s="93"/>
      <c r="E4" s="93"/>
      <c r="F4" s="93"/>
      <c r="G4" s="93"/>
      <c r="H4" s="93"/>
      <c r="I4" s="93"/>
      <c r="J4" s="93"/>
      <c r="K4" s="93"/>
      <c r="L4" s="503"/>
      <c r="M4" s="503"/>
      <c r="N4" s="93"/>
      <c r="O4" s="93"/>
      <c r="P4" s="93"/>
      <c r="Q4" s="93"/>
      <c r="R4" s="93"/>
      <c r="S4" s="93"/>
      <c r="T4" s="93"/>
      <c r="U4" s="93"/>
      <c r="V4" s="93"/>
      <c r="W4" s="69" t="s">
        <v>0</v>
      </c>
    </row>
    <row r="5" spans="1:23" ht="18.75" customHeight="1">
      <c r="A5" s="400" t="s">
        <v>405</v>
      </c>
      <c r="B5" s="520" t="s">
        <v>510</v>
      </c>
      <c r="C5" s="520" t="s">
        <v>509</v>
      </c>
      <c r="D5" s="519" t="s">
        <v>508</v>
      </c>
      <c r="E5" s="243" t="s">
        <v>507</v>
      </c>
      <c r="F5" s="288"/>
      <c r="G5" s="288"/>
      <c r="H5" s="288"/>
      <c r="I5" s="288"/>
      <c r="J5" s="288"/>
      <c r="K5" s="288"/>
      <c r="L5" s="288"/>
      <c r="M5" s="288"/>
      <c r="N5" s="244"/>
      <c r="O5" s="501" t="s">
        <v>506</v>
      </c>
      <c r="P5" s="501" t="s">
        <v>505</v>
      </c>
      <c r="Q5" s="518" t="s">
        <v>504</v>
      </c>
      <c r="R5" s="518" t="s">
        <v>484</v>
      </c>
      <c r="S5" s="258" t="s">
        <v>483</v>
      </c>
      <c r="T5" s="288"/>
      <c r="U5" s="288"/>
      <c r="V5" s="288"/>
      <c r="W5" s="288"/>
    </row>
    <row r="6" spans="1:23" ht="18.75" customHeight="1">
      <c r="A6" s="500"/>
      <c r="B6" s="328"/>
      <c r="C6" s="517"/>
      <c r="D6" s="493"/>
      <c r="E6" s="498" t="s">
        <v>482</v>
      </c>
      <c r="F6" s="498" t="s">
        <v>481</v>
      </c>
      <c r="G6" s="497" t="s">
        <v>480</v>
      </c>
      <c r="H6" s="303" t="s">
        <v>479</v>
      </c>
      <c r="I6" s="303" t="s">
        <v>478</v>
      </c>
      <c r="J6" s="498" t="s">
        <v>503</v>
      </c>
      <c r="K6" s="303" t="s">
        <v>502</v>
      </c>
      <c r="L6" s="516" t="s">
        <v>501</v>
      </c>
      <c r="M6" s="482" t="s">
        <v>474</v>
      </c>
      <c r="N6" s="497" t="s">
        <v>500</v>
      </c>
      <c r="O6" s="494"/>
      <c r="P6" s="494"/>
      <c r="Q6" s="494"/>
      <c r="R6" s="494"/>
      <c r="S6" s="497" t="s">
        <v>472</v>
      </c>
      <c r="T6" s="497" t="s">
        <v>471</v>
      </c>
      <c r="U6" s="496" t="s">
        <v>470</v>
      </c>
      <c r="V6" s="515" t="s">
        <v>499</v>
      </c>
      <c r="W6" s="495" t="s">
        <v>468</v>
      </c>
    </row>
    <row r="7" spans="1:23" ht="18.75" customHeight="1">
      <c r="A7" s="399" t="s">
        <v>514</v>
      </c>
      <c r="B7" s="328"/>
      <c r="C7" s="329" t="s">
        <v>498</v>
      </c>
      <c r="D7" s="493"/>
      <c r="E7" s="494"/>
      <c r="F7" s="494"/>
      <c r="G7" s="494"/>
      <c r="H7" s="328"/>
      <c r="I7" s="328"/>
      <c r="J7" s="494"/>
      <c r="K7" s="328"/>
      <c r="L7" s="494"/>
      <c r="M7" s="482" t="s">
        <v>467</v>
      </c>
      <c r="N7" s="494"/>
      <c r="O7" s="494"/>
      <c r="P7" s="494"/>
      <c r="Q7" s="494"/>
      <c r="R7" s="494"/>
      <c r="S7" s="494"/>
      <c r="T7" s="494"/>
      <c r="U7" s="493"/>
      <c r="V7" s="493"/>
      <c r="W7" s="492"/>
    </row>
    <row r="8" spans="1:23" ht="18.75" customHeight="1">
      <c r="A8" s="397"/>
      <c r="B8" s="304"/>
      <c r="C8" s="327"/>
      <c r="D8" s="489"/>
      <c r="E8" s="490"/>
      <c r="F8" s="490"/>
      <c r="G8" s="490"/>
      <c r="H8" s="304"/>
      <c r="I8" s="304"/>
      <c r="J8" s="490"/>
      <c r="K8" s="304"/>
      <c r="L8" s="490"/>
      <c r="M8" s="491" t="s">
        <v>76</v>
      </c>
      <c r="N8" s="490"/>
      <c r="O8" s="490"/>
      <c r="P8" s="490"/>
      <c r="Q8" s="490"/>
      <c r="R8" s="490"/>
      <c r="S8" s="490"/>
      <c r="T8" s="490"/>
      <c r="U8" s="489"/>
      <c r="V8" s="489"/>
      <c r="W8" s="488"/>
    </row>
    <row r="9" spans="1:23" ht="18.75" customHeight="1">
      <c r="A9" s="485" t="s">
        <v>374</v>
      </c>
      <c r="B9" s="487"/>
      <c r="C9" s="487"/>
      <c r="D9" s="487"/>
      <c r="E9" s="487"/>
      <c r="F9" s="487"/>
      <c r="G9" s="487"/>
      <c r="H9" s="487"/>
      <c r="I9" s="487"/>
      <c r="J9" s="487"/>
      <c r="K9" s="487"/>
      <c r="L9" s="487"/>
      <c r="M9" s="487"/>
      <c r="N9" s="487"/>
      <c r="O9" s="487"/>
      <c r="P9" s="487"/>
      <c r="Q9" s="487"/>
      <c r="R9" s="487"/>
      <c r="S9" s="487"/>
      <c r="T9" s="487"/>
      <c r="U9" s="487"/>
      <c r="V9" s="487"/>
      <c r="W9" s="487"/>
    </row>
    <row r="10" spans="1:23" ht="18.75" customHeight="1">
      <c r="A10" s="481" t="s">
        <v>420</v>
      </c>
      <c r="B10" s="98">
        <v>15903</v>
      </c>
      <c r="C10" s="50">
        <v>8146</v>
      </c>
      <c r="D10" s="50">
        <v>126</v>
      </c>
      <c r="E10" s="80">
        <f>SUM(F10:N10)</f>
        <v>2962</v>
      </c>
      <c r="F10" s="50">
        <v>1322</v>
      </c>
      <c r="G10" s="50">
        <v>165</v>
      </c>
      <c r="H10" s="50">
        <v>326</v>
      </c>
      <c r="I10" s="50">
        <v>140</v>
      </c>
      <c r="J10" s="50">
        <v>26</v>
      </c>
      <c r="K10" s="50">
        <v>482</v>
      </c>
      <c r="L10" s="50">
        <v>59</v>
      </c>
      <c r="M10" s="50">
        <v>215</v>
      </c>
      <c r="N10" s="50">
        <v>227</v>
      </c>
      <c r="O10" s="79" t="s">
        <v>305</v>
      </c>
      <c r="P10" s="50">
        <v>859</v>
      </c>
      <c r="Q10" s="50">
        <v>3595</v>
      </c>
      <c r="R10" s="50">
        <v>466</v>
      </c>
      <c r="S10" s="80">
        <v>7757</v>
      </c>
      <c r="T10" s="50">
        <v>1856</v>
      </c>
      <c r="U10" s="50">
        <v>1302</v>
      </c>
      <c r="V10" s="50">
        <v>1764</v>
      </c>
      <c r="W10" s="50">
        <v>2836</v>
      </c>
    </row>
    <row r="11" spans="1:23" ht="18.75" customHeight="1">
      <c r="A11" s="514">
        <v>8</v>
      </c>
      <c r="B11" s="98">
        <v>19702</v>
      </c>
      <c r="C11" s="50">
        <v>12576</v>
      </c>
      <c r="D11" s="50">
        <v>230</v>
      </c>
      <c r="E11" s="80">
        <v>3527</v>
      </c>
      <c r="F11" s="50">
        <v>1525</v>
      </c>
      <c r="G11" s="50">
        <v>294</v>
      </c>
      <c r="H11" s="50">
        <v>250</v>
      </c>
      <c r="I11" s="50">
        <v>223</v>
      </c>
      <c r="J11" s="50">
        <v>59</v>
      </c>
      <c r="K11" s="50">
        <v>192</v>
      </c>
      <c r="L11" s="50">
        <v>221</v>
      </c>
      <c r="M11" s="50">
        <v>555</v>
      </c>
      <c r="N11" s="50">
        <v>209</v>
      </c>
      <c r="O11" s="79" t="s">
        <v>305</v>
      </c>
      <c r="P11" s="50">
        <v>1575</v>
      </c>
      <c r="Q11" s="50">
        <v>5732</v>
      </c>
      <c r="R11" s="50">
        <v>1187</v>
      </c>
      <c r="S11" s="80">
        <v>7126</v>
      </c>
      <c r="T11" s="50">
        <v>1954</v>
      </c>
      <c r="U11" s="50">
        <v>1035</v>
      </c>
      <c r="V11" s="50">
        <v>1240</v>
      </c>
      <c r="W11" s="50">
        <v>2877</v>
      </c>
    </row>
    <row r="12" spans="1:23" ht="18.75" customHeight="1">
      <c r="A12" s="513">
        <v>9</v>
      </c>
      <c r="B12" s="483">
        <v>17992</v>
      </c>
      <c r="C12" s="483">
        <f>AVERAGE(C14:C17,C19:C22,C24:C27)</f>
        <v>11053</v>
      </c>
      <c r="D12" s="483">
        <f>AVERAGE(D14:D17,D19:D22,D24:D27)</f>
        <v>220.58333333333334</v>
      </c>
      <c r="E12" s="483">
        <f>AVERAGE(E14:E17,E19:E22,E24:E27)</f>
        <v>3487.8333333333335</v>
      </c>
      <c r="F12" s="483">
        <f>AVERAGE(F14:F17,F19:F22,F24:F27)</f>
        <v>1301.75</v>
      </c>
      <c r="G12" s="483">
        <f>AVERAGE(G14:G17,G19:G22,G24:G27)</f>
        <v>315.5</v>
      </c>
      <c r="H12" s="483">
        <f>AVERAGE(H14:H17,H19:H22,H24:H27)</f>
        <v>230.41666666666666</v>
      </c>
      <c r="I12" s="483">
        <f>AVERAGE(I14:I17,I19:I22,I24:I27)</f>
        <v>259.6666666666667</v>
      </c>
      <c r="J12" s="483">
        <f>AVERAGE(J14:J17,J19:J22,J24:J27)</f>
        <v>83.08333333333333</v>
      </c>
      <c r="K12" s="483">
        <f>AVERAGE(K14:K17,K19:K22,K24:K27)</f>
        <v>175.75</v>
      </c>
      <c r="L12" s="483">
        <f>AVERAGE(L14:L17,L19:L22,L24:L27)</f>
        <v>349.25</v>
      </c>
      <c r="M12" s="483">
        <f>AVERAGE(M14:M17,M19:M22,M24:M27)</f>
        <v>454.75</v>
      </c>
      <c r="N12" s="483">
        <f>AVERAGE(N14:N17,N19:N22,N24:N27)</f>
        <v>317.6666666666667</v>
      </c>
      <c r="O12" s="394" t="s">
        <v>305</v>
      </c>
      <c r="P12" s="483">
        <f>AVERAGE(P14:P17,P19:P22,P24:P27)</f>
        <v>907.9166666666666</v>
      </c>
      <c r="Q12" s="483">
        <f>AVERAGE(Q14:Q17,Q19:Q22,Q24:Q27)</f>
        <v>4929.666666666667</v>
      </c>
      <c r="R12" s="483">
        <f>AVERAGE(R14:R17,R19:R22,R24:R27)</f>
        <v>1079.9166666666667</v>
      </c>
      <c r="S12" s="483">
        <v>6939</v>
      </c>
      <c r="T12" s="483">
        <v>1709</v>
      </c>
      <c r="U12" s="483">
        <f>AVERAGE(U14:U17,U19:U22,U24:U27)</f>
        <v>1105</v>
      </c>
      <c r="V12" s="483">
        <f>AVERAGE(V14:V17,V19:V22,V24:V27)</f>
        <v>1184.8333333333333</v>
      </c>
      <c r="W12" s="483">
        <f>AVERAGE(W14:W17,W19:W22,W24:W27)</f>
        <v>2940.3333333333335</v>
      </c>
    </row>
    <row r="13" spans="1:23" ht="18.75" customHeight="1">
      <c r="A13" s="482"/>
      <c r="B13" s="100"/>
      <c r="C13" s="100"/>
      <c r="D13" s="100"/>
      <c r="E13" s="100"/>
      <c r="F13" s="100"/>
      <c r="G13" s="100"/>
      <c r="H13" s="100"/>
      <c r="I13" s="100"/>
      <c r="J13" s="100"/>
      <c r="K13" s="100"/>
      <c r="L13" s="100"/>
      <c r="M13" s="100"/>
      <c r="N13" s="100"/>
      <c r="O13" s="99"/>
      <c r="P13" s="100"/>
      <c r="Q13" s="100"/>
      <c r="R13" s="100"/>
      <c r="S13" s="100"/>
      <c r="T13" s="100"/>
      <c r="U13" s="100"/>
      <c r="V13" s="100"/>
      <c r="W13" s="100"/>
    </row>
    <row r="14" spans="1:23" ht="18.75" customHeight="1">
      <c r="A14" s="481" t="s">
        <v>421</v>
      </c>
      <c r="B14" s="98">
        <f>SUM(C14,S14)</f>
        <v>20357</v>
      </c>
      <c r="C14" s="50">
        <v>12936</v>
      </c>
      <c r="D14" s="50">
        <v>199</v>
      </c>
      <c r="E14" s="80">
        <f>SUM(F14:N14)</f>
        <v>4540</v>
      </c>
      <c r="F14" s="50">
        <v>1482</v>
      </c>
      <c r="G14" s="50">
        <v>308</v>
      </c>
      <c r="H14" s="50">
        <v>271</v>
      </c>
      <c r="I14" s="50">
        <v>221</v>
      </c>
      <c r="J14" s="50">
        <v>73</v>
      </c>
      <c r="K14" s="50">
        <v>204</v>
      </c>
      <c r="L14" s="50">
        <v>257</v>
      </c>
      <c r="M14" s="50">
        <v>508</v>
      </c>
      <c r="N14" s="50">
        <v>1216</v>
      </c>
      <c r="O14" s="79" t="s">
        <v>305</v>
      </c>
      <c r="P14" s="50">
        <v>1476</v>
      </c>
      <c r="Q14" s="50">
        <v>5261</v>
      </c>
      <c r="R14" s="50">
        <v>1115</v>
      </c>
      <c r="S14" s="80">
        <f>SUM(T14:W14)</f>
        <v>7421</v>
      </c>
      <c r="T14" s="50">
        <v>2163</v>
      </c>
      <c r="U14" s="50">
        <v>921</v>
      </c>
      <c r="V14" s="50">
        <v>1455</v>
      </c>
      <c r="W14" s="50">
        <v>2882</v>
      </c>
    </row>
    <row r="15" spans="1:23" ht="18.75" customHeight="1">
      <c r="A15" s="511">
        <v>2</v>
      </c>
      <c r="B15" s="98">
        <f>SUM(C15,S15)</f>
        <v>16534</v>
      </c>
      <c r="C15" s="50">
        <v>11646</v>
      </c>
      <c r="D15" s="50">
        <v>213</v>
      </c>
      <c r="E15" s="80">
        <f>SUM(F15:N15)</f>
        <v>4083</v>
      </c>
      <c r="F15" s="50">
        <v>1439</v>
      </c>
      <c r="G15" s="50">
        <v>312</v>
      </c>
      <c r="H15" s="50">
        <v>190</v>
      </c>
      <c r="I15" s="50">
        <v>261</v>
      </c>
      <c r="J15" s="50">
        <v>71</v>
      </c>
      <c r="K15" s="50">
        <v>223</v>
      </c>
      <c r="L15" s="50">
        <v>873</v>
      </c>
      <c r="M15" s="50">
        <v>502</v>
      </c>
      <c r="N15" s="50">
        <v>212</v>
      </c>
      <c r="O15" s="79" t="s">
        <v>305</v>
      </c>
      <c r="P15" s="50">
        <v>793</v>
      </c>
      <c r="Q15" s="50">
        <v>5052</v>
      </c>
      <c r="R15" s="50">
        <v>1059</v>
      </c>
      <c r="S15" s="80">
        <f>SUM(T15:W15)</f>
        <v>4888</v>
      </c>
      <c r="T15" s="79" t="s">
        <v>104</v>
      </c>
      <c r="U15" s="50">
        <v>933</v>
      </c>
      <c r="V15" s="50">
        <v>1250</v>
      </c>
      <c r="W15" s="50">
        <v>2705</v>
      </c>
    </row>
    <row r="16" spans="1:23" ht="18.75" customHeight="1">
      <c r="A16" s="511">
        <v>3</v>
      </c>
      <c r="B16" s="98">
        <f>SUM(C16,S16)</f>
        <v>17472</v>
      </c>
      <c r="C16" s="50">
        <v>10982</v>
      </c>
      <c r="D16" s="50">
        <v>233</v>
      </c>
      <c r="E16" s="80">
        <f>SUM(F16:N16)</f>
        <v>3291</v>
      </c>
      <c r="F16" s="50">
        <v>1199</v>
      </c>
      <c r="G16" s="50">
        <v>303</v>
      </c>
      <c r="H16" s="50">
        <v>210</v>
      </c>
      <c r="I16" s="50">
        <v>228</v>
      </c>
      <c r="J16" s="50">
        <v>68</v>
      </c>
      <c r="K16" s="50">
        <v>251</v>
      </c>
      <c r="L16" s="50">
        <v>289</v>
      </c>
      <c r="M16" s="50">
        <v>502</v>
      </c>
      <c r="N16" s="50">
        <v>241</v>
      </c>
      <c r="O16" s="79" t="s">
        <v>305</v>
      </c>
      <c r="P16" s="50">
        <v>777</v>
      </c>
      <c r="Q16" s="50">
        <v>5138</v>
      </c>
      <c r="R16" s="50">
        <v>1088</v>
      </c>
      <c r="S16" s="80">
        <f>SUM(T16:W16)</f>
        <v>6490</v>
      </c>
      <c r="T16" s="50">
        <v>1715</v>
      </c>
      <c r="U16" s="50">
        <v>1022</v>
      </c>
      <c r="V16" s="50">
        <v>798</v>
      </c>
      <c r="W16" s="50">
        <v>2955</v>
      </c>
    </row>
    <row r="17" spans="1:23" ht="18.75" customHeight="1">
      <c r="A17" s="511">
        <v>4</v>
      </c>
      <c r="B17" s="98">
        <f>SUM(C17,S17)</f>
        <v>17500</v>
      </c>
      <c r="C17" s="50">
        <v>10793</v>
      </c>
      <c r="D17" s="50">
        <v>208</v>
      </c>
      <c r="E17" s="80">
        <f>SUM(F17:N17)</f>
        <v>3361</v>
      </c>
      <c r="F17" s="50">
        <v>1274</v>
      </c>
      <c r="G17" s="50">
        <v>310</v>
      </c>
      <c r="H17" s="50">
        <v>205</v>
      </c>
      <c r="I17" s="50">
        <v>262</v>
      </c>
      <c r="J17" s="50">
        <v>88</v>
      </c>
      <c r="K17" s="50">
        <v>223</v>
      </c>
      <c r="L17" s="50">
        <v>285</v>
      </c>
      <c r="M17" s="50">
        <v>476</v>
      </c>
      <c r="N17" s="50">
        <v>238</v>
      </c>
      <c r="O17" s="79" t="s">
        <v>305</v>
      </c>
      <c r="P17" s="50">
        <v>836</v>
      </c>
      <c r="Q17" s="50">
        <v>4839</v>
      </c>
      <c r="R17" s="50">
        <v>1121</v>
      </c>
      <c r="S17" s="80">
        <f>SUM(T17:W17)</f>
        <v>6707</v>
      </c>
      <c r="T17" s="50">
        <v>1748</v>
      </c>
      <c r="U17" s="50">
        <v>1120</v>
      </c>
      <c r="V17" s="50">
        <v>969</v>
      </c>
      <c r="W17" s="50">
        <v>2870</v>
      </c>
    </row>
    <row r="18" spans="1:23" ht="18.75" customHeight="1">
      <c r="A18" s="512"/>
      <c r="B18" s="100"/>
      <c r="C18" s="100"/>
      <c r="D18" s="100"/>
      <c r="E18" s="100"/>
      <c r="F18" s="100"/>
      <c r="G18" s="100"/>
      <c r="H18" s="100"/>
      <c r="I18" s="100"/>
      <c r="J18" s="100"/>
      <c r="K18" s="100"/>
      <c r="L18" s="100"/>
      <c r="M18" s="100"/>
      <c r="N18" s="100"/>
      <c r="O18" s="99"/>
      <c r="P18" s="100"/>
      <c r="Q18" s="100"/>
      <c r="R18" s="100"/>
      <c r="S18" s="100"/>
      <c r="T18" s="100"/>
      <c r="U18" s="100"/>
      <c r="V18" s="100"/>
      <c r="W18" s="100"/>
    </row>
    <row r="19" spans="1:23" ht="18.75" customHeight="1">
      <c r="A19" s="511">
        <v>5</v>
      </c>
      <c r="B19" s="98">
        <f>SUM(C19,S19)</f>
        <v>17836</v>
      </c>
      <c r="C19" s="50">
        <v>10889</v>
      </c>
      <c r="D19" s="50">
        <v>208</v>
      </c>
      <c r="E19" s="80">
        <f>SUM(F19:N19)</f>
        <v>3393</v>
      </c>
      <c r="F19" s="50">
        <v>1295</v>
      </c>
      <c r="G19" s="50">
        <v>319</v>
      </c>
      <c r="H19" s="50">
        <v>205</v>
      </c>
      <c r="I19" s="50">
        <v>258</v>
      </c>
      <c r="J19" s="50">
        <v>98</v>
      </c>
      <c r="K19" s="50">
        <v>223</v>
      </c>
      <c r="L19" s="50">
        <v>295</v>
      </c>
      <c r="M19" s="50">
        <v>452</v>
      </c>
      <c r="N19" s="50">
        <v>248</v>
      </c>
      <c r="O19" s="79" t="s">
        <v>305</v>
      </c>
      <c r="P19" s="50">
        <v>841</v>
      </c>
      <c r="Q19" s="50">
        <v>4908</v>
      </c>
      <c r="R19" s="50">
        <v>1093</v>
      </c>
      <c r="S19" s="80">
        <f>SUM(T19:W19)</f>
        <v>6947</v>
      </c>
      <c r="T19" s="50">
        <v>1734</v>
      </c>
      <c r="U19" s="50">
        <v>1111</v>
      </c>
      <c r="V19" s="50">
        <v>1156</v>
      </c>
      <c r="W19" s="50">
        <v>2946</v>
      </c>
    </row>
    <row r="20" spans="1:23" ht="18.75" customHeight="1">
      <c r="A20" s="511">
        <v>6</v>
      </c>
      <c r="B20" s="98">
        <f>SUM(C20,S20)</f>
        <v>17594</v>
      </c>
      <c r="C20" s="50">
        <v>10688</v>
      </c>
      <c r="D20" s="50">
        <v>244</v>
      </c>
      <c r="E20" s="80">
        <f>SUM(F20:N20)</f>
        <v>3281</v>
      </c>
      <c r="F20" s="50">
        <v>1282</v>
      </c>
      <c r="G20" s="50">
        <v>302</v>
      </c>
      <c r="H20" s="50">
        <v>165</v>
      </c>
      <c r="I20" s="50">
        <v>258</v>
      </c>
      <c r="J20" s="50">
        <v>93</v>
      </c>
      <c r="K20" s="50">
        <v>189</v>
      </c>
      <c r="L20" s="50">
        <v>300</v>
      </c>
      <c r="M20" s="50">
        <v>436</v>
      </c>
      <c r="N20" s="50">
        <v>256</v>
      </c>
      <c r="O20" s="79" t="s">
        <v>305</v>
      </c>
      <c r="P20" s="50">
        <v>855</v>
      </c>
      <c r="Q20" s="50">
        <v>4896</v>
      </c>
      <c r="R20" s="50">
        <v>975</v>
      </c>
      <c r="S20" s="80">
        <f>SUM(T20:W20)</f>
        <v>6906</v>
      </c>
      <c r="T20" s="50">
        <v>1579</v>
      </c>
      <c r="U20" s="50">
        <v>1233</v>
      </c>
      <c r="V20" s="50">
        <v>1162</v>
      </c>
      <c r="W20" s="50">
        <v>2932</v>
      </c>
    </row>
    <row r="21" spans="1:23" ht="18.75" customHeight="1">
      <c r="A21" s="511">
        <v>7</v>
      </c>
      <c r="B21" s="98">
        <f>SUM(C21,S21)</f>
        <v>17721</v>
      </c>
      <c r="C21" s="50">
        <v>10793</v>
      </c>
      <c r="D21" s="50">
        <v>203</v>
      </c>
      <c r="E21" s="80">
        <f>SUM(F21:N21)</f>
        <v>3260</v>
      </c>
      <c r="F21" s="50">
        <v>1257</v>
      </c>
      <c r="G21" s="50">
        <v>302</v>
      </c>
      <c r="H21" s="50">
        <v>201</v>
      </c>
      <c r="I21" s="50">
        <v>254</v>
      </c>
      <c r="J21" s="50">
        <v>90</v>
      </c>
      <c r="K21" s="50">
        <v>160</v>
      </c>
      <c r="L21" s="50">
        <v>284</v>
      </c>
      <c r="M21" s="50">
        <v>464</v>
      </c>
      <c r="N21" s="50">
        <v>248</v>
      </c>
      <c r="O21" s="79" t="s">
        <v>305</v>
      </c>
      <c r="P21" s="50">
        <v>948</v>
      </c>
      <c r="Q21" s="50">
        <v>4907</v>
      </c>
      <c r="R21" s="50">
        <v>1065</v>
      </c>
      <c r="S21" s="80">
        <f>SUM(T21:W21)</f>
        <v>6928</v>
      </c>
      <c r="T21" s="50">
        <v>1567</v>
      </c>
      <c r="U21" s="50">
        <v>1236</v>
      </c>
      <c r="V21" s="50">
        <v>1124</v>
      </c>
      <c r="W21" s="50">
        <v>3001</v>
      </c>
    </row>
    <row r="22" spans="1:23" ht="18.75" customHeight="1">
      <c r="A22" s="511">
        <v>8</v>
      </c>
      <c r="B22" s="98">
        <f>SUM(C22,S22)</f>
        <v>17815</v>
      </c>
      <c r="C22" s="50">
        <v>10964</v>
      </c>
      <c r="D22" s="50">
        <v>203</v>
      </c>
      <c r="E22" s="80">
        <f>SUM(F22:N22)</f>
        <v>3284</v>
      </c>
      <c r="F22" s="50">
        <v>1273</v>
      </c>
      <c r="G22" s="50">
        <v>321</v>
      </c>
      <c r="H22" s="50">
        <v>201</v>
      </c>
      <c r="I22" s="50">
        <v>274</v>
      </c>
      <c r="J22" s="50">
        <v>86</v>
      </c>
      <c r="K22" s="50">
        <v>140</v>
      </c>
      <c r="L22" s="50">
        <v>279</v>
      </c>
      <c r="M22" s="50">
        <v>464</v>
      </c>
      <c r="N22" s="50">
        <v>246</v>
      </c>
      <c r="O22" s="79" t="s">
        <v>305</v>
      </c>
      <c r="P22" s="50">
        <v>922</v>
      </c>
      <c r="Q22" s="50">
        <v>4990</v>
      </c>
      <c r="R22" s="50">
        <v>1155</v>
      </c>
      <c r="S22" s="80">
        <f>SUM(T22:W22)</f>
        <v>6851</v>
      </c>
      <c r="T22" s="50">
        <v>1633</v>
      </c>
      <c r="U22" s="50">
        <v>1145</v>
      </c>
      <c r="V22" s="50">
        <v>1163</v>
      </c>
      <c r="W22" s="50">
        <v>2910</v>
      </c>
    </row>
    <row r="23" spans="1:23" ht="18.75" customHeight="1">
      <c r="A23" s="512"/>
      <c r="B23" s="100"/>
      <c r="C23" s="100"/>
      <c r="D23" s="100"/>
      <c r="E23" s="100"/>
      <c r="F23" s="100"/>
      <c r="G23" s="100"/>
      <c r="H23" s="100"/>
      <c r="I23" s="100"/>
      <c r="J23" s="100"/>
      <c r="K23" s="100"/>
      <c r="L23" s="100"/>
      <c r="M23" s="100"/>
      <c r="N23" s="100"/>
      <c r="O23" s="99"/>
      <c r="P23" s="100"/>
      <c r="Q23" s="100"/>
      <c r="R23" s="100"/>
      <c r="S23" s="100"/>
      <c r="T23" s="100"/>
      <c r="U23" s="100"/>
      <c r="V23" s="100"/>
      <c r="W23" s="100"/>
    </row>
    <row r="24" spans="1:23" ht="18.75" customHeight="1">
      <c r="A24" s="511">
        <v>9</v>
      </c>
      <c r="B24" s="98">
        <f>SUM(C24,S24)</f>
        <v>17782</v>
      </c>
      <c r="C24" s="50">
        <v>10623</v>
      </c>
      <c r="D24" s="50">
        <v>203</v>
      </c>
      <c r="E24" s="80">
        <f>SUM(F24:N24)</f>
        <v>3279</v>
      </c>
      <c r="F24" s="50">
        <v>1257</v>
      </c>
      <c r="G24" s="50">
        <v>319</v>
      </c>
      <c r="H24" s="50">
        <v>201</v>
      </c>
      <c r="I24" s="50">
        <v>286</v>
      </c>
      <c r="J24" s="50">
        <v>84</v>
      </c>
      <c r="K24" s="50">
        <v>144</v>
      </c>
      <c r="L24" s="50">
        <v>283</v>
      </c>
      <c r="M24" s="50">
        <v>464</v>
      </c>
      <c r="N24" s="50">
        <v>241</v>
      </c>
      <c r="O24" s="79" t="s">
        <v>305</v>
      </c>
      <c r="P24" s="50">
        <v>948</v>
      </c>
      <c r="Q24" s="50">
        <v>4822</v>
      </c>
      <c r="R24" s="50">
        <v>943</v>
      </c>
      <c r="S24" s="80">
        <f>SUM(T24:W24)</f>
        <v>7159</v>
      </c>
      <c r="T24" s="50">
        <v>1676</v>
      </c>
      <c r="U24" s="50">
        <v>1216</v>
      </c>
      <c r="V24" s="50">
        <v>1203</v>
      </c>
      <c r="W24" s="50">
        <v>3064</v>
      </c>
    </row>
    <row r="25" spans="1:23" ht="18.75" customHeight="1">
      <c r="A25" s="507" t="s">
        <v>515</v>
      </c>
      <c r="B25" s="98">
        <f>SUM(C25,S25)</f>
        <v>17619</v>
      </c>
      <c r="C25" s="50">
        <v>10532</v>
      </c>
      <c r="D25" s="50">
        <v>244</v>
      </c>
      <c r="E25" s="80">
        <f>SUM(F25:N25)</f>
        <v>3362</v>
      </c>
      <c r="F25" s="50">
        <v>1283</v>
      </c>
      <c r="G25" s="50">
        <v>330</v>
      </c>
      <c r="H25" s="50">
        <v>302</v>
      </c>
      <c r="I25" s="50">
        <v>262</v>
      </c>
      <c r="J25" s="50">
        <v>81</v>
      </c>
      <c r="K25" s="50">
        <v>120</v>
      </c>
      <c r="L25" s="50">
        <v>341</v>
      </c>
      <c r="M25" s="50">
        <v>421</v>
      </c>
      <c r="N25" s="50">
        <v>222</v>
      </c>
      <c r="O25" s="79" t="s">
        <v>305</v>
      </c>
      <c r="P25" s="50">
        <v>832</v>
      </c>
      <c r="Q25" s="50">
        <v>4662</v>
      </c>
      <c r="R25" s="50">
        <v>1004</v>
      </c>
      <c r="S25" s="80">
        <f>SUM(T25:W25)</f>
        <v>7087</v>
      </c>
      <c r="T25" s="50">
        <v>1510</v>
      </c>
      <c r="U25" s="50">
        <v>1161</v>
      </c>
      <c r="V25" s="50">
        <v>1280</v>
      </c>
      <c r="W25" s="50">
        <v>3136</v>
      </c>
    </row>
    <row r="26" spans="1:23" ht="18.75" customHeight="1">
      <c r="A26" s="507" t="s">
        <v>516</v>
      </c>
      <c r="B26" s="98">
        <f>SUM(C26,S26)</f>
        <v>18004</v>
      </c>
      <c r="C26" s="50">
        <v>10986</v>
      </c>
      <c r="D26" s="50">
        <v>234</v>
      </c>
      <c r="E26" s="80">
        <f>SUM(F26:N26)</f>
        <v>3302</v>
      </c>
      <c r="F26" s="50">
        <v>1272</v>
      </c>
      <c r="G26" s="50">
        <v>332</v>
      </c>
      <c r="H26" s="50">
        <v>317</v>
      </c>
      <c r="I26" s="50">
        <v>266</v>
      </c>
      <c r="J26" s="50">
        <v>85</v>
      </c>
      <c r="K26" s="50">
        <v>116</v>
      </c>
      <c r="L26" s="50">
        <v>342</v>
      </c>
      <c r="M26" s="50">
        <v>357</v>
      </c>
      <c r="N26" s="50">
        <v>215</v>
      </c>
      <c r="O26" s="79" t="s">
        <v>305</v>
      </c>
      <c r="P26" s="50">
        <v>824</v>
      </c>
      <c r="Q26" s="50">
        <v>5056</v>
      </c>
      <c r="R26" s="50">
        <v>1124</v>
      </c>
      <c r="S26" s="80">
        <f>SUM(T26:W26)</f>
        <v>7018</v>
      </c>
      <c r="T26" s="50">
        <v>1697</v>
      </c>
      <c r="U26" s="50">
        <v>1101</v>
      </c>
      <c r="V26" s="50">
        <v>1335</v>
      </c>
      <c r="W26" s="50">
        <v>2885</v>
      </c>
    </row>
    <row r="27" spans="1:23" ht="18.75" customHeight="1">
      <c r="A27" s="507" t="s">
        <v>517</v>
      </c>
      <c r="B27" s="98">
        <f>SUM(C27,S27)</f>
        <v>17799</v>
      </c>
      <c r="C27" s="50">
        <v>10804</v>
      </c>
      <c r="D27" s="50">
        <v>255</v>
      </c>
      <c r="E27" s="80">
        <f>SUM(F27:N27)</f>
        <v>3418</v>
      </c>
      <c r="F27" s="50">
        <v>1308</v>
      </c>
      <c r="G27" s="50">
        <v>328</v>
      </c>
      <c r="H27" s="50">
        <v>297</v>
      </c>
      <c r="I27" s="50">
        <v>286</v>
      </c>
      <c r="J27" s="50">
        <v>80</v>
      </c>
      <c r="K27" s="50">
        <v>116</v>
      </c>
      <c r="L27" s="50">
        <v>363</v>
      </c>
      <c r="M27" s="50">
        <v>411</v>
      </c>
      <c r="N27" s="50">
        <v>229</v>
      </c>
      <c r="O27" s="79" t="s">
        <v>305</v>
      </c>
      <c r="P27" s="50">
        <v>843</v>
      </c>
      <c r="Q27" s="50">
        <v>4625</v>
      </c>
      <c r="R27" s="50">
        <v>1217</v>
      </c>
      <c r="S27" s="80">
        <f>SUM(T27:W27)</f>
        <v>6995</v>
      </c>
      <c r="T27" s="50">
        <v>1613</v>
      </c>
      <c r="U27" s="50">
        <v>1061</v>
      </c>
      <c r="V27" s="50">
        <v>1323</v>
      </c>
      <c r="W27" s="50">
        <v>2998</v>
      </c>
    </row>
    <row r="28" spans="1:23" ht="18.75" customHeight="1">
      <c r="A28" s="485" t="s">
        <v>5</v>
      </c>
      <c r="B28" s="100"/>
      <c r="C28" s="100"/>
      <c r="D28" s="100"/>
      <c r="E28" s="100"/>
      <c r="F28" s="100"/>
      <c r="G28" s="100"/>
      <c r="H28" s="100"/>
      <c r="I28" s="100"/>
      <c r="J28" s="100"/>
      <c r="K28" s="100"/>
      <c r="L28" s="100"/>
      <c r="M28" s="100"/>
      <c r="N28" s="100"/>
      <c r="O28" s="99"/>
      <c r="P28" s="100"/>
      <c r="Q28" s="100"/>
      <c r="R28" s="100"/>
      <c r="S28" s="100"/>
      <c r="T28" s="100"/>
      <c r="U28" s="100"/>
      <c r="V28" s="100"/>
      <c r="W28" s="100"/>
    </row>
    <row r="29" spans="1:23" ht="18.75" customHeight="1">
      <c r="A29" s="481" t="s">
        <v>420</v>
      </c>
      <c r="B29" s="98">
        <f>SUM(C29,S29)</f>
        <v>3812</v>
      </c>
      <c r="C29" s="50">
        <v>1408</v>
      </c>
      <c r="D29" s="79" t="s">
        <v>104</v>
      </c>
      <c r="E29" s="80"/>
      <c r="F29" s="50">
        <v>232</v>
      </c>
      <c r="G29" s="50">
        <v>34</v>
      </c>
      <c r="H29" s="50">
        <v>12</v>
      </c>
      <c r="I29" s="50">
        <v>10</v>
      </c>
      <c r="J29" s="50">
        <v>3</v>
      </c>
      <c r="K29" s="50">
        <v>91</v>
      </c>
      <c r="L29" s="79" t="s">
        <v>104</v>
      </c>
      <c r="M29" s="50">
        <v>21</v>
      </c>
      <c r="N29" s="50">
        <v>78</v>
      </c>
      <c r="O29" s="79" t="s">
        <v>305</v>
      </c>
      <c r="P29" s="50">
        <v>574</v>
      </c>
      <c r="Q29" s="50">
        <v>322</v>
      </c>
      <c r="R29" s="79" t="s">
        <v>104</v>
      </c>
      <c r="S29" s="80">
        <f>SUM(T29:W29)</f>
        <v>2404</v>
      </c>
      <c r="T29" s="50">
        <v>607</v>
      </c>
      <c r="U29" s="50">
        <v>349</v>
      </c>
      <c r="V29" s="50">
        <v>625</v>
      </c>
      <c r="W29" s="50">
        <v>823</v>
      </c>
    </row>
    <row r="30" spans="1:23" ht="18.75" customHeight="1">
      <c r="A30" s="514">
        <v>8</v>
      </c>
      <c r="B30" s="98">
        <v>3759</v>
      </c>
      <c r="C30" s="50">
        <v>2199</v>
      </c>
      <c r="D30" s="79">
        <v>13</v>
      </c>
      <c r="E30" s="80">
        <f>SUM(F30:N30)</f>
        <v>492</v>
      </c>
      <c r="F30" s="50">
        <v>190</v>
      </c>
      <c r="G30" s="50">
        <v>92</v>
      </c>
      <c r="H30" s="50">
        <v>5</v>
      </c>
      <c r="I30" s="50">
        <v>1</v>
      </c>
      <c r="J30" s="50">
        <v>3</v>
      </c>
      <c r="K30" s="50">
        <v>51</v>
      </c>
      <c r="L30" s="79">
        <v>34</v>
      </c>
      <c r="M30" s="50">
        <v>86</v>
      </c>
      <c r="N30" s="50">
        <v>30</v>
      </c>
      <c r="O30" s="79" t="s">
        <v>305</v>
      </c>
      <c r="P30" s="50">
        <v>861</v>
      </c>
      <c r="Q30" s="50">
        <v>766</v>
      </c>
      <c r="R30" s="79" t="s">
        <v>104</v>
      </c>
      <c r="S30" s="80"/>
      <c r="T30" s="50">
        <v>494</v>
      </c>
      <c r="U30" s="50">
        <v>97</v>
      </c>
      <c r="V30" s="50">
        <v>345</v>
      </c>
      <c r="W30" s="50">
        <v>591</v>
      </c>
    </row>
    <row r="31" spans="1:23" ht="18.75" customHeight="1">
      <c r="A31" s="513">
        <v>9</v>
      </c>
      <c r="B31" s="483">
        <f>AVERAGE(B33:B36,B38:B41,B43:B46)</f>
        <v>3340.75</v>
      </c>
      <c r="C31" s="483">
        <f>AVERAGE(C33:C36,C38:C41,C43:C46)</f>
        <v>1843.0833333333333</v>
      </c>
      <c r="D31" s="484" t="s">
        <v>497</v>
      </c>
      <c r="E31" s="483">
        <f>AVERAGE(E33:E36,E38:E41,E43:E46)</f>
        <v>505.5833333333333</v>
      </c>
      <c r="F31" s="483">
        <f>AVERAGE(F33:F36,F38:F41,F43:F46)</f>
        <v>182.41666666666666</v>
      </c>
      <c r="G31" s="483">
        <f>AVERAGE(G33:G36,G38:G41,G43:G46)</f>
        <v>107.75</v>
      </c>
      <c r="H31" s="483">
        <f>AVERAGE(H33:H36,H38:H41,H43:H46)</f>
        <v>5</v>
      </c>
      <c r="I31" s="484" t="s">
        <v>497</v>
      </c>
      <c r="J31" s="483">
        <f>AVERAGE(J33:J36,J38:J41,J43:J46)</f>
        <v>4.25</v>
      </c>
      <c r="K31" s="483">
        <f>AVERAGE(K33:K36,K38:K41,K43:K46)</f>
        <v>66.25</v>
      </c>
      <c r="L31" s="483">
        <f>AVERAGE(L33:L36,L38:L41,L43:L46)</f>
        <v>44.333333333333336</v>
      </c>
      <c r="M31" s="483">
        <f>AVERAGE(M33:M36,M38:M41,M43:M46)</f>
        <v>61.5</v>
      </c>
      <c r="N31" s="483">
        <f>AVERAGE(N33:N36,N38:N41,N43:N46)</f>
        <v>34.083333333333336</v>
      </c>
      <c r="O31" s="394" t="s">
        <v>305</v>
      </c>
      <c r="P31" s="483">
        <f>AVERAGE(P33:P36,P38:P41,P43:P46)</f>
        <v>609.1666666666666</v>
      </c>
      <c r="Q31" s="483">
        <f>AVERAGE(Q33:Q36,Q38:Q41,Q43:Q46)</f>
        <v>628</v>
      </c>
      <c r="R31" s="484" t="s">
        <v>104</v>
      </c>
      <c r="S31" s="483">
        <f>AVERAGE(S33:S36,S38:S41,S43:S46)</f>
        <v>1497.6666666666667</v>
      </c>
      <c r="T31" s="483">
        <f>AVERAGE(T33:T36,T38:T41,T43:T46)</f>
        <v>538.5</v>
      </c>
      <c r="U31" s="483">
        <f>AVERAGE(U33:U36,U38:U41,U43:U46)</f>
        <v>109.08333333333333</v>
      </c>
      <c r="V31" s="483">
        <f>AVERAGE(V33:V36,V38:V41,V43:V46)</f>
        <v>228</v>
      </c>
      <c r="W31" s="483">
        <f>AVERAGE(W33:W36,W38:W41,W43:W46)</f>
        <v>622.0833333333334</v>
      </c>
    </row>
    <row r="32" spans="1:23" ht="18.75" customHeight="1">
      <c r="A32" s="482"/>
      <c r="B32" s="100"/>
      <c r="C32" s="100"/>
      <c r="D32" s="100"/>
      <c r="E32" s="100"/>
      <c r="F32" s="100"/>
      <c r="G32" s="100"/>
      <c r="H32" s="100"/>
      <c r="I32" s="100"/>
      <c r="J32" s="100"/>
      <c r="K32" s="100"/>
      <c r="L32" s="100"/>
      <c r="M32" s="100"/>
      <c r="N32" s="100"/>
      <c r="O32" s="99"/>
      <c r="P32" s="100"/>
      <c r="Q32" s="100"/>
      <c r="R32" s="79"/>
      <c r="S32" s="100"/>
      <c r="T32" s="100"/>
      <c r="U32" s="100"/>
      <c r="V32" s="100"/>
      <c r="W32" s="100"/>
    </row>
    <row r="33" spans="1:23" ht="18.75" customHeight="1">
      <c r="A33" s="481" t="s">
        <v>421</v>
      </c>
      <c r="B33" s="98">
        <f>SUM(C33,S33)</f>
        <v>3640</v>
      </c>
      <c r="C33" s="50">
        <v>2078</v>
      </c>
      <c r="D33" s="79" t="s">
        <v>497</v>
      </c>
      <c r="E33" s="80">
        <f>SUM(F33:N33)</f>
        <v>484</v>
      </c>
      <c r="F33" s="50">
        <v>189</v>
      </c>
      <c r="G33" s="50">
        <v>104</v>
      </c>
      <c r="H33" s="50">
        <v>5</v>
      </c>
      <c r="I33" s="79" t="s">
        <v>497</v>
      </c>
      <c r="J33" s="50">
        <v>4</v>
      </c>
      <c r="K33" s="50">
        <v>53</v>
      </c>
      <c r="L33" s="50">
        <v>32</v>
      </c>
      <c r="M33" s="50">
        <v>72</v>
      </c>
      <c r="N33" s="50">
        <v>25</v>
      </c>
      <c r="O33" s="79" t="s">
        <v>305</v>
      </c>
      <c r="P33" s="50">
        <v>832</v>
      </c>
      <c r="Q33" s="50">
        <v>692</v>
      </c>
      <c r="R33" s="79" t="s">
        <v>104</v>
      </c>
      <c r="S33" s="80">
        <f>SUM(T33:W33)</f>
        <v>1562</v>
      </c>
      <c r="T33" s="50">
        <v>484</v>
      </c>
      <c r="U33" s="50">
        <v>101</v>
      </c>
      <c r="V33" s="50">
        <v>422</v>
      </c>
      <c r="W33" s="50">
        <v>555</v>
      </c>
    </row>
    <row r="34" spans="1:23" ht="18.75" customHeight="1">
      <c r="A34" s="511">
        <v>2</v>
      </c>
      <c r="B34" s="98">
        <f>SUM(C34,S34)</f>
        <v>3597</v>
      </c>
      <c r="C34" s="50">
        <v>1871</v>
      </c>
      <c r="D34" s="50">
        <v>20</v>
      </c>
      <c r="E34" s="80">
        <f>SUM(F34:N34)</f>
        <v>512</v>
      </c>
      <c r="F34" s="50">
        <v>192</v>
      </c>
      <c r="G34" s="50">
        <v>98</v>
      </c>
      <c r="H34" s="50">
        <v>5</v>
      </c>
      <c r="I34" s="79" t="s">
        <v>497</v>
      </c>
      <c r="J34" s="50">
        <v>3</v>
      </c>
      <c r="K34" s="50">
        <v>74</v>
      </c>
      <c r="L34" s="50">
        <v>42</v>
      </c>
      <c r="M34" s="50">
        <v>72</v>
      </c>
      <c r="N34" s="50">
        <v>26</v>
      </c>
      <c r="O34" s="79" t="s">
        <v>305</v>
      </c>
      <c r="P34" s="50">
        <v>536</v>
      </c>
      <c r="Q34" s="50">
        <v>699</v>
      </c>
      <c r="R34" s="79" t="s">
        <v>104</v>
      </c>
      <c r="S34" s="80">
        <f>SUM(T34:W34)</f>
        <v>1726</v>
      </c>
      <c r="T34" s="50">
        <v>617</v>
      </c>
      <c r="U34" s="50">
        <v>101</v>
      </c>
      <c r="V34" s="50">
        <v>381</v>
      </c>
      <c r="W34" s="50">
        <v>627</v>
      </c>
    </row>
    <row r="35" spans="1:23" ht="18.75" customHeight="1">
      <c r="A35" s="511">
        <v>3</v>
      </c>
      <c r="B35" s="98">
        <f>SUM(C35,S35)</f>
        <v>3192</v>
      </c>
      <c r="C35" s="50">
        <v>1918</v>
      </c>
      <c r="D35" s="50">
        <v>40</v>
      </c>
      <c r="E35" s="80">
        <f>SUM(F35:N35)</f>
        <v>543</v>
      </c>
      <c r="F35" s="50">
        <v>179</v>
      </c>
      <c r="G35" s="50">
        <v>99</v>
      </c>
      <c r="H35" s="50">
        <v>5</v>
      </c>
      <c r="I35" s="79" t="s">
        <v>497</v>
      </c>
      <c r="J35" s="50">
        <v>3</v>
      </c>
      <c r="K35" s="50">
        <v>98</v>
      </c>
      <c r="L35" s="50">
        <v>48</v>
      </c>
      <c r="M35" s="50">
        <v>72</v>
      </c>
      <c r="N35" s="50">
        <v>39</v>
      </c>
      <c r="O35" s="79" t="s">
        <v>305</v>
      </c>
      <c r="P35" s="50">
        <v>532</v>
      </c>
      <c r="Q35" s="50">
        <v>699</v>
      </c>
      <c r="R35" s="79" t="s">
        <v>104</v>
      </c>
      <c r="S35" s="80">
        <f>SUM(T35:W35)</f>
        <v>1274</v>
      </c>
      <c r="T35" s="50">
        <v>508</v>
      </c>
      <c r="U35" s="50">
        <v>112</v>
      </c>
      <c r="V35" s="50">
        <v>83</v>
      </c>
      <c r="W35" s="50">
        <v>571</v>
      </c>
    </row>
    <row r="36" spans="1:23" ht="18.75" customHeight="1">
      <c r="A36" s="511">
        <v>4</v>
      </c>
      <c r="B36" s="98">
        <f>SUM(C36,S36)</f>
        <v>3338</v>
      </c>
      <c r="C36" s="50">
        <v>1834</v>
      </c>
      <c r="D36" s="79" t="s">
        <v>497</v>
      </c>
      <c r="E36" s="80">
        <f>SUM(F36:N36)</f>
        <v>512</v>
      </c>
      <c r="F36" s="50">
        <v>176</v>
      </c>
      <c r="G36" s="50">
        <v>98</v>
      </c>
      <c r="H36" s="50">
        <v>5</v>
      </c>
      <c r="I36" s="79" t="s">
        <v>497</v>
      </c>
      <c r="J36" s="50">
        <v>3</v>
      </c>
      <c r="K36" s="50">
        <v>74</v>
      </c>
      <c r="L36" s="50">
        <v>48</v>
      </c>
      <c r="M36" s="50">
        <v>69</v>
      </c>
      <c r="N36" s="50">
        <v>39</v>
      </c>
      <c r="O36" s="79" t="s">
        <v>305</v>
      </c>
      <c r="P36" s="50">
        <v>583</v>
      </c>
      <c r="Q36" s="50">
        <v>653</v>
      </c>
      <c r="R36" s="79" t="s">
        <v>104</v>
      </c>
      <c r="S36" s="80">
        <f>SUM(T36:W36)</f>
        <v>1504</v>
      </c>
      <c r="T36" s="50">
        <v>653</v>
      </c>
      <c r="U36" s="50">
        <v>119</v>
      </c>
      <c r="V36" s="50">
        <v>88</v>
      </c>
      <c r="W36" s="50">
        <v>644</v>
      </c>
    </row>
    <row r="37" spans="1:23" ht="18.75" customHeight="1">
      <c r="A37" s="512"/>
      <c r="B37" s="100"/>
      <c r="C37" s="100"/>
      <c r="D37" s="100"/>
      <c r="E37" s="100"/>
      <c r="F37" s="100"/>
      <c r="G37" s="100"/>
      <c r="H37" s="100"/>
      <c r="I37" s="79"/>
      <c r="J37" s="100"/>
      <c r="K37" s="100"/>
      <c r="L37" s="100"/>
      <c r="M37" s="100"/>
      <c r="N37" s="100"/>
      <c r="O37" s="99"/>
      <c r="P37" s="100"/>
      <c r="Q37" s="100"/>
      <c r="R37" s="79"/>
      <c r="S37" s="100"/>
      <c r="T37" s="100"/>
      <c r="U37" s="100"/>
      <c r="V37" s="100"/>
      <c r="W37" s="100"/>
    </row>
    <row r="38" spans="1:23" ht="18.75" customHeight="1">
      <c r="A38" s="511">
        <v>5</v>
      </c>
      <c r="B38" s="98">
        <f>SUM(C38,S38)</f>
        <v>3355</v>
      </c>
      <c r="C38" s="50">
        <v>1825</v>
      </c>
      <c r="D38" s="79" t="s">
        <v>497</v>
      </c>
      <c r="E38" s="80">
        <f>SUM(F38:N38)</f>
        <v>522</v>
      </c>
      <c r="F38" s="50">
        <v>189</v>
      </c>
      <c r="G38" s="50">
        <v>104</v>
      </c>
      <c r="H38" s="50">
        <v>5</v>
      </c>
      <c r="I38" s="79" t="s">
        <v>497</v>
      </c>
      <c r="J38" s="50">
        <v>6</v>
      </c>
      <c r="K38" s="50">
        <v>74</v>
      </c>
      <c r="L38" s="50">
        <v>48</v>
      </c>
      <c r="M38" s="50">
        <v>57</v>
      </c>
      <c r="N38" s="50">
        <v>39</v>
      </c>
      <c r="O38" s="79" t="s">
        <v>305</v>
      </c>
      <c r="P38" s="50">
        <v>573</v>
      </c>
      <c r="Q38" s="50">
        <v>635</v>
      </c>
      <c r="R38" s="79" t="s">
        <v>104</v>
      </c>
      <c r="S38" s="80">
        <f>SUM(T38:W38)</f>
        <v>1530</v>
      </c>
      <c r="T38" s="50">
        <v>627</v>
      </c>
      <c r="U38" s="50">
        <v>115</v>
      </c>
      <c r="V38" s="50">
        <v>144</v>
      </c>
      <c r="W38" s="50">
        <v>644</v>
      </c>
    </row>
    <row r="39" spans="1:23" ht="18.75" customHeight="1">
      <c r="A39" s="511">
        <v>6</v>
      </c>
      <c r="B39" s="98">
        <f>SUM(C39,S39)</f>
        <v>3293</v>
      </c>
      <c r="C39" s="50">
        <v>1854</v>
      </c>
      <c r="D39" s="79" t="s">
        <v>497</v>
      </c>
      <c r="E39" s="80">
        <f>SUM(F39:N39)</f>
        <v>498</v>
      </c>
      <c r="F39" s="50">
        <v>179</v>
      </c>
      <c r="G39" s="50">
        <v>98</v>
      </c>
      <c r="H39" s="50">
        <v>5</v>
      </c>
      <c r="I39" s="79" t="s">
        <v>497</v>
      </c>
      <c r="J39" s="50">
        <v>4</v>
      </c>
      <c r="K39" s="50">
        <v>74</v>
      </c>
      <c r="L39" s="50">
        <v>42</v>
      </c>
      <c r="M39" s="50">
        <v>57</v>
      </c>
      <c r="N39" s="50">
        <v>39</v>
      </c>
      <c r="O39" s="79" t="s">
        <v>305</v>
      </c>
      <c r="P39" s="50">
        <v>605</v>
      </c>
      <c r="Q39" s="50">
        <v>656</v>
      </c>
      <c r="R39" s="79" t="s">
        <v>104</v>
      </c>
      <c r="S39" s="80">
        <f>SUM(T39:W39)</f>
        <v>1439</v>
      </c>
      <c r="T39" s="50">
        <v>525</v>
      </c>
      <c r="U39" s="50">
        <v>110</v>
      </c>
      <c r="V39" s="50">
        <v>146</v>
      </c>
      <c r="W39" s="50">
        <v>658</v>
      </c>
    </row>
    <row r="40" spans="1:23" ht="18.75" customHeight="1">
      <c r="A40" s="511">
        <v>7</v>
      </c>
      <c r="B40" s="98">
        <f>SUM(C40,S40)</f>
        <v>3331</v>
      </c>
      <c r="C40" s="50">
        <v>1841</v>
      </c>
      <c r="D40" s="79" t="s">
        <v>497</v>
      </c>
      <c r="E40" s="80">
        <f>SUM(F40:N40)</f>
        <v>483</v>
      </c>
      <c r="F40" s="50">
        <v>166</v>
      </c>
      <c r="G40" s="50">
        <v>98</v>
      </c>
      <c r="H40" s="50">
        <v>5</v>
      </c>
      <c r="I40" s="79" t="s">
        <v>497</v>
      </c>
      <c r="J40" s="50">
        <v>4</v>
      </c>
      <c r="K40" s="50">
        <v>78</v>
      </c>
      <c r="L40" s="50">
        <v>37</v>
      </c>
      <c r="M40" s="50">
        <v>57</v>
      </c>
      <c r="N40" s="50">
        <v>38</v>
      </c>
      <c r="O40" s="79" t="s">
        <v>305</v>
      </c>
      <c r="P40" s="50">
        <v>652</v>
      </c>
      <c r="Q40" s="50">
        <v>629</v>
      </c>
      <c r="R40" s="79" t="s">
        <v>104</v>
      </c>
      <c r="S40" s="80">
        <f>SUM(T40:W40)</f>
        <v>1490</v>
      </c>
      <c r="T40" s="50">
        <v>550</v>
      </c>
      <c r="U40" s="50">
        <v>121</v>
      </c>
      <c r="V40" s="50">
        <v>146</v>
      </c>
      <c r="W40" s="50">
        <v>673</v>
      </c>
    </row>
    <row r="41" spans="1:23" ht="18.75" customHeight="1">
      <c r="A41" s="511">
        <v>8</v>
      </c>
      <c r="B41" s="98">
        <f>SUM(C41,S41)</f>
        <v>3452</v>
      </c>
      <c r="C41" s="50">
        <v>1848</v>
      </c>
      <c r="D41" s="79" t="s">
        <v>497</v>
      </c>
      <c r="E41" s="80">
        <f>SUM(F41:N41)</f>
        <v>473</v>
      </c>
      <c r="F41" s="50">
        <v>163</v>
      </c>
      <c r="G41" s="50">
        <v>115</v>
      </c>
      <c r="H41" s="50">
        <v>5</v>
      </c>
      <c r="I41" s="79" t="s">
        <v>497</v>
      </c>
      <c r="J41" s="50">
        <v>4</v>
      </c>
      <c r="K41" s="50">
        <v>54</v>
      </c>
      <c r="L41" s="50">
        <v>37</v>
      </c>
      <c r="M41" s="50">
        <v>57</v>
      </c>
      <c r="N41" s="50">
        <v>38</v>
      </c>
      <c r="O41" s="79" t="s">
        <v>305</v>
      </c>
      <c r="P41" s="50">
        <v>649</v>
      </c>
      <c r="Q41" s="50">
        <v>640</v>
      </c>
      <c r="R41" s="79" t="s">
        <v>104</v>
      </c>
      <c r="S41" s="80">
        <f>SUM(T41:W41)</f>
        <v>1604</v>
      </c>
      <c r="T41" s="50">
        <v>605</v>
      </c>
      <c r="U41" s="50">
        <v>116</v>
      </c>
      <c r="V41" s="50">
        <v>204</v>
      </c>
      <c r="W41" s="50">
        <v>679</v>
      </c>
    </row>
    <row r="42" spans="1:23" ht="18.75" customHeight="1">
      <c r="A42" s="512"/>
      <c r="B42" s="100"/>
      <c r="C42" s="100"/>
      <c r="D42" s="100"/>
      <c r="E42" s="100"/>
      <c r="F42" s="100"/>
      <c r="G42" s="100"/>
      <c r="H42" s="100"/>
      <c r="I42" s="79"/>
      <c r="J42" s="100"/>
      <c r="K42" s="100"/>
      <c r="L42" s="100"/>
      <c r="M42" s="100"/>
      <c r="N42" s="100"/>
      <c r="O42" s="99"/>
      <c r="P42" s="100"/>
      <c r="Q42" s="100"/>
      <c r="R42" s="79"/>
      <c r="S42" s="100"/>
      <c r="T42" s="100"/>
      <c r="U42" s="100"/>
      <c r="V42" s="100"/>
      <c r="W42" s="100"/>
    </row>
    <row r="43" spans="1:23" ht="18.75" customHeight="1">
      <c r="A43" s="511">
        <v>9</v>
      </c>
      <c r="B43" s="98">
        <f>SUM(C43,S43)</f>
        <v>3211</v>
      </c>
      <c r="C43" s="50">
        <v>1763</v>
      </c>
      <c r="D43" s="79" t="s">
        <v>497</v>
      </c>
      <c r="E43" s="80">
        <f>SUM(F43:N43)</f>
        <v>472</v>
      </c>
      <c r="F43" s="50">
        <v>173</v>
      </c>
      <c r="G43" s="50">
        <v>109</v>
      </c>
      <c r="H43" s="50">
        <v>5</v>
      </c>
      <c r="I43" s="79" t="s">
        <v>497</v>
      </c>
      <c r="J43" s="50">
        <v>4</v>
      </c>
      <c r="K43" s="50">
        <v>54</v>
      </c>
      <c r="L43" s="50">
        <v>32</v>
      </c>
      <c r="M43" s="50">
        <v>57</v>
      </c>
      <c r="N43" s="50">
        <v>38</v>
      </c>
      <c r="O43" s="79" t="s">
        <v>305</v>
      </c>
      <c r="P43" s="50">
        <v>663</v>
      </c>
      <c r="Q43" s="50">
        <v>542</v>
      </c>
      <c r="R43" s="79" t="s">
        <v>104</v>
      </c>
      <c r="S43" s="80">
        <f>SUM(T43:W43)</f>
        <v>1448</v>
      </c>
      <c r="T43" s="50">
        <v>522</v>
      </c>
      <c r="U43" s="50">
        <v>105</v>
      </c>
      <c r="V43" s="50">
        <v>204</v>
      </c>
      <c r="W43" s="50">
        <v>617</v>
      </c>
    </row>
    <row r="44" spans="1:23" ht="18.75" customHeight="1">
      <c r="A44" s="507" t="s">
        <v>515</v>
      </c>
      <c r="B44" s="98">
        <f>SUM(C44,S44)</f>
        <v>3159</v>
      </c>
      <c r="C44" s="50">
        <v>1702</v>
      </c>
      <c r="D44" s="79">
        <v>20</v>
      </c>
      <c r="E44" s="80">
        <f>SUM(F44:N44)</f>
        <v>493</v>
      </c>
      <c r="F44" s="50">
        <v>179</v>
      </c>
      <c r="G44" s="50">
        <v>120</v>
      </c>
      <c r="H44" s="50">
        <v>5</v>
      </c>
      <c r="I44" s="79" t="s">
        <v>497</v>
      </c>
      <c r="J44" s="50">
        <v>4</v>
      </c>
      <c r="K44" s="50">
        <v>54</v>
      </c>
      <c r="L44" s="50">
        <v>50</v>
      </c>
      <c r="M44" s="50">
        <v>56</v>
      </c>
      <c r="N44" s="50">
        <v>25</v>
      </c>
      <c r="O44" s="79" t="s">
        <v>305</v>
      </c>
      <c r="P44" s="50">
        <v>544</v>
      </c>
      <c r="Q44" s="50">
        <v>550</v>
      </c>
      <c r="R44" s="79" t="s">
        <v>104</v>
      </c>
      <c r="S44" s="80">
        <f>SUM(T44:W44)</f>
        <v>1457</v>
      </c>
      <c r="T44" s="50">
        <v>466</v>
      </c>
      <c r="U44" s="50">
        <v>105</v>
      </c>
      <c r="V44" s="50">
        <v>274</v>
      </c>
      <c r="W44" s="50">
        <v>612</v>
      </c>
    </row>
    <row r="45" spans="1:23" ht="18.75" customHeight="1">
      <c r="A45" s="507" t="s">
        <v>516</v>
      </c>
      <c r="B45" s="98">
        <f>SUM(C45,S45)</f>
        <v>3224</v>
      </c>
      <c r="C45" s="50">
        <v>1776</v>
      </c>
      <c r="D45" s="79" t="s">
        <v>497</v>
      </c>
      <c r="E45" s="80">
        <f>SUM(F45:N45)</f>
        <v>528</v>
      </c>
      <c r="F45" s="50">
        <v>205</v>
      </c>
      <c r="G45" s="50">
        <v>125</v>
      </c>
      <c r="H45" s="50">
        <v>5</v>
      </c>
      <c r="I45" s="79" t="s">
        <v>497</v>
      </c>
      <c r="J45" s="50">
        <v>8</v>
      </c>
      <c r="K45" s="50">
        <v>54</v>
      </c>
      <c r="L45" s="50">
        <v>50</v>
      </c>
      <c r="M45" s="50">
        <v>56</v>
      </c>
      <c r="N45" s="50">
        <v>25</v>
      </c>
      <c r="O45" s="79" t="s">
        <v>305</v>
      </c>
      <c r="P45" s="50">
        <v>562</v>
      </c>
      <c r="Q45" s="50">
        <v>573</v>
      </c>
      <c r="R45" s="79" t="s">
        <v>104</v>
      </c>
      <c r="S45" s="80">
        <f>SUM(T45:W45)</f>
        <v>1448</v>
      </c>
      <c r="T45" s="50">
        <v>457</v>
      </c>
      <c r="U45" s="50">
        <v>105</v>
      </c>
      <c r="V45" s="50">
        <v>307</v>
      </c>
      <c r="W45" s="50">
        <v>579</v>
      </c>
    </row>
    <row r="46" spans="1:23" ht="18.75" customHeight="1">
      <c r="A46" s="507" t="s">
        <v>517</v>
      </c>
      <c r="B46" s="98">
        <f>SUM(C46,S46)</f>
        <v>3297</v>
      </c>
      <c r="C46" s="50">
        <v>1807</v>
      </c>
      <c r="D46" s="79" t="s">
        <v>497</v>
      </c>
      <c r="E46" s="80">
        <f>SUM(F46:N46)</f>
        <v>547</v>
      </c>
      <c r="F46" s="50">
        <v>199</v>
      </c>
      <c r="G46" s="50">
        <v>125</v>
      </c>
      <c r="H46" s="50">
        <v>5</v>
      </c>
      <c r="I46" s="79" t="s">
        <v>497</v>
      </c>
      <c r="J46" s="50">
        <v>4</v>
      </c>
      <c r="K46" s="50">
        <v>54</v>
      </c>
      <c r="L46" s="50">
        <v>66</v>
      </c>
      <c r="M46" s="50">
        <v>56</v>
      </c>
      <c r="N46" s="50">
        <v>38</v>
      </c>
      <c r="O46" s="79" t="s">
        <v>305</v>
      </c>
      <c r="P46" s="50">
        <v>579</v>
      </c>
      <c r="Q46" s="50">
        <v>568</v>
      </c>
      <c r="R46" s="79" t="s">
        <v>104</v>
      </c>
      <c r="S46" s="80">
        <f>SUM(T46:W46)</f>
        <v>1490</v>
      </c>
      <c r="T46" s="50">
        <v>448</v>
      </c>
      <c r="U46" s="50">
        <v>99</v>
      </c>
      <c r="V46" s="50">
        <v>337</v>
      </c>
      <c r="W46" s="50">
        <v>606</v>
      </c>
    </row>
    <row r="47" spans="1:23" ht="18.75" customHeight="1">
      <c r="A47" s="485" t="s">
        <v>6</v>
      </c>
      <c r="B47" s="100"/>
      <c r="C47" s="100"/>
      <c r="D47" s="100"/>
      <c r="E47" s="100"/>
      <c r="F47" s="100"/>
      <c r="G47" s="100"/>
      <c r="H47" s="100"/>
      <c r="I47" s="100"/>
      <c r="J47" s="100"/>
      <c r="K47" s="100"/>
      <c r="L47" s="100"/>
      <c r="M47" s="100"/>
      <c r="N47" s="100"/>
      <c r="O47" s="99"/>
      <c r="P47" s="100"/>
      <c r="Q47" s="100"/>
      <c r="R47" s="100"/>
      <c r="S47" s="100"/>
      <c r="T47" s="100"/>
      <c r="U47" s="100"/>
      <c r="V47" s="100"/>
      <c r="W47" s="100"/>
    </row>
    <row r="48" spans="1:23" ht="18.75" customHeight="1">
      <c r="A48" s="481" t="s">
        <v>420</v>
      </c>
      <c r="B48" s="98">
        <f>SUM(C48,S48)</f>
        <v>12091</v>
      </c>
      <c r="C48" s="50">
        <v>6739</v>
      </c>
      <c r="D48" s="50">
        <v>126</v>
      </c>
      <c r="E48" s="80">
        <v>2480</v>
      </c>
      <c r="F48" s="50">
        <v>1090</v>
      </c>
      <c r="G48" s="50">
        <v>131</v>
      </c>
      <c r="H48" s="50">
        <v>314</v>
      </c>
      <c r="I48" s="50">
        <v>129</v>
      </c>
      <c r="J48" s="50">
        <v>24</v>
      </c>
      <c r="K48" s="50">
        <v>392</v>
      </c>
      <c r="L48" s="50">
        <v>59</v>
      </c>
      <c r="M48" s="50">
        <v>193</v>
      </c>
      <c r="N48" s="50">
        <v>149</v>
      </c>
      <c r="O48" s="79" t="s">
        <v>305</v>
      </c>
      <c r="P48" s="50">
        <v>285</v>
      </c>
      <c r="Q48" s="50">
        <v>3274</v>
      </c>
      <c r="R48" s="50">
        <v>466</v>
      </c>
      <c r="S48" s="80">
        <f>SUM(T48:W48)</f>
        <v>5352</v>
      </c>
      <c r="T48" s="50">
        <v>1249</v>
      </c>
      <c r="U48" s="50">
        <v>952</v>
      </c>
      <c r="V48" s="50">
        <v>1139</v>
      </c>
      <c r="W48" s="50">
        <v>2012</v>
      </c>
    </row>
    <row r="49" spans="1:23" ht="18.75" customHeight="1">
      <c r="A49" s="514">
        <v>8</v>
      </c>
      <c r="B49" s="98">
        <v>15943</v>
      </c>
      <c r="C49" s="50">
        <v>10377</v>
      </c>
      <c r="D49" s="50">
        <v>216</v>
      </c>
      <c r="E49" s="80">
        <v>3035</v>
      </c>
      <c r="F49" s="50">
        <v>1335</v>
      </c>
      <c r="G49" s="50">
        <v>202</v>
      </c>
      <c r="H49" s="50">
        <v>245</v>
      </c>
      <c r="I49" s="50">
        <v>222</v>
      </c>
      <c r="J49" s="50">
        <v>56</v>
      </c>
      <c r="K49" s="50">
        <v>142</v>
      </c>
      <c r="L49" s="50">
        <v>186</v>
      </c>
      <c r="M49" s="50">
        <v>469</v>
      </c>
      <c r="N49" s="50">
        <v>179</v>
      </c>
      <c r="O49" s="79" t="s">
        <v>305</v>
      </c>
      <c r="P49" s="50">
        <v>714</v>
      </c>
      <c r="Q49" s="50">
        <v>4966</v>
      </c>
      <c r="R49" s="50">
        <v>1187</v>
      </c>
      <c r="S49" s="80">
        <f>SUM(T49:W49)</f>
        <v>5579</v>
      </c>
      <c r="T49" s="50">
        <v>1460</v>
      </c>
      <c r="U49" s="50">
        <v>938</v>
      </c>
      <c r="V49" s="50">
        <v>895</v>
      </c>
      <c r="W49" s="50">
        <v>2286</v>
      </c>
    </row>
    <row r="50" spans="1:23" ht="18.75" customHeight="1">
      <c r="A50" s="513">
        <v>9</v>
      </c>
      <c r="B50" s="483">
        <f>AVERAGE(B52:B55,B57:B60,B62:B65)</f>
        <v>14651.25</v>
      </c>
      <c r="C50" s="483">
        <f>AVERAGE(C52:C55,C57:C60,C62:C65)</f>
        <v>9209.916666666666</v>
      </c>
      <c r="D50" s="483">
        <f>AVERAGE(D52:D55,D57:D60,D62:D65)</f>
        <v>213.91666666666666</v>
      </c>
      <c r="E50" s="483">
        <f>AVERAGE(E52:E55,E57:E60,E62:E65)</f>
        <v>2982.25</v>
      </c>
      <c r="F50" s="483">
        <f>AVERAGE(F52:F55,F57:F60,F62:F65)</f>
        <v>1119.3333333333333</v>
      </c>
      <c r="G50" s="483">
        <f>AVERAGE(G52:G55,G57:G60,G62:G65)</f>
        <v>207.75</v>
      </c>
      <c r="H50" s="483">
        <f>AVERAGE(H52:H55,H57:H60,H62:H65)</f>
        <v>225.41666666666666</v>
      </c>
      <c r="I50" s="483">
        <f>AVERAGE(I52:I55,I57:I60,I62:I65)</f>
        <v>259.6666666666667</v>
      </c>
      <c r="J50" s="483">
        <f>AVERAGE(J52:J55,J57:J60,J62:J65)</f>
        <v>78.83333333333333</v>
      </c>
      <c r="K50" s="483">
        <f>AVERAGE(K52:K55,K57:K60,K62:K65)</f>
        <v>109.5</v>
      </c>
      <c r="L50" s="483">
        <f>AVERAGE(L52:L55,L57:L60,L62:L65)</f>
        <v>304.9166666666667</v>
      </c>
      <c r="M50" s="483">
        <f>AVERAGE(M52:M55,M57:M60,M62:M65)</f>
        <v>393.25</v>
      </c>
      <c r="N50" s="483">
        <f>AVERAGE(N52:N55,N57:N60,N62:N65)</f>
        <v>283.5833333333333</v>
      </c>
      <c r="O50" s="394" t="s">
        <v>305</v>
      </c>
      <c r="P50" s="483">
        <f>AVERAGE(P52:P55,P57:P60,P62:P65)</f>
        <v>298.75</v>
      </c>
      <c r="Q50" s="483">
        <f>AVERAGE(Q52:Q55,Q57:Q60,Q62:Q65)</f>
        <v>4301.666666666667</v>
      </c>
      <c r="R50" s="483">
        <f>AVERAGE(R52:R55,R57:R60,R62:R65)</f>
        <v>1079.9166666666667</v>
      </c>
      <c r="S50" s="483">
        <f>AVERAGE(S52:S55,S57:S60,S62:S65)</f>
        <v>5441.333333333333</v>
      </c>
      <c r="T50" s="483">
        <f>AVERAGE(T52:T55,T57:T60,T62:T65)</f>
        <v>1170.3333333333333</v>
      </c>
      <c r="U50" s="483">
        <f>AVERAGE(U52:U55,U57:U60,U62:U65)</f>
        <v>995.9166666666666</v>
      </c>
      <c r="V50" s="483">
        <f>AVERAGE(V52:V55,V57:V60,V62:V65)</f>
        <v>956.8333333333334</v>
      </c>
      <c r="W50" s="483">
        <f>AVERAGE(W52:W55,W57:W60,W62:W65)</f>
        <v>2318.25</v>
      </c>
    </row>
    <row r="51" spans="1:23" ht="18.75" customHeight="1">
      <c r="A51" s="482"/>
      <c r="B51" s="100"/>
      <c r="C51" s="100"/>
      <c r="D51" s="100"/>
      <c r="E51" s="100"/>
      <c r="F51" s="100"/>
      <c r="G51" s="100"/>
      <c r="H51" s="100"/>
      <c r="I51" s="100"/>
      <c r="J51" s="100"/>
      <c r="K51" s="100"/>
      <c r="L51" s="100"/>
      <c r="M51" s="100"/>
      <c r="N51" s="100"/>
      <c r="O51" s="99"/>
      <c r="P51" s="100"/>
      <c r="Q51" s="100"/>
      <c r="R51" s="100"/>
      <c r="S51" s="100"/>
      <c r="T51" s="100"/>
      <c r="U51" s="100"/>
      <c r="V51" s="100"/>
      <c r="W51" s="100"/>
    </row>
    <row r="52" spans="1:23" ht="18.75" customHeight="1">
      <c r="A52" s="481" t="s">
        <v>421</v>
      </c>
      <c r="B52" s="98">
        <f>SUM(C52,S52)</f>
        <v>16717</v>
      </c>
      <c r="C52" s="50">
        <v>10858</v>
      </c>
      <c r="D52" s="50">
        <v>199</v>
      </c>
      <c r="E52" s="80">
        <f>SUM(F52:N52)</f>
        <v>4056</v>
      </c>
      <c r="F52" s="50">
        <v>1293</v>
      </c>
      <c r="G52" s="50">
        <v>204</v>
      </c>
      <c r="H52" s="50">
        <v>266</v>
      </c>
      <c r="I52" s="50">
        <v>221</v>
      </c>
      <c r="J52" s="50">
        <v>69</v>
      </c>
      <c r="K52" s="50">
        <v>151</v>
      </c>
      <c r="L52" s="50">
        <v>225</v>
      </c>
      <c r="M52" s="50">
        <v>436</v>
      </c>
      <c r="N52" s="50">
        <v>1191</v>
      </c>
      <c r="O52" s="79" t="s">
        <v>305</v>
      </c>
      <c r="P52" s="50">
        <v>644</v>
      </c>
      <c r="Q52" s="50">
        <v>4569</v>
      </c>
      <c r="R52" s="50">
        <v>1115</v>
      </c>
      <c r="S52" s="80">
        <f>SUM(T52:W52)</f>
        <v>5859</v>
      </c>
      <c r="T52" s="50">
        <v>1679</v>
      </c>
      <c r="U52" s="50">
        <v>820</v>
      </c>
      <c r="V52" s="50">
        <v>1033</v>
      </c>
      <c r="W52" s="50">
        <v>2327</v>
      </c>
    </row>
    <row r="53" spans="1:23" ht="18.75" customHeight="1">
      <c r="A53" s="511">
        <v>2</v>
      </c>
      <c r="B53" s="98">
        <f>SUM(C53,S53)</f>
        <v>14808</v>
      </c>
      <c r="C53" s="50">
        <v>9775</v>
      </c>
      <c r="D53" s="50">
        <v>193</v>
      </c>
      <c r="E53" s="80">
        <f>SUM(F53:N53)</f>
        <v>3571</v>
      </c>
      <c r="F53" s="50">
        <v>1247</v>
      </c>
      <c r="G53" s="50">
        <v>214</v>
      </c>
      <c r="H53" s="50">
        <v>185</v>
      </c>
      <c r="I53" s="50">
        <v>261</v>
      </c>
      <c r="J53" s="50">
        <v>68</v>
      </c>
      <c r="K53" s="50">
        <v>149</v>
      </c>
      <c r="L53" s="50">
        <v>831</v>
      </c>
      <c r="M53" s="50">
        <v>430</v>
      </c>
      <c r="N53" s="50">
        <v>186</v>
      </c>
      <c r="O53" s="79" t="s">
        <v>305</v>
      </c>
      <c r="P53" s="50">
        <v>257</v>
      </c>
      <c r="Q53" s="50">
        <v>4353</v>
      </c>
      <c r="R53" s="50">
        <v>1059</v>
      </c>
      <c r="S53" s="80">
        <f>SUM(T53:W53)</f>
        <v>5033</v>
      </c>
      <c r="T53" s="50">
        <v>1254</v>
      </c>
      <c r="U53" s="50">
        <v>832</v>
      </c>
      <c r="V53" s="50">
        <v>869</v>
      </c>
      <c r="W53" s="50">
        <v>2078</v>
      </c>
    </row>
    <row r="54" spans="1:23" ht="18.75" customHeight="1">
      <c r="A54" s="511">
        <v>3</v>
      </c>
      <c r="B54" s="98">
        <f>SUM(C54,S54)</f>
        <v>14280</v>
      </c>
      <c r="C54" s="50">
        <v>9064</v>
      </c>
      <c r="D54" s="50">
        <v>193</v>
      </c>
      <c r="E54" s="80">
        <f>SUM(F54:N54)</f>
        <v>2748</v>
      </c>
      <c r="F54" s="50">
        <v>1020</v>
      </c>
      <c r="G54" s="50">
        <v>204</v>
      </c>
      <c r="H54" s="50">
        <v>205</v>
      </c>
      <c r="I54" s="50">
        <v>228</v>
      </c>
      <c r="J54" s="50">
        <v>65</v>
      </c>
      <c r="K54" s="50">
        <v>153</v>
      </c>
      <c r="L54" s="50">
        <v>241</v>
      </c>
      <c r="M54" s="50">
        <v>430</v>
      </c>
      <c r="N54" s="50">
        <v>202</v>
      </c>
      <c r="O54" s="79" t="s">
        <v>305</v>
      </c>
      <c r="P54" s="50">
        <v>245</v>
      </c>
      <c r="Q54" s="50">
        <v>4439</v>
      </c>
      <c r="R54" s="50">
        <v>1088</v>
      </c>
      <c r="S54" s="80">
        <f>SUM(T54:W54)</f>
        <v>5216</v>
      </c>
      <c r="T54" s="50">
        <v>1207</v>
      </c>
      <c r="U54" s="50">
        <v>910</v>
      </c>
      <c r="V54" s="50">
        <v>715</v>
      </c>
      <c r="W54" s="50">
        <v>2384</v>
      </c>
    </row>
    <row r="55" spans="1:23" ht="18.75" customHeight="1">
      <c r="A55" s="511">
        <v>4</v>
      </c>
      <c r="B55" s="98">
        <f>SUM(C55,S55)</f>
        <v>14162</v>
      </c>
      <c r="C55" s="50">
        <v>8959</v>
      </c>
      <c r="D55" s="50">
        <v>208</v>
      </c>
      <c r="E55" s="80">
        <f>SUM(F55:N55)</f>
        <v>2849</v>
      </c>
      <c r="F55" s="50">
        <v>1098</v>
      </c>
      <c r="G55" s="50">
        <v>212</v>
      </c>
      <c r="H55" s="50">
        <v>200</v>
      </c>
      <c r="I55" s="50">
        <v>262</v>
      </c>
      <c r="J55" s="50">
        <v>85</v>
      </c>
      <c r="K55" s="50">
        <v>149</v>
      </c>
      <c r="L55" s="50">
        <v>237</v>
      </c>
      <c r="M55" s="50">
        <v>407</v>
      </c>
      <c r="N55" s="50">
        <v>199</v>
      </c>
      <c r="O55" s="79" t="s">
        <v>305</v>
      </c>
      <c r="P55" s="50">
        <v>253</v>
      </c>
      <c r="Q55" s="50">
        <v>4186</v>
      </c>
      <c r="R55" s="50">
        <v>1121</v>
      </c>
      <c r="S55" s="80">
        <f>SUM(T55:W55)</f>
        <v>5203</v>
      </c>
      <c r="T55" s="50">
        <v>1095</v>
      </c>
      <c r="U55" s="50">
        <v>1001</v>
      </c>
      <c r="V55" s="50">
        <v>881</v>
      </c>
      <c r="W55" s="50">
        <v>2226</v>
      </c>
    </row>
    <row r="56" spans="1:23" ht="18.75" customHeight="1">
      <c r="A56" s="512"/>
      <c r="B56" s="100"/>
      <c r="C56" s="100"/>
      <c r="D56" s="100"/>
      <c r="E56" s="100"/>
      <c r="F56" s="100"/>
      <c r="G56" s="100"/>
      <c r="H56" s="100"/>
      <c r="I56" s="100"/>
      <c r="J56" s="100"/>
      <c r="K56" s="100"/>
      <c r="L56" s="100"/>
      <c r="M56" s="100"/>
      <c r="N56" s="100"/>
      <c r="O56" s="99"/>
      <c r="P56" s="100"/>
      <c r="Q56" s="100"/>
      <c r="R56" s="100"/>
      <c r="S56" s="100"/>
      <c r="T56" s="100"/>
      <c r="U56" s="100"/>
      <c r="V56" s="100"/>
      <c r="W56" s="100"/>
    </row>
    <row r="57" spans="1:23" ht="18.75" customHeight="1">
      <c r="A57" s="511">
        <v>5</v>
      </c>
      <c r="B57" s="98">
        <f>SUM(C57,S57)</f>
        <v>14481</v>
      </c>
      <c r="C57" s="50">
        <v>9064</v>
      </c>
      <c r="D57" s="50">
        <v>208</v>
      </c>
      <c r="E57" s="80">
        <f>SUM(F57:N57)</f>
        <v>2871</v>
      </c>
      <c r="F57" s="50">
        <v>1106</v>
      </c>
      <c r="G57" s="50">
        <v>215</v>
      </c>
      <c r="H57" s="50">
        <v>200</v>
      </c>
      <c r="I57" s="50">
        <v>258</v>
      </c>
      <c r="J57" s="50">
        <v>92</v>
      </c>
      <c r="K57" s="50">
        <v>149</v>
      </c>
      <c r="L57" s="50">
        <v>247</v>
      </c>
      <c r="M57" s="50">
        <v>395</v>
      </c>
      <c r="N57" s="50">
        <v>209</v>
      </c>
      <c r="O57" s="79" t="s">
        <v>305</v>
      </c>
      <c r="P57" s="50">
        <v>268</v>
      </c>
      <c r="Q57" s="50">
        <v>4273</v>
      </c>
      <c r="R57" s="50">
        <v>1093</v>
      </c>
      <c r="S57" s="80">
        <f>SUM(T57:W57)</f>
        <v>5417</v>
      </c>
      <c r="T57" s="50">
        <v>1107</v>
      </c>
      <c r="U57" s="50">
        <v>996</v>
      </c>
      <c r="V57" s="50">
        <v>1012</v>
      </c>
      <c r="W57" s="50">
        <v>2302</v>
      </c>
    </row>
    <row r="58" spans="1:23" ht="18.75" customHeight="1">
      <c r="A58" s="511">
        <v>6</v>
      </c>
      <c r="B58" s="98">
        <f>SUM(C58,S58)</f>
        <v>14301</v>
      </c>
      <c r="C58" s="50">
        <v>8834</v>
      </c>
      <c r="D58" s="50">
        <v>244</v>
      </c>
      <c r="E58" s="80">
        <f>SUM(F58:N58)</f>
        <v>2783</v>
      </c>
      <c r="F58" s="50">
        <v>1103</v>
      </c>
      <c r="G58" s="50">
        <v>204</v>
      </c>
      <c r="H58" s="50">
        <v>160</v>
      </c>
      <c r="I58" s="50">
        <v>258</v>
      </c>
      <c r="J58" s="50">
        <v>89</v>
      </c>
      <c r="K58" s="50">
        <v>115</v>
      </c>
      <c r="L58" s="50">
        <v>258</v>
      </c>
      <c r="M58" s="50">
        <v>379</v>
      </c>
      <c r="N58" s="50">
        <v>217</v>
      </c>
      <c r="O58" s="79" t="s">
        <v>305</v>
      </c>
      <c r="P58" s="50">
        <v>250</v>
      </c>
      <c r="Q58" s="50">
        <v>4240</v>
      </c>
      <c r="R58" s="50">
        <v>975</v>
      </c>
      <c r="S58" s="80">
        <f>SUM(T58:W58)</f>
        <v>5467</v>
      </c>
      <c r="T58" s="50">
        <v>1054</v>
      </c>
      <c r="U58" s="50">
        <v>1123</v>
      </c>
      <c r="V58" s="50">
        <v>1016</v>
      </c>
      <c r="W58" s="50">
        <v>2274</v>
      </c>
    </row>
    <row r="59" spans="1:23" ht="18.75" customHeight="1">
      <c r="A59" s="511">
        <v>7</v>
      </c>
      <c r="B59" s="98">
        <f>SUM(C59,S59)</f>
        <v>14390</v>
      </c>
      <c r="C59" s="50">
        <v>8952</v>
      </c>
      <c r="D59" s="50">
        <v>203</v>
      </c>
      <c r="E59" s="80">
        <f>SUM(F59:N59)</f>
        <v>2777</v>
      </c>
      <c r="F59" s="50">
        <v>1091</v>
      </c>
      <c r="G59" s="50">
        <v>204</v>
      </c>
      <c r="H59" s="50">
        <v>196</v>
      </c>
      <c r="I59" s="50">
        <v>254</v>
      </c>
      <c r="J59" s="50">
        <v>86</v>
      </c>
      <c r="K59" s="50">
        <v>82</v>
      </c>
      <c r="L59" s="50">
        <v>247</v>
      </c>
      <c r="M59" s="50">
        <v>407</v>
      </c>
      <c r="N59" s="50">
        <v>210</v>
      </c>
      <c r="O59" s="79" t="s">
        <v>305</v>
      </c>
      <c r="P59" s="50">
        <v>296</v>
      </c>
      <c r="Q59" s="50">
        <v>4278</v>
      </c>
      <c r="R59" s="50">
        <v>1065</v>
      </c>
      <c r="S59" s="80">
        <f>SUM(T59:W59)</f>
        <v>5438</v>
      </c>
      <c r="T59" s="50">
        <v>1017</v>
      </c>
      <c r="U59" s="50">
        <v>1115</v>
      </c>
      <c r="V59" s="50">
        <v>978</v>
      </c>
      <c r="W59" s="50">
        <v>2328</v>
      </c>
    </row>
    <row r="60" spans="1:23" ht="18.75" customHeight="1">
      <c r="A60" s="511">
        <v>8</v>
      </c>
      <c r="B60" s="98">
        <f>SUM(C60,S60)</f>
        <v>14363</v>
      </c>
      <c r="C60" s="50">
        <v>9116</v>
      </c>
      <c r="D60" s="50">
        <v>203</v>
      </c>
      <c r="E60" s="80">
        <f>SUM(F60:N60)</f>
        <v>2811</v>
      </c>
      <c r="F60" s="50">
        <v>1110</v>
      </c>
      <c r="G60" s="50">
        <v>206</v>
      </c>
      <c r="H60" s="50">
        <v>196</v>
      </c>
      <c r="I60" s="50">
        <v>274</v>
      </c>
      <c r="J60" s="50">
        <v>82</v>
      </c>
      <c r="K60" s="50">
        <v>86</v>
      </c>
      <c r="L60" s="50">
        <v>242</v>
      </c>
      <c r="M60" s="50">
        <v>407</v>
      </c>
      <c r="N60" s="50">
        <v>208</v>
      </c>
      <c r="O60" s="79" t="s">
        <v>305</v>
      </c>
      <c r="P60" s="50">
        <v>273</v>
      </c>
      <c r="Q60" s="50">
        <v>4350</v>
      </c>
      <c r="R60" s="50">
        <v>1155</v>
      </c>
      <c r="S60" s="80">
        <f>SUM(T60:W60)</f>
        <v>5247</v>
      </c>
      <c r="T60" s="50">
        <v>1028</v>
      </c>
      <c r="U60" s="50">
        <v>1029</v>
      </c>
      <c r="V60" s="50">
        <v>959</v>
      </c>
      <c r="W60" s="50">
        <v>2231</v>
      </c>
    </row>
    <row r="61" spans="1:23" ht="18.75" customHeight="1">
      <c r="A61" s="512"/>
      <c r="B61" s="100"/>
      <c r="C61" s="100"/>
      <c r="D61" s="100"/>
      <c r="E61" s="100"/>
      <c r="F61" s="100"/>
      <c r="G61" s="100"/>
      <c r="H61" s="100"/>
      <c r="I61" s="100"/>
      <c r="J61" s="100"/>
      <c r="K61" s="100"/>
      <c r="L61" s="100"/>
      <c r="M61" s="100"/>
      <c r="N61" s="100"/>
      <c r="O61" s="99"/>
      <c r="P61" s="100"/>
      <c r="Q61" s="100"/>
      <c r="R61" s="100"/>
      <c r="S61" s="100"/>
      <c r="T61" s="100"/>
      <c r="U61" s="100"/>
      <c r="V61" s="100"/>
      <c r="W61" s="100"/>
    </row>
    <row r="62" spans="1:23" ht="18.75" customHeight="1">
      <c r="A62" s="511">
        <v>9</v>
      </c>
      <c r="B62" s="98">
        <f>SUM(C62,S62)</f>
        <v>14571</v>
      </c>
      <c r="C62" s="50">
        <v>8860</v>
      </c>
      <c r="D62" s="50">
        <v>203</v>
      </c>
      <c r="E62" s="80">
        <f>SUM(F62:N62)</f>
        <v>2807</v>
      </c>
      <c r="F62" s="50">
        <v>1084</v>
      </c>
      <c r="G62" s="50">
        <v>210</v>
      </c>
      <c r="H62" s="50">
        <v>196</v>
      </c>
      <c r="I62" s="50">
        <v>286</v>
      </c>
      <c r="J62" s="50">
        <v>80</v>
      </c>
      <c r="K62" s="50">
        <v>90</v>
      </c>
      <c r="L62" s="50">
        <v>251</v>
      </c>
      <c r="M62" s="50">
        <v>407</v>
      </c>
      <c r="N62" s="50">
        <v>203</v>
      </c>
      <c r="O62" s="79" t="s">
        <v>305</v>
      </c>
      <c r="P62" s="50">
        <v>285</v>
      </c>
      <c r="Q62" s="50">
        <v>4280</v>
      </c>
      <c r="R62" s="50">
        <v>943</v>
      </c>
      <c r="S62" s="80">
        <f>SUM(T62:W62)</f>
        <v>5711</v>
      </c>
      <c r="T62" s="50">
        <v>1154</v>
      </c>
      <c r="U62" s="50">
        <v>1111</v>
      </c>
      <c r="V62" s="50">
        <v>999</v>
      </c>
      <c r="W62" s="50">
        <v>2447</v>
      </c>
    </row>
    <row r="63" spans="1:23" ht="18.75" customHeight="1">
      <c r="A63" s="507" t="s">
        <v>515</v>
      </c>
      <c r="B63" s="98">
        <f>SUM(C63,S63)</f>
        <v>14460</v>
      </c>
      <c r="C63" s="50">
        <v>8830</v>
      </c>
      <c r="D63" s="50">
        <v>224</v>
      </c>
      <c r="E63" s="80">
        <f>SUM(F63:N63)</f>
        <v>2869</v>
      </c>
      <c r="F63" s="50">
        <v>1104</v>
      </c>
      <c r="G63" s="50">
        <v>210</v>
      </c>
      <c r="H63" s="50">
        <v>297</v>
      </c>
      <c r="I63" s="50">
        <v>262</v>
      </c>
      <c r="J63" s="50">
        <v>77</v>
      </c>
      <c r="K63" s="50">
        <v>66</v>
      </c>
      <c r="L63" s="50">
        <v>291</v>
      </c>
      <c r="M63" s="50">
        <v>365</v>
      </c>
      <c r="N63" s="50">
        <v>197</v>
      </c>
      <c r="O63" s="79" t="s">
        <v>305</v>
      </c>
      <c r="P63" s="50">
        <v>288</v>
      </c>
      <c r="Q63" s="50">
        <v>4112</v>
      </c>
      <c r="R63" s="50">
        <v>1004</v>
      </c>
      <c r="S63" s="80">
        <f>SUM(T63:W63)</f>
        <v>5630</v>
      </c>
      <c r="T63" s="50">
        <v>1044</v>
      </c>
      <c r="U63" s="50">
        <v>1056</v>
      </c>
      <c r="V63" s="50">
        <v>1006</v>
      </c>
      <c r="W63" s="50">
        <v>2524</v>
      </c>
    </row>
    <row r="64" spans="1:23" ht="18.75" customHeight="1">
      <c r="A64" s="507" t="s">
        <v>516</v>
      </c>
      <c r="B64" s="98">
        <f>SUM(C64,S64)</f>
        <v>14780</v>
      </c>
      <c r="C64" s="50">
        <v>9210</v>
      </c>
      <c r="D64" s="50">
        <v>234</v>
      </c>
      <c r="E64" s="80">
        <f>SUM(F64:N64)</f>
        <v>2774</v>
      </c>
      <c r="F64" s="50">
        <v>1067</v>
      </c>
      <c r="G64" s="50">
        <v>207</v>
      </c>
      <c r="H64" s="50">
        <v>312</v>
      </c>
      <c r="I64" s="50">
        <v>266</v>
      </c>
      <c r="J64" s="50">
        <v>77</v>
      </c>
      <c r="K64" s="50">
        <v>62</v>
      </c>
      <c r="L64" s="50">
        <v>292</v>
      </c>
      <c r="M64" s="50">
        <v>301</v>
      </c>
      <c r="N64" s="50">
        <v>190</v>
      </c>
      <c r="O64" s="79" t="s">
        <v>305</v>
      </c>
      <c r="P64" s="50">
        <v>262</v>
      </c>
      <c r="Q64" s="50">
        <v>4483</v>
      </c>
      <c r="R64" s="50">
        <v>1124</v>
      </c>
      <c r="S64" s="80">
        <f>SUM(T64:W64)</f>
        <v>5570</v>
      </c>
      <c r="T64" s="50">
        <v>1240</v>
      </c>
      <c r="U64" s="50">
        <v>996</v>
      </c>
      <c r="V64" s="50">
        <v>1028</v>
      </c>
      <c r="W64" s="50">
        <v>2306</v>
      </c>
    </row>
    <row r="65" spans="1:23" ht="18.75" customHeight="1">
      <c r="A65" s="521" t="s">
        <v>517</v>
      </c>
      <c r="B65" s="75">
        <f>SUM(C65,S65)</f>
        <v>14502</v>
      </c>
      <c r="C65" s="40">
        <v>8997</v>
      </c>
      <c r="D65" s="40">
        <v>255</v>
      </c>
      <c r="E65" s="40">
        <f>SUM(F65:N65)</f>
        <v>2871</v>
      </c>
      <c r="F65" s="40">
        <v>1109</v>
      </c>
      <c r="G65" s="40">
        <v>203</v>
      </c>
      <c r="H65" s="40">
        <v>292</v>
      </c>
      <c r="I65" s="40">
        <v>286</v>
      </c>
      <c r="J65" s="40">
        <v>76</v>
      </c>
      <c r="K65" s="40">
        <v>62</v>
      </c>
      <c r="L65" s="40">
        <v>297</v>
      </c>
      <c r="M65" s="40">
        <v>355</v>
      </c>
      <c r="N65" s="40">
        <v>191</v>
      </c>
      <c r="O65" s="97" t="s">
        <v>305</v>
      </c>
      <c r="P65" s="40">
        <v>264</v>
      </c>
      <c r="Q65" s="40">
        <v>4057</v>
      </c>
      <c r="R65" s="40">
        <v>1217</v>
      </c>
      <c r="S65" s="40">
        <f>SUM(T65:W65)</f>
        <v>5505</v>
      </c>
      <c r="T65" s="40">
        <v>1165</v>
      </c>
      <c r="U65" s="40">
        <v>962</v>
      </c>
      <c r="V65" s="40">
        <v>986</v>
      </c>
      <c r="W65" s="40">
        <v>2392</v>
      </c>
    </row>
    <row r="66" spans="1:23" ht="18.75" customHeight="1">
      <c r="A66" s="35" t="s">
        <v>304</v>
      </c>
      <c r="B66" s="35"/>
      <c r="C66" s="35"/>
      <c r="D66" s="35"/>
      <c r="E66" s="35"/>
      <c r="F66" s="35"/>
      <c r="G66" s="35"/>
      <c r="H66" s="35"/>
      <c r="I66" s="35"/>
      <c r="J66" s="35"/>
      <c r="K66" s="35"/>
      <c r="L66" s="35"/>
      <c r="M66" s="35"/>
      <c r="N66" s="35"/>
      <c r="O66" s="36"/>
      <c r="P66" s="35"/>
      <c r="Q66" s="35"/>
      <c r="R66" s="35"/>
      <c r="S66" s="35"/>
      <c r="T66" s="35"/>
      <c r="U66" s="35"/>
      <c r="V66" s="35"/>
      <c r="W66" s="35"/>
    </row>
    <row r="67" spans="1:23" ht="18.75" customHeight="1">
      <c r="A67" s="35"/>
      <c r="B67" s="35"/>
      <c r="C67" s="35"/>
      <c r="D67" s="35"/>
      <c r="E67" s="35"/>
      <c r="F67" s="35"/>
      <c r="G67" s="35"/>
      <c r="H67" s="35"/>
      <c r="I67" s="35"/>
      <c r="J67" s="35"/>
      <c r="K67" s="35"/>
      <c r="L67" s="35"/>
      <c r="M67" s="35"/>
      <c r="N67" s="35"/>
      <c r="O67" s="35"/>
      <c r="P67" s="35"/>
      <c r="Q67" s="35"/>
      <c r="R67" s="35"/>
      <c r="S67" s="35"/>
      <c r="T67" s="35"/>
      <c r="U67" s="35"/>
      <c r="V67" s="35"/>
      <c r="W67" s="35"/>
    </row>
    <row r="68" spans="1:23" ht="18.75" customHeight="1">
      <c r="A68" s="1"/>
      <c r="B68" s="1"/>
      <c r="C68" s="1"/>
      <c r="D68" s="1"/>
      <c r="E68" s="1"/>
      <c r="F68" s="1"/>
      <c r="G68" s="1"/>
      <c r="H68" s="1"/>
      <c r="I68" s="1"/>
      <c r="J68" s="1"/>
      <c r="K68" s="1"/>
      <c r="L68" s="1"/>
      <c r="M68" s="1"/>
      <c r="N68" s="1"/>
      <c r="O68" s="1"/>
      <c r="P68" s="1"/>
      <c r="Q68" s="1"/>
      <c r="R68" s="1"/>
      <c r="S68" s="1"/>
      <c r="T68" s="1"/>
      <c r="U68" s="1"/>
      <c r="V68" s="1"/>
      <c r="W68" s="1"/>
    </row>
  </sheetData>
  <sheetProtection/>
  <mergeCells count="28">
    <mergeCell ref="B5:B8"/>
    <mergeCell ref="G6:G8"/>
    <mergeCell ref="D5:D8"/>
    <mergeCell ref="F6:F8"/>
    <mergeCell ref="C5:C6"/>
    <mergeCell ref="O5:O8"/>
    <mergeCell ref="C7:C8"/>
    <mergeCell ref="N6:N8"/>
    <mergeCell ref="S6:S8"/>
    <mergeCell ref="E5:N5"/>
    <mergeCell ref="S5:W5"/>
    <mergeCell ref="E6:E8"/>
    <mergeCell ref="I6:I8"/>
    <mergeCell ref="W6:W8"/>
    <mergeCell ref="H6:H8"/>
    <mergeCell ref="P5:P8"/>
    <mergeCell ref="Q5:Q8"/>
    <mergeCell ref="R5:R8"/>
    <mergeCell ref="A3:W3"/>
    <mergeCell ref="A1:B1"/>
    <mergeCell ref="U1:W1"/>
    <mergeCell ref="A7:A8"/>
    <mergeCell ref="T6:T8"/>
    <mergeCell ref="U6:U8"/>
    <mergeCell ref="V6:V8"/>
    <mergeCell ref="J6:J8"/>
    <mergeCell ref="K6:K8"/>
    <mergeCell ref="L6:L8"/>
  </mergeCells>
  <printOptions horizontalCentered="1"/>
  <pageMargins left="0.5118110236220472" right="0.5118110236220472" top="0.5511811023622047" bottom="0.35433070866141736" header="0" footer="0"/>
  <pageSetup fitToHeight="1" fitToWidth="1" horizontalDpi="600" verticalDpi="600" orientation="landscape" paperSize="8"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7"/>
  <sheetViews>
    <sheetView zoomScalePageLayoutView="0" workbookViewId="0" topLeftCell="A1">
      <selection activeCell="A1" sqref="A1:B1"/>
    </sheetView>
  </sheetViews>
  <sheetFormatPr defaultColWidth="10.59765625" defaultRowHeight="18.75" customHeight="1"/>
  <cols>
    <col min="1" max="1" width="3.09765625" style="0" customWidth="1"/>
    <col min="2" max="2" width="23.69921875" style="0" customWidth="1"/>
    <col min="3" max="13" width="10.59765625" style="0" customWidth="1"/>
    <col min="14" max="14" width="3.09765625" style="0" customWidth="1"/>
    <col min="15" max="15" width="23.69921875" style="0" customWidth="1"/>
  </cols>
  <sheetData>
    <row r="1" spans="1:21" ht="18.75" customHeight="1">
      <c r="A1" s="236" t="s">
        <v>100</v>
      </c>
      <c r="B1" s="237"/>
      <c r="C1" s="3"/>
      <c r="D1" s="3"/>
      <c r="E1" s="3"/>
      <c r="F1" s="3"/>
      <c r="G1" s="3"/>
      <c r="H1" s="3"/>
      <c r="I1" s="3"/>
      <c r="J1" s="3"/>
      <c r="K1" s="3"/>
      <c r="N1" s="3"/>
      <c r="O1" s="3"/>
      <c r="P1" s="3"/>
      <c r="Q1" s="3"/>
      <c r="R1" s="3"/>
      <c r="S1" s="3"/>
      <c r="T1" s="213" t="s">
        <v>117</v>
      </c>
      <c r="U1" s="214"/>
    </row>
    <row r="2" spans="1:21" ht="18.75" customHeight="1">
      <c r="A2" s="3"/>
      <c r="B2" s="3"/>
      <c r="C2" s="3"/>
      <c r="D2" s="3"/>
      <c r="E2" s="3"/>
      <c r="F2" s="3"/>
      <c r="G2" s="3"/>
      <c r="H2" s="3"/>
      <c r="I2" s="3"/>
      <c r="J2" s="3"/>
      <c r="K2" s="3"/>
      <c r="N2" s="3"/>
      <c r="O2" s="3"/>
      <c r="P2" s="3"/>
      <c r="Q2" s="3"/>
      <c r="R2" s="3"/>
      <c r="S2" s="3"/>
      <c r="T2" s="3"/>
      <c r="U2" s="3"/>
    </row>
    <row r="3" spans="1:21" ht="18.75" customHeight="1">
      <c r="A3" s="200" t="s">
        <v>99</v>
      </c>
      <c r="B3" s="200"/>
      <c r="C3" s="200"/>
      <c r="D3" s="200"/>
      <c r="E3" s="200"/>
      <c r="F3" s="200"/>
      <c r="G3" s="200"/>
      <c r="H3" s="200"/>
      <c r="I3" s="200"/>
      <c r="J3" s="200"/>
      <c r="K3" s="34"/>
      <c r="N3" s="200" t="s">
        <v>118</v>
      </c>
      <c r="O3" s="200"/>
      <c r="P3" s="200"/>
      <c r="Q3" s="200"/>
      <c r="R3" s="200"/>
      <c r="S3" s="200"/>
      <c r="T3" s="200"/>
      <c r="U3" s="200"/>
    </row>
    <row r="4" spans="1:21" ht="18.75" customHeight="1">
      <c r="A4" s="223" t="s">
        <v>98</v>
      </c>
      <c r="B4" s="224"/>
      <c r="C4" s="224"/>
      <c r="D4" s="224"/>
      <c r="E4" s="224"/>
      <c r="F4" s="224"/>
      <c r="G4" s="224"/>
      <c r="H4" s="224"/>
      <c r="I4" s="224"/>
      <c r="J4" s="224"/>
      <c r="K4" s="44"/>
      <c r="N4" s="223" t="s">
        <v>119</v>
      </c>
      <c r="O4" s="224"/>
      <c r="P4" s="224"/>
      <c r="Q4" s="224"/>
      <c r="R4" s="224"/>
      <c r="S4" s="224"/>
      <c r="T4" s="224"/>
      <c r="U4" s="224"/>
    </row>
    <row r="5" spans="1:21" ht="18.75" customHeight="1" thickBot="1">
      <c r="A5" s="35"/>
      <c r="B5" s="35"/>
      <c r="C5" s="35"/>
      <c r="D5" s="35"/>
      <c r="E5" s="35"/>
      <c r="F5" s="35"/>
      <c r="G5" s="35"/>
      <c r="H5" s="35"/>
      <c r="I5" s="70"/>
      <c r="J5" s="69" t="s">
        <v>0</v>
      </c>
      <c r="K5" s="69"/>
      <c r="N5" s="93"/>
      <c r="O5" s="93"/>
      <c r="P5" s="35"/>
      <c r="Q5" s="69"/>
      <c r="R5" s="93"/>
      <c r="S5" s="35"/>
      <c r="T5" s="77"/>
      <c r="U5" s="92" t="s">
        <v>0</v>
      </c>
    </row>
    <row r="6" spans="1:21" ht="18.75" customHeight="1">
      <c r="A6" s="220" t="s">
        <v>97</v>
      </c>
      <c r="B6" s="188"/>
      <c r="C6" s="186" t="s">
        <v>95</v>
      </c>
      <c r="D6" s="187"/>
      <c r="E6" s="188"/>
      <c r="F6" s="238" t="s">
        <v>94</v>
      </c>
      <c r="G6" s="239"/>
      <c r="H6" s="186" t="s">
        <v>93</v>
      </c>
      <c r="I6" s="187"/>
      <c r="J6" s="187"/>
      <c r="K6" s="95"/>
      <c r="N6" s="220" t="s">
        <v>96</v>
      </c>
      <c r="O6" s="188"/>
      <c r="P6" s="91" t="s">
        <v>116</v>
      </c>
      <c r="Q6" s="225" t="s">
        <v>115</v>
      </c>
      <c r="R6" s="228" t="s">
        <v>114</v>
      </c>
      <c r="S6" s="90" t="s">
        <v>113</v>
      </c>
      <c r="T6" s="90" t="s">
        <v>112</v>
      </c>
      <c r="U6" s="206" t="s">
        <v>111</v>
      </c>
    </row>
    <row r="7" spans="1:21" ht="18.75" customHeight="1">
      <c r="A7" s="221"/>
      <c r="B7" s="222"/>
      <c r="C7" s="189"/>
      <c r="D7" s="190"/>
      <c r="E7" s="191"/>
      <c r="F7" s="240"/>
      <c r="G7" s="212"/>
      <c r="H7" s="189"/>
      <c r="I7" s="190"/>
      <c r="J7" s="190"/>
      <c r="K7" s="95"/>
      <c r="N7" s="221"/>
      <c r="O7" s="222"/>
      <c r="P7" s="89"/>
      <c r="Q7" s="226"/>
      <c r="R7" s="226"/>
      <c r="S7" s="88"/>
      <c r="T7" s="87" t="s">
        <v>110</v>
      </c>
      <c r="U7" s="219"/>
    </row>
    <row r="8" spans="1:21" ht="18.75" customHeight="1">
      <c r="A8" s="190"/>
      <c r="B8" s="191"/>
      <c r="C8" s="67" t="s">
        <v>90</v>
      </c>
      <c r="D8" s="63" t="s">
        <v>89</v>
      </c>
      <c r="E8" s="66" t="s">
        <v>88</v>
      </c>
      <c r="F8" s="65" t="s">
        <v>92</v>
      </c>
      <c r="G8" s="65" t="s">
        <v>91</v>
      </c>
      <c r="H8" s="64" t="s">
        <v>90</v>
      </c>
      <c r="I8" s="63" t="s">
        <v>89</v>
      </c>
      <c r="J8" s="62" t="s">
        <v>88</v>
      </c>
      <c r="K8" s="72"/>
      <c r="N8" s="190"/>
      <c r="O8" s="191"/>
      <c r="P8" s="66" t="s">
        <v>109</v>
      </c>
      <c r="Q8" s="227"/>
      <c r="R8" s="227"/>
      <c r="S8" s="86" t="s">
        <v>108</v>
      </c>
      <c r="T8" s="86" t="s">
        <v>107</v>
      </c>
      <c r="U8" s="189"/>
    </row>
    <row r="9" spans="1:21" ht="18.75" customHeight="1">
      <c r="A9" s="234" t="s">
        <v>87</v>
      </c>
      <c r="B9" s="235"/>
      <c r="C9" s="56">
        <f>SUM(C11,C16,C21,C30)</f>
        <v>582600</v>
      </c>
      <c r="D9" s="56">
        <f>SUM(D11,D16,D21,D30)</f>
        <v>606265</v>
      </c>
      <c r="E9" s="56">
        <f>SUM(E11,E16,E21,E30)</f>
        <v>631322</v>
      </c>
      <c r="F9" s="55">
        <f>E9-D9</f>
        <v>25057</v>
      </c>
      <c r="G9" s="54">
        <f>100*F9/D9</f>
        <v>4.133011141992363</v>
      </c>
      <c r="H9" s="53">
        <f>100*C9/C$9</f>
        <v>100</v>
      </c>
      <c r="I9" s="53">
        <f>100*D9/D$9</f>
        <v>100</v>
      </c>
      <c r="J9" s="53">
        <f>100*E9/E$9</f>
        <v>100</v>
      </c>
      <c r="K9" s="53"/>
      <c r="N9" s="215" t="s">
        <v>106</v>
      </c>
      <c r="O9" s="216"/>
      <c r="P9" s="82">
        <f aca="true" t="shared" si="0" ref="P9:U9">SUM(P11:P27)</f>
        <v>631322</v>
      </c>
      <c r="Q9" s="82">
        <f t="shared" si="0"/>
        <v>467697</v>
      </c>
      <c r="R9" s="82">
        <f t="shared" si="0"/>
        <v>36428</v>
      </c>
      <c r="S9" s="82">
        <f t="shared" si="0"/>
        <v>21468</v>
      </c>
      <c r="T9" s="82">
        <f t="shared" si="0"/>
        <v>59213</v>
      </c>
      <c r="U9" s="82">
        <f t="shared" si="0"/>
        <v>46476</v>
      </c>
    </row>
    <row r="10" spans="1:21" ht="18.75" customHeight="1">
      <c r="A10" s="52"/>
      <c r="B10" s="61"/>
      <c r="C10" s="44"/>
      <c r="D10" s="44"/>
      <c r="E10" s="44"/>
      <c r="F10" s="60"/>
      <c r="G10" s="59"/>
      <c r="H10" s="44"/>
      <c r="I10" s="44"/>
      <c r="J10" s="44"/>
      <c r="K10" s="44"/>
      <c r="N10" s="35"/>
      <c r="O10" s="85"/>
      <c r="P10" s="44"/>
      <c r="Q10" s="44"/>
      <c r="R10" s="44"/>
      <c r="S10" s="44"/>
      <c r="T10" s="44"/>
      <c r="U10" s="44"/>
    </row>
    <row r="11" spans="1:21" ht="18.75" customHeight="1">
      <c r="A11" s="231" t="s">
        <v>86</v>
      </c>
      <c r="B11" s="232"/>
      <c r="C11" s="50">
        <f>SUM(C12:C14)</f>
        <v>50076</v>
      </c>
      <c r="D11" s="50">
        <f>SUM(D12:D14)</f>
        <v>39104</v>
      </c>
      <c r="E11" s="50">
        <f>SUM(E12:E14)</f>
        <v>34066</v>
      </c>
      <c r="F11" s="49">
        <f>E11-D11</f>
        <v>-5038</v>
      </c>
      <c r="G11" s="48">
        <f>100*F11/D11</f>
        <v>-12.883592471358428</v>
      </c>
      <c r="H11" s="47">
        <f aca="true" t="shared" si="1" ref="H11:J14">100*C11/C$9</f>
        <v>8.595262615859939</v>
      </c>
      <c r="I11" s="47">
        <f t="shared" si="1"/>
        <v>6.449984742645543</v>
      </c>
      <c r="J11" s="47">
        <f t="shared" si="1"/>
        <v>5.3959785972926655</v>
      </c>
      <c r="K11" s="47"/>
      <c r="N11" s="35"/>
      <c r="O11" s="78" t="s">
        <v>82</v>
      </c>
      <c r="P11" s="50">
        <f aca="true" t="shared" si="2" ref="P11:U15">SUM(P32,P53)</f>
        <v>29038</v>
      </c>
      <c r="Q11" s="50">
        <f t="shared" si="2"/>
        <v>1623</v>
      </c>
      <c r="R11" s="50">
        <f t="shared" si="2"/>
        <v>142</v>
      </c>
      <c r="S11" s="50">
        <f t="shared" si="2"/>
        <v>225</v>
      </c>
      <c r="T11" s="50">
        <f t="shared" si="2"/>
        <v>15746</v>
      </c>
      <c r="U11" s="50">
        <f t="shared" si="2"/>
        <v>11290</v>
      </c>
    </row>
    <row r="12" spans="1:21" ht="18.75" customHeight="1">
      <c r="A12" s="46"/>
      <c r="B12" s="45" t="s">
        <v>82</v>
      </c>
      <c r="C12" s="50">
        <f aca="true" t="shared" si="3" ref="C12:E14">SUM(C35,C58)</f>
        <v>42570</v>
      </c>
      <c r="D12" s="50">
        <f t="shared" si="3"/>
        <v>33171</v>
      </c>
      <c r="E12" s="50">
        <f t="shared" si="3"/>
        <v>29038</v>
      </c>
      <c r="F12" s="49">
        <f>E12-D12</f>
        <v>-4133</v>
      </c>
      <c r="G12" s="48">
        <f>100*F12/D12</f>
        <v>-12.459678634952217</v>
      </c>
      <c r="H12" s="47">
        <f t="shared" si="1"/>
        <v>7.306900102986612</v>
      </c>
      <c r="I12" s="47">
        <f t="shared" si="1"/>
        <v>5.4713697805415125</v>
      </c>
      <c r="J12" s="47">
        <f t="shared" si="1"/>
        <v>4.5995545854571835</v>
      </c>
      <c r="K12" s="47"/>
      <c r="N12" s="35"/>
      <c r="O12" s="78" t="s">
        <v>81</v>
      </c>
      <c r="P12" s="50">
        <f t="shared" si="2"/>
        <v>1004</v>
      </c>
      <c r="Q12" s="50">
        <f t="shared" si="2"/>
        <v>533</v>
      </c>
      <c r="R12" s="50">
        <f t="shared" si="2"/>
        <v>37</v>
      </c>
      <c r="S12" s="50">
        <f t="shared" si="2"/>
        <v>58</v>
      </c>
      <c r="T12" s="50">
        <f t="shared" si="2"/>
        <v>261</v>
      </c>
      <c r="U12" s="50">
        <f t="shared" si="2"/>
        <v>114</v>
      </c>
    </row>
    <row r="13" spans="1:21" ht="18.75" customHeight="1">
      <c r="A13" s="46"/>
      <c r="B13" s="45" t="s">
        <v>81</v>
      </c>
      <c r="C13" s="50">
        <f t="shared" si="3"/>
        <v>1618</v>
      </c>
      <c r="D13" s="50">
        <f t="shared" si="3"/>
        <v>1161</v>
      </c>
      <c r="E13" s="50">
        <f t="shared" si="3"/>
        <v>1004</v>
      </c>
      <c r="F13" s="49">
        <f>E13-D13</f>
        <v>-157</v>
      </c>
      <c r="G13" s="48">
        <f>100*F13/D13</f>
        <v>-13.522825150732128</v>
      </c>
      <c r="H13" s="47">
        <f t="shared" si="1"/>
        <v>0.2777205629934775</v>
      </c>
      <c r="I13" s="47">
        <f t="shared" si="1"/>
        <v>0.19150041648454058</v>
      </c>
      <c r="J13" s="47">
        <f t="shared" si="1"/>
        <v>0.15903136592737147</v>
      </c>
      <c r="K13" s="47"/>
      <c r="N13" s="35"/>
      <c r="O13" s="78" t="s">
        <v>80</v>
      </c>
      <c r="P13" s="50">
        <f t="shared" si="2"/>
        <v>4024</v>
      </c>
      <c r="Q13" s="50">
        <f t="shared" si="2"/>
        <v>1566</v>
      </c>
      <c r="R13" s="50">
        <f t="shared" si="2"/>
        <v>106</v>
      </c>
      <c r="S13" s="50">
        <f t="shared" si="2"/>
        <v>267</v>
      </c>
      <c r="T13" s="50">
        <f t="shared" si="2"/>
        <v>1293</v>
      </c>
      <c r="U13" s="50">
        <f t="shared" si="2"/>
        <v>793</v>
      </c>
    </row>
    <row r="14" spans="1:21" ht="18.75" customHeight="1">
      <c r="A14" s="46"/>
      <c r="B14" s="45" t="s">
        <v>80</v>
      </c>
      <c r="C14" s="50">
        <f t="shared" si="3"/>
        <v>5888</v>
      </c>
      <c r="D14" s="50">
        <f t="shared" si="3"/>
        <v>4772</v>
      </c>
      <c r="E14" s="50">
        <f t="shared" si="3"/>
        <v>4024</v>
      </c>
      <c r="F14" s="49">
        <f>E14-D14</f>
        <v>-748</v>
      </c>
      <c r="G14" s="48">
        <f>100*F14/D14</f>
        <v>-15.67476948868399</v>
      </c>
      <c r="H14" s="47">
        <f t="shared" si="1"/>
        <v>1.010641949879849</v>
      </c>
      <c r="I14" s="47">
        <f t="shared" si="1"/>
        <v>0.7871145456194898</v>
      </c>
      <c r="J14" s="47">
        <f t="shared" si="1"/>
        <v>0.6373926459081103</v>
      </c>
      <c r="K14" s="47"/>
      <c r="N14" s="35"/>
      <c r="O14" s="78" t="s">
        <v>78</v>
      </c>
      <c r="P14" s="50">
        <f t="shared" si="2"/>
        <v>476</v>
      </c>
      <c r="Q14" s="50">
        <f t="shared" si="2"/>
        <v>401</v>
      </c>
      <c r="R14" s="50">
        <f t="shared" si="2"/>
        <v>56</v>
      </c>
      <c r="S14" s="50">
        <f t="shared" si="2"/>
        <v>3</v>
      </c>
      <c r="T14" s="50">
        <f t="shared" si="2"/>
        <v>12</v>
      </c>
      <c r="U14" s="50">
        <f t="shared" si="2"/>
        <v>4</v>
      </c>
    </row>
    <row r="15" spans="1:21" ht="18.75" customHeight="1">
      <c r="A15" s="52"/>
      <c r="B15" s="45"/>
      <c r="C15" s="44"/>
      <c r="D15" s="44"/>
      <c r="E15" s="44"/>
      <c r="F15" s="43"/>
      <c r="G15" s="42"/>
      <c r="H15" s="44"/>
      <c r="I15" s="44"/>
      <c r="J15" s="44"/>
      <c r="K15" s="44"/>
      <c r="N15" s="35"/>
      <c r="O15" s="78" t="s">
        <v>77</v>
      </c>
      <c r="P15" s="50">
        <f t="shared" si="2"/>
        <v>66624</v>
      </c>
      <c r="Q15" s="50">
        <f t="shared" si="2"/>
        <v>44744</v>
      </c>
      <c r="R15" s="50">
        <f t="shared" si="2"/>
        <v>7000</v>
      </c>
      <c r="S15" s="50">
        <f t="shared" si="2"/>
        <v>4177</v>
      </c>
      <c r="T15" s="50">
        <f t="shared" si="2"/>
        <v>6637</v>
      </c>
      <c r="U15" s="50">
        <f t="shared" si="2"/>
        <v>4064</v>
      </c>
    </row>
    <row r="16" spans="1:21" ht="18.75" customHeight="1">
      <c r="A16" s="231" t="s">
        <v>85</v>
      </c>
      <c r="B16" s="232"/>
      <c r="C16" s="50">
        <f>SUM(C17:C19)</f>
        <v>198597</v>
      </c>
      <c r="D16" s="50">
        <f>SUM(D17:D19)</f>
        <v>212034</v>
      </c>
      <c r="E16" s="50">
        <f>SUM(E17:E19)</f>
        <v>211731</v>
      </c>
      <c r="F16" s="49">
        <f>E16-D16</f>
        <v>-303</v>
      </c>
      <c r="G16" s="48">
        <f>100*F16/D16</f>
        <v>-0.14290161011913183</v>
      </c>
      <c r="H16" s="47">
        <f aca="true" t="shared" si="4" ref="H16:J19">100*C16/C$9</f>
        <v>34.08805355303811</v>
      </c>
      <c r="I16" s="47">
        <f t="shared" si="4"/>
        <v>34.97381508086398</v>
      </c>
      <c r="J16" s="47">
        <f t="shared" si="4"/>
        <v>33.53771926211981</v>
      </c>
      <c r="K16" s="47"/>
      <c r="N16" s="35"/>
      <c r="O16" s="78"/>
      <c r="P16" s="70"/>
      <c r="Q16" s="70"/>
      <c r="R16" s="70"/>
      <c r="S16" s="70"/>
      <c r="T16" s="70"/>
      <c r="U16" s="70"/>
    </row>
    <row r="17" spans="1:21" ht="18.75" customHeight="1">
      <c r="A17" s="46"/>
      <c r="B17" s="45" t="s">
        <v>78</v>
      </c>
      <c r="C17" s="50">
        <f aca="true" t="shared" si="5" ref="C17:E19">SUM(C40,C63)</f>
        <v>392</v>
      </c>
      <c r="D17" s="50">
        <f t="shared" si="5"/>
        <v>393</v>
      </c>
      <c r="E17" s="50">
        <f t="shared" si="5"/>
        <v>476</v>
      </c>
      <c r="F17" s="49">
        <f>E17-D17</f>
        <v>83</v>
      </c>
      <c r="G17" s="48">
        <f>100*F17/D17</f>
        <v>21.119592875318066</v>
      </c>
      <c r="H17" s="47">
        <f t="shared" si="4"/>
        <v>0.06728458633710951</v>
      </c>
      <c r="I17" s="47">
        <f t="shared" si="4"/>
        <v>0.06482313839657576</v>
      </c>
      <c r="J17" s="47">
        <f t="shared" si="4"/>
        <v>0.07539734081815619</v>
      </c>
      <c r="K17" s="47"/>
      <c r="N17" s="35"/>
      <c r="O17" s="78" t="s">
        <v>76</v>
      </c>
      <c r="P17" s="50">
        <f aca="true" t="shared" si="6" ref="P17:U17">SUM(P38,P59)</f>
        <v>144631</v>
      </c>
      <c r="Q17" s="50">
        <f t="shared" si="6"/>
        <v>112020</v>
      </c>
      <c r="R17" s="50">
        <f t="shared" si="6"/>
        <v>9184</v>
      </c>
      <c r="S17" s="50">
        <f t="shared" si="6"/>
        <v>3777</v>
      </c>
      <c r="T17" s="50">
        <f t="shared" si="6"/>
        <v>10156</v>
      </c>
      <c r="U17" s="50">
        <f t="shared" si="6"/>
        <v>9491</v>
      </c>
    </row>
    <row r="18" spans="1:21" ht="18.75" customHeight="1">
      <c r="A18" s="46"/>
      <c r="B18" s="45" t="s">
        <v>77</v>
      </c>
      <c r="C18" s="50">
        <f t="shared" si="5"/>
        <v>53866</v>
      </c>
      <c r="D18" s="50">
        <f t="shared" si="5"/>
        <v>56344</v>
      </c>
      <c r="E18" s="50">
        <f t="shared" si="5"/>
        <v>66624</v>
      </c>
      <c r="F18" s="49">
        <f>E18-D18</f>
        <v>10280</v>
      </c>
      <c r="G18" s="48">
        <f>100*F18/D18</f>
        <v>18.245066023001563</v>
      </c>
      <c r="H18" s="47">
        <f t="shared" si="4"/>
        <v>9.24579471335393</v>
      </c>
      <c r="I18" s="47">
        <f t="shared" si="4"/>
        <v>9.293625724724336</v>
      </c>
      <c r="J18" s="47">
        <f t="shared" si="4"/>
        <v>10.553093350144618</v>
      </c>
      <c r="K18" s="47"/>
      <c r="N18" s="35"/>
      <c r="O18" s="81" t="s">
        <v>74</v>
      </c>
      <c r="P18" s="50">
        <f aca="true" t="shared" si="7" ref="P18:R21">SUM(P39,P60)</f>
        <v>3059</v>
      </c>
      <c r="Q18" s="50">
        <f t="shared" si="7"/>
        <v>3048</v>
      </c>
      <c r="R18" s="50">
        <f t="shared" si="7"/>
        <v>11</v>
      </c>
      <c r="S18" s="79" t="s">
        <v>104</v>
      </c>
      <c r="T18" s="79" t="s">
        <v>104</v>
      </c>
      <c r="U18" s="79" t="s">
        <v>104</v>
      </c>
    </row>
    <row r="19" spans="1:21" ht="18.75" customHeight="1">
      <c r="A19" s="46"/>
      <c r="B19" s="45" t="s">
        <v>76</v>
      </c>
      <c r="C19" s="50">
        <f t="shared" si="5"/>
        <v>144339</v>
      </c>
      <c r="D19" s="50">
        <f t="shared" si="5"/>
        <v>155297</v>
      </c>
      <c r="E19" s="50">
        <f t="shared" si="5"/>
        <v>144631</v>
      </c>
      <c r="F19" s="49">
        <f>E19-D19</f>
        <v>-10666</v>
      </c>
      <c r="G19" s="48">
        <f>100*F19/D19</f>
        <v>-6.8681300991004335</v>
      </c>
      <c r="H19" s="47">
        <f t="shared" si="4"/>
        <v>24.774974253347064</v>
      </c>
      <c r="I19" s="47">
        <f t="shared" si="4"/>
        <v>25.615366217743066</v>
      </c>
      <c r="J19" s="47">
        <f t="shared" si="4"/>
        <v>22.909228571157033</v>
      </c>
      <c r="K19" s="47"/>
      <c r="N19" s="35"/>
      <c r="O19" s="78" t="s">
        <v>73</v>
      </c>
      <c r="P19" s="50">
        <f t="shared" si="7"/>
        <v>34397</v>
      </c>
      <c r="Q19" s="50">
        <f t="shared" si="7"/>
        <v>31226</v>
      </c>
      <c r="R19" s="50">
        <f t="shared" si="7"/>
        <v>1490</v>
      </c>
      <c r="S19" s="50">
        <f aca="true" t="shared" si="8" ref="S19:U21">SUM(S40,S61)</f>
        <v>279</v>
      </c>
      <c r="T19" s="50">
        <f t="shared" si="8"/>
        <v>1114</v>
      </c>
      <c r="U19" s="50">
        <f t="shared" si="8"/>
        <v>288</v>
      </c>
    </row>
    <row r="20" spans="1:21" ht="18.75" customHeight="1">
      <c r="A20" s="46"/>
      <c r="B20" s="45"/>
      <c r="C20" s="44"/>
      <c r="D20" s="44"/>
      <c r="E20" s="44"/>
      <c r="F20" s="43"/>
      <c r="G20" s="42"/>
      <c r="H20" s="44"/>
      <c r="I20" s="44"/>
      <c r="J20" s="44"/>
      <c r="K20" s="44"/>
      <c r="N20" s="35"/>
      <c r="O20" s="78" t="s">
        <v>72</v>
      </c>
      <c r="P20" s="50">
        <f t="shared" si="7"/>
        <v>141165</v>
      </c>
      <c r="Q20" s="50">
        <f t="shared" si="7"/>
        <v>96947</v>
      </c>
      <c r="R20" s="50">
        <f t="shared" si="7"/>
        <v>10538</v>
      </c>
      <c r="S20" s="50">
        <f t="shared" si="8"/>
        <v>7700</v>
      </c>
      <c r="T20" s="50">
        <f t="shared" si="8"/>
        <v>12182</v>
      </c>
      <c r="U20" s="50">
        <f t="shared" si="8"/>
        <v>13796</v>
      </c>
    </row>
    <row r="21" spans="1:21" ht="18.75" customHeight="1">
      <c r="A21" s="231" t="s">
        <v>84</v>
      </c>
      <c r="B21" s="232"/>
      <c r="C21" s="50">
        <f>SUM(C22:C28)</f>
        <v>333410</v>
      </c>
      <c r="D21" s="50">
        <f>SUM(D22:D28)</f>
        <v>354325</v>
      </c>
      <c r="E21" s="50">
        <f>SUM(E22:E28)</f>
        <v>384397</v>
      </c>
      <c r="F21" s="49">
        <f aca="true" t="shared" si="9" ref="F21:F28">E21-D21</f>
        <v>30072</v>
      </c>
      <c r="G21" s="48">
        <f aca="true" t="shared" si="10" ref="G21:G28">100*F21/D21</f>
        <v>8.487123403654836</v>
      </c>
      <c r="H21" s="47">
        <f aca="true" t="shared" si="11" ref="H21:J28">100*C21/C$9</f>
        <v>57.22794370065225</v>
      </c>
      <c r="I21" s="47">
        <f t="shared" si="11"/>
        <v>58.443914789737164</v>
      </c>
      <c r="J21" s="47">
        <f t="shared" si="11"/>
        <v>60.88762945058148</v>
      </c>
      <c r="K21" s="47"/>
      <c r="N21" s="35"/>
      <c r="O21" s="78" t="s">
        <v>71</v>
      </c>
      <c r="P21" s="50">
        <f t="shared" si="7"/>
        <v>17946</v>
      </c>
      <c r="Q21" s="50">
        <f t="shared" si="7"/>
        <v>16810</v>
      </c>
      <c r="R21" s="50">
        <f t="shared" si="7"/>
        <v>410</v>
      </c>
      <c r="S21" s="50">
        <f t="shared" si="8"/>
        <v>92</v>
      </c>
      <c r="T21" s="50">
        <f t="shared" si="8"/>
        <v>529</v>
      </c>
      <c r="U21" s="50">
        <f t="shared" si="8"/>
        <v>105</v>
      </c>
    </row>
    <row r="22" spans="1:21" ht="18.75" customHeight="1">
      <c r="A22" s="46"/>
      <c r="B22" s="51" t="s">
        <v>74</v>
      </c>
      <c r="C22" s="50">
        <f aca="true" t="shared" si="12" ref="C22:E28">SUM(C45,C68)</f>
        <v>2657</v>
      </c>
      <c r="D22" s="50">
        <f t="shared" si="12"/>
        <v>2583</v>
      </c>
      <c r="E22" s="50">
        <f t="shared" si="12"/>
        <v>3059</v>
      </c>
      <c r="F22" s="49">
        <f t="shared" si="9"/>
        <v>476</v>
      </c>
      <c r="G22" s="48">
        <f t="shared" si="10"/>
        <v>18.428184281842817</v>
      </c>
      <c r="H22" s="47">
        <f t="shared" si="11"/>
        <v>0.45605904565739785</v>
      </c>
      <c r="I22" s="47">
        <f t="shared" si="11"/>
        <v>0.426051314194288</v>
      </c>
      <c r="J22" s="47">
        <f t="shared" si="11"/>
        <v>0.48453879319903315</v>
      </c>
      <c r="K22" s="47"/>
      <c r="N22" s="35"/>
      <c r="O22" s="78"/>
      <c r="P22" s="70"/>
      <c r="Q22" s="70"/>
      <c r="R22" s="70"/>
      <c r="S22" s="70"/>
      <c r="T22" s="70"/>
      <c r="U22" s="70"/>
    </row>
    <row r="23" spans="1:21" ht="18.75" customHeight="1">
      <c r="A23" s="46"/>
      <c r="B23" s="45" t="s">
        <v>73</v>
      </c>
      <c r="C23" s="50">
        <f t="shared" si="12"/>
        <v>33614</v>
      </c>
      <c r="D23" s="50">
        <f t="shared" si="12"/>
        <v>33251</v>
      </c>
      <c r="E23" s="50">
        <f t="shared" si="12"/>
        <v>34397</v>
      </c>
      <c r="F23" s="49">
        <f t="shared" si="9"/>
        <v>1146</v>
      </c>
      <c r="G23" s="48">
        <f t="shared" si="10"/>
        <v>3.446512886830471</v>
      </c>
      <c r="H23" s="47">
        <f t="shared" si="11"/>
        <v>5.769653278407141</v>
      </c>
      <c r="I23" s="47">
        <f t="shared" si="11"/>
        <v>5.484565330342342</v>
      </c>
      <c r="J23" s="47">
        <f t="shared" si="11"/>
        <v>5.448408260760753</v>
      </c>
      <c r="K23" s="47"/>
      <c r="N23" s="35"/>
      <c r="O23" s="78" t="s">
        <v>70</v>
      </c>
      <c r="P23" s="50">
        <f aca="true" t="shared" si="13" ref="P23:U24">SUM(P44,P65)</f>
        <v>3778</v>
      </c>
      <c r="Q23" s="50">
        <f t="shared" si="13"/>
        <v>1870</v>
      </c>
      <c r="R23" s="50">
        <f t="shared" si="13"/>
        <v>916</v>
      </c>
      <c r="S23" s="50">
        <f t="shared" si="13"/>
        <v>182</v>
      </c>
      <c r="T23" s="50">
        <f t="shared" si="13"/>
        <v>565</v>
      </c>
      <c r="U23" s="50">
        <f t="shared" si="13"/>
        <v>245</v>
      </c>
    </row>
    <row r="24" spans="1:21" ht="18.75" customHeight="1">
      <c r="A24" s="46"/>
      <c r="B24" s="45" t="s">
        <v>72</v>
      </c>
      <c r="C24" s="50">
        <f t="shared" si="12"/>
        <v>129739</v>
      </c>
      <c r="D24" s="50">
        <f t="shared" si="12"/>
        <v>133035</v>
      </c>
      <c r="E24" s="50">
        <f t="shared" si="12"/>
        <v>141165</v>
      </c>
      <c r="F24" s="49">
        <f t="shared" si="9"/>
        <v>8130</v>
      </c>
      <c r="G24" s="48">
        <f t="shared" si="10"/>
        <v>6.111173751268463</v>
      </c>
      <c r="H24" s="47">
        <f t="shared" si="11"/>
        <v>22.268966700995538</v>
      </c>
      <c r="I24" s="47">
        <f t="shared" si="11"/>
        <v>21.943374596917188</v>
      </c>
      <c r="J24" s="47">
        <f t="shared" si="11"/>
        <v>22.36022188360298</v>
      </c>
      <c r="K24" s="47"/>
      <c r="N24" s="35"/>
      <c r="O24" s="78" t="s">
        <v>69</v>
      </c>
      <c r="P24" s="50">
        <f t="shared" si="13"/>
        <v>163515</v>
      </c>
      <c r="Q24" s="50">
        <f t="shared" si="13"/>
        <v>135405</v>
      </c>
      <c r="R24" s="50">
        <f t="shared" si="13"/>
        <v>6514</v>
      </c>
      <c r="S24" s="50">
        <f t="shared" si="13"/>
        <v>4696</v>
      </c>
      <c r="T24" s="50">
        <f t="shared" si="13"/>
        <v>10643</v>
      </c>
      <c r="U24" s="50">
        <f t="shared" si="13"/>
        <v>6251</v>
      </c>
    </row>
    <row r="25" spans="1:21" ht="18.75" customHeight="1">
      <c r="A25" s="46"/>
      <c r="B25" s="45" t="s">
        <v>71</v>
      </c>
      <c r="C25" s="50">
        <f t="shared" si="12"/>
        <v>16677</v>
      </c>
      <c r="D25" s="50">
        <f t="shared" si="12"/>
        <v>17911</v>
      </c>
      <c r="E25" s="50">
        <f t="shared" si="12"/>
        <v>17946</v>
      </c>
      <c r="F25" s="49">
        <f t="shared" si="9"/>
        <v>35</v>
      </c>
      <c r="G25" s="48">
        <f t="shared" si="10"/>
        <v>0.19541064150522025</v>
      </c>
      <c r="H25" s="47">
        <f t="shared" si="11"/>
        <v>2.8625128733264678</v>
      </c>
      <c r="I25" s="47">
        <f t="shared" si="11"/>
        <v>2.954318656033253</v>
      </c>
      <c r="J25" s="47">
        <f t="shared" si="11"/>
        <v>2.8426064670643507</v>
      </c>
      <c r="K25" s="47"/>
      <c r="N25" s="35"/>
      <c r="O25" s="78" t="s">
        <v>68</v>
      </c>
      <c r="P25" s="50">
        <f>SUM(P46,P67)</f>
        <v>20537</v>
      </c>
      <c r="Q25" s="50">
        <f>SUM(Q46,Q67)</f>
        <v>20537</v>
      </c>
      <c r="R25" s="79" t="s">
        <v>104</v>
      </c>
      <c r="S25" s="79" t="s">
        <v>104</v>
      </c>
      <c r="T25" s="79" t="s">
        <v>104</v>
      </c>
      <c r="U25" s="79" t="s">
        <v>104</v>
      </c>
    </row>
    <row r="26" spans="1:21" ht="18.75" customHeight="1">
      <c r="A26" s="52"/>
      <c r="B26" s="45" t="s">
        <v>70</v>
      </c>
      <c r="C26" s="50">
        <f t="shared" si="12"/>
        <v>2696</v>
      </c>
      <c r="D26" s="50">
        <f t="shared" si="12"/>
        <v>3631</v>
      </c>
      <c r="E26" s="50">
        <f t="shared" si="12"/>
        <v>3778</v>
      </c>
      <c r="F26" s="49">
        <f t="shared" si="9"/>
        <v>147</v>
      </c>
      <c r="G26" s="48">
        <f t="shared" si="10"/>
        <v>4.048471495455797</v>
      </c>
      <c r="H26" s="47">
        <f t="shared" si="11"/>
        <v>0.4627531754205287</v>
      </c>
      <c r="I26" s="47">
        <f t="shared" si="11"/>
        <v>0.5989130165851566</v>
      </c>
      <c r="J26" s="47">
        <f t="shared" si="11"/>
        <v>0.5984267933004077</v>
      </c>
      <c r="K26" s="47"/>
      <c r="N26" s="35"/>
      <c r="O26" s="78"/>
      <c r="P26" s="70"/>
      <c r="Q26" s="70"/>
      <c r="R26" s="70"/>
      <c r="S26" s="70"/>
      <c r="T26" s="70"/>
      <c r="U26" s="70"/>
    </row>
    <row r="27" spans="1:21" ht="18.75" customHeight="1">
      <c r="A27" s="46"/>
      <c r="B27" s="45" t="s">
        <v>69</v>
      </c>
      <c r="C27" s="50">
        <f t="shared" si="12"/>
        <v>128237</v>
      </c>
      <c r="D27" s="50">
        <f t="shared" si="12"/>
        <v>143948</v>
      </c>
      <c r="E27" s="50">
        <f t="shared" si="12"/>
        <v>163515</v>
      </c>
      <c r="F27" s="49">
        <f t="shared" si="9"/>
        <v>19567</v>
      </c>
      <c r="G27" s="48">
        <f t="shared" si="10"/>
        <v>13.593103064995693</v>
      </c>
      <c r="H27" s="47">
        <f t="shared" si="11"/>
        <v>22.01115688293855</v>
      </c>
      <c r="I27" s="47">
        <f t="shared" si="11"/>
        <v>23.743412534122868</v>
      </c>
      <c r="J27" s="47">
        <f t="shared" si="11"/>
        <v>25.9004121510101</v>
      </c>
      <c r="K27" s="47"/>
      <c r="N27" s="35"/>
      <c r="O27" s="78" t="s">
        <v>103</v>
      </c>
      <c r="P27" s="50">
        <f aca="true" t="shared" si="14" ref="P27:U27">SUM(P48,P69)</f>
        <v>1128</v>
      </c>
      <c r="Q27" s="50">
        <f t="shared" si="14"/>
        <v>967</v>
      </c>
      <c r="R27" s="50">
        <f t="shared" si="14"/>
        <v>24</v>
      </c>
      <c r="S27" s="50">
        <f t="shared" si="14"/>
        <v>12</v>
      </c>
      <c r="T27" s="50">
        <f t="shared" si="14"/>
        <v>75</v>
      </c>
      <c r="U27" s="50">
        <f t="shared" si="14"/>
        <v>35</v>
      </c>
    </row>
    <row r="28" spans="1:21" ht="18.75" customHeight="1">
      <c r="A28" s="46"/>
      <c r="B28" s="45" t="s">
        <v>68</v>
      </c>
      <c r="C28" s="50">
        <f t="shared" si="12"/>
        <v>19790</v>
      </c>
      <c r="D28" s="50">
        <f t="shared" si="12"/>
        <v>19966</v>
      </c>
      <c r="E28" s="50">
        <f t="shared" si="12"/>
        <v>20537</v>
      </c>
      <c r="F28" s="49">
        <f t="shared" si="9"/>
        <v>571</v>
      </c>
      <c r="G28" s="48">
        <f t="shared" si="10"/>
        <v>2.8598617650005007</v>
      </c>
      <c r="H28" s="47">
        <f t="shared" si="11"/>
        <v>3.3968417439066254</v>
      </c>
      <c r="I28" s="47">
        <f t="shared" si="11"/>
        <v>3.293279341542065</v>
      </c>
      <c r="J28" s="47">
        <f t="shared" si="11"/>
        <v>3.253015101643852</v>
      </c>
      <c r="K28" s="47"/>
      <c r="N28" s="35"/>
      <c r="O28" s="78"/>
      <c r="P28" s="44"/>
      <c r="Q28" s="44"/>
      <c r="R28" s="44"/>
      <c r="S28" s="44"/>
      <c r="T28" s="44"/>
      <c r="U28" s="44"/>
    </row>
    <row r="29" spans="1:21" ht="18.75" customHeight="1">
      <c r="A29" s="46"/>
      <c r="B29" s="45"/>
      <c r="C29" s="44"/>
      <c r="D29" s="44"/>
      <c r="E29" s="44"/>
      <c r="F29" s="43"/>
      <c r="G29" s="42"/>
      <c r="H29" s="44"/>
      <c r="I29" s="44"/>
      <c r="J29" s="44"/>
      <c r="K29" s="44"/>
      <c r="N29" s="35"/>
      <c r="O29" s="78"/>
      <c r="P29" s="44"/>
      <c r="Q29" s="44"/>
      <c r="R29" s="44"/>
      <c r="S29" s="44"/>
      <c r="T29" s="44"/>
      <c r="U29" s="44"/>
    </row>
    <row r="30" spans="1:21" ht="18.75" customHeight="1">
      <c r="A30" s="233" t="s">
        <v>67</v>
      </c>
      <c r="B30" s="232"/>
      <c r="C30" s="50">
        <f>SUM(C53,C76)</f>
        <v>517</v>
      </c>
      <c r="D30" s="50">
        <f>SUM(D53,D76)</f>
        <v>802</v>
      </c>
      <c r="E30" s="50">
        <f>SUM(E53,E76)</f>
        <v>1128</v>
      </c>
      <c r="F30" s="49">
        <f>E30-D30</f>
        <v>326</v>
      </c>
      <c r="G30" s="48">
        <f>100*F30/D30</f>
        <v>40.64837905236908</v>
      </c>
      <c r="H30" s="47">
        <f>100*C30/C$9</f>
        <v>0.0887401304497082</v>
      </c>
      <c r="I30" s="47">
        <f>100*D30/D$9</f>
        <v>0.13228538675331744</v>
      </c>
      <c r="J30" s="47">
        <f>100*E30/E$9</f>
        <v>0.1786726900060508</v>
      </c>
      <c r="K30" s="47"/>
      <c r="N30" s="217" t="s">
        <v>5</v>
      </c>
      <c r="O30" s="218"/>
      <c r="P30" s="82">
        <f aca="true" t="shared" si="15" ref="P30:U30">SUM(P32:P48)</f>
        <v>356828</v>
      </c>
      <c r="Q30" s="82">
        <f t="shared" si="15"/>
        <v>259503</v>
      </c>
      <c r="R30" s="82">
        <f t="shared" si="15"/>
        <v>28098</v>
      </c>
      <c r="S30" s="82">
        <f t="shared" si="15"/>
        <v>17764</v>
      </c>
      <c r="T30" s="82">
        <f t="shared" si="15"/>
        <v>43698</v>
      </c>
      <c r="U30" s="82">
        <f t="shared" si="15"/>
        <v>7756</v>
      </c>
    </row>
    <row r="31" spans="1:21" ht="18.75" customHeight="1">
      <c r="A31" s="52"/>
      <c r="B31" s="45"/>
      <c r="C31" s="44"/>
      <c r="D31" s="44"/>
      <c r="E31" s="44"/>
      <c r="F31" s="43"/>
      <c r="G31" s="42"/>
      <c r="H31" s="44"/>
      <c r="I31" s="44"/>
      <c r="J31" s="44"/>
      <c r="K31" s="44"/>
      <c r="N31" s="35"/>
      <c r="O31" s="78"/>
      <c r="P31" s="44"/>
      <c r="Q31" s="44"/>
      <c r="R31" s="44"/>
      <c r="S31" s="44"/>
      <c r="T31" s="44"/>
      <c r="U31" s="44"/>
    </row>
    <row r="32" spans="1:21" ht="18.75" customHeight="1">
      <c r="A32" s="58" t="s">
        <v>5</v>
      </c>
      <c r="B32" s="57"/>
      <c r="C32" s="56">
        <f>SUM(C34,C39,C44,C53)</f>
        <v>331010</v>
      </c>
      <c r="D32" s="56">
        <f>SUM(D34,D39,D44,D53)</f>
        <v>341329</v>
      </c>
      <c r="E32" s="56">
        <f>SUM(E34,E39,E44,E53)</f>
        <v>356828</v>
      </c>
      <c r="F32" s="55">
        <f>E32-D32</f>
        <v>15499</v>
      </c>
      <c r="G32" s="54">
        <f>100*F32/D32</f>
        <v>4.540780302874939</v>
      </c>
      <c r="H32" s="53">
        <f>100*C32/C$32</f>
        <v>100</v>
      </c>
      <c r="I32" s="53">
        <f>100*D32/D$32</f>
        <v>100</v>
      </c>
      <c r="J32" s="53">
        <f>100*E32/E$32</f>
        <v>100</v>
      </c>
      <c r="K32" s="53"/>
      <c r="N32" s="35"/>
      <c r="O32" s="78" t="s">
        <v>82</v>
      </c>
      <c r="P32" s="50">
        <v>15712</v>
      </c>
      <c r="Q32" s="50">
        <v>948</v>
      </c>
      <c r="R32" s="50">
        <v>115</v>
      </c>
      <c r="S32" s="50">
        <v>204</v>
      </c>
      <c r="T32" s="50">
        <v>13208</v>
      </c>
      <c r="U32" s="50">
        <v>1234</v>
      </c>
    </row>
    <row r="33" spans="1:21" ht="18.75" customHeight="1">
      <c r="A33" s="52"/>
      <c r="B33" s="45"/>
      <c r="C33" s="44"/>
      <c r="D33" s="44"/>
      <c r="E33" s="44"/>
      <c r="F33" s="43"/>
      <c r="G33" s="42"/>
      <c r="H33" s="44"/>
      <c r="I33" s="44"/>
      <c r="J33" s="44"/>
      <c r="K33" s="44"/>
      <c r="N33" s="35"/>
      <c r="O33" s="78" t="s">
        <v>81</v>
      </c>
      <c r="P33" s="50">
        <f>SUM(Q33:U33)</f>
        <v>738</v>
      </c>
      <c r="Q33" s="50">
        <v>369</v>
      </c>
      <c r="R33" s="50">
        <v>36</v>
      </c>
      <c r="S33" s="50">
        <v>57</v>
      </c>
      <c r="T33" s="50">
        <v>257</v>
      </c>
      <c r="U33" s="80">
        <v>19</v>
      </c>
    </row>
    <row r="34" spans="1:21" ht="18.75" customHeight="1">
      <c r="A34" s="231" t="s">
        <v>86</v>
      </c>
      <c r="B34" s="232"/>
      <c r="C34" s="50">
        <f>SUM(C35:C37)</f>
        <v>27671</v>
      </c>
      <c r="D34" s="50">
        <f>SUM(D35:D37)</f>
        <v>22049</v>
      </c>
      <c r="E34" s="50">
        <f>SUM(E35:E37)</f>
        <v>19710</v>
      </c>
      <c r="F34" s="49">
        <f>E34-D34</f>
        <v>-2339</v>
      </c>
      <c r="G34" s="48">
        <f>100*F34/D34</f>
        <v>-10.60819084765749</v>
      </c>
      <c r="H34" s="47">
        <f aca="true" t="shared" si="16" ref="H34:J37">100*C34/C$32</f>
        <v>8.359566176248451</v>
      </c>
      <c r="I34" s="47">
        <f t="shared" si="16"/>
        <v>6.459749977294633</v>
      </c>
      <c r="J34" s="47">
        <f t="shared" si="16"/>
        <v>5.523669667178584</v>
      </c>
      <c r="K34" s="47"/>
      <c r="N34" s="35"/>
      <c r="O34" s="78" t="s">
        <v>80</v>
      </c>
      <c r="P34" s="50">
        <f>SUM(Q34:U34)</f>
        <v>3260</v>
      </c>
      <c r="Q34" s="50">
        <v>1435</v>
      </c>
      <c r="R34" s="50">
        <v>94</v>
      </c>
      <c r="S34" s="50">
        <v>265</v>
      </c>
      <c r="T34" s="50">
        <v>1234</v>
      </c>
      <c r="U34" s="80">
        <v>232</v>
      </c>
    </row>
    <row r="35" spans="1:21" ht="18.75" customHeight="1">
      <c r="A35" s="46"/>
      <c r="B35" s="45" t="s">
        <v>82</v>
      </c>
      <c r="C35" s="50">
        <v>21458</v>
      </c>
      <c r="D35" s="50">
        <v>17288</v>
      </c>
      <c r="E35" s="50">
        <v>15712</v>
      </c>
      <c r="F35" s="49">
        <f>E35-D35</f>
        <v>-1576</v>
      </c>
      <c r="G35" s="48">
        <f>100*F35/D35</f>
        <v>-9.11614993058769</v>
      </c>
      <c r="H35" s="47">
        <f t="shared" si="16"/>
        <v>6.4825836077459895</v>
      </c>
      <c r="I35" s="47">
        <f t="shared" si="16"/>
        <v>5.064908050590486</v>
      </c>
      <c r="J35" s="47">
        <f t="shared" si="16"/>
        <v>4.403241898057328</v>
      </c>
      <c r="K35" s="47"/>
      <c r="N35" s="35"/>
      <c r="O35" s="78" t="s">
        <v>78</v>
      </c>
      <c r="P35" s="50">
        <f>SUM(Q35:U35)</f>
        <v>378</v>
      </c>
      <c r="Q35" s="50">
        <v>314</v>
      </c>
      <c r="R35" s="50">
        <v>48</v>
      </c>
      <c r="S35" s="50">
        <v>3</v>
      </c>
      <c r="T35" s="50">
        <v>12</v>
      </c>
      <c r="U35" s="80">
        <v>1</v>
      </c>
    </row>
    <row r="36" spans="1:21" ht="18.75" customHeight="1">
      <c r="A36" s="46"/>
      <c r="B36" s="45" t="s">
        <v>81</v>
      </c>
      <c r="C36" s="50">
        <v>1144</v>
      </c>
      <c r="D36" s="50">
        <v>813</v>
      </c>
      <c r="E36" s="50">
        <v>738</v>
      </c>
      <c r="F36" s="49">
        <f>E36-D36</f>
        <v>-75</v>
      </c>
      <c r="G36" s="48">
        <f>100*F36/D36</f>
        <v>-9.22509225092251</v>
      </c>
      <c r="H36" s="47">
        <f t="shared" si="16"/>
        <v>0.3456088939911181</v>
      </c>
      <c r="I36" s="47">
        <f t="shared" si="16"/>
        <v>0.2381866176035438</v>
      </c>
      <c r="J36" s="47">
        <f t="shared" si="16"/>
        <v>0.20682233457015706</v>
      </c>
      <c r="K36" s="47"/>
      <c r="N36" s="35"/>
      <c r="O36" s="78" t="s">
        <v>77</v>
      </c>
      <c r="P36" s="50">
        <v>55180</v>
      </c>
      <c r="Q36" s="50">
        <v>37490</v>
      </c>
      <c r="R36" s="50">
        <v>5618</v>
      </c>
      <c r="S36" s="50">
        <v>4138</v>
      </c>
      <c r="T36" s="50">
        <v>6623</v>
      </c>
      <c r="U36" s="50">
        <v>1310</v>
      </c>
    </row>
    <row r="37" spans="1:21" ht="18.75" customHeight="1">
      <c r="A37" s="52"/>
      <c r="B37" s="45" t="s">
        <v>80</v>
      </c>
      <c r="C37" s="50">
        <v>5069</v>
      </c>
      <c r="D37" s="50">
        <v>3948</v>
      </c>
      <c r="E37" s="50">
        <v>3260</v>
      </c>
      <c r="F37" s="49">
        <f>E37-D37</f>
        <v>-688</v>
      </c>
      <c r="G37" s="48">
        <f>100*F37/D37</f>
        <v>-17.426545086119553</v>
      </c>
      <c r="H37" s="47">
        <f t="shared" si="16"/>
        <v>1.531373674511344</v>
      </c>
      <c r="I37" s="47">
        <f t="shared" si="16"/>
        <v>1.1566553091006038</v>
      </c>
      <c r="J37" s="47">
        <f t="shared" si="16"/>
        <v>0.9136054345511002</v>
      </c>
      <c r="K37" s="47"/>
      <c r="N37" s="35"/>
      <c r="O37" s="78"/>
      <c r="P37" s="44"/>
      <c r="Q37" s="44"/>
      <c r="R37" s="44"/>
      <c r="S37" s="44"/>
      <c r="T37" s="44"/>
      <c r="U37" s="44"/>
    </row>
    <row r="38" spans="1:21" ht="18.75" customHeight="1">
      <c r="A38" s="46"/>
      <c r="B38" s="45"/>
      <c r="C38" s="44"/>
      <c r="D38" s="44"/>
      <c r="E38" s="44"/>
      <c r="F38" s="43"/>
      <c r="G38" s="42"/>
      <c r="H38" s="44"/>
      <c r="I38" s="44"/>
      <c r="J38" s="44"/>
      <c r="K38" s="44"/>
      <c r="N38" s="35"/>
      <c r="O38" s="78" t="s">
        <v>76</v>
      </c>
      <c r="P38" s="50">
        <v>81093</v>
      </c>
      <c r="Q38" s="50">
        <v>62222</v>
      </c>
      <c r="R38" s="50">
        <v>7117</v>
      </c>
      <c r="S38" s="50">
        <v>3513</v>
      </c>
      <c r="T38" s="50">
        <v>6436</v>
      </c>
      <c r="U38" s="80">
        <v>1804</v>
      </c>
    </row>
    <row r="39" spans="1:21" ht="18.75" customHeight="1">
      <c r="A39" s="231" t="s">
        <v>85</v>
      </c>
      <c r="B39" s="232"/>
      <c r="C39" s="50">
        <f>SUM(C40:C42)</f>
        <v>123106</v>
      </c>
      <c r="D39" s="50">
        <f>SUM(D40:D42)</f>
        <v>131448</v>
      </c>
      <c r="E39" s="50">
        <f>SUM(E40:E42)</f>
        <v>136651</v>
      </c>
      <c r="F39" s="49">
        <f>E39-D39</f>
        <v>5203</v>
      </c>
      <c r="G39" s="48">
        <f>100*F39/D39</f>
        <v>3.958219219767513</v>
      </c>
      <c r="H39" s="47">
        <f aca="true" t="shared" si="17" ref="H39:J42">100*C39/C$32</f>
        <v>37.19102141929247</v>
      </c>
      <c r="I39" s="47">
        <f t="shared" si="17"/>
        <v>38.51064515467481</v>
      </c>
      <c r="J39" s="47">
        <f t="shared" si="17"/>
        <v>38.29604179044245</v>
      </c>
      <c r="K39" s="47"/>
      <c r="N39" s="35"/>
      <c r="O39" s="81" t="s">
        <v>74</v>
      </c>
      <c r="P39" s="50">
        <f>SUM(Q39:U39)</f>
        <v>2677</v>
      </c>
      <c r="Q39" s="50">
        <v>2667</v>
      </c>
      <c r="R39" s="50">
        <v>10</v>
      </c>
      <c r="S39" s="79" t="s">
        <v>104</v>
      </c>
      <c r="T39" s="79" t="s">
        <v>104</v>
      </c>
      <c r="U39" s="79" t="s">
        <v>104</v>
      </c>
    </row>
    <row r="40" spans="1:21" ht="18.75" customHeight="1">
      <c r="A40" s="46"/>
      <c r="B40" s="45" t="s">
        <v>78</v>
      </c>
      <c r="C40" s="50">
        <v>312</v>
      </c>
      <c r="D40" s="50">
        <v>315</v>
      </c>
      <c r="E40" s="50">
        <v>378</v>
      </c>
      <c r="F40" s="49">
        <f>E40-D40</f>
        <v>63</v>
      </c>
      <c r="G40" s="48">
        <f>100*F40/D40</f>
        <v>20</v>
      </c>
      <c r="H40" s="47">
        <f t="shared" si="17"/>
        <v>0.09425697108848675</v>
      </c>
      <c r="I40" s="47">
        <f t="shared" si="17"/>
        <v>0.09228632785377158</v>
      </c>
      <c r="J40" s="47">
        <f t="shared" si="17"/>
        <v>0.10593339087739752</v>
      </c>
      <c r="K40" s="47"/>
      <c r="N40" s="35"/>
      <c r="O40" s="78" t="s">
        <v>73</v>
      </c>
      <c r="P40" s="50">
        <f>SUM(Q40:U40)</f>
        <v>28466</v>
      </c>
      <c r="Q40" s="50">
        <v>25781</v>
      </c>
      <c r="R40" s="50">
        <v>1284</v>
      </c>
      <c r="S40" s="50">
        <v>267</v>
      </c>
      <c r="T40" s="50">
        <v>1072</v>
      </c>
      <c r="U40" s="50">
        <v>62</v>
      </c>
    </row>
    <row r="41" spans="1:21" ht="18.75" customHeight="1">
      <c r="A41" s="46"/>
      <c r="B41" s="45" t="s">
        <v>77</v>
      </c>
      <c r="C41" s="50">
        <v>45900</v>
      </c>
      <c r="D41" s="50">
        <v>47234</v>
      </c>
      <c r="E41" s="50">
        <v>55180</v>
      </c>
      <c r="F41" s="49">
        <f>E41-D41</f>
        <v>7946</v>
      </c>
      <c r="G41" s="48">
        <f>100*F41/D41</f>
        <v>16.822627768133124</v>
      </c>
      <c r="H41" s="47">
        <f t="shared" si="17"/>
        <v>13.866650554363916</v>
      </c>
      <c r="I41" s="47">
        <f t="shared" si="17"/>
        <v>13.838261618555704</v>
      </c>
      <c r="J41" s="47">
        <f t="shared" si="17"/>
        <v>15.464033091573532</v>
      </c>
      <c r="K41" s="47"/>
      <c r="N41" s="35"/>
      <c r="O41" s="78" t="s">
        <v>72</v>
      </c>
      <c r="P41" s="50">
        <f>SUM(Q41:U41)</f>
        <v>69894</v>
      </c>
      <c r="Q41" s="50">
        <v>46629</v>
      </c>
      <c r="R41" s="50">
        <v>7788</v>
      </c>
      <c r="S41" s="50">
        <v>5422</v>
      </c>
      <c r="T41" s="50">
        <v>7893</v>
      </c>
      <c r="U41" s="50">
        <v>2162</v>
      </c>
    </row>
    <row r="42" spans="1:21" ht="18.75" customHeight="1">
      <c r="A42" s="46"/>
      <c r="B42" s="45" t="s">
        <v>76</v>
      </c>
      <c r="C42" s="50">
        <v>76894</v>
      </c>
      <c r="D42" s="50">
        <v>83899</v>
      </c>
      <c r="E42" s="50">
        <v>81093</v>
      </c>
      <c r="F42" s="49">
        <f>E42-D42</f>
        <v>-2806</v>
      </c>
      <c r="G42" s="48">
        <f>100*F42/D42</f>
        <v>-3.344497550626348</v>
      </c>
      <c r="H42" s="47">
        <f t="shared" si="17"/>
        <v>23.230113893840066</v>
      </c>
      <c r="I42" s="47">
        <f t="shared" si="17"/>
        <v>24.58009720826534</v>
      </c>
      <c r="J42" s="47">
        <f t="shared" si="17"/>
        <v>22.726075307991525</v>
      </c>
      <c r="K42" s="47"/>
      <c r="N42" s="35"/>
      <c r="O42" s="78" t="s">
        <v>71</v>
      </c>
      <c r="P42" s="50">
        <f>SUM(Q42:U42)</f>
        <v>8040</v>
      </c>
      <c r="Q42" s="50">
        <v>7253</v>
      </c>
      <c r="R42" s="50">
        <v>345</v>
      </c>
      <c r="S42" s="50">
        <v>74</v>
      </c>
      <c r="T42" s="50">
        <v>354</v>
      </c>
      <c r="U42" s="50">
        <v>14</v>
      </c>
    </row>
    <row r="43" spans="1:21" ht="18.75" customHeight="1">
      <c r="A43" s="46"/>
      <c r="B43" s="45"/>
      <c r="C43" s="44"/>
      <c r="D43" s="44"/>
      <c r="E43" s="44"/>
      <c r="F43" s="43"/>
      <c r="G43" s="42"/>
      <c r="H43" s="44"/>
      <c r="I43" s="44"/>
      <c r="J43" s="44"/>
      <c r="K43" s="44"/>
      <c r="N43" s="35"/>
      <c r="O43" s="78"/>
      <c r="P43" s="44"/>
      <c r="Q43" s="44"/>
      <c r="R43" s="44"/>
      <c r="S43" s="44"/>
      <c r="T43" s="44"/>
      <c r="U43" s="44"/>
    </row>
    <row r="44" spans="1:21" ht="18.75" customHeight="1">
      <c r="A44" s="231" t="s">
        <v>84</v>
      </c>
      <c r="B44" s="232"/>
      <c r="C44" s="50">
        <f>SUM(C45:C51)</f>
        <v>179982</v>
      </c>
      <c r="D44" s="50">
        <f>SUM(D45:D51)</f>
        <v>187405</v>
      </c>
      <c r="E44" s="50">
        <f>SUM(E45:E51)</f>
        <v>199847</v>
      </c>
      <c r="F44" s="49">
        <f aca="true" t="shared" si="18" ref="F44:F51">E44-D44</f>
        <v>12442</v>
      </c>
      <c r="G44" s="48">
        <f aca="true" t="shared" si="19" ref="G44:G51">100*F44/D44</f>
        <v>6.6390971425522265</v>
      </c>
      <c r="H44" s="47">
        <f aca="true" t="shared" si="20" ref="H44:J51">100*C44/C$32</f>
        <v>54.373583879641096</v>
      </c>
      <c r="I44" s="47">
        <f t="shared" si="20"/>
        <v>54.904505623606546</v>
      </c>
      <c r="J44" s="47">
        <f t="shared" si="20"/>
        <v>56.00653536157476</v>
      </c>
      <c r="K44" s="47"/>
      <c r="N44" s="35"/>
      <c r="O44" s="78" t="s">
        <v>70</v>
      </c>
      <c r="P44" s="50">
        <f>SUM(Q44:U44)</f>
        <v>2221</v>
      </c>
      <c r="Q44" s="50">
        <v>978</v>
      </c>
      <c r="R44" s="50">
        <v>639</v>
      </c>
      <c r="S44" s="50">
        <v>159</v>
      </c>
      <c r="T44" s="50">
        <v>424</v>
      </c>
      <c r="U44" s="50">
        <v>21</v>
      </c>
    </row>
    <row r="45" spans="1:21" ht="18.75" customHeight="1">
      <c r="A45" s="46"/>
      <c r="B45" s="51" t="s">
        <v>74</v>
      </c>
      <c r="C45" s="50">
        <v>2354</v>
      </c>
      <c r="D45" s="50">
        <v>2280</v>
      </c>
      <c r="E45" s="50">
        <v>2677</v>
      </c>
      <c r="F45" s="49">
        <f t="shared" si="18"/>
        <v>397</v>
      </c>
      <c r="G45" s="48">
        <f t="shared" si="19"/>
        <v>17.412280701754387</v>
      </c>
      <c r="H45" s="47">
        <f t="shared" si="20"/>
        <v>0.7111567626355699</v>
      </c>
      <c r="I45" s="47">
        <f t="shared" si="20"/>
        <v>0.66797723017968</v>
      </c>
      <c r="J45" s="47">
        <f t="shared" si="20"/>
        <v>0.7502213951819925</v>
      </c>
      <c r="K45" s="47"/>
      <c r="N45" s="35"/>
      <c r="O45" s="78" t="s">
        <v>69</v>
      </c>
      <c r="P45" s="50">
        <v>72532</v>
      </c>
      <c r="Q45" s="50">
        <v>56863</v>
      </c>
      <c r="R45" s="50">
        <v>4988</v>
      </c>
      <c r="S45" s="50">
        <v>3654</v>
      </c>
      <c r="T45" s="50">
        <v>6130</v>
      </c>
      <c r="U45" s="50">
        <v>894</v>
      </c>
    </row>
    <row r="46" spans="1:21" ht="18.75" customHeight="1">
      <c r="A46" s="46"/>
      <c r="B46" s="45" t="s">
        <v>73</v>
      </c>
      <c r="C46" s="50">
        <v>28793</v>
      </c>
      <c r="D46" s="50">
        <v>28122</v>
      </c>
      <c r="E46" s="50">
        <v>28466</v>
      </c>
      <c r="F46" s="49">
        <f t="shared" si="18"/>
        <v>344</v>
      </c>
      <c r="G46" s="48">
        <f t="shared" si="19"/>
        <v>1.2232415902140672</v>
      </c>
      <c r="H46" s="47">
        <f t="shared" si="20"/>
        <v>8.698528745355125</v>
      </c>
      <c r="I46" s="47">
        <f t="shared" si="20"/>
        <v>8.238971783821475</v>
      </c>
      <c r="J46" s="47">
        <f t="shared" si="20"/>
        <v>7.977512975439147</v>
      </c>
      <c r="K46" s="47"/>
      <c r="N46" s="35"/>
      <c r="O46" s="78" t="s">
        <v>68</v>
      </c>
      <c r="P46" s="50">
        <f>SUM(Q46:U46)</f>
        <v>16017</v>
      </c>
      <c r="Q46" s="50">
        <v>16017</v>
      </c>
      <c r="R46" s="79" t="s">
        <v>104</v>
      </c>
      <c r="S46" s="79" t="s">
        <v>104</v>
      </c>
      <c r="T46" s="79" t="s">
        <v>104</v>
      </c>
      <c r="U46" s="79" t="s">
        <v>104</v>
      </c>
    </row>
    <row r="47" spans="1:21" ht="18.75" customHeight="1">
      <c r="A47" s="46"/>
      <c r="B47" s="45" t="s">
        <v>72</v>
      </c>
      <c r="C47" s="50">
        <v>65636</v>
      </c>
      <c r="D47" s="50">
        <v>66381</v>
      </c>
      <c r="E47" s="50">
        <v>69894</v>
      </c>
      <c r="F47" s="49">
        <f t="shared" si="18"/>
        <v>3513</v>
      </c>
      <c r="G47" s="48">
        <f t="shared" si="19"/>
        <v>5.29217697835224</v>
      </c>
      <c r="H47" s="47">
        <f t="shared" si="20"/>
        <v>19.829008187063835</v>
      </c>
      <c r="I47" s="47">
        <f t="shared" si="20"/>
        <v>19.44780548971813</v>
      </c>
      <c r="J47" s="47">
        <f t="shared" si="20"/>
        <v>19.587588417949263</v>
      </c>
      <c r="K47" s="47"/>
      <c r="N47" s="35"/>
      <c r="O47" s="78"/>
      <c r="P47" s="44"/>
      <c r="Q47" s="44"/>
      <c r="R47" s="44"/>
      <c r="S47" s="44"/>
      <c r="T47" s="44"/>
      <c r="U47" s="44"/>
    </row>
    <row r="48" spans="1:21" ht="18.75" customHeight="1">
      <c r="A48" s="46"/>
      <c r="B48" s="45" t="s">
        <v>71</v>
      </c>
      <c r="C48" s="50">
        <v>8262</v>
      </c>
      <c r="D48" s="50">
        <v>8019</v>
      </c>
      <c r="E48" s="50">
        <v>8040</v>
      </c>
      <c r="F48" s="49">
        <f t="shared" si="18"/>
        <v>21</v>
      </c>
      <c r="G48" s="48">
        <f t="shared" si="19"/>
        <v>0.2618780396558174</v>
      </c>
      <c r="H48" s="47">
        <f t="shared" si="20"/>
        <v>2.4959970997855048</v>
      </c>
      <c r="I48" s="47">
        <f t="shared" si="20"/>
        <v>2.349346231934585</v>
      </c>
      <c r="J48" s="47">
        <f t="shared" si="20"/>
        <v>2.2531864091382965</v>
      </c>
      <c r="K48" s="47"/>
      <c r="N48" s="35"/>
      <c r="O48" s="78" t="s">
        <v>103</v>
      </c>
      <c r="P48" s="50">
        <v>620</v>
      </c>
      <c r="Q48" s="50">
        <v>537</v>
      </c>
      <c r="R48" s="50">
        <v>16</v>
      </c>
      <c r="S48" s="50">
        <v>8</v>
      </c>
      <c r="T48" s="50">
        <v>55</v>
      </c>
      <c r="U48" s="80">
        <v>3</v>
      </c>
    </row>
    <row r="49" spans="1:21" ht="18.75" customHeight="1">
      <c r="A49" s="46"/>
      <c r="B49" s="45" t="s">
        <v>70</v>
      </c>
      <c r="C49" s="50">
        <v>1709</v>
      </c>
      <c r="D49" s="50">
        <v>2185</v>
      </c>
      <c r="E49" s="50">
        <v>2221</v>
      </c>
      <c r="F49" s="49">
        <f t="shared" si="18"/>
        <v>36</v>
      </c>
      <c r="G49" s="48">
        <f t="shared" si="19"/>
        <v>1.6475972540045767</v>
      </c>
      <c r="H49" s="47">
        <f t="shared" si="20"/>
        <v>0.5162986012507175</v>
      </c>
      <c r="I49" s="47">
        <f t="shared" si="20"/>
        <v>0.64014484558886</v>
      </c>
      <c r="J49" s="47">
        <f t="shared" si="20"/>
        <v>0.6224287331711637</v>
      </c>
      <c r="K49" s="47"/>
      <c r="N49" s="35"/>
      <c r="O49" s="78"/>
      <c r="P49" s="44"/>
      <c r="Q49" s="44"/>
      <c r="R49" s="44"/>
      <c r="S49" s="44"/>
      <c r="T49" s="44"/>
      <c r="U49" s="44"/>
    </row>
    <row r="50" spans="1:21" ht="18.75" customHeight="1">
      <c r="A50" s="46"/>
      <c r="B50" s="45" t="s">
        <v>69</v>
      </c>
      <c r="C50" s="50">
        <v>57205</v>
      </c>
      <c r="D50" s="50">
        <v>64617</v>
      </c>
      <c r="E50" s="50">
        <v>72532</v>
      </c>
      <c r="F50" s="49">
        <f t="shared" si="18"/>
        <v>7915</v>
      </c>
      <c r="G50" s="48">
        <f t="shared" si="19"/>
        <v>12.249098534441401</v>
      </c>
      <c r="H50" s="47">
        <f t="shared" si="20"/>
        <v>17.281955227938735</v>
      </c>
      <c r="I50" s="47">
        <f t="shared" si="20"/>
        <v>18.93100205373701</v>
      </c>
      <c r="J50" s="47">
        <f t="shared" si="20"/>
        <v>20.32688017756454</v>
      </c>
      <c r="K50" s="47"/>
      <c r="N50" s="35"/>
      <c r="O50" s="78"/>
      <c r="P50" s="44"/>
      <c r="Q50" s="44"/>
      <c r="R50" s="44"/>
      <c r="S50" s="44"/>
      <c r="T50" s="44"/>
      <c r="U50" s="44"/>
    </row>
    <row r="51" spans="1:21" ht="18.75" customHeight="1">
      <c r="A51" s="46"/>
      <c r="B51" s="45" t="s">
        <v>68</v>
      </c>
      <c r="C51" s="50">
        <v>16023</v>
      </c>
      <c r="D51" s="50">
        <v>15801</v>
      </c>
      <c r="E51" s="50">
        <v>16017</v>
      </c>
      <c r="F51" s="49">
        <f t="shared" si="18"/>
        <v>216</v>
      </c>
      <c r="G51" s="48">
        <f t="shared" si="19"/>
        <v>1.367002088475413</v>
      </c>
      <c r="H51" s="47">
        <f t="shared" si="20"/>
        <v>4.840639255611613</v>
      </c>
      <c r="I51" s="47">
        <f t="shared" si="20"/>
        <v>4.629257988626809</v>
      </c>
      <c r="J51" s="47">
        <f t="shared" si="20"/>
        <v>4.48871725313036</v>
      </c>
      <c r="K51" s="47"/>
      <c r="N51" s="84" t="s">
        <v>6</v>
      </c>
      <c r="O51" s="83"/>
      <c r="P51" s="82">
        <f aca="true" t="shared" si="21" ref="P51:U51">SUM(P53:P69)</f>
        <v>274494</v>
      </c>
      <c r="Q51" s="82">
        <f t="shared" si="21"/>
        <v>208194</v>
      </c>
      <c r="R51" s="82">
        <f t="shared" si="21"/>
        <v>8330</v>
      </c>
      <c r="S51" s="82">
        <f t="shared" si="21"/>
        <v>3704</v>
      </c>
      <c r="T51" s="82">
        <f t="shared" si="21"/>
        <v>15515</v>
      </c>
      <c r="U51" s="82">
        <f t="shared" si="21"/>
        <v>38720</v>
      </c>
    </row>
    <row r="52" spans="1:21" ht="18.75" customHeight="1">
      <c r="A52" s="46"/>
      <c r="B52" s="45"/>
      <c r="C52" s="44"/>
      <c r="D52" s="44"/>
      <c r="E52" s="44"/>
      <c r="F52" s="43"/>
      <c r="G52" s="42"/>
      <c r="H52" s="44"/>
      <c r="I52" s="44"/>
      <c r="J52" s="44"/>
      <c r="K52" s="44"/>
      <c r="N52" s="35"/>
      <c r="O52" s="78"/>
      <c r="P52" s="44"/>
      <c r="Q52" s="44"/>
      <c r="R52" s="44"/>
      <c r="S52" s="44"/>
      <c r="T52" s="44"/>
      <c r="U52" s="44"/>
    </row>
    <row r="53" spans="1:21" ht="18.75" customHeight="1">
      <c r="A53" s="233" t="s">
        <v>67</v>
      </c>
      <c r="B53" s="232"/>
      <c r="C53" s="50">
        <v>251</v>
      </c>
      <c r="D53" s="50">
        <v>427</v>
      </c>
      <c r="E53" s="50">
        <v>620</v>
      </c>
      <c r="F53" s="49">
        <f>E53-D53</f>
        <v>193</v>
      </c>
      <c r="G53" s="48">
        <f>100*F53/D53</f>
        <v>45.19906323185012</v>
      </c>
      <c r="H53" s="47">
        <f>100*C53/C$32</f>
        <v>0.07582852481798133</v>
      </c>
      <c r="I53" s="47">
        <f>100*D53/D$32</f>
        <v>0.12509924442400147</v>
      </c>
      <c r="J53" s="47">
        <f>100*E53/E$32</f>
        <v>0.173753180804197</v>
      </c>
      <c r="K53" s="47"/>
      <c r="N53" s="35"/>
      <c r="O53" s="78" t="s">
        <v>82</v>
      </c>
      <c r="P53" s="50">
        <v>13326</v>
      </c>
      <c r="Q53" s="50">
        <v>675</v>
      </c>
      <c r="R53" s="50">
        <v>27</v>
      </c>
      <c r="S53" s="50">
        <v>21</v>
      </c>
      <c r="T53" s="50">
        <v>2538</v>
      </c>
      <c r="U53" s="80">
        <v>10056</v>
      </c>
    </row>
    <row r="54" spans="1:21" ht="18.75" customHeight="1">
      <c r="A54" s="52"/>
      <c r="B54" s="45"/>
      <c r="C54" s="44"/>
      <c r="D54" s="44"/>
      <c r="E54" s="44"/>
      <c r="F54" s="43"/>
      <c r="G54" s="42"/>
      <c r="H54" s="44"/>
      <c r="I54" s="44"/>
      <c r="J54" s="44"/>
      <c r="K54" s="44"/>
      <c r="N54" s="35"/>
      <c r="O54" s="78" t="s">
        <v>81</v>
      </c>
      <c r="P54" s="50">
        <v>266</v>
      </c>
      <c r="Q54" s="50">
        <v>164</v>
      </c>
      <c r="R54" s="50">
        <v>1</v>
      </c>
      <c r="S54" s="50">
        <v>1</v>
      </c>
      <c r="T54" s="50">
        <v>4</v>
      </c>
      <c r="U54" s="80">
        <v>95</v>
      </c>
    </row>
    <row r="55" spans="1:21" ht="18.75" customHeight="1">
      <c r="A55" s="58" t="s">
        <v>6</v>
      </c>
      <c r="B55" s="57"/>
      <c r="C55" s="56">
        <f>SUM(C57,C62,C67,C76)</f>
        <v>251590</v>
      </c>
      <c r="D55" s="56">
        <f>SUM(D57,D62,D67,D76)</f>
        <v>264936</v>
      </c>
      <c r="E55" s="56">
        <f>SUM(E57,E62,E67,E76)</f>
        <v>274494</v>
      </c>
      <c r="F55" s="55">
        <f>E55-D55</f>
        <v>9558</v>
      </c>
      <c r="G55" s="54">
        <f>100*F55/D55</f>
        <v>3.6076637376573966</v>
      </c>
      <c r="H55" s="53">
        <f>100*C55/C$55</f>
        <v>100</v>
      </c>
      <c r="I55" s="53">
        <f>100*D55/D$55</f>
        <v>100</v>
      </c>
      <c r="J55" s="53">
        <f>100*E55/E$55</f>
        <v>100</v>
      </c>
      <c r="K55" s="53"/>
      <c r="N55" s="35"/>
      <c r="O55" s="78" t="s">
        <v>80</v>
      </c>
      <c r="P55" s="50">
        <v>764</v>
      </c>
      <c r="Q55" s="50">
        <v>131</v>
      </c>
      <c r="R55" s="50">
        <v>12</v>
      </c>
      <c r="S55" s="50">
        <v>2</v>
      </c>
      <c r="T55" s="50">
        <v>59</v>
      </c>
      <c r="U55" s="80">
        <v>561</v>
      </c>
    </row>
    <row r="56" spans="1:21" ht="18.75" customHeight="1">
      <c r="A56" s="52"/>
      <c r="B56" s="45"/>
      <c r="C56" s="44"/>
      <c r="D56" s="44"/>
      <c r="E56" s="44"/>
      <c r="F56" s="43"/>
      <c r="G56" s="42"/>
      <c r="H56" s="44"/>
      <c r="I56" s="44"/>
      <c r="J56" s="44"/>
      <c r="K56" s="44"/>
      <c r="N56" s="35"/>
      <c r="O56" s="78" t="s">
        <v>78</v>
      </c>
      <c r="P56" s="50">
        <f>SUM(Q56:U56)</f>
        <v>98</v>
      </c>
      <c r="Q56" s="50">
        <v>87</v>
      </c>
      <c r="R56" s="50">
        <v>8</v>
      </c>
      <c r="S56" s="79" t="s">
        <v>104</v>
      </c>
      <c r="T56" s="79" t="s">
        <v>104</v>
      </c>
      <c r="U56" s="80">
        <v>3</v>
      </c>
    </row>
    <row r="57" spans="1:21" ht="18.75" customHeight="1">
      <c r="A57" s="233" t="s">
        <v>83</v>
      </c>
      <c r="B57" s="232"/>
      <c r="C57" s="50">
        <f>SUM(C58:C60)</f>
        <v>22405</v>
      </c>
      <c r="D57" s="50">
        <f>SUM(D58:D60)</f>
        <v>17055</v>
      </c>
      <c r="E57" s="50">
        <f>SUM(E58:E60)</f>
        <v>14356</v>
      </c>
      <c r="F57" s="49">
        <f>E57-D57</f>
        <v>-2699</v>
      </c>
      <c r="G57" s="48">
        <f>100*F57/D57</f>
        <v>-15.82527118147171</v>
      </c>
      <c r="H57" s="47">
        <f aca="true" t="shared" si="22" ref="H57:J60">100*C57/C$55</f>
        <v>8.905361898326642</v>
      </c>
      <c r="I57" s="47">
        <f t="shared" si="22"/>
        <v>6.437403750339705</v>
      </c>
      <c r="J57" s="47">
        <f t="shared" si="22"/>
        <v>5.229986812097897</v>
      </c>
      <c r="K57" s="47"/>
      <c r="N57" s="35"/>
      <c r="O57" s="78" t="s">
        <v>77</v>
      </c>
      <c r="P57" s="50">
        <v>11444</v>
      </c>
      <c r="Q57" s="50">
        <v>7254</v>
      </c>
      <c r="R57" s="50">
        <v>1382</v>
      </c>
      <c r="S57" s="50">
        <v>39</v>
      </c>
      <c r="T57" s="50">
        <v>14</v>
      </c>
      <c r="U57" s="80">
        <v>2754</v>
      </c>
    </row>
    <row r="58" spans="1:21" ht="18.75" customHeight="1">
      <c r="A58" s="46"/>
      <c r="B58" s="45" t="s">
        <v>82</v>
      </c>
      <c r="C58" s="50">
        <v>21112</v>
      </c>
      <c r="D58" s="50">
        <v>15883</v>
      </c>
      <c r="E58" s="50">
        <v>13326</v>
      </c>
      <c r="F58" s="49">
        <f>E58-D58</f>
        <v>-2557</v>
      </c>
      <c r="G58" s="48">
        <f>100*F58/D58</f>
        <v>-16.098973745514073</v>
      </c>
      <c r="H58" s="47">
        <f t="shared" si="22"/>
        <v>8.391430502007234</v>
      </c>
      <c r="I58" s="47">
        <f t="shared" si="22"/>
        <v>5.9950327626294655</v>
      </c>
      <c r="J58" s="47">
        <f t="shared" si="22"/>
        <v>4.854750923517454</v>
      </c>
      <c r="K58" s="47"/>
      <c r="N58" s="35"/>
      <c r="O58" s="78"/>
      <c r="P58" s="44"/>
      <c r="Q58" s="44"/>
      <c r="R58" s="44"/>
      <c r="S58" s="44"/>
      <c r="T58" s="44"/>
      <c r="U58" s="44"/>
    </row>
    <row r="59" spans="1:21" ht="18.75" customHeight="1">
      <c r="A59" s="46"/>
      <c r="B59" s="45" t="s">
        <v>81</v>
      </c>
      <c r="C59" s="50">
        <v>474</v>
      </c>
      <c r="D59" s="50">
        <v>348</v>
      </c>
      <c r="E59" s="50">
        <v>266</v>
      </c>
      <c r="F59" s="49">
        <f>E59-D59</f>
        <v>-82</v>
      </c>
      <c r="G59" s="48">
        <f>100*F59/D59</f>
        <v>-23.563218390804597</v>
      </c>
      <c r="H59" s="47">
        <f t="shared" si="22"/>
        <v>0.1884017647760245</v>
      </c>
      <c r="I59" s="47">
        <f t="shared" si="22"/>
        <v>0.1313524775794909</v>
      </c>
      <c r="J59" s="47">
        <f t="shared" si="22"/>
        <v>0.09690557899261915</v>
      </c>
      <c r="K59" s="47"/>
      <c r="N59" s="35"/>
      <c r="O59" s="78" t="s">
        <v>76</v>
      </c>
      <c r="P59" s="50">
        <v>63538</v>
      </c>
      <c r="Q59" s="50">
        <v>49798</v>
      </c>
      <c r="R59" s="50">
        <v>2067</v>
      </c>
      <c r="S59" s="50">
        <v>264</v>
      </c>
      <c r="T59" s="50">
        <v>3720</v>
      </c>
      <c r="U59" s="50">
        <v>7687</v>
      </c>
    </row>
    <row r="60" spans="1:21" ht="18.75" customHeight="1">
      <c r="A60" s="52"/>
      <c r="B60" s="45" t="s">
        <v>80</v>
      </c>
      <c r="C60" s="50">
        <v>819</v>
      </c>
      <c r="D60" s="50">
        <v>824</v>
      </c>
      <c r="E60" s="50">
        <v>764</v>
      </c>
      <c r="F60" s="49">
        <f>E60-D60</f>
        <v>-60</v>
      </c>
      <c r="G60" s="48">
        <f>100*F60/D60</f>
        <v>-7.281553398058253</v>
      </c>
      <c r="H60" s="47">
        <f t="shared" si="22"/>
        <v>0.3255296315433841</v>
      </c>
      <c r="I60" s="47">
        <f t="shared" si="22"/>
        <v>0.31101851013074855</v>
      </c>
      <c r="J60" s="47">
        <f t="shared" si="22"/>
        <v>0.2783303095878234</v>
      </c>
      <c r="K60" s="47"/>
      <c r="N60" s="35"/>
      <c r="O60" s="81" t="s">
        <v>74</v>
      </c>
      <c r="P60" s="50">
        <f>SUM(Q60:U60)</f>
        <v>382</v>
      </c>
      <c r="Q60" s="50">
        <v>381</v>
      </c>
      <c r="R60" s="50">
        <v>1</v>
      </c>
      <c r="S60" s="79" t="s">
        <v>104</v>
      </c>
      <c r="T60" s="79" t="s">
        <v>104</v>
      </c>
      <c r="U60" s="79" t="s">
        <v>104</v>
      </c>
    </row>
    <row r="61" spans="1:21" ht="18.75" customHeight="1">
      <c r="A61" s="46"/>
      <c r="B61" s="45"/>
      <c r="C61" s="44"/>
      <c r="D61" s="44"/>
      <c r="E61" s="44"/>
      <c r="F61" s="43"/>
      <c r="G61" s="42"/>
      <c r="H61" s="41"/>
      <c r="I61" s="41"/>
      <c r="J61" s="41"/>
      <c r="K61" s="41"/>
      <c r="N61" s="35"/>
      <c r="O61" s="78" t="s">
        <v>73</v>
      </c>
      <c r="P61" s="50">
        <f>SUM(Q61:U61)</f>
        <v>5931</v>
      </c>
      <c r="Q61" s="50">
        <v>5445</v>
      </c>
      <c r="R61" s="50">
        <v>206</v>
      </c>
      <c r="S61" s="50">
        <v>12</v>
      </c>
      <c r="T61" s="50">
        <v>42</v>
      </c>
      <c r="U61" s="80">
        <v>226</v>
      </c>
    </row>
    <row r="62" spans="1:21" ht="18.75" customHeight="1">
      <c r="A62" s="233" t="s">
        <v>79</v>
      </c>
      <c r="B62" s="232"/>
      <c r="C62" s="50">
        <f>SUM(C63:C65)</f>
        <v>75491</v>
      </c>
      <c r="D62" s="50">
        <f>SUM(D63:D65)</f>
        <v>80586</v>
      </c>
      <c r="E62" s="50">
        <f>SUM(E63:E65)</f>
        <v>75080</v>
      </c>
      <c r="F62" s="49">
        <f>E62-D62</f>
        <v>-5506</v>
      </c>
      <c r="G62" s="48">
        <f>100*F62/D62</f>
        <v>-6.832452286997742</v>
      </c>
      <c r="H62" s="47">
        <f aca="true" t="shared" si="23" ref="H62:J65">100*C62/C$55</f>
        <v>30.00556460908621</v>
      </c>
      <c r="I62" s="47">
        <f t="shared" si="23"/>
        <v>30.417157351209347</v>
      </c>
      <c r="J62" s="47">
        <f t="shared" si="23"/>
        <v>27.352146130698667</v>
      </c>
      <c r="K62" s="47"/>
      <c r="N62" s="35"/>
      <c r="O62" s="78" t="s">
        <v>105</v>
      </c>
      <c r="P62" s="50">
        <v>71271</v>
      </c>
      <c r="Q62" s="50">
        <v>50318</v>
      </c>
      <c r="R62" s="50">
        <v>2750</v>
      </c>
      <c r="S62" s="50">
        <v>2278</v>
      </c>
      <c r="T62" s="50">
        <v>4289</v>
      </c>
      <c r="U62" s="80">
        <v>11634</v>
      </c>
    </row>
    <row r="63" spans="1:21" ht="18.75" customHeight="1">
      <c r="A63" s="46"/>
      <c r="B63" s="45" t="s">
        <v>78</v>
      </c>
      <c r="C63" s="50">
        <v>80</v>
      </c>
      <c r="D63" s="50">
        <v>78</v>
      </c>
      <c r="E63" s="50">
        <v>98</v>
      </c>
      <c r="F63" s="49">
        <f>E63-D63</f>
        <v>20</v>
      </c>
      <c r="G63" s="48">
        <f>100*F63/D63</f>
        <v>25.641025641025642</v>
      </c>
      <c r="H63" s="47">
        <f t="shared" si="23"/>
        <v>0.03179776620692396</v>
      </c>
      <c r="I63" s="47">
        <f t="shared" si="23"/>
        <v>0.029441072560920375</v>
      </c>
      <c r="J63" s="47">
        <f t="shared" si="23"/>
        <v>0.03570205541833337</v>
      </c>
      <c r="K63" s="47"/>
      <c r="N63" s="35"/>
      <c r="O63" s="78" t="s">
        <v>71</v>
      </c>
      <c r="P63" s="50">
        <f>SUM(Q63:U63)</f>
        <v>9906</v>
      </c>
      <c r="Q63" s="50">
        <v>9557</v>
      </c>
      <c r="R63" s="50">
        <v>65</v>
      </c>
      <c r="S63" s="50">
        <v>18</v>
      </c>
      <c r="T63" s="50">
        <v>175</v>
      </c>
      <c r="U63" s="80">
        <v>91</v>
      </c>
    </row>
    <row r="64" spans="1:21" ht="18.75" customHeight="1">
      <c r="A64" s="46"/>
      <c r="B64" s="45" t="s">
        <v>77</v>
      </c>
      <c r="C64" s="50">
        <v>7966</v>
      </c>
      <c r="D64" s="50">
        <v>9110</v>
      </c>
      <c r="E64" s="50">
        <v>11444</v>
      </c>
      <c r="F64" s="49">
        <f>E64-D64</f>
        <v>2334</v>
      </c>
      <c r="G64" s="48">
        <f>100*F64/D64</f>
        <v>25.62019758507135</v>
      </c>
      <c r="H64" s="47">
        <f t="shared" si="23"/>
        <v>3.1662625700544536</v>
      </c>
      <c r="I64" s="47">
        <f t="shared" si="23"/>
        <v>3.4385662952562126</v>
      </c>
      <c r="J64" s="47">
        <f t="shared" si="23"/>
        <v>4.169125736810276</v>
      </c>
      <c r="K64" s="47"/>
      <c r="N64" s="35"/>
      <c r="O64" s="78"/>
      <c r="P64" s="44"/>
      <c r="Q64" s="44"/>
      <c r="R64" s="44"/>
      <c r="S64" s="44"/>
      <c r="T64" s="44"/>
      <c r="U64" s="44"/>
    </row>
    <row r="65" spans="1:21" ht="18.75" customHeight="1">
      <c r="A65" s="46"/>
      <c r="B65" s="45" t="s">
        <v>76</v>
      </c>
      <c r="C65" s="50">
        <v>67445</v>
      </c>
      <c r="D65" s="50">
        <v>71398</v>
      </c>
      <c r="E65" s="50">
        <v>63538</v>
      </c>
      <c r="F65" s="49">
        <f>E65-D65</f>
        <v>-7860</v>
      </c>
      <c r="G65" s="48">
        <f>100*F65/D65</f>
        <v>-11.008711728619849</v>
      </c>
      <c r="H65" s="47">
        <f t="shared" si="23"/>
        <v>26.807504272824833</v>
      </c>
      <c r="I65" s="47">
        <f t="shared" si="23"/>
        <v>26.949149983392214</v>
      </c>
      <c r="J65" s="47">
        <f t="shared" si="23"/>
        <v>23.147318338470058</v>
      </c>
      <c r="K65" s="47"/>
      <c r="N65" s="35"/>
      <c r="O65" s="78" t="s">
        <v>70</v>
      </c>
      <c r="P65" s="50">
        <f>SUM(Q65:U65)</f>
        <v>1557</v>
      </c>
      <c r="Q65" s="50">
        <v>892</v>
      </c>
      <c r="R65" s="50">
        <v>277</v>
      </c>
      <c r="S65" s="50">
        <v>23</v>
      </c>
      <c r="T65" s="50">
        <v>141</v>
      </c>
      <c r="U65" s="80">
        <v>224</v>
      </c>
    </row>
    <row r="66" spans="1:21" ht="18.75" customHeight="1">
      <c r="A66" s="46"/>
      <c r="B66" s="45"/>
      <c r="C66" s="44"/>
      <c r="D66" s="44"/>
      <c r="E66" s="44"/>
      <c r="F66" s="43"/>
      <c r="G66" s="42"/>
      <c r="H66" s="41"/>
      <c r="I66" s="41"/>
      <c r="J66" s="41"/>
      <c r="K66" s="41"/>
      <c r="N66" s="35"/>
      <c r="O66" s="78" t="s">
        <v>69</v>
      </c>
      <c r="P66" s="50">
        <v>90983</v>
      </c>
      <c r="Q66" s="50">
        <v>78542</v>
      </c>
      <c r="R66" s="50">
        <v>1526</v>
      </c>
      <c r="S66" s="50">
        <v>1042</v>
      </c>
      <c r="T66" s="50">
        <v>4513</v>
      </c>
      <c r="U66" s="50">
        <v>5357</v>
      </c>
    </row>
    <row r="67" spans="1:21" ht="18.75" customHeight="1">
      <c r="A67" s="233" t="s">
        <v>75</v>
      </c>
      <c r="B67" s="232"/>
      <c r="C67" s="50">
        <f>SUM(C68:C74)</f>
        <v>153428</v>
      </c>
      <c r="D67" s="50">
        <f>SUM(D68:D74)</f>
        <v>166920</v>
      </c>
      <c r="E67" s="50">
        <f>SUM(E68:E74)</f>
        <v>184550</v>
      </c>
      <c r="F67" s="49">
        <f aca="true" t="shared" si="24" ref="F67:F74">E67-D67</f>
        <v>17630</v>
      </c>
      <c r="G67" s="48">
        <f aca="true" t="shared" si="25" ref="G67:G74">100*F67/D67</f>
        <v>10.561945842319673</v>
      </c>
      <c r="H67" s="47">
        <f aca="true" t="shared" si="26" ref="H67:J74">100*C67/C$55</f>
        <v>60.98334591994912</v>
      </c>
      <c r="I67" s="47">
        <f t="shared" si="26"/>
        <v>63.0038952803696</v>
      </c>
      <c r="J67" s="47">
        <f t="shared" si="26"/>
        <v>67.23279925972881</v>
      </c>
      <c r="K67" s="47"/>
      <c r="N67" s="35"/>
      <c r="O67" s="78" t="s">
        <v>68</v>
      </c>
      <c r="P67" s="50">
        <f>SUM(Q67:U67)</f>
        <v>4520</v>
      </c>
      <c r="Q67" s="50">
        <v>4520</v>
      </c>
      <c r="R67" s="79" t="s">
        <v>104</v>
      </c>
      <c r="S67" s="79" t="s">
        <v>104</v>
      </c>
      <c r="T67" s="79" t="s">
        <v>104</v>
      </c>
      <c r="U67" s="79" t="s">
        <v>104</v>
      </c>
    </row>
    <row r="68" spans="1:21" ht="18.75" customHeight="1">
      <c r="A68" s="46"/>
      <c r="B68" s="51" t="s">
        <v>74</v>
      </c>
      <c r="C68" s="50">
        <v>303</v>
      </c>
      <c r="D68" s="50">
        <v>303</v>
      </c>
      <c r="E68" s="50">
        <v>382</v>
      </c>
      <c r="F68" s="49">
        <f t="shared" si="24"/>
        <v>79</v>
      </c>
      <c r="G68" s="48">
        <f t="shared" si="25"/>
        <v>26.072607260726073</v>
      </c>
      <c r="H68" s="47">
        <f t="shared" si="26"/>
        <v>0.12043403950872451</v>
      </c>
      <c r="I68" s="47">
        <f t="shared" si="26"/>
        <v>0.11436724340972915</v>
      </c>
      <c r="J68" s="47">
        <f t="shared" si="26"/>
        <v>0.1391651547939117</v>
      </c>
      <c r="K68" s="47"/>
      <c r="N68" s="35"/>
      <c r="O68" s="78"/>
      <c r="P68" s="44"/>
      <c r="Q68" s="44"/>
      <c r="R68" s="44"/>
      <c r="S68" s="44"/>
      <c r="T68" s="44"/>
      <c r="U68" s="44"/>
    </row>
    <row r="69" spans="1:21" ht="18.75" customHeight="1">
      <c r="A69" s="46"/>
      <c r="B69" s="45" t="s">
        <v>73</v>
      </c>
      <c r="C69" s="50">
        <v>4821</v>
      </c>
      <c r="D69" s="50">
        <v>5129</v>
      </c>
      <c r="E69" s="50">
        <v>5931</v>
      </c>
      <c r="F69" s="49">
        <f t="shared" si="24"/>
        <v>802</v>
      </c>
      <c r="G69" s="48">
        <f t="shared" si="25"/>
        <v>15.636576330668746</v>
      </c>
      <c r="H69" s="47">
        <f t="shared" si="26"/>
        <v>1.9162128860447554</v>
      </c>
      <c r="I69" s="47">
        <f t="shared" si="26"/>
        <v>1.935939245704623</v>
      </c>
      <c r="J69" s="47">
        <f t="shared" si="26"/>
        <v>2.1607029661850534</v>
      </c>
      <c r="K69" s="47"/>
      <c r="N69" s="77"/>
      <c r="O69" s="76" t="s">
        <v>103</v>
      </c>
      <c r="P69" s="75">
        <v>508</v>
      </c>
      <c r="Q69" s="40">
        <v>430</v>
      </c>
      <c r="R69" s="40">
        <v>8</v>
      </c>
      <c r="S69" s="40">
        <v>4</v>
      </c>
      <c r="T69" s="40">
        <v>20</v>
      </c>
      <c r="U69" s="40">
        <v>32</v>
      </c>
    </row>
    <row r="70" spans="1:21" ht="18.75" customHeight="1">
      <c r="A70" s="46"/>
      <c r="B70" s="45" t="s">
        <v>72</v>
      </c>
      <c r="C70" s="50">
        <v>64103</v>
      </c>
      <c r="D70" s="50">
        <v>66654</v>
      </c>
      <c r="E70" s="50">
        <v>71271</v>
      </c>
      <c r="F70" s="49">
        <f t="shared" si="24"/>
        <v>4617</v>
      </c>
      <c r="G70" s="48">
        <f t="shared" si="25"/>
        <v>6.926816095058061</v>
      </c>
      <c r="H70" s="47">
        <f t="shared" si="26"/>
        <v>25.479152589530585</v>
      </c>
      <c r="I70" s="47">
        <f t="shared" si="26"/>
        <v>25.15852885225111</v>
      </c>
      <c r="J70" s="47">
        <f t="shared" si="26"/>
        <v>25.964501956326913</v>
      </c>
      <c r="K70" s="47"/>
      <c r="N70" s="74" t="s">
        <v>102</v>
      </c>
      <c r="O70" s="1"/>
      <c r="P70" s="1"/>
      <c r="Q70" s="1"/>
      <c r="R70" s="1"/>
      <c r="S70" s="1"/>
      <c r="T70" s="9"/>
      <c r="U70" s="10"/>
    </row>
    <row r="71" spans="1:21" ht="18.75" customHeight="1">
      <c r="A71" s="46"/>
      <c r="B71" s="45" t="s">
        <v>71</v>
      </c>
      <c r="C71" s="50">
        <v>8415</v>
      </c>
      <c r="D71" s="50">
        <v>9892</v>
      </c>
      <c r="E71" s="50">
        <v>9906</v>
      </c>
      <c r="F71" s="49">
        <f t="shared" si="24"/>
        <v>14</v>
      </c>
      <c r="G71" s="48">
        <f t="shared" si="25"/>
        <v>0.14152850788515972</v>
      </c>
      <c r="H71" s="47">
        <f t="shared" si="26"/>
        <v>3.3447275328908144</v>
      </c>
      <c r="I71" s="47">
        <f t="shared" si="26"/>
        <v>3.7337319201618504</v>
      </c>
      <c r="J71" s="47">
        <f t="shared" si="26"/>
        <v>3.6088220507552076</v>
      </c>
      <c r="K71" s="47"/>
      <c r="N71" s="73" t="s">
        <v>101</v>
      </c>
      <c r="O71" s="1"/>
      <c r="P71" s="1"/>
      <c r="Q71" s="1"/>
      <c r="R71" s="1"/>
      <c r="S71" s="1"/>
      <c r="T71" s="9"/>
      <c r="U71" s="10"/>
    </row>
    <row r="72" spans="1:21" ht="18.75" customHeight="1">
      <c r="A72" s="46"/>
      <c r="B72" s="45" t="s">
        <v>70</v>
      </c>
      <c r="C72" s="50">
        <v>987</v>
      </c>
      <c r="D72" s="50">
        <v>1446</v>
      </c>
      <c r="E72" s="50">
        <v>1557</v>
      </c>
      <c r="F72" s="49">
        <f t="shared" si="24"/>
        <v>111</v>
      </c>
      <c r="G72" s="48">
        <f t="shared" si="25"/>
        <v>7.676348547717843</v>
      </c>
      <c r="H72" s="47">
        <f t="shared" si="26"/>
        <v>0.3923049405779244</v>
      </c>
      <c r="I72" s="47">
        <f t="shared" si="26"/>
        <v>0.5457921913216777</v>
      </c>
      <c r="J72" s="47">
        <f t="shared" si="26"/>
        <v>0.5672255131259699</v>
      </c>
      <c r="K72" s="47"/>
      <c r="N72" s="2" t="s">
        <v>56</v>
      </c>
      <c r="O72" s="1"/>
      <c r="P72" s="1"/>
      <c r="Q72" s="1"/>
      <c r="R72" s="1"/>
      <c r="S72" s="1"/>
      <c r="T72" s="1"/>
      <c r="U72" s="1"/>
    </row>
    <row r="73" spans="1:11" ht="18.75" customHeight="1">
      <c r="A73" s="46"/>
      <c r="B73" s="45" t="s">
        <v>69</v>
      </c>
      <c r="C73" s="50">
        <v>71032</v>
      </c>
      <c r="D73" s="50">
        <v>79331</v>
      </c>
      <c r="E73" s="50">
        <v>90983</v>
      </c>
      <c r="F73" s="49">
        <f t="shared" si="24"/>
        <v>11652</v>
      </c>
      <c r="G73" s="48">
        <f t="shared" si="25"/>
        <v>14.687826952893573</v>
      </c>
      <c r="H73" s="47">
        <f t="shared" si="26"/>
        <v>28.233236615127787</v>
      </c>
      <c r="I73" s="47">
        <f t="shared" si="26"/>
        <v>29.943458042697106</v>
      </c>
      <c r="J73" s="47">
        <f t="shared" si="26"/>
        <v>33.14571538904311</v>
      </c>
      <c r="K73" s="47"/>
    </row>
    <row r="74" spans="1:11" ht="18.75" customHeight="1">
      <c r="A74" s="46"/>
      <c r="B74" s="45" t="s">
        <v>68</v>
      </c>
      <c r="C74" s="50">
        <v>3767</v>
      </c>
      <c r="D74" s="50">
        <v>4165</v>
      </c>
      <c r="E74" s="50">
        <v>4520</v>
      </c>
      <c r="F74" s="49">
        <f t="shared" si="24"/>
        <v>355</v>
      </c>
      <c r="G74" s="48">
        <f t="shared" si="25"/>
        <v>8.523409363745499</v>
      </c>
      <c r="H74" s="47">
        <f t="shared" si="26"/>
        <v>1.4972773162685322</v>
      </c>
      <c r="I74" s="47">
        <f t="shared" si="26"/>
        <v>1.5720777848235046</v>
      </c>
      <c r="J74" s="47">
        <f t="shared" si="26"/>
        <v>1.6466662294986412</v>
      </c>
      <c r="K74" s="47"/>
    </row>
    <row r="75" spans="1:11" ht="18.75" customHeight="1">
      <c r="A75" s="46"/>
      <c r="B75" s="45"/>
      <c r="C75" s="44"/>
      <c r="D75" s="44"/>
      <c r="E75" s="44"/>
      <c r="F75" s="43"/>
      <c r="G75" s="42"/>
      <c r="H75" s="41"/>
      <c r="I75" s="41"/>
      <c r="J75" s="41"/>
      <c r="K75" s="41"/>
    </row>
    <row r="76" spans="1:11" ht="18.75" customHeight="1">
      <c r="A76" s="229" t="s">
        <v>67</v>
      </c>
      <c r="B76" s="230"/>
      <c r="C76" s="40">
        <v>266</v>
      </c>
      <c r="D76" s="40">
        <v>375</v>
      </c>
      <c r="E76" s="40">
        <v>508</v>
      </c>
      <c r="F76" s="39">
        <f>E76-D76</f>
        <v>133</v>
      </c>
      <c r="G76" s="38">
        <f>100*F76/D76</f>
        <v>35.46666666666667</v>
      </c>
      <c r="H76" s="37">
        <f>100*C76/C$55</f>
        <v>0.10572757263802218</v>
      </c>
      <c r="I76" s="37">
        <f>100*D76/D$55</f>
        <v>0.14154361808134794</v>
      </c>
      <c r="J76" s="37">
        <f>100*E76/E$55</f>
        <v>0.18506779747462604</v>
      </c>
      <c r="K76" s="47"/>
    </row>
    <row r="77" spans="1:11" ht="18.75" customHeight="1">
      <c r="A77" s="35" t="s">
        <v>56</v>
      </c>
      <c r="B77" s="35"/>
      <c r="C77" s="35"/>
      <c r="D77" s="35"/>
      <c r="E77" s="35"/>
      <c r="F77" s="36"/>
      <c r="G77" s="36"/>
      <c r="H77" s="35"/>
      <c r="I77" s="35"/>
      <c r="J77" s="35"/>
      <c r="K77" s="35"/>
    </row>
  </sheetData>
  <sheetProtection/>
  <mergeCells count="29">
    <mergeCell ref="A1:B1"/>
    <mergeCell ref="A3:J3"/>
    <mergeCell ref="F6:G7"/>
    <mergeCell ref="A4:J4"/>
    <mergeCell ref="C6:E7"/>
    <mergeCell ref="H6:J7"/>
    <mergeCell ref="A6:B8"/>
    <mergeCell ref="A39:B39"/>
    <mergeCell ref="A9:B9"/>
    <mergeCell ref="A11:B11"/>
    <mergeCell ref="A16:B16"/>
    <mergeCell ref="A21:B21"/>
    <mergeCell ref="A30:B30"/>
    <mergeCell ref="A34:B34"/>
    <mergeCell ref="A76:B76"/>
    <mergeCell ref="A44:B44"/>
    <mergeCell ref="A53:B53"/>
    <mergeCell ref="A57:B57"/>
    <mergeCell ref="A62:B62"/>
    <mergeCell ref="A67:B67"/>
    <mergeCell ref="T1:U1"/>
    <mergeCell ref="N3:U3"/>
    <mergeCell ref="N9:O9"/>
    <mergeCell ref="N30:O30"/>
    <mergeCell ref="U6:U8"/>
    <mergeCell ref="N6:O8"/>
    <mergeCell ref="N4:U4"/>
    <mergeCell ref="Q6:Q8"/>
    <mergeCell ref="R6:R8"/>
  </mergeCells>
  <printOptions horizontalCentered="1"/>
  <pageMargins left="0.5118110236220472" right="0.5118110236220472" top="0.5511811023622047" bottom="0.35433070866141736" header="0" footer="0"/>
  <pageSetup fitToHeight="1" fitToWidth="1" horizontalDpi="600" verticalDpi="6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45">
      <selection activeCell="L65" sqref="L65"/>
    </sheetView>
  </sheetViews>
  <sheetFormatPr defaultColWidth="10.59765625" defaultRowHeight="18.75" customHeight="1"/>
  <cols>
    <col min="1" max="2" width="11.8984375" style="0" customWidth="1"/>
    <col min="3" max="12" width="10.59765625" style="0" customWidth="1"/>
    <col min="13" max="13" width="3.09765625" style="0" customWidth="1"/>
    <col min="14" max="14" width="18.69921875" style="0" customWidth="1"/>
    <col min="15" max="18" width="10.59765625" style="0" customWidth="1"/>
    <col min="19" max="19" width="13.09765625" style="0" customWidth="1"/>
  </cols>
  <sheetData>
    <row r="1" spans="1:21" ht="18.75" customHeight="1">
      <c r="A1" s="286" t="s">
        <v>144</v>
      </c>
      <c r="B1" s="287"/>
      <c r="C1" s="96"/>
      <c r="D1" s="96"/>
      <c r="E1" s="96"/>
      <c r="F1" s="96"/>
      <c r="G1" s="96"/>
      <c r="H1" s="96"/>
      <c r="I1" s="96"/>
      <c r="J1" s="96"/>
      <c r="K1" s="96"/>
      <c r="L1" s="96"/>
      <c r="M1" s="96"/>
      <c r="N1" s="96"/>
      <c r="O1" s="96"/>
      <c r="P1" s="96"/>
      <c r="Q1" s="96"/>
      <c r="R1" s="96"/>
      <c r="S1" s="96"/>
      <c r="T1" s="250" t="s">
        <v>182</v>
      </c>
      <c r="U1" s="251"/>
    </row>
    <row r="2" spans="1:21" ht="18.75" customHeight="1">
      <c r="A2" s="96"/>
      <c r="B2" s="96"/>
      <c r="C2" s="96"/>
      <c r="D2" s="96"/>
      <c r="E2" s="96"/>
      <c r="F2" s="96"/>
      <c r="G2" s="96"/>
      <c r="H2" s="96"/>
      <c r="I2" s="96"/>
      <c r="J2" s="96"/>
      <c r="K2" s="96"/>
      <c r="L2" s="96"/>
      <c r="M2" s="96"/>
      <c r="N2" s="96"/>
      <c r="O2" s="96"/>
      <c r="P2" s="96"/>
      <c r="Q2" s="96"/>
      <c r="R2" s="96"/>
      <c r="S2" s="96"/>
      <c r="T2" s="96"/>
      <c r="U2" s="96"/>
    </row>
    <row r="3" spans="1:21" ht="18.75" customHeight="1">
      <c r="A3" s="200" t="s">
        <v>143</v>
      </c>
      <c r="B3" s="200"/>
      <c r="C3" s="200"/>
      <c r="D3" s="200"/>
      <c r="E3" s="200"/>
      <c r="F3" s="200"/>
      <c r="G3" s="200"/>
      <c r="H3" s="200"/>
      <c r="I3" s="200"/>
      <c r="J3" s="200"/>
      <c r="K3" s="113"/>
      <c r="L3" s="113"/>
      <c r="M3" s="200" t="s">
        <v>183</v>
      </c>
      <c r="N3" s="200"/>
      <c r="O3" s="200"/>
      <c r="P3" s="200"/>
      <c r="Q3" s="200"/>
      <c r="R3" s="200"/>
      <c r="S3" s="200"/>
      <c r="T3" s="200"/>
      <c r="U3" s="200"/>
    </row>
    <row r="4" spans="1:21" ht="18.75" customHeight="1" thickBot="1">
      <c r="A4" s="223" t="s">
        <v>151</v>
      </c>
      <c r="B4" s="223"/>
      <c r="C4" s="223"/>
      <c r="D4" s="223"/>
      <c r="E4" s="223"/>
      <c r="F4" s="223"/>
      <c r="G4" s="223"/>
      <c r="H4" s="223"/>
      <c r="I4" s="223"/>
      <c r="J4" s="223"/>
      <c r="K4" s="114"/>
      <c r="L4" s="114"/>
      <c r="M4" s="96"/>
      <c r="N4" s="96"/>
      <c r="O4" s="96"/>
      <c r="P4" s="96"/>
      <c r="Q4" s="96"/>
      <c r="R4" s="96"/>
      <c r="S4" s="96"/>
      <c r="T4" s="96"/>
      <c r="U4" s="96"/>
    </row>
    <row r="5" spans="1:21" ht="18.75" customHeight="1" thickBot="1">
      <c r="A5" s="112"/>
      <c r="B5" s="112"/>
      <c r="C5" s="112"/>
      <c r="D5" s="112"/>
      <c r="E5" s="112"/>
      <c r="F5" s="112"/>
      <c r="G5" s="112"/>
      <c r="H5" s="112"/>
      <c r="I5" s="111"/>
      <c r="J5" s="111"/>
      <c r="M5" s="257" t="s">
        <v>181</v>
      </c>
      <c r="N5" s="208"/>
      <c r="O5" s="228" t="s">
        <v>180</v>
      </c>
      <c r="P5" s="258" t="s">
        <v>179</v>
      </c>
      <c r="Q5" s="259"/>
      <c r="R5" s="206" t="s">
        <v>178</v>
      </c>
      <c r="S5" s="262"/>
      <c r="T5" s="262"/>
      <c r="U5" s="262"/>
    </row>
    <row r="6" spans="1:21" ht="18.75" customHeight="1">
      <c r="A6" s="220" t="s">
        <v>145</v>
      </c>
      <c r="B6" s="277"/>
      <c r="C6" s="258" t="s">
        <v>142</v>
      </c>
      <c r="D6" s="288"/>
      <c r="E6" s="288"/>
      <c r="F6" s="244"/>
      <c r="G6" s="243" t="s">
        <v>141</v>
      </c>
      <c r="H6" s="244"/>
      <c r="I6" s="243" t="s">
        <v>140</v>
      </c>
      <c r="J6" s="288"/>
      <c r="M6" s="211"/>
      <c r="N6" s="212"/>
      <c r="O6" s="227"/>
      <c r="P6" s="128" t="s">
        <v>177</v>
      </c>
      <c r="Q6" s="128" t="s">
        <v>176</v>
      </c>
      <c r="R6" s="65" t="s">
        <v>175</v>
      </c>
      <c r="S6" s="130" t="s">
        <v>174</v>
      </c>
      <c r="T6" s="108" t="s">
        <v>173</v>
      </c>
      <c r="U6" s="127" t="s">
        <v>184</v>
      </c>
    </row>
    <row r="7" spans="1:21" ht="18.75" customHeight="1">
      <c r="A7" s="223"/>
      <c r="B7" s="278"/>
      <c r="C7" s="291" t="s">
        <v>135</v>
      </c>
      <c r="D7" s="292" t="s">
        <v>134</v>
      </c>
      <c r="E7" s="293"/>
      <c r="F7" s="294"/>
      <c r="G7" s="283" t="s">
        <v>133</v>
      </c>
      <c r="H7" s="285" t="s">
        <v>132</v>
      </c>
      <c r="I7" s="283" t="s">
        <v>133</v>
      </c>
      <c r="J7" s="290" t="s">
        <v>132</v>
      </c>
      <c r="M7" s="121"/>
      <c r="N7" s="12"/>
      <c r="O7" s="126" t="s">
        <v>172</v>
      </c>
      <c r="P7" s="120" t="s">
        <v>172</v>
      </c>
      <c r="Q7" s="120" t="s">
        <v>172</v>
      </c>
      <c r="R7" s="120" t="s">
        <v>171</v>
      </c>
      <c r="S7" s="125" t="s">
        <v>171</v>
      </c>
      <c r="T7" s="125" t="s">
        <v>171</v>
      </c>
      <c r="U7" s="125" t="s">
        <v>171</v>
      </c>
    </row>
    <row r="8" spans="1:21" ht="18.75" customHeight="1">
      <c r="A8" s="279"/>
      <c r="B8" s="280"/>
      <c r="C8" s="227"/>
      <c r="D8" s="65" t="s">
        <v>2</v>
      </c>
      <c r="E8" s="65" t="s">
        <v>5</v>
      </c>
      <c r="F8" s="65" t="s">
        <v>6</v>
      </c>
      <c r="G8" s="227"/>
      <c r="H8" s="191"/>
      <c r="I8" s="227"/>
      <c r="J8" s="190"/>
      <c r="M8" s="265" t="s">
        <v>170</v>
      </c>
      <c r="N8" s="199"/>
      <c r="O8" s="10">
        <f>SUM(P8:Q8)</f>
        <v>500</v>
      </c>
      <c r="P8" s="10">
        <v>405</v>
      </c>
      <c r="Q8" s="10">
        <v>95</v>
      </c>
      <c r="R8" s="10">
        <v>2505</v>
      </c>
      <c r="S8" s="10">
        <v>635</v>
      </c>
      <c r="T8" s="10">
        <v>12</v>
      </c>
      <c r="U8" s="10">
        <v>734</v>
      </c>
    </row>
    <row r="9" spans="1:21" ht="18.75" customHeight="1">
      <c r="A9" s="281" t="s">
        <v>131</v>
      </c>
      <c r="B9" s="282"/>
      <c r="C9" s="107">
        <f aca="true" t="shared" si="0" ref="C9:D12">SUM(G9,I9,C32,E32,G32,I32)</f>
        <v>802</v>
      </c>
      <c r="D9" s="106">
        <f t="shared" si="0"/>
        <v>101485</v>
      </c>
      <c r="E9" s="80">
        <v>65378</v>
      </c>
      <c r="F9" s="80">
        <v>36107</v>
      </c>
      <c r="G9" s="80">
        <v>281</v>
      </c>
      <c r="H9" s="80">
        <v>3948</v>
      </c>
      <c r="I9" s="80">
        <v>261</v>
      </c>
      <c r="J9" s="80">
        <v>15196</v>
      </c>
      <c r="M9" s="252">
        <v>6</v>
      </c>
      <c r="N9" s="253"/>
      <c r="O9" s="10">
        <f>SUM(P9:Q9)</f>
        <v>357</v>
      </c>
      <c r="P9" s="10">
        <v>263</v>
      </c>
      <c r="Q9" s="10">
        <v>94</v>
      </c>
      <c r="R9" s="10">
        <v>2151</v>
      </c>
      <c r="S9" s="10">
        <v>472</v>
      </c>
      <c r="T9" s="10">
        <v>3</v>
      </c>
      <c r="U9" s="10">
        <v>731</v>
      </c>
    </row>
    <row r="10" spans="1:21" ht="18.75" customHeight="1">
      <c r="A10" s="105"/>
      <c r="B10" s="104" t="s">
        <v>146</v>
      </c>
      <c r="C10" s="98">
        <f t="shared" si="0"/>
        <v>805</v>
      </c>
      <c r="D10" s="80">
        <f t="shared" si="0"/>
        <v>102869</v>
      </c>
      <c r="E10" s="80">
        <v>66685</v>
      </c>
      <c r="F10" s="80">
        <v>36184</v>
      </c>
      <c r="G10" s="80">
        <v>282</v>
      </c>
      <c r="H10" s="80">
        <v>3861</v>
      </c>
      <c r="I10" s="80">
        <v>262</v>
      </c>
      <c r="J10" s="80">
        <v>15296</v>
      </c>
      <c r="M10" s="252">
        <v>7</v>
      </c>
      <c r="N10" s="253"/>
      <c r="O10" s="10">
        <f>SUM(P10:Q10)</f>
        <v>382</v>
      </c>
      <c r="P10" s="10">
        <v>265</v>
      </c>
      <c r="Q10" s="10">
        <v>117</v>
      </c>
      <c r="R10" s="10">
        <v>2358</v>
      </c>
      <c r="S10" s="10">
        <v>528</v>
      </c>
      <c r="T10" s="10">
        <v>14</v>
      </c>
      <c r="U10" s="10">
        <v>1118</v>
      </c>
    </row>
    <row r="11" spans="1:21" ht="18.75" customHeight="1">
      <c r="A11" s="105"/>
      <c r="B11" s="104" t="s">
        <v>147</v>
      </c>
      <c r="C11" s="98">
        <f t="shared" si="0"/>
        <v>798</v>
      </c>
      <c r="D11" s="80">
        <f t="shared" si="0"/>
        <v>102004</v>
      </c>
      <c r="E11" s="80">
        <v>65893</v>
      </c>
      <c r="F11" s="80">
        <v>36111</v>
      </c>
      <c r="G11" s="80">
        <v>285</v>
      </c>
      <c r="H11" s="80">
        <v>4199</v>
      </c>
      <c r="I11" s="80">
        <v>263</v>
      </c>
      <c r="J11" s="80">
        <v>16189</v>
      </c>
      <c r="M11" s="252">
        <v>8</v>
      </c>
      <c r="N11" s="253"/>
      <c r="O11" s="10">
        <f>SUM(P11:Q11)</f>
        <v>405</v>
      </c>
      <c r="P11" s="10">
        <v>263</v>
      </c>
      <c r="Q11" s="10">
        <v>142</v>
      </c>
      <c r="R11" s="10">
        <v>2434</v>
      </c>
      <c r="S11" s="10">
        <v>578</v>
      </c>
      <c r="T11" s="10">
        <v>3</v>
      </c>
      <c r="U11" s="10">
        <v>1135</v>
      </c>
    </row>
    <row r="12" spans="1:21" ht="18.75" customHeight="1">
      <c r="A12" s="105"/>
      <c r="B12" s="104" t="s">
        <v>148</v>
      </c>
      <c r="C12" s="98">
        <f t="shared" si="0"/>
        <v>798</v>
      </c>
      <c r="D12" s="80">
        <f t="shared" si="0"/>
        <v>100450</v>
      </c>
      <c r="E12" s="80">
        <v>65192</v>
      </c>
      <c r="F12" s="80">
        <v>35258</v>
      </c>
      <c r="G12" s="80">
        <v>278</v>
      </c>
      <c r="H12" s="80">
        <v>3718</v>
      </c>
      <c r="I12" s="80">
        <v>270</v>
      </c>
      <c r="J12" s="80">
        <v>15490</v>
      </c>
      <c r="M12" s="266">
        <v>9</v>
      </c>
      <c r="N12" s="267"/>
      <c r="O12" s="20">
        <f aca="true" t="shared" si="1" ref="O12:U12">SUM(O14:O28)</f>
        <v>408</v>
      </c>
      <c r="P12" s="20">
        <f t="shared" si="1"/>
        <v>277</v>
      </c>
      <c r="Q12" s="20">
        <f t="shared" si="1"/>
        <v>131</v>
      </c>
      <c r="R12" s="20">
        <f t="shared" si="1"/>
        <v>2594</v>
      </c>
      <c r="S12" s="20">
        <f t="shared" si="1"/>
        <v>697</v>
      </c>
      <c r="T12" s="20">
        <f t="shared" si="1"/>
        <v>15</v>
      </c>
      <c r="U12" s="20">
        <f t="shared" si="1"/>
        <v>1320</v>
      </c>
    </row>
    <row r="13" spans="1:21" ht="18.75" customHeight="1">
      <c r="A13" s="103"/>
      <c r="B13" s="102" t="s">
        <v>149</v>
      </c>
      <c r="C13" s="101">
        <f aca="true" t="shared" si="2" ref="C13:J13">SUM(C15:C26)</f>
        <v>782</v>
      </c>
      <c r="D13" s="56">
        <f t="shared" si="2"/>
        <v>96994</v>
      </c>
      <c r="E13" s="56">
        <f t="shared" si="2"/>
        <v>63438</v>
      </c>
      <c r="F13" s="56">
        <f t="shared" si="2"/>
        <v>33556</v>
      </c>
      <c r="G13" s="56">
        <f t="shared" si="2"/>
        <v>279</v>
      </c>
      <c r="H13" s="56">
        <f t="shared" si="2"/>
        <v>3849</v>
      </c>
      <c r="I13" s="56">
        <f t="shared" si="2"/>
        <v>257</v>
      </c>
      <c r="J13" s="56">
        <f t="shared" si="2"/>
        <v>14750</v>
      </c>
      <c r="M13" s="121"/>
      <c r="N13" s="12"/>
      <c r="O13" s="5"/>
      <c r="P13" s="5"/>
      <c r="Q13" s="5"/>
      <c r="R13" s="5"/>
      <c r="S13" s="5"/>
      <c r="T13" s="5"/>
      <c r="U13" s="5"/>
    </row>
    <row r="14" spans="1:21" ht="18.75" customHeight="1">
      <c r="A14" s="44"/>
      <c r="B14" s="89"/>
      <c r="C14" s="44"/>
      <c r="D14" s="44"/>
      <c r="E14" s="44"/>
      <c r="F14" s="44"/>
      <c r="G14" s="44"/>
      <c r="H14" s="100"/>
      <c r="I14" s="44"/>
      <c r="J14" s="44"/>
      <c r="M14" s="263" t="s">
        <v>185</v>
      </c>
      <c r="N14" s="264"/>
      <c r="O14" s="10">
        <f>SUM(P14:Q14)</f>
        <v>42</v>
      </c>
      <c r="P14" s="10">
        <v>26</v>
      </c>
      <c r="Q14" s="96">
        <v>16</v>
      </c>
      <c r="R14" s="10">
        <v>265</v>
      </c>
      <c r="S14" s="10">
        <v>51</v>
      </c>
      <c r="T14" s="10">
        <v>1</v>
      </c>
      <c r="U14" s="10">
        <v>160</v>
      </c>
    </row>
    <row r="15" spans="1:21" ht="18.75" customHeight="1">
      <c r="A15" s="271" t="s">
        <v>130</v>
      </c>
      <c r="B15" s="272"/>
      <c r="C15" s="98">
        <f>SUM(G15,I15,C38,E38,G38,I38)</f>
        <v>2</v>
      </c>
      <c r="D15" s="80">
        <f>SUM(H15,J15,D38,F38,H38,J38)</f>
        <v>18</v>
      </c>
      <c r="E15" s="80">
        <v>17</v>
      </c>
      <c r="F15" s="80">
        <v>1</v>
      </c>
      <c r="G15" s="80">
        <v>2</v>
      </c>
      <c r="H15" s="80">
        <v>18</v>
      </c>
      <c r="I15" s="99" t="s">
        <v>121</v>
      </c>
      <c r="J15" s="99" t="s">
        <v>121</v>
      </c>
      <c r="M15" s="260" t="s">
        <v>187</v>
      </c>
      <c r="N15" s="261"/>
      <c r="O15" s="10">
        <f>SUM(P15:Q15)</f>
        <v>33</v>
      </c>
      <c r="P15" s="10">
        <v>20</v>
      </c>
      <c r="Q15" s="96">
        <v>13</v>
      </c>
      <c r="R15" s="10">
        <v>203</v>
      </c>
      <c r="S15" s="10">
        <v>58</v>
      </c>
      <c r="T15" s="120" t="s">
        <v>154</v>
      </c>
      <c r="U15" s="10">
        <v>61</v>
      </c>
    </row>
    <row r="16" spans="1:21" ht="18.75" customHeight="1">
      <c r="A16" s="271" t="s">
        <v>129</v>
      </c>
      <c r="B16" s="272"/>
      <c r="C16" s="99" t="s">
        <v>121</v>
      </c>
      <c r="D16" s="99" t="s">
        <v>121</v>
      </c>
      <c r="E16" s="99" t="s">
        <v>121</v>
      </c>
      <c r="F16" s="99" t="s">
        <v>121</v>
      </c>
      <c r="G16" s="99" t="s">
        <v>121</v>
      </c>
      <c r="H16" s="99" t="s">
        <v>121</v>
      </c>
      <c r="I16" s="99" t="s">
        <v>121</v>
      </c>
      <c r="J16" s="99" t="s">
        <v>121</v>
      </c>
      <c r="M16" s="260" t="s">
        <v>188</v>
      </c>
      <c r="N16" s="261"/>
      <c r="O16" s="10">
        <f>SUM(P16:Q16)</f>
        <v>19</v>
      </c>
      <c r="P16" s="10">
        <v>14</v>
      </c>
      <c r="Q16" s="96">
        <v>5</v>
      </c>
      <c r="R16" s="10">
        <v>171</v>
      </c>
      <c r="S16" s="10">
        <v>43</v>
      </c>
      <c r="T16" s="120">
        <v>7</v>
      </c>
      <c r="U16" s="10">
        <v>105</v>
      </c>
    </row>
    <row r="17" spans="1:21" ht="18.75" customHeight="1">
      <c r="A17" s="271" t="s">
        <v>128</v>
      </c>
      <c r="B17" s="272"/>
      <c r="C17" s="98">
        <f aca="true" t="shared" si="3" ref="C17:D22">SUM(G17,I17,C40,E40,G40,I40)</f>
        <v>18</v>
      </c>
      <c r="D17" s="80">
        <f t="shared" si="3"/>
        <v>2841</v>
      </c>
      <c r="E17" s="80">
        <v>2591</v>
      </c>
      <c r="F17" s="80">
        <v>250</v>
      </c>
      <c r="G17" s="80">
        <v>5</v>
      </c>
      <c r="H17" s="80">
        <v>80</v>
      </c>
      <c r="I17" s="80">
        <v>7</v>
      </c>
      <c r="J17" s="80">
        <v>433</v>
      </c>
      <c r="M17" s="255"/>
      <c r="N17" s="256"/>
      <c r="O17" s="5"/>
      <c r="P17" s="5"/>
      <c r="Q17" s="96"/>
      <c r="R17" s="5"/>
      <c r="S17" s="5"/>
      <c r="T17" s="5"/>
      <c r="U17" s="5"/>
    </row>
    <row r="18" spans="1:21" ht="18.75" customHeight="1">
      <c r="A18" s="271" t="s">
        <v>127</v>
      </c>
      <c r="B18" s="272"/>
      <c r="C18" s="98">
        <f t="shared" si="3"/>
        <v>228</v>
      </c>
      <c r="D18" s="80">
        <f t="shared" si="3"/>
        <v>27399</v>
      </c>
      <c r="E18" s="80">
        <v>20269</v>
      </c>
      <c r="F18" s="80">
        <v>7130</v>
      </c>
      <c r="G18" s="80">
        <v>83</v>
      </c>
      <c r="H18" s="80">
        <v>1139</v>
      </c>
      <c r="I18" s="80">
        <v>86</v>
      </c>
      <c r="J18" s="80">
        <v>4557</v>
      </c>
      <c r="M18" s="260" t="s">
        <v>189</v>
      </c>
      <c r="N18" s="261"/>
      <c r="O18" s="10">
        <f>SUM(P18:Q18)</f>
        <v>29</v>
      </c>
      <c r="P18" s="10">
        <v>20</v>
      </c>
      <c r="Q18" s="96">
        <v>9</v>
      </c>
      <c r="R18" s="10">
        <v>167</v>
      </c>
      <c r="S18" s="10">
        <v>23</v>
      </c>
      <c r="T18" s="120" t="s">
        <v>154</v>
      </c>
      <c r="U18" s="10">
        <v>68</v>
      </c>
    </row>
    <row r="19" spans="1:21" ht="18.75" customHeight="1">
      <c r="A19" s="271" t="s">
        <v>74</v>
      </c>
      <c r="B19" s="272"/>
      <c r="C19" s="98">
        <f t="shared" si="3"/>
        <v>12</v>
      </c>
      <c r="D19" s="80">
        <f t="shared" si="3"/>
        <v>2087</v>
      </c>
      <c r="E19" s="80">
        <v>1874</v>
      </c>
      <c r="F19" s="80">
        <v>213</v>
      </c>
      <c r="G19" s="80">
        <v>1</v>
      </c>
      <c r="H19" s="80">
        <v>23</v>
      </c>
      <c r="I19" s="80">
        <v>4</v>
      </c>
      <c r="J19" s="80">
        <v>221</v>
      </c>
      <c r="M19" s="260" t="s">
        <v>190</v>
      </c>
      <c r="N19" s="261"/>
      <c r="O19" s="10">
        <f>SUM(P19:Q19)</f>
        <v>15</v>
      </c>
      <c r="P19" s="10">
        <v>9</v>
      </c>
      <c r="Q19" s="96">
        <v>6</v>
      </c>
      <c r="R19" s="10">
        <v>64</v>
      </c>
      <c r="S19" s="10">
        <v>13</v>
      </c>
      <c r="T19" s="120" t="s">
        <v>154</v>
      </c>
      <c r="U19" s="10">
        <v>18</v>
      </c>
    </row>
    <row r="20" spans="1:21" ht="18.75" customHeight="1">
      <c r="A20" s="271" t="s">
        <v>126</v>
      </c>
      <c r="B20" s="272"/>
      <c r="C20" s="98">
        <f t="shared" si="3"/>
        <v>145</v>
      </c>
      <c r="D20" s="80">
        <f t="shared" si="3"/>
        <v>15304</v>
      </c>
      <c r="E20" s="80">
        <v>13646</v>
      </c>
      <c r="F20" s="80">
        <v>1658</v>
      </c>
      <c r="G20" s="80">
        <v>64</v>
      </c>
      <c r="H20" s="80">
        <v>886</v>
      </c>
      <c r="I20" s="80">
        <v>38</v>
      </c>
      <c r="J20" s="80">
        <v>2194</v>
      </c>
      <c r="M20" s="260" t="s">
        <v>191</v>
      </c>
      <c r="N20" s="261"/>
      <c r="O20" s="10">
        <f>SUM(P20:Q20)</f>
        <v>36</v>
      </c>
      <c r="P20" s="10">
        <v>27</v>
      </c>
      <c r="Q20" s="96">
        <v>9</v>
      </c>
      <c r="R20" s="10">
        <v>169</v>
      </c>
      <c r="S20" s="10">
        <v>60</v>
      </c>
      <c r="T20" s="120" t="s">
        <v>154</v>
      </c>
      <c r="U20" s="10">
        <v>47</v>
      </c>
    </row>
    <row r="21" spans="1:21" ht="18.75" customHeight="1">
      <c r="A21" s="271" t="s">
        <v>72</v>
      </c>
      <c r="B21" s="272"/>
      <c r="C21" s="98">
        <f t="shared" si="3"/>
        <v>89</v>
      </c>
      <c r="D21" s="80">
        <f t="shared" si="3"/>
        <v>7404</v>
      </c>
      <c r="E21" s="80">
        <v>4587</v>
      </c>
      <c r="F21" s="80">
        <v>2817</v>
      </c>
      <c r="G21" s="80">
        <v>38</v>
      </c>
      <c r="H21" s="80">
        <v>478</v>
      </c>
      <c r="I21" s="80">
        <v>30</v>
      </c>
      <c r="J21" s="80">
        <v>1988</v>
      </c>
      <c r="M21" s="255"/>
      <c r="N21" s="256"/>
      <c r="O21" s="5"/>
      <c r="P21" s="5"/>
      <c r="Q21" s="96"/>
      <c r="R21" s="5"/>
      <c r="S21" s="5"/>
      <c r="T21" s="5"/>
      <c r="U21" s="5"/>
    </row>
    <row r="22" spans="1:21" ht="18.75" customHeight="1">
      <c r="A22" s="271" t="s">
        <v>125</v>
      </c>
      <c r="B22" s="272"/>
      <c r="C22" s="98">
        <f t="shared" si="3"/>
        <v>74</v>
      </c>
      <c r="D22" s="80">
        <f t="shared" si="3"/>
        <v>10251</v>
      </c>
      <c r="E22" s="80">
        <v>4069</v>
      </c>
      <c r="F22" s="80">
        <v>6182</v>
      </c>
      <c r="G22" s="80">
        <v>24</v>
      </c>
      <c r="H22" s="80">
        <v>408</v>
      </c>
      <c r="I22" s="80">
        <v>26</v>
      </c>
      <c r="J22" s="80">
        <v>1523</v>
      </c>
      <c r="M22" s="260" t="s">
        <v>192</v>
      </c>
      <c r="N22" s="261"/>
      <c r="O22" s="10">
        <f>SUM(P22:Q22)</f>
        <v>27</v>
      </c>
      <c r="P22" s="10">
        <v>14</v>
      </c>
      <c r="Q22" s="96">
        <v>13</v>
      </c>
      <c r="R22" s="10">
        <v>175</v>
      </c>
      <c r="S22" s="10">
        <v>29</v>
      </c>
      <c r="T22" s="120">
        <v>1</v>
      </c>
      <c r="U22" s="10">
        <v>102</v>
      </c>
    </row>
    <row r="23" spans="1:21" ht="18.75" customHeight="1">
      <c r="A23" s="271" t="s">
        <v>124</v>
      </c>
      <c r="B23" s="272"/>
      <c r="C23" s="99" t="s">
        <v>121</v>
      </c>
      <c r="D23" s="99" t="s">
        <v>121</v>
      </c>
      <c r="E23" s="99" t="s">
        <v>121</v>
      </c>
      <c r="F23" s="99" t="s">
        <v>121</v>
      </c>
      <c r="G23" s="99" t="s">
        <v>121</v>
      </c>
      <c r="H23" s="99" t="s">
        <v>121</v>
      </c>
      <c r="I23" s="99" t="s">
        <v>121</v>
      </c>
      <c r="J23" s="99" t="s">
        <v>121</v>
      </c>
      <c r="M23" s="260" t="s">
        <v>193</v>
      </c>
      <c r="N23" s="261"/>
      <c r="O23" s="10">
        <f>SUM(P23:Q23)</f>
        <v>28</v>
      </c>
      <c r="P23" s="10">
        <v>20</v>
      </c>
      <c r="Q23" s="96">
        <v>8</v>
      </c>
      <c r="R23" s="10">
        <v>167</v>
      </c>
      <c r="S23" s="10">
        <v>53</v>
      </c>
      <c r="T23" s="120" t="s">
        <v>154</v>
      </c>
      <c r="U23" s="10">
        <v>103</v>
      </c>
    </row>
    <row r="24" spans="1:21" ht="18.75" customHeight="1">
      <c r="A24" s="271" t="s">
        <v>123</v>
      </c>
      <c r="B24" s="272"/>
      <c r="C24" s="98">
        <f aca="true" t="shared" si="4" ref="C24:D26">SUM(G24,I24,C47,E47,G47,I47)</f>
        <v>142</v>
      </c>
      <c r="D24" s="80">
        <f t="shared" si="4"/>
        <v>17611</v>
      </c>
      <c r="E24" s="80">
        <v>7764</v>
      </c>
      <c r="F24" s="80">
        <v>9847</v>
      </c>
      <c r="G24" s="80">
        <v>48</v>
      </c>
      <c r="H24" s="80">
        <v>609</v>
      </c>
      <c r="I24" s="80">
        <v>45</v>
      </c>
      <c r="J24" s="80">
        <v>2467</v>
      </c>
      <c r="M24" s="260" t="s">
        <v>194</v>
      </c>
      <c r="N24" s="261"/>
      <c r="O24" s="10">
        <f>SUM(P24:Q24)</f>
        <v>33</v>
      </c>
      <c r="P24" s="10">
        <v>24</v>
      </c>
      <c r="Q24" s="96">
        <v>9</v>
      </c>
      <c r="R24" s="10">
        <v>269</v>
      </c>
      <c r="S24" s="10">
        <v>107</v>
      </c>
      <c r="T24" s="120">
        <v>3</v>
      </c>
      <c r="U24" s="10">
        <v>172</v>
      </c>
    </row>
    <row r="25" spans="1:21" ht="18.75" customHeight="1">
      <c r="A25" s="271" t="s">
        <v>122</v>
      </c>
      <c r="B25" s="272"/>
      <c r="C25" s="98">
        <f t="shared" si="4"/>
        <v>71</v>
      </c>
      <c r="D25" s="80">
        <f t="shared" si="4"/>
        <v>14064</v>
      </c>
      <c r="E25" s="80">
        <v>8609</v>
      </c>
      <c r="F25" s="80">
        <v>5455</v>
      </c>
      <c r="G25" s="80">
        <v>13</v>
      </c>
      <c r="H25" s="80">
        <v>193</v>
      </c>
      <c r="I25" s="80">
        <v>21</v>
      </c>
      <c r="J25" s="80">
        <v>1367</v>
      </c>
      <c r="M25" s="121"/>
      <c r="N25" s="12"/>
      <c r="O25" s="5"/>
      <c r="P25" s="5"/>
      <c r="Q25" s="96"/>
      <c r="R25" s="5"/>
      <c r="S25" s="5"/>
      <c r="T25" s="5"/>
      <c r="U25" s="5"/>
    </row>
    <row r="26" spans="1:21" ht="18.75" customHeight="1">
      <c r="A26" s="273" t="s">
        <v>67</v>
      </c>
      <c r="B26" s="274"/>
      <c r="C26" s="75">
        <f t="shared" si="4"/>
        <v>1</v>
      </c>
      <c r="D26" s="40">
        <f t="shared" si="4"/>
        <v>15</v>
      </c>
      <c r="E26" s="40">
        <v>12</v>
      </c>
      <c r="F26" s="40">
        <v>3</v>
      </c>
      <c r="G26" s="97">
        <v>1</v>
      </c>
      <c r="H26" s="97">
        <v>15</v>
      </c>
      <c r="I26" s="97" t="s">
        <v>121</v>
      </c>
      <c r="J26" s="97" t="s">
        <v>121</v>
      </c>
      <c r="M26" s="263" t="s">
        <v>186</v>
      </c>
      <c r="N26" s="270"/>
      <c r="O26" s="10">
        <f>SUM(P26:Q26)</f>
        <v>47</v>
      </c>
      <c r="P26" s="10">
        <v>32</v>
      </c>
      <c r="Q26" s="96">
        <v>15</v>
      </c>
      <c r="R26" s="10">
        <v>226</v>
      </c>
      <c r="S26" s="10">
        <v>67</v>
      </c>
      <c r="T26" s="120">
        <v>1</v>
      </c>
      <c r="U26" s="10">
        <v>125</v>
      </c>
    </row>
    <row r="27" spans="1:21" ht="18.75" customHeight="1">
      <c r="A27" s="74" t="s">
        <v>150</v>
      </c>
      <c r="B27" s="2"/>
      <c r="C27" s="2"/>
      <c r="D27" s="2"/>
      <c r="E27" s="2"/>
      <c r="F27" s="2"/>
      <c r="G27" s="2"/>
      <c r="H27" s="2"/>
      <c r="I27" s="2"/>
      <c r="J27" s="2"/>
      <c r="K27" s="96"/>
      <c r="L27" s="96"/>
      <c r="M27" s="260" t="s">
        <v>195</v>
      </c>
      <c r="N27" s="261"/>
      <c r="O27" s="10">
        <f>SUM(P27:Q27)</f>
        <v>50</v>
      </c>
      <c r="P27" s="10">
        <v>37</v>
      </c>
      <c r="Q27" s="96">
        <v>13</v>
      </c>
      <c r="R27" s="10">
        <v>321</v>
      </c>
      <c r="S27" s="10">
        <v>98</v>
      </c>
      <c r="T27" s="120">
        <v>1</v>
      </c>
      <c r="U27" s="10">
        <v>166</v>
      </c>
    </row>
    <row r="28" spans="1:21" ht="18.75" customHeight="1" thickBot="1">
      <c r="A28" s="112"/>
      <c r="B28" s="112"/>
      <c r="C28" s="96"/>
      <c r="D28" s="96"/>
      <c r="E28" s="96"/>
      <c r="F28" s="96"/>
      <c r="G28" s="96"/>
      <c r="H28" s="96"/>
      <c r="I28" s="96"/>
      <c r="J28" s="96"/>
      <c r="K28" s="96"/>
      <c r="L28" s="96"/>
      <c r="M28" s="260" t="s">
        <v>196</v>
      </c>
      <c r="N28" s="261"/>
      <c r="O28" s="10">
        <f>SUM(P28:Q28)</f>
        <v>49</v>
      </c>
      <c r="P28" s="10">
        <v>34</v>
      </c>
      <c r="Q28" s="96">
        <v>15</v>
      </c>
      <c r="R28" s="10">
        <v>397</v>
      </c>
      <c r="S28" s="10">
        <v>95</v>
      </c>
      <c r="T28" s="120">
        <v>1</v>
      </c>
      <c r="U28" s="10">
        <v>193</v>
      </c>
    </row>
    <row r="29" spans="1:21" ht="18.75" customHeight="1">
      <c r="A29" s="220" t="s">
        <v>145</v>
      </c>
      <c r="B29" s="277"/>
      <c r="C29" s="243" t="s">
        <v>139</v>
      </c>
      <c r="D29" s="244"/>
      <c r="E29" s="243" t="s">
        <v>138</v>
      </c>
      <c r="F29" s="244"/>
      <c r="G29" s="245" t="s">
        <v>137</v>
      </c>
      <c r="H29" s="246"/>
      <c r="I29" s="245" t="s">
        <v>136</v>
      </c>
      <c r="J29" s="284"/>
      <c r="K29" s="96"/>
      <c r="L29" s="96"/>
      <c r="M29" s="2"/>
      <c r="N29" s="124"/>
      <c r="O29" s="5"/>
      <c r="P29" s="5"/>
      <c r="Q29" s="96"/>
      <c r="R29" s="5"/>
      <c r="S29" s="5"/>
      <c r="T29" s="5"/>
      <c r="U29" s="5"/>
    </row>
    <row r="30" spans="1:21" ht="18.75" customHeight="1">
      <c r="A30" s="223"/>
      <c r="B30" s="278"/>
      <c r="C30" s="283" t="s">
        <v>133</v>
      </c>
      <c r="D30" s="285" t="s">
        <v>132</v>
      </c>
      <c r="E30" s="283" t="s">
        <v>133</v>
      </c>
      <c r="F30" s="285" t="s">
        <v>132</v>
      </c>
      <c r="G30" s="283" t="s">
        <v>133</v>
      </c>
      <c r="H30" s="285" t="s">
        <v>132</v>
      </c>
      <c r="I30" s="283" t="s">
        <v>133</v>
      </c>
      <c r="J30" s="289" t="s">
        <v>132</v>
      </c>
      <c r="M30" s="268" t="s">
        <v>169</v>
      </c>
      <c r="N30" s="269"/>
      <c r="O30" s="10">
        <f>SUM(P30:Q30)</f>
        <v>57</v>
      </c>
      <c r="P30" s="10">
        <v>40</v>
      </c>
      <c r="Q30" s="96">
        <v>17</v>
      </c>
      <c r="R30" s="10">
        <v>224</v>
      </c>
      <c r="S30" s="10">
        <v>69</v>
      </c>
      <c r="T30" s="120" t="s">
        <v>154</v>
      </c>
      <c r="U30" s="10">
        <v>93</v>
      </c>
    </row>
    <row r="31" spans="1:21" ht="18.75" customHeight="1">
      <c r="A31" s="279"/>
      <c r="B31" s="280"/>
      <c r="C31" s="227"/>
      <c r="D31" s="191"/>
      <c r="E31" s="227"/>
      <c r="F31" s="191"/>
      <c r="G31" s="227"/>
      <c r="H31" s="191"/>
      <c r="I31" s="227"/>
      <c r="J31" s="189"/>
      <c r="M31" s="268" t="s">
        <v>168</v>
      </c>
      <c r="N31" s="269"/>
      <c r="O31" s="10">
        <f aca="true" t="shared" si="5" ref="O31:U31">SUM(O32:O40)</f>
        <v>159</v>
      </c>
      <c r="P31" s="10">
        <f t="shared" si="5"/>
        <v>105</v>
      </c>
      <c r="Q31" s="10">
        <f t="shared" si="5"/>
        <v>54</v>
      </c>
      <c r="R31" s="10">
        <f t="shared" si="5"/>
        <v>1301</v>
      </c>
      <c r="S31" s="10">
        <f t="shared" si="5"/>
        <v>369</v>
      </c>
      <c r="T31" s="10">
        <f t="shared" si="5"/>
        <v>11</v>
      </c>
      <c r="U31" s="10">
        <f t="shared" si="5"/>
        <v>727</v>
      </c>
    </row>
    <row r="32" spans="1:21" ht="18.75" customHeight="1">
      <c r="A32" s="281" t="s">
        <v>131</v>
      </c>
      <c r="B32" s="282"/>
      <c r="C32" s="80">
        <v>183</v>
      </c>
      <c r="D32" s="80">
        <v>31239</v>
      </c>
      <c r="E32" s="80">
        <v>40</v>
      </c>
      <c r="F32" s="80">
        <v>14563</v>
      </c>
      <c r="G32" s="80">
        <v>26</v>
      </c>
      <c r="H32" s="80">
        <v>17420</v>
      </c>
      <c r="I32" s="80">
        <v>11</v>
      </c>
      <c r="J32" s="80">
        <v>19119</v>
      </c>
      <c r="M32" s="122"/>
      <c r="N32" s="12" t="s">
        <v>167</v>
      </c>
      <c r="O32" s="10">
        <f aca="true" t="shared" si="6" ref="O32:O45">SUM(P32:Q32)</f>
        <v>14</v>
      </c>
      <c r="P32" s="10">
        <v>13</v>
      </c>
      <c r="Q32" s="96">
        <v>1</v>
      </c>
      <c r="R32" s="10">
        <v>47</v>
      </c>
      <c r="S32" s="10">
        <v>19</v>
      </c>
      <c r="T32" s="120" t="s">
        <v>154</v>
      </c>
      <c r="U32" s="10">
        <v>7</v>
      </c>
    </row>
    <row r="33" spans="1:21" ht="18.75" customHeight="1">
      <c r="A33" s="105"/>
      <c r="B33" s="104" t="s">
        <v>146</v>
      </c>
      <c r="C33" s="80">
        <v>186</v>
      </c>
      <c r="D33" s="80">
        <v>32707</v>
      </c>
      <c r="E33" s="80">
        <v>37</v>
      </c>
      <c r="F33" s="80">
        <v>13368</v>
      </c>
      <c r="G33" s="80">
        <v>26</v>
      </c>
      <c r="H33" s="80">
        <v>17222</v>
      </c>
      <c r="I33" s="80">
        <v>12</v>
      </c>
      <c r="J33" s="80">
        <v>20415</v>
      </c>
      <c r="M33" s="122"/>
      <c r="N33" s="12" t="s">
        <v>166</v>
      </c>
      <c r="O33" s="10">
        <f t="shared" si="6"/>
        <v>43</v>
      </c>
      <c r="P33" s="10">
        <v>31</v>
      </c>
      <c r="Q33" s="96">
        <v>12</v>
      </c>
      <c r="R33" s="10">
        <v>291</v>
      </c>
      <c r="S33" s="10">
        <v>110</v>
      </c>
      <c r="T33" s="10">
        <v>1</v>
      </c>
      <c r="U33" s="10">
        <v>181</v>
      </c>
    </row>
    <row r="34" spans="1:21" ht="18.75" customHeight="1">
      <c r="A34" s="105"/>
      <c r="B34" s="104" t="s">
        <v>147</v>
      </c>
      <c r="C34" s="80">
        <v>175</v>
      </c>
      <c r="D34" s="80">
        <v>31626</v>
      </c>
      <c r="E34" s="80">
        <v>37</v>
      </c>
      <c r="F34" s="80">
        <v>13416</v>
      </c>
      <c r="G34" s="80">
        <v>26</v>
      </c>
      <c r="H34" s="80">
        <v>16739</v>
      </c>
      <c r="I34" s="80">
        <v>12</v>
      </c>
      <c r="J34" s="80">
        <v>19835</v>
      </c>
      <c r="M34" s="122"/>
      <c r="N34" s="123" t="s">
        <v>165</v>
      </c>
      <c r="O34" s="10">
        <f t="shared" si="6"/>
        <v>35</v>
      </c>
      <c r="P34" s="10">
        <v>21</v>
      </c>
      <c r="Q34" s="96">
        <v>14</v>
      </c>
      <c r="R34" s="10">
        <v>426</v>
      </c>
      <c r="S34" s="10">
        <v>117</v>
      </c>
      <c r="T34" s="120">
        <v>8</v>
      </c>
      <c r="U34" s="10">
        <v>303</v>
      </c>
    </row>
    <row r="35" spans="1:21" ht="18.75" customHeight="1">
      <c r="A35" s="105"/>
      <c r="B35" s="104" t="s">
        <v>148</v>
      </c>
      <c r="C35" s="80">
        <v>176</v>
      </c>
      <c r="D35" s="80">
        <v>30990</v>
      </c>
      <c r="E35" s="80">
        <v>34</v>
      </c>
      <c r="F35" s="80">
        <v>11863</v>
      </c>
      <c r="G35" s="80">
        <v>27</v>
      </c>
      <c r="H35" s="80">
        <v>17766</v>
      </c>
      <c r="I35" s="80">
        <v>13</v>
      </c>
      <c r="J35" s="80">
        <v>20623</v>
      </c>
      <c r="M35" s="122"/>
      <c r="N35" s="12" t="s">
        <v>164</v>
      </c>
      <c r="O35" s="10">
        <f t="shared" si="6"/>
        <v>9</v>
      </c>
      <c r="P35" s="10">
        <v>6</v>
      </c>
      <c r="Q35" s="96">
        <v>3</v>
      </c>
      <c r="R35" s="10">
        <v>63</v>
      </c>
      <c r="S35" s="10">
        <v>21</v>
      </c>
      <c r="T35" s="120" t="s">
        <v>154</v>
      </c>
      <c r="U35" s="120">
        <v>12</v>
      </c>
    </row>
    <row r="36" spans="1:21" ht="18.75" customHeight="1">
      <c r="A36" s="103"/>
      <c r="B36" s="102" t="s">
        <v>149</v>
      </c>
      <c r="C36" s="56">
        <f aca="true" t="shared" si="7" ref="C36:J36">SUM(C38:C49)</f>
        <v>177</v>
      </c>
      <c r="D36" s="56">
        <f t="shared" si="7"/>
        <v>31137</v>
      </c>
      <c r="E36" s="56">
        <f t="shared" si="7"/>
        <v>33</v>
      </c>
      <c r="F36" s="56">
        <f t="shared" si="7"/>
        <v>12056</v>
      </c>
      <c r="G36" s="56">
        <f t="shared" si="7"/>
        <v>23</v>
      </c>
      <c r="H36" s="56">
        <f t="shared" si="7"/>
        <v>15273</v>
      </c>
      <c r="I36" s="56">
        <f t="shared" si="7"/>
        <v>13</v>
      </c>
      <c r="J36" s="56">
        <f t="shared" si="7"/>
        <v>19929</v>
      </c>
      <c r="M36" s="122"/>
      <c r="N36" s="12" t="s">
        <v>163</v>
      </c>
      <c r="O36" s="10">
        <f t="shared" si="6"/>
        <v>5</v>
      </c>
      <c r="P36" s="10">
        <v>3</v>
      </c>
      <c r="Q36" s="96">
        <v>2</v>
      </c>
      <c r="R36" s="10">
        <v>17</v>
      </c>
      <c r="S36" s="10">
        <v>9</v>
      </c>
      <c r="T36" s="120" t="s">
        <v>154</v>
      </c>
      <c r="U36" s="10">
        <v>2</v>
      </c>
    </row>
    <row r="37" spans="1:21" ht="18.75" customHeight="1">
      <c r="A37" s="44"/>
      <c r="B37" s="89"/>
      <c r="C37" s="44"/>
      <c r="D37" s="44"/>
      <c r="E37" s="44"/>
      <c r="F37" s="44"/>
      <c r="G37" s="44"/>
      <c r="H37" s="44"/>
      <c r="I37" s="44"/>
      <c r="J37" s="44"/>
      <c r="M37" s="122"/>
      <c r="N37" s="12" t="s">
        <v>162</v>
      </c>
      <c r="O37" s="10">
        <f t="shared" si="6"/>
        <v>7</v>
      </c>
      <c r="P37" s="10">
        <v>4</v>
      </c>
      <c r="Q37" s="96">
        <v>3</v>
      </c>
      <c r="R37" s="10">
        <v>39</v>
      </c>
      <c r="S37" s="10">
        <v>10</v>
      </c>
      <c r="T37" s="120" t="s">
        <v>154</v>
      </c>
      <c r="U37" s="10">
        <v>14</v>
      </c>
    </row>
    <row r="38" spans="1:21" ht="18.75" customHeight="1">
      <c r="A38" s="271" t="s">
        <v>130</v>
      </c>
      <c r="B38" s="272"/>
      <c r="C38" s="99" t="s">
        <v>121</v>
      </c>
      <c r="D38" s="99" t="s">
        <v>121</v>
      </c>
      <c r="E38" s="99" t="s">
        <v>121</v>
      </c>
      <c r="F38" s="99" t="s">
        <v>121</v>
      </c>
      <c r="G38" s="99" t="s">
        <v>121</v>
      </c>
      <c r="H38" s="99" t="s">
        <v>121</v>
      </c>
      <c r="I38" s="99" t="s">
        <v>121</v>
      </c>
      <c r="J38" s="99" t="s">
        <v>121</v>
      </c>
      <c r="M38" s="122"/>
      <c r="N38" s="12" t="s">
        <v>161</v>
      </c>
      <c r="O38" s="10">
        <f t="shared" si="6"/>
        <v>11</v>
      </c>
      <c r="P38" s="10">
        <v>6</v>
      </c>
      <c r="Q38" s="96">
        <v>5</v>
      </c>
      <c r="R38" s="10">
        <v>112</v>
      </c>
      <c r="S38" s="10">
        <v>20</v>
      </c>
      <c r="T38" s="120" t="s">
        <v>154</v>
      </c>
      <c r="U38" s="10">
        <v>52</v>
      </c>
    </row>
    <row r="39" spans="1:21" ht="18.75" customHeight="1">
      <c r="A39" s="271" t="s">
        <v>129</v>
      </c>
      <c r="B39" s="272"/>
      <c r="C39" s="99" t="s">
        <v>121</v>
      </c>
      <c r="D39" s="99" t="s">
        <v>121</v>
      </c>
      <c r="E39" s="99" t="s">
        <v>121</v>
      </c>
      <c r="F39" s="99" t="s">
        <v>121</v>
      </c>
      <c r="G39" s="99" t="s">
        <v>121</v>
      </c>
      <c r="H39" s="99" t="s">
        <v>121</v>
      </c>
      <c r="I39" s="99" t="s">
        <v>121</v>
      </c>
      <c r="J39" s="99" t="s">
        <v>121</v>
      </c>
      <c r="M39" s="122"/>
      <c r="N39" s="12" t="s">
        <v>160</v>
      </c>
      <c r="O39" s="10">
        <f t="shared" si="6"/>
        <v>14</v>
      </c>
      <c r="P39" s="10">
        <v>10</v>
      </c>
      <c r="Q39" s="96">
        <v>4</v>
      </c>
      <c r="R39" s="10">
        <v>118</v>
      </c>
      <c r="S39" s="10">
        <v>25</v>
      </c>
      <c r="T39" s="120" t="s">
        <v>154</v>
      </c>
      <c r="U39" s="10">
        <v>44</v>
      </c>
    </row>
    <row r="40" spans="1:21" ht="18.75" customHeight="1">
      <c r="A40" s="271" t="s">
        <v>128</v>
      </c>
      <c r="B40" s="272"/>
      <c r="C40" s="80">
        <v>2</v>
      </c>
      <c r="D40" s="80">
        <v>491</v>
      </c>
      <c r="E40" s="80">
        <v>3</v>
      </c>
      <c r="F40" s="80">
        <v>982</v>
      </c>
      <c r="G40" s="80">
        <v>1</v>
      </c>
      <c r="H40" s="80">
        <v>855</v>
      </c>
      <c r="I40" s="99" t="s">
        <v>121</v>
      </c>
      <c r="J40" s="99" t="s">
        <v>121</v>
      </c>
      <c r="M40" s="122"/>
      <c r="N40" s="12" t="s">
        <v>159</v>
      </c>
      <c r="O40" s="10">
        <f t="shared" si="6"/>
        <v>21</v>
      </c>
      <c r="P40" s="10">
        <v>11</v>
      </c>
      <c r="Q40" s="96">
        <v>10</v>
      </c>
      <c r="R40" s="10">
        <v>188</v>
      </c>
      <c r="S40" s="10">
        <v>38</v>
      </c>
      <c r="T40" s="10">
        <v>2</v>
      </c>
      <c r="U40" s="10">
        <v>112</v>
      </c>
    </row>
    <row r="41" spans="1:21" ht="18.75" customHeight="1">
      <c r="A41" s="271" t="s">
        <v>127</v>
      </c>
      <c r="B41" s="272"/>
      <c r="C41" s="80">
        <v>43</v>
      </c>
      <c r="D41" s="80">
        <v>7296</v>
      </c>
      <c r="E41" s="80">
        <v>5</v>
      </c>
      <c r="F41" s="80">
        <v>1898</v>
      </c>
      <c r="G41" s="80">
        <v>5</v>
      </c>
      <c r="H41" s="80">
        <v>3841</v>
      </c>
      <c r="I41" s="80">
        <v>6</v>
      </c>
      <c r="J41" s="80">
        <v>8668</v>
      </c>
      <c r="M41" s="268" t="s">
        <v>158</v>
      </c>
      <c r="N41" s="269"/>
      <c r="O41" s="10">
        <f t="shared" si="6"/>
        <v>20</v>
      </c>
      <c r="P41" s="10">
        <v>13</v>
      </c>
      <c r="Q41" s="96">
        <v>7</v>
      </c>
      <c r="R41" s="10">
        <v>121</v>
      </c>
      <c r="S41" s="10">
        <v>14</v>
      </c>
      <c r="T41" s="120" t="s">
        <v>154</v>
      </c>
      <c r="U41" s="10">
        <v>65</v>
      </c>
    </row>
    <row r="42" spans="1:21" ht="18.75" customHeight="1">
      <c r="A42" s="271" t="s">
        <v>74</v>
      </c>
      <c r="B42" s="272"/>
      <c r="C42" s="80">
        <v>5</v>
      </c>
      <c r="D42" s="80">
        <v>886</v>
      </c>
      <c r="E42" s="80">
        <v>1</v>
      </c>
      <c r="F42" s="80">
        <v>372</v>
      </c>
      <c r="G42" s="80">
        <v>1</v>
      </c>
      <c r="H42" s="80">
        <v>585</v>
      </c>
      <c r="I42" s="99" t="s">
        <v>121</v>
      </c>
      <c r="J42" s="99" t="s">
        <v>121</v>
      </c>
      <c r="M42" s="268" t="s">
        <v>72</v>
      </c>
      <c r="N42" s="269"/>
      <c r="O42" s="10">
        <f t="shared" si="6"/>
        <v>88</v>
      </c>
      <c r="P42" s="10">
        <v>58</v>
      </c>
      <c r="Q42" s="96">
        <v>30</v>
      </c>
      <c r="R42" s="10">
        <v>430</v>
      </c>
      <c r="S42" s="10">
        <v>74</v>
      </c>
      <c r="T42" s="120" t="s">
        <v>154</v>
      </c>
      <c r="U42" s="10">
        <v>214</v>
      </c>
    </row>
    <row r="43" spans="1:21" ht="18.75" customHeight="1">
      <c r="A43" s="271" t="s">
        <v>126</v>
      </c>
      <c r="B43" s="272"/>
      <c r="C43" s="80">
        <v>33</v>
      </c>
      <c r="D43" s="80">
        <v>5911</v>
      </c>
      <c r="E43" s="80">
        <v>5</v>
      </c>
      <c r="F43" s="80">
        <v>1776</v>
      </c>
      <c r="G43" s="80">
        <v>3</v>
      </c>
      <c r="H43" s="80">
        <v>2076</v>
      </c>
      <c r="I43" s="80">
        <v>2</v>
      </c>
      <c r="J43" s="80">
        <v>2461</v>
      </c>
      <c r="M43" s="268" t="s">
        <v>157</v>
      </c>
      <c r="N43" s="269"/>
      <c r="O43" s="10">
        <f t="shared" si="6"/>
        <v>14</v>
      </c>
      <c r="P43" s="10">
        <v>11</v>
      </c>
      <c r="Q43" s="96">
        <v>3</v>
      </c>
      <c r="R43" s="10">
        <v>60</v>
      </c>
      <c r="S43" s="120">
        <v>7</v>
      </c>
      <c r="T43" s="120" t="s">
        <v>154</v>
      </c>
      <c r="U43" s="10">
        <v>15</v>
      </c>
    </row>
    <row r="44" spans="1:21" ht="18.75" customHeight="1">
      <c r="A44" s="271" t="s">
        <v>72</v>
      </c>
      <c r="B44" s="272"/>
      <c r="C44" s="80">
        <v>16</v>
      </c>
      <c r="D44" s="80">
        <v>2995</v>
      </c>
      <c r="E44" s="80">
        <v>4</v>
      </c>
      <c r="F44" s="80">
        <v>1391</v>
      </c>
      <c r="G44" s="80">
        <v>1</v>
      </c>
      <c r="H44" s="80">
        <v>552</v>
      </c>
      <c r="I44" s="99" t="s">
        <v>121</v>
      </c>
      <c r="J44" s="99" t="s">
        <v>121</v>
      </c>
      <c r="M44" s="268" t="s">
        <v>156</v>
      </c>
      <c r="N44" s="269"/>
      <c r="O44" s="10">
        <f t="shared" si="6"/>
        <v>66</v>
      </c>
      <c r="P44" s="10">
        <v>46</v>
      </c>
      <c r="Q44" s="96">
        <v>20</v>
      </c>
      <c r="R44" s="10">
        <v>447</v>
      </c>
      <c r="S44" s="10">
        <v>163</v>
      </c>
      <c r="T44" s="120">
        <v>4</v>
      </c>
      <c r="U44" s="10">
        <v>206</v>
      </c>
    </row>
    <row r="45" spans="1:21" ht="18.75" customHeight="1">
      <c r="A45" s="271" t="s">
        <v>125</v>
      </c>
      <c r="B45" s="272"/>
      <c r="C45" s="80">
        <v>15</v>
      </c>
      <c r="D45" s="80">
        <v>2494</v>
      </c>
      <c r="E45" s="80">
        <v>2</v>
      </c>
      <c r="F45" s="80">
        <v>889</v>
      </c>
      <c r="G45" s="80">
        <v>6</v>
      </c>
      <c r="H45" s="80">
        <v>3740</v>
      </c>
      <c r="I45" s="80">
        <v>1</v>
      </c>
      <c r="J45" s="80">
        <v>1197</v>
      </c>
      <c r="M45" s="275" t="s">
        <v>155</v>
      </c>
      <c r="N45" s="276"/>
      <c r="O45" s="119">
        <f t="shared" si="6"/>
        <v>4</v>
      </c>
      <c r="P45" s="17">
        <v>4</v>
      </c>
      <c r="Q45" s="118" t="s">
        <v>154</v>
      </c>
      <c r="R45" s="17">
        <v>11</v>
      </c>
      <c r="S45" s="17">
        <v>1</v>
      </c>
      <c r="T45" s="117" t="s">
        <v>154</v>
      </c>
      <c r="U45" s="117" t="s">
        <v>154</v>
      </c>
    </row>
    <row r="46" spans="1:21" ht="18.75" customHeight="1">
      <c r="A46" s="271" t="s">
        <v>124</v>
      </c>
      <c r="B46" s="272"/>
      <c r="C46" s="99" t="s">
        <v>121</v>
      </c>
      <c r="D46" s="99" t="s">
        <v>121</v>
      </c>
      <c r="E46" s="99" t="s">
        <v>121</v>
      </c>
      <c r="F46" s="99" t="s">
        <v>121</v>
      </c>
      <c r="G46" s="99" t="s">
        <v>121</v>
      </c>
      <c r="H46" s="99" t="s">
        <v>121</v>
      </c>
      <c r="I46" s="99" t="s">
        <v>121</v>
      </c>
      <c r="J46" s="99" t="s">
        <v>121</v>
      </c>
      <c r="M46" s="74" t="s">
        <v>153</v>
      </c>
      <c r="N46" s="2"/>
      <c r="O46" s="2"/>
      <c r="P46" s="10"/>
      <c r="Q46" s="10"/>
      <c r="R46" s="10"/>
      <c r="S46" s="96"/>
      <c r="T46" s="96"/>
      <c r="U46" s="96"/>
    </row>
    <row r="47" spans="1:21" ht="18.75" customHeight="1">
      <c r="A47" s="271" t="s">
        <v>123</v>
      </c>
      <c r="B47" s="272"/>
      <c r="C47" s="80">
        <v>36</v>
      </c>
      <c r="D47" s="80">
        <v>6559</v>
      </c>
      <c r="E47" s="80">
        <v>8</v>
      </c>
      <c r="F47" s="80">
        <v>2698</v>
      </c>
      <c r="G47" s="80">
        <v>3</v>
      </c>
      <c r="H47" s="80">
        <v>1818</v>
      </c>
      <c r="I47" s="80">
        <v>2</v>
      </c>
      <c r="J47" s="80">
        <v>3460</v>
      </c>
      <c r="M47" s="2" t="s">
        <v>152</v>
      </c>
      <c r="N47" s="2"/>
      <c r="O47" s="2"/>
      <c r="P47" s="10"/>
      <c r="Q47" s="10"/>
      <c r="R47" s="10"/>
      <c r="S47" s="96"/>
      <c r="T47" s="96"/>
      <c r="U47" s="96"/>
    </row>
    <row r="48" spans="1:10" ht="18.75" customHeight="1">
      <c r="A48" s="271" t="s">
        <v>122</v>
      </c>
      <c r="B48" s="272"/>
      <c r="C48" s="80">
        <v>27</v>
      </c>
      <c r="D48" s="80">
        <v>4505</v>
      </c>
      <c r="E48" s="80">
        <v>5</v>
      </c>
      <c r="F48" s="80">
        <v>2050</v>
      </c>
      <c r="G48" s="80">
        <v>3</v>
      </c>
      <c r="H48" s="80">
        <v>1806</v>
      </c>
      <c r="I48" s="80">
        <v>2</v>
      </c>
      <c r="J48" s="80">
        <v>4143</v>
      </c>
    </row>
    <row r="49" spans="1:10" ht="18.75" customHeight="1">
      <c r="A49" s="273" t="s">
        <v>67</v>
      </c>
      <c r="B49" s="274"/>
      <c r="C49" s="97" t="s">
        <v>121</v>
      </c>
      <c r="D49" s="97" t="s">
        <v>121</v>
      </c>
      <c r="E49" s="97" t="s">
        <v>121</v>
      </c>
      <c r="F49" s="97" t="s">
        <v>121</v>
      </c>
      <c r="G49" s="97" t="s">
        <v>121</v>
      </c>
      <c r="H49" s="97" t="s">
        <v>121</v>
      </c>
      <c r="I49" s="97" t="s">
        <v>121</v>
      </c>
      <c r="J49" s="97" t="s">
        <v>121</v>
      </c>
    </row>
    <row r="50" spans="1:2" ht="18.75" customHeight="1">
      <c r="A50" s="2" t="s">
        <v>120</v>
      </c>
      <c r="B50" s="2"/>
    </row>
    <row r="53" spans="1:14" ht="18.75" customHeight="1">
      <c r="A53" s="200" t="s">
        <v>210</v>
      </c>
      <c r="B53" s="200"/>
      <c r="C53" s="200"/>
      <c r="D53" s="200"/>
      <c r="E53" s="200"/>
      <c r="F53" s="200"/>
      <c r="G53" s="200"/>
      <c r="H53" s="200"/>
      <c r="I53" s="200"/>
      <c r="J53" s="200"/>
      <c r="K53" s="200"/>
      <c r="L53" s="200"/>
      <c r="M53" s="200"/>
      <c r="N53" s="200"/>
    </row>
    <row r="54" spans="1:14" ht="18.75" customHeight="1">
      <c r="A54" s="223" t="s">
        <v>211</v>
      </c>
      <c r="B54" s="223"/>
      <c r="C54" s="223"/>
      <c r="D54" s="223"/>
      <c r="E54" s="223"/>
      <c r="F54" s="223"/>
      <c r="G54" s="223"/>
      <c r="H54" s="223"/>
      <c r="I54" s="223"/>
      <c r="J54" s="223"/>
      <c r="K54" s="223"/>
      <c r="L54" s="223"/>
      <c r="M54" s="223"/>
      <c r="N54" s="223"/>
    </row>
    <row r="55" spans="1:13" ht="18.75" customHeight="1" thickBot="1">
      <c r="A55" s="96"/>
      <c r="B55" s="96"/>
      <c r="C55" s="96"/>
      <c r="D55" s="96"/>
      <c r="E55" s="96"/>
      <c r="F55" s="96"/>
      <c r="G55" s="96"/>
      <c r="H55" s="96"/>
      <c r="I55" s="96"/>
      <c r="J55" s="96"/>
      <c r="K55" s="96"/>
      <c r="L55" s="96"/>
      <c r="M55" s="96"/>
    </row>
    <row r="56" spans="1:14" ht="18.75" customHeight="1">
      <c r="A56" s="254" t="s">
        <v>209</v>
      </c>
      <c r="B56" s="243" t="s">
        <v>208</v>
      </c>
      <c r="C56" s="244"/>
      <c r="D56" s="243" t="s">
        <v>207</v>
      </c>
      <c r="E56" s="244"/>
      <c r="F56" s="243" t="s">
        <v>206</v>
      </c>
      <c r="G56" s="244"/>
      <c r="H56" s="245" t="s">
        <v>205</v>
      </c>
      <c r="I56" s="246"/>
      <c r="J56" s="245" t="s">
        <v>204</v>
      </c>
      <c r="K56" s="246"/>
      <c r="L56" s="243" t="s">
        <v>212</v>
      </c>
      <c r="M56" s="247"/>
      <c r="N56" s="247"/>
    </row>
    <row r="57" spans="1:14" ht="18.75" customHeight="1">
      <c r="A57" s="191"/>
      <c r="B57" s="66" t="s">
        <v>203</v>
      </c>
      <c r="C57" s="66" t="s">
        <v>202</v>
      </c>
      <c r="D57" s="66" t="s">
        <v>203</v>
      </c>
      <c r="E57" s="66" t="s">
        <v>202</v>
      </c>
      <c r="F57" s="66" t="s">
        <v>203</v>
      </c>
      <c r="G57" s="66" t="s">
        <v>202</v>
      </c>
      <c r="H57" s="66" t="s">
        <v>203</v>
      </c>
      <c r="I57" s="66" t="s">
        <v>202</v>
      </c>
      <c r="J57" s="66" t="s">
        <v>203</v>
      </c>
      <c r="K57" s="66" t="s">
        <v>202</v>
      </c>
      <c r="L57" s="66" t="s">
        <v>203</v>
      </c>
      <c r="M57" s="248" t="s">
        <v>213</v>
      </c>
      <c r="N57" s="249"/>
    </row>
    <row r="58" spans="1:14" ht="18.75" customHeight="1">
      <c r="A58" s="135" t="s">
        <v>201</v>
      </c>
      <c r="B58" s="107">
        <f aca="true" t="shared" si="8" ref="B58:C62">SUM(D58,F58,H58,J58,L58)</f>
        <v>802</v>
      </c>
      <c r="C58" s="106">
        <f t="shared" si="8"/>
        <v>101485</v>
      </c>
      <c r="D58" s="80">
        <v>671</v>
      </c>
      <c r="E58" s="80">
        <v>72264</v>
      </c>
      <c r="F58" s="80">
        <v>21</v>
      </c>
      <c r="G58" s="80">
        <v>2947</v>
      </c>
      <c r="H58" s="80">
        <v>10</v>
      </c>
      <c r="I58" s="80">
        <v>1541</v>
      </c>
      <c r="J58" s="80">
        <v>36</v>
      </c>
      <c r="K58" s="80">
        <v>3727</v>
      </c>
      <c r="L58" s="80">
        <v>64</v>
      </c>
      <c r="M58" s="241">
        <v>21006</v>
      </c>
      <c r="N58" s="241"/>
    </row>
    <row r="59" spans="1:14" ht="18.75" customHeight="1">
      <c r="A59" s="134" t="s">
        <v>200</v>
      </c>
      <c r="B59" s="98">
        <f t="shared" si="8"/>
        <v>805</v>
      </c>
      <c r="C59" s="80">
        <f t="shared" si="8"/>
        <v>102869</v>
      </c>
      <c r="D59" s="80">
        <v>673</v>
      </c>
      <c r="E59" s="80">
        <v>73762</v>
      </c>
      <c r="F59" s="80">
        <v>21</v>
      </c>
      <c r="G59" s="80">
        <v>2935</v>
      </c>
      <c r="H59" s="80">
        <v>10</v>
      </c>
      <c r="I59" s="80">
        <v>1543</v>
      </c>
      <c r="J59" s="80">
        <v>36</v>
      </c>
      <c r="K59" s="80">
        <v>3675</v>
      </c>
      <c r="L59" s="80">
        <v>65</v>
      </c>
      <c r="M59" s="241">
        <v>20954</v>
      </c>
      <c r="N59" s="241"/>
    </row>
    <row r="60" spans="1:14" ht="18.75" customHeight="1">
      <c r="A60" s="134" t="s">
        <v>199</v>
      </c>
      <c r="B60" s="98">
        <f t="shared" si="8"/>
        <v>798</v>
      </c>
      <c r="C60" s="80">
        <f t="shared" si="8"/>
        <v>102004</v>
      </c>
      <c r="D60" s="80">
        <v>667</v>
      </c>
      <c r="E60" s="80">
        <v>72756</v>
      </c>
      <c r="F60" s="80">
        <v>21</v>
      </c>
      <c r="G60" s="80">
        <v>2883</v>
      </c>
      <c r="H60" s="80">
        <v>10</v>
      </c>
      <c r="I60" s="80">
        <v>1576</v>
      </c>
      <c r="J60" s="80">
        <v>36</v>
      </c>
      <c r="K60" s="80">
        <v>3677</v>
      </c>
      <c r="L60" s="80">
        <v>64</v>
      </c>
      <c r="M60" s="241">
        <v>21112</v>
      </c>
      <c r="N60" s="241"/>
    </row>
    <row r="61" spans="1:14" ht="18.75" customHeight="1">
      <c r="A61" s="134" t="s">
        <v>198</v>
      </c>
      <c r="B61" s="98">
        <f t="shared" si="8"/>
        <v>798</v>
      </c>
      <c r="C61" s="80">
        <f t="shared" si="8"/>
        <v>100450</v>
      </c>
      <c r="D61" s="80">
        <v>667</v>
      </c>
      <c r="E61" s="80">
        <v>71712</v>
      </c>
      <c r="F61" s="80">
        <v>21</v>
      </c>
      <c r="G61" s="80">
        <v>2834</v>
      </c>
      <c r="H61" s="80">
        <v>10</v>
      </c>
      <c r="I61" s="80">
        <v>1541</v>
      </c>
      <c r="J61" s="80">
        <v>36</v>
      </c>
      <c r="K61" s="80">
        <v>3666</v>
      </c>
      <c r="L61" s="80">
        <v>64</v>
      </c>
      <c r="M61" s="241">
        <v>20697</v>
      </c>
      <c r="N61" s="241"/>
    </row>
    <row r="62" spans="1:14" ht="18.75" customHeight="1">
      <c r="A62" s="133" t="s">
        <v>197</v>
      </c>
      <c r="B62" s="132">
        <f t="shared" si="8"/>
        <v>782</v>
      </c>
      <c r="C62" s="131">
        <f t="shared" si="8"/>
        <v>96994</v>
      </c>
      <c r="D62" s="131">
        <v>651</v>
      </c>
      <c r="E62" s="131">
        <v>68440</v>
      </c>
      <c r="F62" s="131">
        <v>21</v>
      </c>
      <c r="G62" s="131">
        <v>2775</v>
      </c>
      <c r="H62" s="131">
        <v>10</v>
      </c>
      <c r="I62" s="131">
        <v>1539</v>
      </c>
      <c r="J62" s="131">
        <v>36</v>
      </c>
      <c r="K62" s="131">
        <v>3670</v>
      </c>
      <c r="L62" s="131">
        <v>64</v>
      </c>
      <c r="M62" s="242">
        <v>20570</v>
      </c>
      <c r="N62" s="242"/>
    </row>
    <row r="63" spans="1:13" ht="18.75" customHeight="1">
      <c r="A63" s="2" t="s">
        <v>120</v>
      </c>
      <c r="B63" s="2"/>
      <c r="C63" s="2"/>
      <c r="D63" s="2"/>
      <c r="E63" s="2"/>
      <c r="F63" s="2"/>
      <c r="G63" s="10"/>
      <c r="H63" s="10"/>
      <c r="I63" s="10"/>
      <c r="J63" s="2"/>
      <c r="K63" s="2"/>
      <c r="L63" s="2"/>
      <c r="M63" s="2"/>
    </row>
  </sheetData>
  <sheetProtection/>
  <mergeCells count="99">
    <mergeCell ref="A15:B15"/>
    <mergeCell ref="A16:B16"/>
    <mergeCell ref="A17:B17"/>
    <mergeCell ref="G6:H6"/>
    <mergeCell ref="G7:G8"/>
    <mergeCell ref="H7:H8"/>
    <mergeCell ref="A9:B9"/>
    <mergeCell ref="C7:C8"/>
    <mergeCell ref="A6:B8"/>
    <mergeCell ref="D7:F7"/>
    <mergeCell ref="A24:B24"/>
    <mergeCell ref="A25:B25"/>
    <mergeCell ref="A26:B26"/>
    <mergeCell ref="A18:B18"/>
    <mergeCell ref="A19:B19"/>
    <mergeCell ref="A20:B20"/>
    <mergeCell ref="A23:B23"/>
    <mergeCell ref="A21:B21"/>
    <mergeCell ref="A22:B22"/>
    <mergeCell ref="G30:G31"/>
    <mergeCell ref="H30:H31"/>
    <mergeCell ref="J30:J31"/>
    <mergeCell ref="I7:I8"/>
    <mergeCell ref="J7:J8"/>
    <mergeCell ref="C30:C31"/>
    <mergeCell ref="D30:D31"/>
    <mergeCell ref="E30:E31"/>
    <mergeCell ref="I29:J29"/>
    <mergeCell ref="F30:F31"/>
    <mergeCell ref="E29:F29"/>
    <mergeCell ref="G29:H29"/>
    <mergeCell ref="A1:B1"/>
    <mergeCell ref="C6:F6"/>
    <mergeCell ref="C29:D29"/>
    <mergeCell ref="I6:J6"/>
    <mergeCell ref="I30:I31"/>
    <mergeCell ref="A47:B47"/>
    <mergeCell ref="A29:B31"/>
    <mergeCell ref="A32:B32"/>
    <mergeCell ref="A38:B38"/>
    <mergeCell ref="A39:B39"/>
    <mergeCell ref="A40:B40"/>
    <mergeCell ref="A41:B41"/>
    <mergeCell ref="M42:N42"/>
    <mergeCell ref="A42:B42"/>
    <mergeCell ref="A43:B43"/>
    <mergeCell ref="A44:B44"/>
    <mergeCell ref="A45:B45"/>
    <mergeCell ref="A46:B46"/>
    <mergeCell ref="M41:N41"/>
    <mergeCell ref="A48:B48"/>
    <mergeCell ref="A49:B49"/>
    <mergeCell ref="A3:J3"/>
    <mergeCell ref="A4:J4"/>
    <mergeCell ref="M44:N44"/>
    <mergeCell ref="M22:N22"/>
    <mergeCell ref="M45:N45"/>
    <mergeCell ref="M23:N23"/>
    <mergeCell ref="M31:N31"/>
    <mergeCell ref="M8:N8"/>
    <mergeCell ref="M17:N17"/>
    <mergeCell ref="M18:N18"/>
    <mergeCell ref="M19:N19"/>
    <mergeCell ref="M12:N12"/>
    <mergeCell ref="M43:N43"/>
    <mergeCell ref="M24:N24"/>
    <mergeCell ref="M27:N27"/>
    <mergeCell ref="M26:N26"/>
    <mergeCell ref="M30:N30"/>
    <mergeCell ref="M5:N6"/>
    <mergeCell ref="O5:O6"/>
    <mergeCell ref="P5:Q5"/>
    <mergeCell ref="M28:N28"/>
    <mergeCell ref="R5:U5"/>
    <mergeCell ref="M14:N14"/>
    <mergeCell ref="M15:N15"/>
    <mergeCell ref="M16:N16"/>
    <mergeCell ref="M20:N20"/>
    <mergeCell ref="M11:N11"/>
    <mergeCell ref="M59:N59"/>
    <mergeCell ref="T1:U1"/>
    <mergeCell ref="M9:N9"/>
    <mergeCell ref="M10:N10"/>
    <mergeCell ref="A56:A57"/>
    <mergeCell ref="B56:C56"/>
    <mergeCell ref="J56:K56"/>
    <mergeCell ref="D56:E56"/>
    <mergeCell ref="M21:N21"/>
    <mergeCell ref="M3:U3"/>
    <mergeCell ref="M60:N60"/>
    <mergeCell ref="M61:N61"/>
    <mergeCell ref="M62:N62"/>
    <mergeCell ref="A53:N53"/>
    <mergeCell ref="A54:N54"/>
    <mergeCell ref="F56:G56"/>
    <mergeCell ref="H56:I56"/>
    <mergeCell ref="L56:N56"/>
    <mergeCell ref="M57:N57"/>
    <mergeCell ref="M58:N58"/>
  </mergeCells>
  <printOptions horizontalCentered="1"/>
  <pageMargins left="0.5118110236220472" right="0.5118110236220472" top="0.5511811023622047" bottom="0.35433070866141736" header="0" footer="0"/>
  <pageSetup fitToHeight="1" fitToWidth="1" horizontalDpi="600" verticalDpi="600" orientation="landscape" paperSize="8" scale="71" r:id="rId1"/>
</worksheet>
</file>

<file path=xl/worksheets/sheet4.xml><?xml version="1.0" encoding="utf-8"?>
<worksheet xmlns="http://schemas.openxmlformats.org/spreadsheetml/2006/main" xmlns:r="http://schemas.openxmlformats.org/officeDocument/2006/relationships">
  <sheetPr>
    <pageSetUpPr fitToPage="1"/>
  </sheetPr>
  <dimension ref="A1:U69"/>
  <sheetViews>
    <sheetView zoomScalePageLayoutView="0" workbookViewId="0" topLeftCell="A50">
      <selection activeCell="A70" sqref="A70"/>
    </sheetView>
  </sheetViews>
  <sheetFormatPr defaultColWidth="10.59765625" defaultRowHeight="18.75" customHeight="1"/>
  <cols>
    <col min="1" max="1" width="23.69921875" style="0" customWidth="1"/>
    <col min="2" max="2" width="10.59765625" style="0" customWidth="1"/>
    <col min="3" max="3" width="13.69921875" style="0" customWidth="1"/>
    <col min="4" max="9" width="10.59765625" style="0" customWidth="1"/>
    <col min="10" max="10" width="11.8984375" style="0" customWidth="1"/>
    <col min="11" max="11" width="16.8984375" style="0" customWidth="1"/>
    <col min="12" max="12" width="3.09765625" style="0" customWidth="1"/>
  </cols>
  <sheetData>
    <row r="1" spans="1:20" ht="18.75" customHeight="1">
      <c r="A1" s="236" t="s">
        <v>237</v>
      </c>
      <c r="B1" s="237"/>
      <c r="C1" s="3"/>
      <c r="D1" s="3"/>
      <c r="E1" s="3"/>
      <c r="F1" s="3"/>
      <c r="G1" s="3"/>
      <c r="H1" s="3"/>
      <c r="I1" s="3"/>
      <c r="K1" s="171"/>
      <c r="T1" s="94" t="s">
        <v>236</v>
      </c>
    </row>
    <row r="2" spans="1:11" ht="18.75" customHeight="1">
      <c r="A2" s="3"/>
      <c r="B2" s="3"/>
      <c r="C2" s="3"/>
      <c r="D2" s="3"/>
      <c r="E2" s="3"/>
      <c r="F2" s="3"/>
      <c r="G2" s="3"/>
      <c r="H2" s="3"/>
      <c r="I2" s="3"/>
      <c r="J2" s="3"/>
      <c r="K2" s="3"/>
    </row>
    <row r="3" spans="1:11" ht="18.75" customHeight="1">
      <c r="A3" s="200" t="s">
        <v>238</v>
      </c>
      <c r="B3" s="200"/>
      <c r="C3" s="200"/>
      <c r="D3" s="200"/>
      <c r="E3" s="200"/>
      <c r="F3" s="200"/>
      <c r="G3" s="200"/>
      <c r="H3" s="200"/>
      <c r="I3" s="200"/>
      <c r="J3" s="200"/>
      <c r="K3" s="200"/>
    </row>
    <row r="4" spans="1:11" ht="18.75" customHeight="1">
      <c r="A4" s="223" t="s">
        <v>235</v>
      </c>
      <c r="B4" s="224"/>
      <c r="C4" s="224"/>
      <c r="D4" s="224"/>
      <c r="E4" s="224"/>
      <c r="F4" s="224"/>
      <c r="G4" s="224"/>
      <c r="H4" s="224"/>
      <c r="I4" s="224"/>
      <c r="J4" s="224"/>
      <c r="K4" s="224"/>
    </row>
    <row r="5" spans="1:11" ht="18.75" customHeight="1" thickBot="1">
      <c r="A5" s="93"/>
      <c r="B5" s="93"/>
      <c r="C5" s="93"/>
      <c r="D5" s="93"/>
      <c r="E5" s="93"/>
      <c r="F5" s="93"/>
      <c r="G5" s="70"/>
      <c r="H5" s="93"/>
      <c r="I5" s="70"/>
      <c r="J5" s="70"/>
      <c r="K5" s="147" t="s">
        <v>234</v>
      </c>
    </row>
    <row r="6" spans="1:11" ht="18.75" customHeight="1">
      <c r="A6" s="302" t="s">
        <v>239</v>
      </c>
      <c r="B6" s="243" t="s">
        <v>250</v>
      </c>
      <c r="C6" s="244"/>
      <c r="D6" s="243" t="s">
        <v>251</v>
      </c>
      <c r="E6" s="288"/>
      <c r="F6" s="244"/>
      <c r="G6" s="243" t="s">
        <v>252</v>
      </c>
      <c r="H6" s="244"/>
      <c r="I6" s="243" t="s">
        <v>253</v>
      </c>
      <c r="J6" s="244"/>
      <c r="K6" s="136" t="s">
        <v>254</v>
      </c>
    </row>
    <row r="7" spans="1:11" ht="18.75" customHeight="1">
      <c r="A7" s="210"/>
      <c r="B7" s="305" t="s">
        <v>233</v>
      </c>
      <c r="C7" s="303" t="s">
        <v>232</v>
      </c>
      <c r="D7" s="306" t="s">
        <v>247</v>
      </c>
      <c r="E7" s="77"/>
      <c r="F7" s="146"/>
      <c r="G7" s="291" t="s">
        <v>231</v>
      </c>
      <c r="H7" s="303" t="s">
        <v>248</v>
      </c>
      <c r="I7" s="306" t="s">
        <v>249</v>
      </c>
      <c r="J7" s="115"/>
      <c r="K7" s="307" t="s">
        <v>255</v>
      </c>
    </row>
    <row r="8" spans="1:11" ht="18.75" customHeight="1">
      <c r="A8" s="212"/>
      <c r="B8" s="304"/>
      <c r="C8" s="304"/>
      <c r="D8" s="189"/>
      <c r="E8" s="130" t="s">
        <v>230</v>
      </c>
      <c r="F8" s="65" t="s">
        <v>229</v>
      </c>
      <c r="G8" s="227"/>
      <c r="H8" s="304"/>
      <c r="I8" s="189"/>
      <c r="J8" s="130" t="s">
        <v>228</v>
      </c>
      <c r="K8" s="189"/>
    </row>
    <row r="9" spans="1:11" ht="18.75" customHeight="1">
      <c r="A9" s="135" t="s">
        <v>227</v>
      </c>
      <c r="B9" s="50">
        <v>51959</v>
      </c>
      <c r="C9" s="50">
        <v>184359</v>
      </c>
      <c r="D9" s="50">
        <v>21531</v>
      </c>
      <c r="E9" s="50">
        <v>1875</v>
      </c>
      <c r="F9" s="50">
        <v>4921</v>
      </c>
      <c r="G9" s="50">
        <v>71513</v>
      </c>
      <c r="H9" s="50">
        <v>181756</v>
      </c>
      <c r="I9" s="50">
        <v>19759</v>
      </c>
      <c r="J9" s="50">
        <v>463</v>
      </c>
      <c r="K9" s="145">
        <f>H9/C9</f>
        <v>0.985880808639665</v>
      </c>
    </row>
    <row r="10" spans="1:11" ht="18.75" customHeight="1">
      <c r="A10" s="144">
        <v>6</v>
      </c>
      <c r="B10" s="50">
        <v>54121</v>
      </c>
      <c r="C10" s="50">
        <v>198199</v>
      </c>
      <c r="D10" s="50">
        <v>23154</v>
      </c>
      <c r="E10" s="50">
        <v>1841</v>
      </c>
      <c r="F10" s="50">
        <v>5121</v>
      </c>
      <c r="G10" s="50">
        <v>72958</v>
      </c>
      <c r="H10" s="50">
        <v>185450</v>
      </c>
      <c r="I10" s="50">
        <v>21295</v>
      </c>
      <c r="J10" s="50">
        <v>640</v>
      </c>
      <c r="K10" s="140">
        <f>H10/C10</f>
        <v>0.9356757602207882</v>
      </c>
    </row>
    <row r="11" spans="1:11" ht="18.75" customHeight="1">
      <c r="A11" s="144">
        <v>7</v>
      </c>
      <c r="B11" s="50">
        <v>56921</v>
      </c>
      <c r="C11" s="50">
        <v>216451</v>
      </c>
      <c r="D11" s="50">
        <v>24218</v>
      </c>
      <c r="E11" s="50">
        <v>1550</v>
      </c>
      <c r="F11" s="50">
        <v>5567</v>
      </c>
      <c r="G11" s="50">
        <v>76770</v>
      </c>
      <c r="H11" s="50">
        <v>192848</v>
      </c>
      <c r="I11" s="50">
        <v>22792</v>
      </c>
      <c r="J11" s="50">
        <v>591</v>
      </c>
      <c r="K11" s="140">
        <f>H11/C11</f>
        <v>0.8909545347445842</v>
      </c>
    </row>
    <row r="12" spans="1:11" ht="18.75" customHeight="1">
      <c r="A12" s="144">
        <v>8</v>
      </c>
      <c r="B12" s="50">
        <v>58730</v>
      </c>
      <c r="C12" s="50">
        <v>220671</v>
      </c>
      <c r="D12" s="50">
        <v>25180</v>
      </c>
      <c r="E12" s="50">
        <v>1581</v>
      </c>
      <c r="F12" s="50">
        <v>5627</v>
      </c>
      <c r="G12" s="50">
        <v>85523</v>
      </c>
      <c r="H12" s="50">
        <v>216628</v>
      </c>
      <c r="I12" s="50">
        <v>23695</v>
      </c>
      <c r="J12" s="50">
        <v>556</v>
      </c>
      <c r="K12" s="140">
        <f>H12/C12</f>
        <v>0.9816786075197919</v>
      </c>
    </row>
    <row r="13" spans="1:11" ht="18.75" customHeight="1">
      <c r="A13" s="143">
        <v>9</v>
      </c>
      <c r="B13" s="56">
        <f>SUM(B30:B36)</f>
        <v>62413</v>
      </c>
      <c r="C13" s="56">
        <f>SUM(C30:C36)</f>
        <v>234893</v>
      </c>
      <c r="D13" s="56">
        <f>SUM(D30:D36)</f>
        <v>25016</v>
      </c>
      <c r="E13" s="56">
        <f>SUM(E30:E36)</f>
        <v>1564</v>
      </c>
      <c r="F13" s="56">
        <f>SUM(F30:F36)</f>
        <v>6238</v>
      </c>
      <c r="G13" s="56">
        <v>81362</v>
      </c>
      <c r="H13" s="56">
        <v>211039</v>
      </c>
      <c r="I13" s="56">
        <f>SUM(I30:I36)</f>
        <v>23583</v>
      </c>
      <c r="J13" s="56">
        <f>SUM(J30:J36)</f>
        <v>593</v>
      </c>
      <c r="K13" s="142">
        <v>0.9</v>
      </c>
    </row>
    <row r="14" spans="1:11" ht="18.75" customHeight="1">
      <c r="A14" s="85"/>
      <c r="B14" s="99"/>
      <c r="C14" s="99"/>
      <c r="D14" s="99"/>
      <c r="E14" s="99"/>
      <c r="F14" s="99"/>
      <c r="G14" s="99"/>
      <c r="H14" s="99"/>
      <c r="I14" s="99"/>
      <c r="J14" s="99"/>
      <c r="K14" s="44"/>
    </row>
    <row r="15" spans="1:11" ht="18.75" customHeight="1">
      <c r="A15" s="116" t="s">
        <v>226</v>
      </c>
      <c r="B15" s="50">
        <v>7315</v>
      </c>
      <c r="C15" s="50">
        <v>20520</v>
      </c>
      <c r="D15" s="50">
        <v>2574</v>
      </c>
      <c r="E15" s="50">
        <v>76</v>
      </c>
      <c r="F15" s="50">
        <v>561</v>
      </c>
      <c r="G15" s="50">
        <v>6686</v>
      </c>
      <c r="H15" s="50">
        <v>18981</v>
      </c>
      <c r="I15" s="50">
        <v>2520</v>
      </c>
      <c r="J15" s="50">
        <v>44</v>
      </c>
      <c r="K15" s="140">
        <f>H15/C15</f>
        <v>0.925</v>
      </c>
    </row>
    <row r="16" spans="1:11" ht="18.75" customHeight="1">
      <c r="A16" s="134" t="s">
        <v>225</v>
      </c>
      <c r="B16" s="50">
        <v>5112</v>
      </c>
      <c r="C16" s="50">
        <v>20011</v>
      </c>
      <c r="D16" s="50">
        <v>1807</v>
      </c>
      <c r="E16" s="50">
        <v>81</v>
      </c>
      <c r="F16" s="50">
        <v>498</v>
      </c>
      <c r="G16" s="50">
        <v>6402</v>
      </c>
      <c r="H16" s="50">
        <v>17138</v>
      </c>
      <c r="I16" s="50">
        <v>1754</v>
      </c>
      <c r="J16" s="50">
        <v>40</v>
      </c>
      <c r="K16" s="140">
        <f>H16/C16</f>
        <v>0.8564289640697617</v>
      </c>
    </row>
    <row r="17" spans="1:11" ht="18.75" customHeight="1">
      <c r="A17" s="134" t="s">
        <v>224</v>
      </c>
      <c r="B17" s="50">
        <v>4165</v>
      </c>
      <c r="C17" s="50">
        <v>19333</v>
      </c>
      <c r="D17" s="50">
        <v>1869</v>
      </c>
      <c r="E17" s="50">
        <v>71</v>
      </c>
      <c r="F17" s="50">
        <v>591</v>
      </c>
      <c r="G17" s="50">
        <v>6617</v>
      </c>
      <c r="H17" s="50">
        <v>16827</v>
      </c>
      <c r="I17" s="50">
        <v>1823</v>
      </c>
      <c r="J17" s="50">
        <v>44</v>
      </c>
      <c r="K17" s="140">
        <f>H17/C17</f>
        <v>0.8703770754668184</v>
      </c>
    </row>
    <row r="18" spans="1:11" ht="18.75" customHeight="1">
      <c r="A18" s="134" t="s">
        <v>223</v>
      </c>
      <c r="B18" s="50">
        <v>4359</v>
      </c>
      <c r="C18" s="50">
        <v>18705</v>
      </c>
      <c r="D18" s="50">
        <v>1707</v>
      </c>
      <c r="E18" s="50">
        <v>69</v>
      </c>
      <c r="F18" s="50">
        <v>464</v>
      </c>
      <c r="G18" s="50">
        <v>7089</v>
      </c>
      <c r="H18" s="50">
        <v>17455</v>
      </c>
      <c r="I18" s="50">
        <v>1668</v>
      </c>
      <c r="J18" s="50">
        <v>39</v>
      </c>
      <c r="K18" s="140">
        <f>H18/C18</f>
        <v>0.9331729484095161</v>
      </c>
    </row>
    <row r="19" spans="1:11" ht="18.75" customHeight="1">
      <c r="A19" s="89"/>
      <c r="B19" s="44"/>
      <c r="C19" s="44"/>
      <c r="D19" s="44"/>
      <c r="E19" s="44"/>
      <c r="F19" s="44"/>
      <c r="G19" s="44"/>
      <c r="H19" s="44"/>
      <c r="I19" s="44"/>
      <c r="J19" s="44"/>
      <c r="K19" s="44"/>
    </row>
    <row r="20" spans="1:11" ht="18.75" customHeight="1">
      <c r="A20" s="134" t="s">
        <v>242</v>
      </c>
      <c r="B20" s="50">
        <v>4132</v>
      </c>
      <c r="C20" s="50">
        <v>17976</v>
      </c>
      <c r="D20" s="50">
        <v>1521</v>
      </c>
      <c r="E20" s="50">
        <v>74</v>
      </c>
      <c r="F20" s="50">
        <v>432</v>
      </c>
      <c r="G20" s="50">
        <v>6738</v>
      </c>
      <c r="H20" s="50">
        <v>17895</v>
      </c>
      <c r="I20" s="50">
        <v>1484</v>
      </c>
      <c r="J20" s="50">
        <v>44</v>
      </c>
      <c r="K20" s="140">
        <f>H20/C20</f>
        <v>0.9954939919893191</v>
      </c>
    </row>
    <row r="21" spans="1:11" ht="18.75" customHeight="1">
      <c r="A21" s="134" t="s">
        <v>243</v>
      </c>
      <c r="B21" s="50">
        <v>4932</v>
      </c>
      <c r="C21" s="50">
        <v>18783</v>
      </c>
      <c r="D21" s="50">
        <v>2254</v>
      </c>
      <c r="E21" s="50">
        <v>202</v>
      </c>
      <c r="F21" s="50">
        <v>605</v>
      </c>
      <c r="G21" s="50">
        <v>6935</v>
      </c>
      <c r="H21" s="50">
        <v>18391</v>
      </c>
      <c r="I21" s="50">
        <v>2067</v>
      </c>
      <c r="J21" s="50">
        <v>53</v>
      </c>
      <c r="K21" s="140">
        <f>H21/C21</f>
        <v>0.9791300644199542</v>
      </c>
    </row>
    <row r="22" spans="1:11" ht="18.75" customHeight="1">
      <c r="A22" s="134" t="s">
        <v>244</v>
      </c>
      <c r="B22" s="50">
        <v>5394</v>
      </c>
      <c r="C22" s="50">
        <v>19279</v>
      </c>
      <c r="D22" s="50">
        <v>2727</v>
      </c>
      <c r="E22" s="50">
        <v>594</v>
      </c>
      <c r="F22" s="50">
        <v>611</v>
      </c>
      <c r="G22" s="50">
        <v>7027</v>
      </c>
      <c r="H22" s="50">
        <v>18207</v>
      </c>
      <c r="I22" s="50">
        <v>2010</v>
      </c>
      <c r="J22" s="50">
        <v>63</v>
      </c>
      <c r="K22" s="140">
        <f>H22/C22</f>
        <v>0.9443954561958607</v>
      </c>
    </row>
    <row r="23" spans="1:11" ht="18.75" customHeight="1">
      <c r="A23" s="134" t="s">
        <v>245</v>
      </c>
      <c r="B23" s="50">
        <v>3500</v>
      </c>
      <c r="C23" s="50">
        <v>17267</v>
      </c>
      <c r="D23" s="50">
        <v>1499</v>
      </c>
      <c r="E23" s="50">
        <v>85</v>
      </c>
      <c r="F23" s="50">
        <v>449</v>
      </c>
      <c r="G23" s="50">
        <v>5913</v>
      </c>
      <c r="H23" s="50">
        <v>17039</v>
      </c>
      <c r="I23" s="50">
        <v>1453</v>
      </c>
      <c r="J23" s="50">
        <v>58</v>
      </c>
      <c r="K23" s="140">
        <f>H23/C23</f>
        <v>0.9867956217061447</v>
      </c>
    </row>
    <row r="24" spans="1:11" ht="18.75" customHeight="1">
      <c r="A24" s="89"/>
      <c r="B24" s="44"/>
      <c r="C24" s="44"/>
      <c r="D24" s="44"/>
      <c r="E24" s="44"/>
      <c r="F24" s="44"/>
      <c r="G24" s="44"/>
      <c r="H24" s="44"/>
      <c r="I24" s="44"/>
      <c r="J24" s="44"/>
      <c r="K24" s="44"/>
    </row>
    <row r="25" spans="1:11" ht="18.75" customHeight="1">
      <c r="A25" s="134" t="s">
        <v>246</v>
      </c>
      <c r="B25" s="50">
        <v>4113</v>
      </c>
      <c r="C25" s="50">
        <v>17196</v>
      </c>
      <c r="D25" s="50">
        <v>1230</v>
      </c>
      <c r="E25" s="50">
        <v>51</v>
      </c>
      <c r="F25" s="50">
        <v>380</v>
      </c>
      <c r="G25" s="50">
        <v>4937</v>
      </c>
      <c r="H25" s="50">
        <v>15433</v>
      </c>
      <c r="I25" s="50">
        <v>1201</v>
      </c>
      <c r="J25" s="50">
        <v>34</v>
      </c>
      <c r="K25" s="140">
        <f>H25/C25</f>
        <v>0.8974761572458712</v>
      </c>
    </row>
    <row r="26" spans="1:11" ht="18.75" customHeight="1">
      <c r="A26" s="116" t="s">
        <v>269</v>
      </c>
      <c r="B26" s="50">
        <v>7966</v>
      </c>
      <c r="C26" s="50">
        <v>21161</v>
      </c>
      <c r="D26" s="50">
        <v>1580</v>
      </c>
      <c r="E26" s="50">
        <v>106</v>
      </c>
      <c r="F26" s="50">
        <v>415</v>
      </c>
      <c r="G26" s="50">
        <v>7197</v>
      </c>
      <c r="H26" s="50">
        <v>16338</v>
      </c>
      <c r="I26" s="50">
        <v>1488</v>
      </c>
      <c r="J26" s="50">
        <v>36</v>
      </c>
      <c r="K26" s="140">
        <f>H26/C26</f>
        <v>0.772080714521998</v>
      </c>
    </row>
    <row r="27" spans="1:11" ht="18.75" customHeight="1">
      <c r="A27" s="134" t="s">
        <v>240</v>
      </c>
      <c r="B27" s="50">
        <v>5195</v>
      </c>
      <c r="C27" s="50">
        <v>22219</v>
      </c>
      <c r="D27" s="50">
        <v>2848</v>
      </c>
      <c r="E27" s="50">
        <v>47</v>
      </c>
      <c r="F27" s="50">
        <v>535</v>
      </c>
      <c r="G27" s="50">
        <v>8501</v>
      </c>
      <c r="H27" s="50">
        <v>18761</v>
      </c>
      <c r="I27" s="50">
        <v>2852</v>
      </c>
      <c r="J27" s="50">
        <v>54</v>
      </c>
      <c r="K27" s="140">
        <f>H27/C27</f>
        <v>0.8443674332778253</v>
      </c>
    </row>
    <row r="28" spans="1:11" ht="18.75" customHeight="1">
      <c r="A28" s="134" t="s">
        <v>241</v>
      </c>
      <c r="B28" s="50">
        <v>6228</v>
      </c>
      <c r="C28" s="50">
        <v>22443</v>
      </c>
      <c r="D28" s="50">
        <v>3400</v>
      </c>
      <c r="E28" s="50">
        <v>102</v>
      </c>
      <c r="F28" s="50">
        <v>697</v>
      </c>
      <c r="G28" s="50">
        <v>7326</v>
      </c>
      <c r="H28" s="50">
        <v>18574</v>
      </c>
      <c r="I28" s="50">
        <v>3263</v>
      </c>
      <c r="J28" s="50">
        <v>84</v>
      </c>
      <c r="K28" s="140">
        <f>H28/C28</f>
        <v>0.8276077173283429</v>
      </c>
    </row>
    <row r="29" spans="1:11" ht="18.75" customHeight="1">
      <c r="A29" s="85"/>
      <c r="B29" s="44"/>
      <c r="C29" s="44"/>
      <c r="D29" s="44"/>
      <c r="E29" s="44"/>
      <c r="F29" s="44"/>
      <c r="G29" s="44"/>
      <c r="H29" s="44"/>
      <c r="I29" s="44"/>
      <c r="J29" s="44"/>
      <c r="K29" s="44"/>
    </row>
    <row r="30" spans="1:11" ht="18.75" customHeight="1">
      <c r="A30" s="78" t="s">
        <v>222</v>
      </c>
      <c r="B30" s="141">
        <v>32933</v>
      </c>
      <c r="C30" s="50">
        <v>131274</v>
      </c>
      <c r="D30" s="50">
        <v>12384</v>
      </c>
      <c r="E30" s="50">
        <v>347</v>
      </c>
      <c r="F30" s="50">
        <v>3418</v>
      </c>
      <c r="G30" s="50">
        <v>44554</v>
      </c>
      <c r="H30" s="50">
        <v>116235</v>
      </c>
      <c r="I30" s="50">
        <v>12611</v>
      </c>
      <c r="J30" s="50">
        <v>374</v>
      </c>
      <c r="K30" s="140">
        <f aca="true" t="shared" si="0" ref="K30:K36">H30/C30</f>
        <v>0.8854380913204443</v>
      </c>
    </row>
    <row r="31" spans="1:11" ht="18.75" customHeight="1">
      <c r="A31" s="78" t="s">
        <v>221</v>
      </c>
      <c r="B31" s="50">
        <v>9619</v>
      </c>
      <c r="C31" s="50">
        <v>33464</v>
      </c>
      <c r="D31" s="50">
        <v>3586</v>
      </c>
      <c r="E31" s="50">
        <v>70</v>
      </c>
      <c r="F31" s="50">
        <v>873</v>
      </c>
      <c r="G31" s="50">
        <v>11141</v>
      </c>
      <c r="H31" s="50">
        <v>28819</v>
      </c>
      <c r="I31" s="50">
        <v>3490</v>
      </c>
      <c r="J31" s="50">
        <v>16</v>
      </c>
      <c r="K31" s="140">
        <f t="shared" si="0"/>
        <v>0.861194119053311</v>
      </c>
    </row>
    <row r="32" spans="1:11" ht="18.75" customHeight="1">
      <c r="A32" s="78" t="s">
        <v>220</v>
      </c>
      <c r="B32" s="50">
        <v>3916</v>
      </c>
      <c r="C32" s="50">
        <v>14922</v>
      </c>
      <c r="D32" s="50">
        <v>1734</v>
      </c>
      <c r="E32" s="50">
        <v>27</v>
      </c>
      <c r="F32" s="50">
        <v>439</v>
      </c>
      <c r="G32" s="50">
        <v>6543</v>
      </c>
      <c r="H32" s="50">
        <v>16807</v>
      </c>
      <c r="I32" s="50">
        <v>1700</v>
      </c>
      <c r="J32" s="50">
        <v>18</v>
      </c>
      <c r="K32" s="140">
        <f t="shared" si="0"/>
        <v>1.1263235491221015</v>
      </c>
    </row>
    <row r="33" spans="1:11" ht="18.75" customHeight="1">
      <c r="A33" s="78" t="s">
        <v>219</v>
      </c>
      <c r="B33" s="50">
        <v>4413</v>
      </c>
      <c r="C33" s="50">
        <v>14093</v>
      </c>
      <c r="D33" s="50">
        <v>2211</v>
      </c>
      <c r="E33" s="50">
        <v>893</v>
      </c>
      <c r="F33" s="50">
        <v>376</v>
      </c>
      <c r="G33" s="50">
        <v>3302</v>
      </c>
      <c r="H33" s="50">
        <v>8642</v>
      </c>
      <c r="I33" s="50">
        <v>1036</v>
      </c>
      <c r="J33" s="79">
        <v>1</v>
      </c>
      <c r="K33" s="140">
        <f t="shared" si="0"/>
        <v>0.6132122330234868</v>
      </c>
    </row>
    <row r="34" spans="1:11" ht="18.75" customHeight="1">
      <c r="A34" s="78" t="s">
        <v>218</v>
      </c>
      <c r="B34" s="50">
        <v>5946</v>
      </c>
      <c r="C34" s="50">
        <v>21373</v>
      </c>
      <c r="D34" s="50">
        <v>2620</v>
      </c>
      <c r="E34" s="50">
        <v>82</v>
      </c>
      <c r="F34" s="50">
        <v>649</v>
      </c>
      <c r="G34" s="50">
        <v>8114</v>
      </c>
      <c r="H34" s="50">
        <v>20790</v>
      </c>
      <c r="I34" s="50">
        <v>2537</v>
      </c>
      <c r="J34" s="50">
        <v>163</v>
      </c>
      <c r="K34" s="140">
        <f t="shared" si="0"/>
        <v>0.9727225939269172</v>
      </c>
    </row>
    <row r="35" spans="1:11" ht="18.75" customHeight="1">
      <c r="A35" s="78" t="s">
        <v>217</v>
      </c>
      <c r="B35" s="50">
        <v>3076</v>
      </c>
      <c r="C35" s="50">
        <v>11494</v>
      </c>
      <c r="D35" s="50">
        <v>1474</v>
      </c>
      <c r="E35" s="50">
        <v>14</v>
      </c>
      <c r="F35" s="50">
        <v>301</v>
      </c>
      <c r="G35" s="50">
        <v>3834</v>
      </c>
      <c r="H35" s="50">
        <v>9533</v>
      </c>
      <c r="I35" s="50">
        <v>1435</v>
      </c>
      <c r="J35" s="50">
        <v>19</v>
      </c>
      <c r="K35" s="140">
        <f t="shared" si="0"/>
        <v>0.8293892465634244</v>
      </c>
    </row>
    <row r="36" spans="1:11" ht="18.75" customHeight="1">
      <c r="A36" s="76" t="s">
        <v>216</v>
      </c>
      <c r="B36" s="40">
        <v>2510</v>
      </c>
      <c r="C36" s="40">
        <v>8273</v>
      </c>
      <c r="D36" s="40">
        <v>1007</v>
      </c>
      <c r="E36" s="40">
        <v>131</v>
      </c>
      <c r="F36" s="40">
        <v>182</v>
      </c>
      <c r="G36" s="40">
        <v>2990</v>
      </c>
      <c r="H36" s="40">
        <v>7467</v>
      </c>
      <c r="I36" s="40">
        <v>774</v>
      </c>
      <c r="J36" s="40">
        <v>2</v>
      </c>
      <c r="K36" s="139">
        <f t="shared" si="0"/>
        <v>0.9025746403964704</v>
      </c>
    </row>
    <row r="37" spans="1:11" ht="18.75" customHeight="1">
      <c r="A37" s="138" t="s">
        <v>215</v>
      </c>
      <c r="B37" s="3"/>
      <c r="C37" s="3"/>
      <c r="D37" s="3"/>
      <c r="E37" s="3"/>
      <c r="F37" s="3"/>
      <c r="G37" s="3"/>
      <c r="H37" s="3"/>
      <c r="I37" s="3"/>
      <c r="J37" s="3"/>
      <c r="K37" s="3"/>
    </row>
    <row r="38" spans="1:11" ht="18.75" customHeight="1">
      <c r="A38" s="138" t="s">
        <v>214</v>
      </c>
      <c r="B38" s="3"/>
      <c r="C38" s="3"/>
      <c r="D38" s="3"/>
      <c r="E38" s="3"/>
      <c r="F38" s="3"/>
      <c r="G38" s="3"/>
      <c r="H38" s="3"/>
      <c r="I38" s="3"/>
      <c r="J38" s="3"/>
      <c r="K38" s="3"/>
    </row>
    <row r="39" spans="1:11" ht="18.75" customHeight="1">
      <c r="A39" s="3" t="s">
        <v>152</v>
      </c>
      <c r="B39" s="3"/>
      <c r="C39" s="3"/>
      <c r="D39" s="3"/>
      <c r="E39" s="3"/>
      <c r="F39" s="3"/>
      <c r="G39" s="3"/>
      <c r="H39" s="3"/>
      <c r="I39" s="3"/>
      <c r="J39" s="3"/>
      <c r="K39" s="3"/>
    </row>
    <row r="42" spans="1:21" ht="18.75" customHeight="1">
      <c r="A42" s="298" t="s">
        <v>267</v>
      </c>
      <c r="B42" s="298"/>
      <c r="C42" s="298"/>
      <c r="D42" s="298"/>
      <c r="E42" s="298"/>
      <c r="F42" s="298"/>
      <c r="G42" s="298"/>
      <c r="J42" s="298" t="s">
        <v>289</v>
      </c>
      <c r="K42" s="298"/>
      <c r="L42" s="298"/>
      <c r="M42" s="298"/>
      <c r="N42" s="298"/>
      <c r="O42" s="298"/>
      <c r="P42" s="298"/>
      <c r="Q42" s="298"/>
      <c r="R42" s="298"/>
      <c r="S42" s="298"/>
      <c r="T42" s="298"/>
      <c r="U42" s="31"/>
    </row>
    <row r="43" spans="1:21" ht="18.75" customHeight="1">
      <c r="A43" s="223" t="s">
        <v>266</v>
      </c>
      <c r="B43" s="223"/>
      <c r="C43" s="223"/>
      <c r="D43" s="223"/>
      <c r="E43" s="223"/>
      <c r="F43" s="223"/>
      <c r="G43" s="223"/>
      <c r="J43" s="299" t="s">
        <v>284</v>
      </c>
      <c r="K43" s="299"/>
      <c r="L43" s="299"/>
      <c r="M43" s="299"/>
      <c r="N43" s="299"/>
      <c r="O43" s="299"/>
      <c r="P43" s="299"/>
      <c r="Q43" s="299"/>
      <c r="R43" s="299"/>
      <c r="S43" s="299"/>
      <c r="T43" s="299"/>
      <c r="U43" s="29"/>
    </row>
    <row r="44" spans="1:20" ht="18.75" customHeight="1" thickBot="1">
      <c r="A44" s="3"/>
      <c r="B44" s="112"/>
      <c r="C44" s="112"/>
      <c r="D44" s="112"/>
      <c r="E44" s="112"/>
      <c r="F44" s="112"/>
      <c r="G44" s="126" t="s">
        <v>265</v>
      </c>
      <c r="J44" s="3"/>
      <c r="K44" s="3"/>
      <c r="L44" s="3"/>
      <c r="M44" s="3"/>
      <c r="N44" s="3"/>
      <c r="O44" s="3"/>
      <c r="P44" s="3"/>
      <c r="Q44" s="3"/>
      <c r="R44" s="3"/>
      <c r="S44" s="4"/>
      <c r="T44" s="168" t="s">
        <v>234</v>
      </c>
    </row>
    <row r="45" spans="1:20" ht="18.75" customHeight="1">
      <c r="A45" s="254" t="s">
        <v>264</v>
      </c>
      <c r="B45" s="228" t="s">
        <v>263</v>
      </c>
      <c r="C45" s="228" t="s">
        <v>262</v>
      </c>
      <c r="D45" s="228" t="s">
        <v>261</v>
      </c>
      <c r="E45" s="228" t="s">
        <v>260</v>
      </c>
      <c r="F45" s="186" t="s">
        <v>259</v>
      </c>
      <c r="G45" s="137"/>
      <c r="J45" s="247" t="s">
        <v>285</v>
      </c>
      <c r="K45" s="288"/>
      <c r="L45" s="244"/>
      <c r="M45" s="109" t="s">
        <v>283</v>
      </c>
      <c r="N45" s="109" t="s">
        <v>282</v>
      </c>
      <c r="O45" s="109" t="s">
        <v>281</v>
      </c>
      <c r="P45" s="109" t="s">
        <v>280</v>
      </c>
      <c r="Q45" s="109" t="s">
        <v>279</v>
      </c>
      <c r="R45" s="109" t="s">
        <v>278</v>
      </c>
      <c r="S45" s="109" t="s">
        <v>277</v>
      </c>
      <c r="T45" s="110" t="s">
        <v>276</v>
      </c>
    </row>
    <row r="46" spans="1:20" ht="18.75" customHeight="1">
      <c r="A46" s="222"/>
      <c r="B46" s="226"/>
      <c r="C46" s="226"/>
      <c r="D46" s="226"/>
      <c r="E46" s="226"/>
      <c r="F46" s="219"/>
      <c r="G46" s="301" t="s">
        <v>268</v>
      </c>
      <c r="J46" s="300" t="s">
        <v>275</v>
      </c>
      <c r="K46" s="114"/>
      <c r="L46" s="89" t="s">
        <v>2</v>
      </c>
      <c r="M46" s="161">
        <f aca="true" t="shared" si="1" ref="M46:R46">SUM(M47:M48)</f>
        <v>16</v>
      </c>
      <c r="N46" s="161">
        <f t="shared" si="1"/>
        <v>6</v>
      </c>
      <c r="O46" s="161">
        <f t="shared" si="1"/>
        <v>1</v>
      </c>
      <c r="P46" s="161">
        <f t="shared" si="1"/>
        <v>1</v>
      </c>
      <c r="Q46" s="161">
        <f t="shared" si="1"/>
        <v>2</v>
      </c>
      <c r="R46" s="161">
        <f t="shared" si="1"/>
        <v>5</v>
      </c>
      <c r="S46" s="166" t="s">
        <v>154</v>
      </c>
      <c r="T46" s="161">
        <f>SUM(T47:T48)</f>
        <v>1</v>
      </c>
    </row>
    <row r="47" spans="1:20" ht="18.75" customHeight="1">
      <c r="A47" s="191"/>
      <c r="B47" s="227"/>
      <c r="C47" s="227"/>
      <c r="D47" s="227"/>
      <c r="E47" s="227"/>
      <c r="F47" s="189"/>
      <c r="G47" s="240"/>
      <c r="J47" s="278"/>
      <c r="K47" s="72" t="s">
        <v>286</v>
      </c>
      <c r="L47" s="89" t="s">
        <v>5</v>
      </c>
      <c r="M47" s="161">
        <f>SUM(N47:T47)</f>
        <v>11</v>
      </c>
      <c r="N47" s="165">
        <v>4</v>
      </c>
      <c r="O47" s="165">
        <v>1</v>
      </c>
      <c r="P47" s="166">
        <v>1</v>
      </c>
      <c r="Q47" s="165">
        <v>2</v>
      </c>
      <c r="R47" s="165">
        <v>3</v>
      </c>
      <c r="S47" s="166" t="s">
        <v>154</v>
      </c>
      <c r="T47" s="166" t="s">
        <v>154</v>
      </c>
    </row>
    <row r="48" spans="1:20" ht="18.75" customHeight="1">
      <c r="A48" s="156" t="s">
        <v>258</v>
      </c>
      <c r="B48" s="56">
        <f>SUM(B50:B68)</f>
        <v>71513</v>
      </c>
      <c r="C48" s="56">
        <f>SUM(C50:C68)</f>
        <v>72958</v>
      </c>
      <c r="D48" s="56">
        <f>SUM(D50:D68)</f>
        <v>76770</v>
      </c>
      <c r="E48" s="56">
        <f>SUM(E50:E68)</f>
        <v>85523</v>
      </c>
      <c r="F48" s="56">
        <f>SUM(F50:F68)</f>
        <v>81362</v>
      </c>
      <c r="G48" s="155">
        <f>100*(F48-E48)/E48</f>
        <v>-4.865357856950761</v>
      </c>
      <c r="J48" s="278"/>
      <c r="K48" s="114"/>
      <c r="L48" s="89" t="s">
        <v>6</v>
      </c>
      <c r="M48" s="161">
        <f>SUM(N48:T48)</f>
        <v>5</v>
      </c>
      <c r="N48" s="165">
        <v>2</v>
      </c>
      <c r="O48" s="166" t="s">
        <v>154</v>
      </c>
      <c r="P48" s="166" t="s">
        <v>154</v>
      </c>
      <c r="Q48" s="166" t="s">
        <v>154</v>
      </c>
      <c r="R48" s="165">
        <v>2</v>
      </c>
      <c r="S48" s="166" t="s">
        <v>154</v>
      </c>
      <c r="T48" s="165">
        <v>1</v>
      </c>
    </row>
    <row r="49" spans="1:20" ht="18.75" customHeight="1">
      <c r="A49" s="115"/>
      <c r="B49" s="70"/>
      <c r="C49" s="70"/>
      <c r="D49" s="70"/>
      <c r="E49" s="70"/>
      <c r="F49" s="151"/>
      <c r="G49" s="151"/>
      <c r="J49" s="278"/>
      <c r="K49" s="114"/>
      <c r="L49" s="85"/>
      <c r="M49" s="162"/>
      <c r="N49" s="162"/>
      <c r="O49" s="162"/>
      <c r="P49" s="162"/>
      <c r="Q49" s="162"/>
      <c r="R49" s="162"/>
      <c r="S49" s="162"/>
      <c r="T49" s="162"/>
    </row>
    <row r="50" spans="1:20" ht="18.75" customHeight="1">
      <c r="A50" s="135" t="s">
        <v>257</v>
      </c>
      <c r="B50" s="50">
        <v>1166</v>
      </c>
      <c r="C50" s="50">
        <v>1334</v>
      </c>
      <c r="D50" s="50">
        <v>1285</v>
      </c>
      <c r="E50" s="50">
        <v>1458</v>
      </c>
      <c r="F50" s="151">
        <v>1176</v>
      </c>
      <c r="G50" s="153">
        <f>100*(F50-E50)/E50</f>
        <v>-19.34156378600823</v>
      </c>
      <c r="J50" s="278"/>
      <c r="K50" s="295" t="s">
        <v>288</v>
      </c>
      <c r="L50" s="297" t="s">
        <v>2</v>
      </c>
      <c r="M50" s="161">
        <f>SUM(N50:T50)</f>
        <v>134</v>
      </c>
      <c r="N50" s="165">
        <v>52</v>
      </c>
      <c r="O50" s="165">
        <v>16</v>
      </c>
      <c r="P50" s="165">
        <v>12</v>
      </c>
      <c r="Q50" s="165">
        <v>15</v>
      </c>
      <c r="R50" s="165">
        <v>13</v>
      </c>
      <c r="S50" s="165">
        <v>10</v>
      </c>
      <c r="T50" s="165">
        <v>16</v>
      </c>
    </row>
    <row r="51" spans="1:20" ht="18.75" customHeight="1">
      <c r="A51" s="78"/>
      <c r="B51" s="80"/>
      <c r="C51" s="80"/>
      <c r="D51" s="80"/>
      <c r="E51" s="80"/>
      <c r="F51" s="154"/>
      <c r="G51" s="151"/>
      <c r="J51" s="278"/>
      <c r="K51" s="296"/>
      <c r="L51" s="297"/>
      <c r="M51" s="167">
        <f>SUM(N51:T51)</f>
        <v>27</v>
      </c>
      <c r="N51" s="163">
        <v>13</v>
      </c>
      <c r="O51" s="163">
        <v>5</v>
      </c>
      <c r="P51" s="163">
        <v>1</v>
      </c>
      <c r="Q51" s="163">
        <v>1</v>
      </c>
      <c r="R51" s="163">
        <v>6</v>
      </c>
      <c r="S51" s="163" t="s">
        <v>274</v>
      </c>
      <c r="T51" s="163">
        <v>1</v>
      </c>
    </row>
    <row r="52" spans="1:20" ht="18.75" customHeight="1">
      <c r="A52" s="78" t="s">
        <v>78</v>
      </c>
      <c r="B52" s="50">
        <v>111</v>
      </c>
      <c r="C52" s="50">
        <v>109</v>
      </c>
      <c r="D52" s="50">
        <v>75</v>
      </c>
      <c r="E52" s="50">
        <v>84</v>
      </c>
      <c r="F52" s="154">
        <v>86</v>
      </c>
      <c r="G52" s="153">
        <f>100*(F52-E52)/E52</f>
        <v>2.380952380952381</v>
      </c>
      <c r="J52" s="278"/>
      <c r="K52" s="114"/>
      <c r="L52" s="85"/>
      <c r="M52" s="162"/>
      <c r="N52" s="162"/>
      <c r="O52" s="162"/>
      <c r="P52" s="162"/>
      <c r="Q52" s="162"/>
      <c r="R52" s="162"/>
      <c r="S52" s="162"/>
      <c r="T52" s="162"/>
    </row>
    <row r="53" spans="1:20" ht="18.75" customHeight="1">
      <c r="A53" s="152"/>
      <c r="B53" s="70"/>
      <c r="C53" s="70"/>
      <c r="D53" s="70"/>
      <c r="E53" s="70"/>
      <c r="F53" s="151"/>
      <c r="G53" s="151"/>
      <c r="J53" s="278"/>
      <c r="K53" s="114"/>
      <c r="L53" s="89" t="s">
        <v>2</v>
      </c>
      <c r="M53" s="161">
        <f aca="true" t="shared" si="2" ref="M53:R53">SUM(M54:M55)</f>
        <v>16</v>
      </c>
      <c r="N53" s="161">
        <f t="shared" si="2"/>
        <v>6</v>
      </c>
      <c r="O53" s="161">
        <f t="shared" si="2"/>
        <v>1</v>
      </c>
      <c r="P53" s="161">
        <f t="shared" si="2"/>
        <v>1</v>
      </c>
      <c r="Q53" s="161">
        <f t="shared" si="2"/>
        <v>2</v>
      </c>
      <c r="R53" s="161">
        <f t="shared" si="2"/>
        <v>5</v>
      </c>
      <c r="S53" s="166" t="s">
        <v>154</v>
      </c>
      <c r="T53" s="161">
        <f>SUM(T54:T55)</f>
        <v>1</v>
      </c>
    </row>
    <row r="54" spans="1:20" ht="18.75" customHeight="1">
      <c r="A54" s="78" t="s">
        <v>77</v>
      </c>
      <c r="B54" s="50">
        <v>12417</v>
      </c>
      <c r="C54" s="50">
        <v>12982</v>
      </c>
      <c r="D54" s="50">
        <v>13404</v>
      </c>
      <c r="E54" s="50">
        <v>13820</v>
      </c>
      <c r="F54" s="151">
        <v>11750</v>
      </c>
      <c r="G54" s="153">
        <f>100*(F54-E54)/E54</f>
        <v>-14.978292329956584</v>
      </c>
      <c r="J54" s="278"/>
      <c r="K54" s="72" t="s">
        <v>287</v>
      </c>
      <c r="L54" s="89" t="s">
        <v>5</v>
      </c>
      <c r="M54" s="161">
        <f>SUM(N54:T54)</f>
        <v>11</v>
      </c>
      <c r="N54" s="165">
        <v>4</v>
      </c>
      <c r="O54" s="165">
        <v>1</v>
      </c>
      <c r="P54" s="166">
        <v>1</v>
      </c>
      <c r="Q54" s="165">
        <v>2</v>
      </c>
      <c r="R54" s="165">
        <v>3</v>
      </c>
      <c r="S54" s="166" t="s">
        <v>154</v>
      </c>
      <c r="T54" s="166" t="s">
        <v>154</v>
      </c>
    </row>
    <row r="55" spans="1:20" ht="18.75" customHeight="1">
      <c r="A55" s="78"/>
      <c r="B55" s="50"/>
      <c r="C55" s="50"/>
      <c r="D55" s="50"/>
      <c r="E55" s="50"/>
      <c r="F55" s="141"/>
      <c r="G55" s="151"/>
      <c r="J55" s="278"/>
      <c r="K55" s="114"/>
      <c r="L55" s="89" t="s">
        <v>6</v>
      </c>
      <c r="M55" s="161">
        <f>SUM(N55:T55)</f>
        <v>5</v>
      </c>
      <c r="N55" s="165">
        <v>2</v>
      </c>
      <c r="O55" s="166" t="s">
        <v>154</v>
      </c>
      <c r="P55" s="166" t="s">
        <v>154</v>
      </c>
      <c r="Q55" s="166" t="s">
        <v>154</v>
      </c>
      <c r="R55" s="165">
        <v>2</v>
      </c>
      <c r="S55" s="166" t="s">
        <v>154</v>
      </c>
      <c r="T55" s="165">
        <v>1</v>
      </c>
    </row>
    <row r="56" spans="1:20" ht="18.75" customHeight="1">
      <c r="A56" s="78" t="s">
        <v>76</v>
      </c>
      <c r="B56" s="50">
        <v>17595</v>
      </c>
      <c r="C56" s="50">
        <v>18724</v>
      </c>
      <c r="D56" s="50">
        <v>18158</v>
      </c>
      <c r="E56" s="50">
        <v>21003</v>
      </c>
      <c r="F56" s="141">
        <v>19710</v>
      </c>
      <c r="G56" s="153">
        <f>100*(F56-E56)/E56</f>
        <v>-6.156263390944151</v>
      </c>
      <c r="J56" s="280"/>
      <c r="K56" s="77"/>
      <c r="L56" s="146"/>
      <c r="M56" s="162"/>
      <c r="N56" s="162"/>
      <c r="O56" s="162"/>
      <c r="P56" s="162"/>
      <c r="Q56" s="162"/>
      <c r="R56" s="162"/>
      <c r="S56" s="162"/>
      <c r="T56" s="162"/>
    </row>
    <row r="57" spans="1:20" ht="18.75" customHeight="1">
      <c r="A57" s="78"/>
      <c r="B57" s="50"/>
      <c r="C57" s="50"/>
      <c r="D57" s="50"/>
      <c r="E57" s="50"/>
      <c r="F57" s="141"/>
      <c r="G57" s="151"/>
      <c r="J57" s="300" t="s">
        <v>273</v>
      </c>
      <c r="K57" s="114"/>
      <c r="L57" s="89" t="s">
        <v>2</v>
      </c>
      <c r="M57" s="161">
        <f aca="true" t="shared" si="3" ref="M57:T57">SUM(M58:M59)</f>
        <v>2710</v>
      </c>
      <c r="N57" s="161">
        <f t="shared" si="3"/>
        <v>1404</v>
      </c>
      <c r="O57" s="161">
        <f t="shared" si="3"/>
        <v>447</v>
      </c>
      <c r="P57" s="161">
        <f t="shared" si="3"/>
        <v>279</v>
      </c>
      <c r="Q57" s="161">
        <f t="shared" si="3"/>
        <v>148</v>
      </c>
      <c r="R57" s="161">
        <f t="shared" si="3"/>
        <v>143</v>
      </c>
      <c r="S57" s="161">
        <f t="shared" si="3"/>
        <v>141</v>
      </c>
      <c r="T57" s="161">
        <f t="shared" si="3"/>
        <v>148</v>
      </c>
    </row>
    <row r="58" spans="1:20" ht="18.75" customHeight="1">
      <c r="A58" s="78" t="s">
        <v>74</v>
      </c>
      <c r="B58" s="50">
        <v>13</v>
      </c>
      <c r="C58" s="50">
        <v>29</v>
      </c>
      <c r="D58" s="50">
        <v>38</v>
      </c>
      <c r="E58" s="50">
        <v>35</v>
      </c>
      <c r="F58" s="141">
        <v>21</v>
      </c>
      <c r="G58" s="153">
        <f>100*(F58-E58)/E58</f>
        <v>-40</v>
      </c>
      <c r="J58" s="278"/>
      <c r="K58" s="72" t="s">
        <v>286</v>
      </c>
      <c r="L58" s="89" t="s">
        <v>5</v>
      </c>
      <c r="M58" s="161">
        <f>SUM(N58:T58)</f>
        <v>1386</v>
      </c>
      <c r="N58" s="160">
        <v>696</v>
      </c>
      <c r="O58" s="160">
        <v>251</v>
      </c>
      <c r="P58" s="160">
        <v>136</v>
      </c>
      <c r="Q58" s="160">
        <v>80</v>
      </c>
      <c r="R58" s="160">
        <v>67</v>
      </c>
      <c r="S58" s="160">
        <v>86</v>
      </c>
      <c r="T58" s="160">
        <v>70</v>
      </c>
    </row>
    <row r="59" spans="1:20" ht="18.75" customHeight="1">
      <c r="A59" s="152"/>
      <c r="B59" s="70"/>
      <c r="C59" s="70"/>
      <c r="D59" s="70"/>
      <c r="E59" s="70"/>
      <c r="F59" s="141"/>
      <c r="G59" s="151"/>
      <c r="J59" s="278"/>
      <c r="K59" s="114"/>
      <c r="L59" s="89" t="s">
        <v>6</v>
      </c>
      <c r="M59" s="161">
        <f>SUM(N59:T59)</f>
        <v>1324</v>
      </c>
      <c r="N59" s="160">
        <v>708</v>
      </c>
      <c r="O59" s="160">
        <v>196</v>
      </c>
      <c r="P59" s="160">
        <v>143</v>
      </c>
      <c r="Q59" s="160">
        <v>68</v>
      </c>
      <c r="R59" s="160">
        <v>76</v>
      </c>
      <c r="S59" s="160">
        <v>55</v>
      </c>
      <c r="T59" s="160">
        <v>78</v>
      </c>
    </row>
    <row r="60" spans="1:20" ht="18.75" customHeight="1">
      <c r="A60" s="135" t="s">
        <v>270</v>
      </c>
      <c r="B60" s="50">
        <v>5038</v>
      </c>
      <c r="C60" s="50">
        <v>5342</v>
      </c>
      <c r="D60" s="50">
        <v>5785</v>
      </c>
      <c r="E60" s="50">
        <v>6529</v>
      </c>
      <c r="F60" s="141">
        <v>6374</v>
      </c>
      <c r="G60" s="153">
        <f>100*(F60-E60)/E60</f>
        <v>-2.374023587073059</v>
      </c>
      <c r="J60" s="278"/>
      <c r="K60" s="114"/>
      <c r="L60" s="85"/>
      <c r="M60" s="162"/>
      <c r="N60" s="162"/>
      <c r="O60" s="162"/>
      <c r="P60" s="162"/>
      <c r="Q60" s="162"/>
      <c r="R60" s="162"/>
      <c r="S60" s="162"/>
      <c r="T60" s="162"/>
    </row>
    <row r="61" spans="1:20" ht="18.75" customHeight="1">
      <c r="A61" s="152"/>
      <c r="B61" s="70"/>
      <c r="C61" s="70"/>
      <c r="D61" s="70"/>
      <c r="E61" s="70"/>
      <c r="F61" s="151"/>
      <c r="G61" s="151"/>
      <c r="J61" s="278"/>
      <c r="K61" s="295" t="s">
        <v>288</v>
      </c>
      <c r="L61" s="297" t="s">
        <v>2</v>
      </c>
      <c r="M61" s="161">
        <f>SUM(N61:T61)</f>
        <v>8100</v>
      </c>
      <c r="N61" s="160">
        <v>4427</v>
      </c>
      <c r="O61" s="160">
        <v>1253</v>
      </c>
      <c r="P61" s="160">
        <v>568</v>
      </c>
      <c r="Q61" s="160">
        <v>350</v>
      </c>
      <c r="R61" s="160">
        <v>545</v>
      </c>
      <c r="S61" s="160">
        <v>587</v>
      </c>
      <c r="T61" s="160">
        <v>370</v>
      </c>
    </row>
    <row r="62" spans="1:20" ht="18.75" customHeight="1">
      <c r="A62" s="78" t="s">
        <v>72</v>
      </c>
      <c r="B62" s="50">
        <v>14015</v>
      </c>
      <c r="C62" s="50">
        <v>13615</v>
      </c>
      <c r="D62" s="50">
        <v>15492</v>
      </c>
      <c r="E62" s="50">
        <v>17474</v>
      </c>
      <c r="F62" s="141">
        <v>17118</v>
      </c>
      <c r="G62" s="153">
        <f>100*(F62-E62)/E62</f>
        <v>-2.037312578688337</v>
      </c>
      <c r="J62" s="278"/>
      <c r="K62" s="296"/>
      <c r="L62" s="297"/>
      <c r="M62" s="164">
        <f>SUM(N62:T62)</f>
        <v>5667</v>
      </c>
      <c r="N62" s="163">
        <v>3377</v>
      </c>
      <c r="O62" s="163">
        <v>903</v>
      </c>
      <c r="P62" s="163">
        <v>360</v>
      </c>
      <c r="Q62" s="163">
        <v>170</v>
      </c>
      <c r="R62" s="163">
        <v>413</v>
      </c>
      <c r="S62" s="163">
        <v>323</v>
      </c>
      <c r="T62" s="163">
        <v>121</v>
      </c>
    </row>
    <row r="63" spans="1:20" ht="18.75" customHeight="1">
      <c r="A63" s="78"/>
      <c r="B63" s="50"/>
      <c r="C63" s="50"/>
      <c r="D63" s="50"/>
      <c r="E63" s="50"/>
      <c r="F63" s="141"/>
      <c r="G63" s="151"/>
      <c r="J63" s="278"/>
      <c r="K63" s="114"/>
      <c r="L63" s="85"/>
      <c r="M63" s="162"/>
      <c r="N63" s="162"/>
      <c r="O63" s="162"/>
      <c r="P63" s="162"/>
      <c r="Q63" s="162"/>
      <c r="R63" s="162"/>
      <c r="S63" s="162"/>
      <c r="T63" s="162"/>
    </row>
    <row r="64" spans="1:20" ht="18.75" customHeight="1">
      <c r="A64" s="78" t="s">
        <v>256</v>
      </c>
      <c r="B64" s="50">
        <v>1701</v>
      </c>
      <c r="C64" s="50">
        <v>1791</v>
      </c>
      <c r="D64" s="50">
        <v>2272</v>
      </c>
      <c r="E64" s="50">
        <v>2766</v>
      </c>
      <c r="F64" s="141">
        <v>2428</v>
      </c>
      <c r="G64" s="153">
        <f>100*(F64-E64)/E64</f>
        <v>-12.219812002892263</v>
      </c>
      <c r="J64" s="278"/>
      <c r="K64" s="114"/>
      <c r="L64" s="89" t="s">
        <v>2</v>
      </c>
      <c r="M64" s="161">
        <f aca="true" t="shared" si="4" ref="M64:T64">SUM(M65:M66)</f>
        <v>2710</v>
      </c>
      <c r="N64" s="161">
        <f t="shared" si="4"/>
        <v>1404</v>
      </c>
      <c r="O64" s="161">
        <f t="shared" si="4"/>
        <v>447</v>
      </c>
      <c r="P64" s="161">
        <f t="shared" si="4"/>
        <v>279</v>
      </c>
      <c r="Q64" s="161">
        <f t="shared" si="4"/>
        <v>148</v>
      </c>
      <c r="R64" s="161">
        <f t="shared" si="4"/>
        <v>143</v>
      </c>
      <c r="S64" s="161">
        <f t="shared" si="4"/>
        <v>141</v>
      </c>
      <c r="T64" s="161">
        <f t="shared" si="4"/>
        <v>148</v>
      </c>
    </row>
    <row r="65" spans="1:20" ht="18.75" customHeight="1">
      <c r="A65" s="78"/>
      <c r="B65" s="50"/>
      <c r="C65" s="50"/>
      <c r="D65" s="50"/>
      <c r="E65" s="50"/>
      <c r="F65" s="141"/>
      <c r="G65" s="151"/>
      <c r="J65" s="278"/>
      <c r="K65" s="72" t="s">
        <v>287</v>
      </c>
      <c r="L65" s="89" t="s">
        <v>5</v>
      </c>
      <c r="M65" s="161">
        <f>SUM(N65:T65)</f>
        <v>1386</v>
      </c>
      <c r="N65" s="160">
        <v>696</v>
      </c>
      <c r="O65" s="160">
        <v>251</v>
      </c>
      <c r="P65" s="160">
        <v>136</v>
      </c>
      <c r="Q65" s="160">
        <v>80</v>
      </c>
      <c r="R65" s="160">
        <v>67</v>
      </c>
      <c r="S65" s="160">
        <v>86</v>
      </c>
      <c r="T65" s="160">
        <v>70</v>
      </c>
    </row>
    <row r="66" spans="1:20" ht="18.75" customHeight="1">
      <c r="A66" s="78" t="s">
        <v>69</v>
      </c>
      <c r="B66" s="50">
        <v>19087</v>
      </c>
      <c r="C66" s="50">
        <v>18539</v>
      </c>
      <c r="D66" s="50">
        <v>19774</v>
      </c>
      <c r="E66" s="50">
        <v>21709</v>
      </c>
      <c r="F66" s="151">
        <v>22111</v>
      </c>
      <c r="G66" s="153">
        <f>100*(F66-E66)/E66</f>
        <v>1.8517665484361325</v>
      </c>
      <c r="J66" s="280"/>
      <c r="K66" s="77"/>
      <c r="L66" s="65" t="s">
        <v>6</v>
      </c>
      <c r="M66" s="159">
        <f>SUM(N66:T66)</f>
        <v>1324</v>
      </c>
      <c r="N66" s="158">
        <v>708</v>
      </c>
      <c r="O66" s="158">
        <v>196</v>
      </c>
      <c r="P66" s="158">
        <v>143</v>
      </c>
      <c r="Q66" s="158">
        <v>68</v>
      </c>
      <c r="R66" s="158">
        <v>76</v>
      </c>
      <c r="S66" s="158">
        <v>55</v>
      </c>
      <c r="T66" s="158">
        <v>78</v>
      </c>
    </row>
    <row r="67" spans="1:21" ht="18.75" customHeight="1">
      <c r="A67" s="152"/>
      <c r="B67" s="70"/>
      <c r="C67" s="70"/>
      <c r="D67" s="70"/>
      <c r="E67" s="70"/>
      <c r="F67" s="151"/>
      <c r="G67" s="151"/>
      <c r="J67" s="157" t="s">
        <v>272</v>
      </c>
      <c r="K67" s="70"/>
      <c r="L67" s="70"/>
      <c r="M67" s="70"/>
      <c r="N67" s="70"/>
      <c r="O67" s="70"/>
      <c r="P67" s="70"/>
      <c r="Q67" s="70"/>
      <c r="R67" s="70"/>
      <c r="S67" s="70"/>
      <c r="T67" s="70"/>
      <c r="U67" s="70"/>
    </row>
    <row r="68" spans="1:21" ht="18.75" customHeight="1">
      <c r="A68" s="76" t="s">
        <v>68</v>
      </c>
      <c r="B68" s="40">
        <v>370</v>
      </c>
      <c r="C68" s="40">
        <v>493</v>
      </c>
      <c r="D68" s="40">
        <v>487</v>
      </c>
      <c r="E68" s="40">
        <v>645</v>
      </c>
      <c r="F68" s="150">
        <v>588</v>
      </c>
      <c r="G68" s="149">
        <f>100*(F68-E68)/E68</f>
        <v>-8.837209302325581</v>
      </c>
      <c r="J68" s="70" t="s">
        <v>271</v>
      </c>
      <c r="K68" s="70"/>
      <c r="L68" s="70"/>
      <c r="M68" s="70"/>
      <c r="N68" s="70"/>
      <c r="O68" s="70"/>
      <c r="P68" s="70"/>
      <c r="Q68" s="70"/>
      <c r="R68" s="70"/>
      <c r="S68" s="70"/>
      <c r="T68" s="70"/>
      <c r="U68" s="70"/>
    </row>
    <row r="69" spans="1:7" ht="18.75" customHeight="1">
      <c r="A69" s="148" t="s">
        <v>152</v>
      </c>
      <c r="B69" s="70"/>
      <c r="C69" s="70"/>
      <c r="D69" s="70"/>
      <c r="E69" s="70"/>
      <c r="F69" s="70"/>
      <c r="G69" s="70"/>
    </row>
  </sheetData>
  <sheetProtection/>
  <mergeCells count="33">
    <mergeCell ref="I6:J6"/>
    <mergeCell ref="K7:K8"/>
    <mergeCell ref="H7:H8"/>
    <mergeCell ref="G7:G8"/>
    <mergeCell ref="I7:I8"/>
    <mergeCell ref="A1:B1"/>
    <mergeCell ref="A3:K3"/>
    <mergeCell ref="A4:K4"/>
    <mergeCell ref="A6:A8"/>
    <mergeCell ref="C7:C8"/>
    <mergeCell ref="B7:B8"/>
    <mergeCell ref="D7:D8"/>
    <mergeCell ref="B6:C6"/>
    <mergeCell ref="D6:F6"/>
    <mergeCell ref="G6:H6"/>
    <mergeCell ref="F45:F47"/>
    <mergeCell ref="G46:G47"/>
    <mergeCell ref="A42:G42"/>
    <mergeCell ref="A45:A47"/>
    <mergeCell ref="B45:B47"/>
    <mergeCell ref="C45:C47"/>
    <mergeCell ref="D45:D47"/>
    <mergeCell ref="E45:E47"/>
    <mergeCell ref="A43:G43"/>
    <mergeCell ref="K50:K51"/>
    <mergeCell ref="L50:L51"/>
    <mergeCell ref="L61:L62"/>
    <mergeCell ref="J45:L45"/>
    <mergeCell ref="J42:T42"/>
    <mergeCell ref="J43:T43"/>
    <mergeCell ref="K61:K62"/>
    <mergeCell ref="J46:J56"/>
    <mergeCell ref="J57:J66"/>
  </mergeCells>
  <printOptions horizontalCentered="1"/>
  <pageMargins left="0.5118110236220472" right="0.5118110236220472" top="0.5511811023622047" bottom="0.35433070866141736" header="0" footer="0"/>
  <pageSetup fitToHeight="1" fitToWidth="1" horizontalDpi="600" verticalDpi="600" orientation="landscape" paperSize="8"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67"/>
  <sheetViews>
    <sheetView zoomScalePageLayoutView="0" workbookViewId="0" topLeftCell="A1">
      <selection activeCell="A3" sqref="A3:H3"/>
    </sheetView>
  </sheetViews>
  <sheetFormatPr defaultColWidth="11.8984375" defaultRowHeight="18.75" customHeight="1"/>
  <cols>
    <col min="1" max="1" width="3.09765625" style="0" customWidth="1"/>
    <col min="2" max="2" width="20" style="0" customWidth="1"/>
    <col min="3" max="7" width="11.8984375" style="0" customWidth="1"/>
    <col min="8" max="8" width="13.09765625" style="0" customWidth="1"/>
    <col min="9" max="10" width="11.8984375" style="0" customWidth="1"/>
    <col min="11" max="11" width="3.09765625" style="0" customWidth="1"/>
  </cols>
  <sheetData>
    <row r="1" spans="1:21" ht="18.75" customHeight="1">
      <c r="A1" s="170" t="s">
        <v>301</v>
      </c>
      <c r="B1" s="3"/>
      <c r="C1" s="3"/>
      <c r="D1" s="3"/>
      <c r="E1" s="3"/>
      <c r="F1" s="3"/>
      <c r="G1" s="3"/>
      <c r="K1" s="3"/>
      <c r="L1" s="3"/>
      <c r="M1" s="3"/>
      <c r="N1" s="3"/>
      <c r="O1" s="3"/>
      <c r="P1" s="3"/>
      <c r="Q1" s="3"/>
      <c r="R1" s="3"/>
      <c r="S1" s="3"/>
      <c r="T1" s="213" t="s">
        <v>326</v>
      </c>
      <c r="U1" s="333"/>
    </row>
    <row r="2" spans="1:21" ht="18.75" customHeight="1">
      <c r="A2" s="3"/>
      <c r="B2" s="3"/>
      <c r="C2" s="3"/>
      <c r="D2" s="3"/>
      <c r="E2" s="3"/>
      <c r="F2" s="3"/>
      <c r="G2" s="3"/>
      <c r="K2" s="3"/>
      <c r="L2" s="3"/>
      <c r="M2" s="3"/>
      <c r="N2" s="3"/>
      <c r="O2" s="3"/>
      <c r="P2" s="3"/>
      <c r="Q2" s="3"/>
      <c r="R2" s="3"/>
      <c r="S2" s="3"/>
      <c r="T2" s="3"/>
      <c r="U2" s="3"/>
    </row>
    <row r="3" spans="1:21" ht="18.75" customHeight="1">
      <c r="A3" s="298" t="s">
        <v>300</v>
      </c>
      <c r="B3" s="298"/>
      <c r="C3" s="298"/>
      <c r="D3" s="298"/>
      <c r="E3" s="298"/>
      <c r="F3" s="298"/>
      <c r="G3" s="298"/>
      <c r="H3" s="298"/>
      <c r="K3" s="332" t="s">
        <v>325</v>
      </c>
      <c r="L3" s="332"/>
      <c r="M3" s="332"/>
      <c r="N3" s="332"/>
      <c r="O3" s="332"/>
      <c r="P3" s="332"/>
      <c r="Q3" s="332"/>
      <c r="R3" s="332"/>
      <c r="S3" s="332"/>
      <c r="T3" s="332"/>
      <c r="U3" s="332"/>
    </row>
    <row r="4" spans="1:21" ht="18.75" customHeight="1">
      <c r="A4" s="311" t="s">
        <v>299</v>
      </c>
      <c r="B4" s="311"/>
      <c r="C4" s="311"/>
      <c r="D4" s="311"/>
      <c r="E4" s="311"/>
      <c r="F4" s="311"/>
      <c r="G4" s="311"/>
      <c r="H4" s="311"/>
      <c r="K4" s="3" t="s">
        <v>324</v>
      </c>
      <c r="L4" s="3"/>
      <c r="M4" s="3"/>
      <c r="N4" s="3"/>
      <c r="O4" s="3"/>
      <c r="P4" s="3"/>
      <c r="Q4" s="3"/>
      <c r="R4" s="3"/>
      <c r="S4" s="3"/>
      <c r="T4" s="3"/>
      <c r="U4" s="3"/>
    </row>
    <row r="5" spans="1:21" ht="18.75" customHeight="1" thickBot="1">
      <c r="A5" s="70"/>
      <c r="C5" s="179"/>
      <c r="D5" s="95"/>
      <c r="E5" s="95"/>
      <c r="F5" s="95"/>
      <c r="G5" s="95"/>
      <c r="H5" s="178" t="s">
        <v>298</v>
      </c>
      <c r="K5" s="3" t="s">
        <v>323</v>
      </c>
      <c r="L5" s="3"/>
      <c r="M5" s="3"/>
      <c r="N5" s="3"/>
      <c r="O5" s="3"/>
      <c r="P5" s="3"/>
      <c r="Q5" s="3"/>
      <c r="R5" s="3"/>
      <c r="S5" s="3"/>
      <c r="T5" s="3"/>
      <c r="U5" s="3"/>
    </row>
    <row r="6" spans="1:21" ht="18.75" customHeight="1" thickBot="1">
      <c r="A6" s="176" t="s">
        <v>365</v>
      </c>
      <c r="B6" s="375"/>
      <c r="C6" s="309" t="s">
        <v>297</v>
      </c>
      <c r="D6" s="309" t="s">
        <v>296</v>
      </c>
      <c r="E6" s="309" t="s">
        <v>231</v>
      </c>
      <c r="F6" s="310" t="s">
        <v>295</v>
      </c>
      <c r="G6" s="308" t="s">
        <v>294</v>
      </c>
      <c r="H6" s="313" t="s">
        <v>293</v>
      </c>
      <c r="K6" s="70"/>
      <c r="L6" s="70"/>
      <c r="M6" s="179"/>
      <c r="N6" s="179"/>
      <c r="O6" s="179"/>
      <c r="P6" s="179"/>
      <c r="Q6" s="179"/>
      <c r="R6" s="179"/>
      <c r="S6" s="179"/>
      <c r="T6" s="331" t="s">
        <v>322</v>
      </c>
      <c r="U6" s="331"/>
    </row>
    <row r="7" spans="1:21" ht="18.75" customHeight="1">
      <c r="A7" s="181" t="s">
        <v>302</v>
      </c>
      <c r="B7" s="376"/>
      <c r="C7" s="304"/>
      <c r="D7" s="304"/>
      <c r="E7" s="304"/>
      <c r="F7" s="380"/>
      <c r="G7" s="227"/>
      <c r="H7" s="189"/>
      <c r="K7" s="187" t="s">
        <v>321</v>
      </c>
      <c r="L7" s="188"/>
      <c r="M7" s="310" t="s">
        <v>320</v>
      </c>
      <c r="N7" s="175" t="s">
        <v>319</v>
      </c>
      <c r="O7" s="330" t="s">
        <v>318</v>
      </c>
      <c r="P7" s="330" t="s">
        <v>317</v>
      </c>
      <c r="Q7" s="310" t="s">
        <v>316</v>
      </c>
      <c r="R7" s="310" t="s">
        <v>315</v>
      </c>
      <c r="S7" s="309" t="s">
        <v>314</v>
      </c>
      <c r="T7" s="310" t="s">
        <v>313</v>
      </c>
      <c r="U7" s="334" t="s">
        <v>312</v>
      </c>
    </row>
    <row r="8" spans="1:21" ht="18.75" customHeight="1">
      <c r="A8" s="377" t="s">
        <v>292</v>
      </c>
      <c r="B8" s="373"/>
      <c r="C8" s="50">
        <v>4543</v>
      </c>
      <c r="D8" s="50">
        <v>10322</v>
      </c>
      <c r="E8" s="50">
        <v>12090</v>
      </c>
      <c r="F8" s="50">
        <v>29653</v>
      </c>
      <c r="G8" s="50">
        <v>2954</v>
      </c>
      <c r="H8" s="174">
        <f>F8/D8</f>
        <v>2.8727959697733</v>
      </c>
      <c r="K8" s="221"/>
      <c r="L8" s="222"/>
      <c r="M8" s="328"/>
      <c r="N8" s="329" t="s">
        <v>311</v>
      </c>
      <c r="O8" s="226"/>
      <c r="P8" s="226"/>
      <c r="Q8" s="328"/>
      <c r="R8" s="328"/>
      <c r="S8" s="328"/>
      <c r="T8" s="328"/>
      <c r="U8" s="219"/>
    </row>
    <row r="9" spans="1:21" ht="18.75" customHeight="1">
      <c r="A9" s="222"/>
      <c r="B9" s="222"/>
      <c r="C9" s="95"/>
      <c r="D9" s="95"/>
      <c r="E9" s="95"/>
      <c r="F9" s="95"/>
      <c r="G9" s="95"/>
      <c r="H9" s="95"/>
      <c r="K9" s="190"/>
      <c r="L9" s="191"/>
      <c r="M9" s="304"/>
      <c r="N9" s="327"/>
      <c r="O9" s="227"/>
      <c r="P9" s="227"/>
      <c r="Q9" s="304"/>
      <c r="R9" s="304"/>
      <c r="S9" s="304"/>
      <c r="T9" s="304"/>
      <c r="U9" s="189"/>
    </row>
    <row r="10" spans="1:21" ht="18.75" customHeight="1">
      <c r="A10" s="374">
        <v>6</v>
      </c>
      <c r="B10" s="374"/>
      <c r="C10" s="50">
        <v>4640</v>
      </c>
      <c r="D10" s="50">
        <v>10718</v>
      </c>
      <c r="E10" s="50">
        <v>12844</v>
      </c>
      <c r="F10" s="50">
        <v>31561</v>
      </c>
      <c r="G10" s="50">
        <v>3297</v>
      </c>
      <c r="H10" s="174">
        <f>F10/D10</f>
        <v>2.9446725135286433</v>
      </c>
      <c r="K10" s="336" t="s">
        <v>310</v>
      </c>
      <c r="L10" s="337"/>
      <c r="M10" s="325"/>
      <c r="N10" s="325"/>
      <c r="O10" s="325"/>
      <c r="P10" s="325"/>
      <c r="Q10" s="325"/>
      <c r="R10" s="325"/>
      <c r="S10" s="325"/>
      <c r="T10" s="325"/>
      <c r="U10" s="325"/>
    </row>
    <row r="11" spans="1:21" ht="18.75" customHeight="1">
      <c r="A11" s="222"/>
      <c r="B11" s="222"/>
      <c r="C11" s="95"/>
      <c r="D11" s="95"/>
      <c r="E11" s="95"/>
      <c r="F11" s="95"/>
      <c r="G11" s="95"/>
      <c r="H11" s="95"/>
      <c r="K11" s="320"/>
      <c r="L11" s="321" t="s">
        <v>307</v>
      </c>
      <c r="M11" s="319">
        <v>96.2</v>
      </c>
      <c r="N11" s="319">
        <v>94</v>
      </c>
      <c r="O11" s="319">
        <v>93.4</v>
      </c>
      <c r="P11" s="319">
        <v>95</v>
      </c>
      <c r="Q11" s="178" t="s">
        <v>305</v>
      </c>
      <c r="R11" s="319">
        <v>93.2</v>
      </c>
      <c r="S11" s="319">
        <v>82.4</v>
      </c>
      <c r="T11" s="319">
        <v>124.1</v>
      </c>
      <c r="U11" s="319">
        <v>101</v>
      </c>
    </row>
    <row r="12" spans="1:21" ht="18.75" customHeight="1">
      <c r="A12" s="374">
        <v>7</v>
      </c>
      <c r="B12" s="374"/>
      <c r="C12" s="50">
        <v>5385</v>
      </c>
      <c r="D12" s="50">
        <v>12531</v>
      </c>
      <c r="E12" s="50">
        <v>15061</v>
      </c>
      <c r="F12" s="50">
        <v>37282</v>
      </c>
      <c r="G12" s="50">
        <v>3631</v>
      </c>
      <c r="H12" s="174">
        <f>F12/D12</f>
        <v>2.9751815497566034</v>
      </c>
      <c r="K12" s="320"/>
      <c r="L12" s="338" t="s">
        <v>327</v>
      </c>
      <c r="M12" s="319">
        <v>95.3</v>
      </c>
      <c r="N12" s="319">
        <v>93.4</v>
      </c>
      <c r="O12" s="319">
        <v>95.7</v>
      </c>
      <c r="P12" s="319">
        <v>94.3</v>
      </c>
      <c r="Q12" s="178" t="s">
        <v>305</v>
      </c>
      <c r="R12" s="319">
        <v>95.9</v>
      </c>
      <c r="S12" s="319">
        <v>78.7</v>
      </c>
      <c r="T12" s="319">
        <v>114</v>
      </c>
      <c r="U12" s="319">
        <v>99.4</v>
      </c>
    </row>
    <row r="13" spans="1:21" ht="18.75" customHeight="1">
      <c r="A13" s="222"/>
      <c r="B13" s="222"/>
      <c r="C13" s="95"/>
      <c r="D13" s="95"/>
      <c r="E13" s="95"/>
      <c r="F13" s="95"/>
      <c r="G13" s="95"/>
      <c r="H13" s="95"/>
      <c r="K13" s="320"/>
      <c r="L13" s="338" t="s">
        <v>328</v>
      </c>
      <c r="M13" s="319">
        <v>98.7</v>
      </c>
      <c r="N13" s="319">
        <v>98.4</v>
      </c>
      <c r="O13" s="319">
        <v>99.6</v>
      </c>
      <c r="P13" s="319">
        <v>97</v>
      </c>
      <c r="Q13" s="178" t="s">
        <v>305</v>
      </c>
      <c r="R13" s="319">
        <v>101.4</v>
      </c>
      <c r="S13" s="319">
        <v>94.7</v>
      </c>
      <c r="T13" s="319">
        <v>107.9</v>
      </c>
      <c r="U13" s="319">
        <v>99.6</v>
      </c>
    </row>
    <row r="14" spans="1:21" ht="18.75" customHeight="1">
      <c r="A14" s="374">
        <v>8</v>
      </c>
      <c r="B14" s="374"/>
      <c r="C14" s="80">
        <v>5871</v>
      </c>
      <c r="D14" s="80">
        <v>13277</v>
      </c>
      <c r="E14" s="80">
        <v>17301</v>
      </c>
      <c r="F14" s="80">
        <v>43955</v>
      </c>
      <c r="G14" s="80">
        <v>4047</v>
      </c>
      <c r="H14" s="174">
        <f>F14/D14</f>
        <v>3.3106123371243505</v>
      </c>
      <c r="K14" s="320"/>
      <c r="L14" s="338" t="s">
        <v>329</v>
      </c>
      <c r="M14" s="319">
        <v>100</v>
      </c>
      <c r="N14" s="319">
        <v>100</v>
      </c>
      <c r="O14" s="319">
        <v>100</v>
      </c>
      <c r="P14" s="319">
        <v>100</v>
      </c>
      <c r="Q14" s="178" t="s">
        <v>305</v>
      </c>
      <c r="R14" s="319">
        <v>100</v>
      </c>
      <c r="S14" s="319">
        <v>100</v>
      </c>
      <c r="T14" s="319">
        <v>100</v>
      </c>
      <c r="U14" s="319">
        <v>100</v>
      </c>
    </row>
    <row r="15" spans="1:21" ht="18.75" customHeight="1">
      <c r="A15" s="222"/>
      <c r="B15" s="222"/>
      <c r="C15" s="95"/>
      <c r="D15" s="95"/>
      <c r="E15" s="95"/>
      <c r="F15" s="95"/>
      <c r="G15" s="95"/>
      <c r="H15" s="95"/>
      <c r="K15" s="320"/>
      <c r="L15" s="338" t="s">
        <v>330</v>
      </c>
      <c r="M15" s="319">
        <v>98.3</v>
      </c>
      <c r="N15" s="319">
        <v>97.7</v>
      </c>
      <c r="O15" s="319">
        <v>103.7</v>
      </c>
      <c r="P15" s="319">
        <v>101.5</v>
      </c>
      <c r="Q15" s="178" t="s">
        <v>305</v>
      </c>
      <c r="R15" s="319">
        <v>100.1</v>
      </c>
      <c r="S15" s="319">
        <v>77.6</v>
      </c>
      <c r="T15" s="319">
        <v>97.7</v>
      </c>
      <c r="U15" s="319">
        <v>99.5</v>
      </c>
    </row>
    <row r="16" spans="1:21" ht="18.75" customHeight="1">
      <c r="A16" s="378">
        <v>9</v>
      </c>
      <c r="B16" s="379"/>
      <c r="C16" s="56">
        <v>6519</v>
      </c>
      <c r="D16" s="56">
        <v>15158</v>
      </c>
      <c r="E16" s="56">
        <v>18063</v>
      </c>
      <c r="F16" s="56">
        <v>46266</v>
      </c>
      <c r="G16" s="56">
        <v>4376</v>
      </c>
      <c r="H16" s="173">
        <f>F16/D16</f>
        <v>3.0522496371552976</v>
      </c>
      <c r="K16" s="324"/>
      <c r="L16" s="335" t="s">
        <v>331</v>
      </c>
      <c r="M16" s="322">
        <f>AVERAGE(M17:M22,M23:M28)</f>
        <v>101.93333333333334</v>
      </c>
      <c r="N16" s="322">
        <f>AVERAGE(N17:N22,N23:N28)</f>
        <v>101.55833333333334</v>
      </c>
      <c r="O16" s="322">
        <f>AVERAGE(O17:O22,O23:O28)</f>
        <v>106.16666666666667</v>
      </c>
      <c r="P16" s="322">
        <f>AVERAGE(P17:P22,P23:P28)</f>
        <v>106.375</v>
      </c>
      <c r="Q16" s="323" t="s">
        <v>305</v>
      </c>
      <c r="R16" s="322">
        <f>AVERAGE(R17:R22,R23:R28)</f>
        <v>102.79166666666667</v>
      </c>
      <c r="S16" s="322">
        <f>AVERAGE(S17:S22,S23:S28)</f>
        <v>81.07499999999999</v>
      </c>
      <c r="T16" s="322">
        <f>AVERAGE(T17:T22,T23:T28)</f>
        <v>102.02499999999999</v>
      </c>
      <c r="U16" s="322">
        <f>AVERAGE(U17:U22,U23:U28)</f>
        <v>102.60833333333335</v>
      </c>
    </row>
    <row r="17" spans="1:21" ht="18.75" customHeight="1">
      <c r="A17" s="381" t="s">
        <v>291</v>
      </c>
      <c r="B17" s="382"/>
      <c r="C17" s="172">
        <f>100*(C16-C14)/C14</f>
        <v>11.037301992846194</v>
      </c>
      <c r="D17" s="172">
        <f>100*(D16-D14)/D14</f>
        <v>14.167357083678542</v>
      </c>
      <c r="E17" s="172">
        <f>100*(E16-E14)/E14</f>
        <v>4.4043696896133175</v>
      </c>
      <c r="F17" s="172">
        <f>100*(F16-F14)/F14</f>
        <v>5.257649869184393</v>
      </c>
      <c r="G17" s="172">
        <f>100*(G16-G14)/G14</f>
        <v>8.129478626142822</v>
      </c>
      <c r="H17" s="314" t="s">
        <v>303</v>
      </c>
      <c r="K17" s="320"/>
      <c r="L17" s="321" t="s">
        <v>306</v>
      </c>
      <c r="M17" s="319">
        <v>79.6</v>
      </c>
      <c r="N17" s="319">
        <v>79.2</v>
      </c>
      <c r="O17" s="319">
        <v>76.5</v>
      </c>
      <c r="P17" s="319">
        <v>86.9</v>
      </c>
      <c r="Q17" s="178" t="s">
        <v>305</v>
      </c>
      <c r="R17" s="319">
        <v>74.5</v>
      </c>
      <c r="S17" s="319">
        <v>65.8</v>
      </c>
      <c r="T17" s="319">
        <v>71.4</v>
      </c>
      <c r="U17" s="319">
        <v>80.5</v>
      </c>
    </row>
    <row r="18" spans="1:21" ht="18.75" customHeight="1">
      <c r="A18" s="138" t="s">
        <v>290</v>
      </c>
      <c r="B18" s="3"/>
      <c r="C18" s="3"/>
      <c r="D18" s="3"/>
      <c r="E18" s="3"/>
      <c r="F18" s="3"/>
      <c r="G18" s="3"/>
      <c r="K18" s="320"/>
      <c r="L18" s="338" t="s">
        <v>332</v>
      </c>
      <c r="M18" s="319">
        <v>77.1</v>
      </c>
      <c r="N18" s="319">
        <v>77.1</v>
      </c>
      <c r="O18" s="319">
        <v>79.9</v>
      </c>
      <c r="P18" s="319">
        <v>80.9</v>
      </c>
      <c r="Q18" s="178" t="s">
        <v>305</v>
      </c>
      <c r="R18" s="319">
        <v>78.6</v>
      </c>
      <c r="S18" s="319">
        <v>61.9</v>
      </c>
      <c r="T18" s="319">
        <v>74.4</v>
      </c>
      <c r="U18" s="319">
        <v>76.9</v>
      </c>
    </row>
    <row r="19" spans="1:21" ht="18.75" customHeight="1">
      <c r="A19" s="3" t="s">
        <v>152</v>
      </c>
      <c r="B19" s="3"/>
      <c r="C19" s="3"/>
      <c r="D19" s="3"/>
      <c r="E19" s="3"/>
      <c r="F19" s="3"/>
      <c r="G19" s="3"/>
      <c r="K19" s="320"/>
      <c r="L19" s="338" t="s">
        <v>333</v>
      </c>
      <c r="M19" s="319">
        <v>85</v>
      </c>
      <c r="N19" s="319">
        <v>81.1</v>
      </c>
      <c r="O19" s="319">
        <v>94.1</v>
      </c>
      <c r="P19" s="319">
        <v>82</v>
      </c>
      <c r="Q19" s="178" t="s">
        <v>305</v>
      </c>
      <c r="R19" s="319">
        <v>86.9</v>
      </c>
      <c r="S19" s="319">
        <v>62.4</v>
      </c>
      <c r="T19" s="319">
        <v>75.6</v>
      </c>
      <c r="U19" s="319">
        <v>93</v>
      </c>
    </row>
    <row r="20" spans="11:21" ht="18.75" customHeight="1">
      <c r="K20" s="320"/>
      <c r="L20" s="338" t="s">
        <v>334</v>
      </c>
      <c r="M20" s="319">
        <v>81.3</v>
      </c>
      <c r="N20" s="319">
        <v>81.4</v>
      </c>
      <c r="O20" s="319">
        <v>80.4</v>
      </c>
      <c r="P20" s="319">
        <v>83.6</v>
      </c>
      <c r="Q20" s="178" t="s">
        <v>305</v>
      </c>
      <c r="R20" s="319">
        <v>88.2</v>
      </c>
      <c r="S20" s="319">
        <v>66.9</v>
      </c>
      <c r="T20" s="319">
        <v>78.4</v>
      </c>
      <c r="U20" s="319">
        <v>81</v>
      </c>
    </row>
    <row r="21" spans="11:21" ht="18.75" customHeight="1">
      <c r="K21" s="320"/>
      <c r="L21" s="338" t="s">
        <v>335</v>
      </c>
      <c r="M21" s="319">
        <v>77.4</v>
      </c>
      <c r="N21" s="319">
        <v>77.2</v>
      </c>
      <c r="O21" s="319">
        <v>77.9</v>
      </c>
      <c r="P21" s="319">
        <v>81.8</v>
      </c>
      <c r="Q21" s="178" t="s">
        <v>305</v>
      </c>
      <c r="R21" s="319">
        <v>75.7</v>
      </c>
      <c r="S21" s="319">
        <v>64.5</v>
      </c>
      <c r="T21" s="319">
        <v>72.9</v>
      </c>
      <c r="U21" s="319">
        <v>77.9</v>
      </c>
    </row>
    <row r="22" spans="11:21" ht="18.75" customHeight="1">
      <c r="K22" s="320"/>
      <c r="L22" s="338" t="s">
        <v>336</v>
      </c>
      <c r="M22" s="319">
        <v>145.3</v>
      </c>
      <c r="N22" s="319">
        <v>134.2</v>
      </c>
      <c r="O22" s="319">
        <v>130.4</v>
      </c>
      <c r="P22" s="319">
        <v>114.2</v>
      </c>
      <c r="Q22" s="178" t="s">
        <v>305</v>
      </c>
      <c r="R22" s="319">
        <v>174.8</v>
      </c>
      <c r="S22" s="319">
        <v>115.5</v>
      </c>
      <c r="T22" s="319">
        <v>183.6</v>
      </c>
      <c r="U22" s="319">
        <v>168.2</v>
      </c>
    </row>
    <row r="23" spans="11:21" ht="18.75" customHeight="1">
      <c r="K23" s="320"/>
      <c r="L23" s="338" t="s">
        <v>337</v>
      </c>
      <c r="M23" s="319">
        <v>127</v>
      </c>
      <c r="N23" s="319">
        <v>141.3</v>
      </c>
      <c r="O23" s="319">
        <v>161.6</v>
      </c>
      <c r="P23" s="319">
        <v>162.2</v>
      </c>
      <c r="Q23" s="178" t="s">
        <v>305</v>
      </c>
      <c r="R23" s="319">
        <v>109.1</v>
      </c>
      <c r="S23" s="319">
        <v>113.3</v>
      </c>
      <c r="T23" s="319">
        <v>128.3</v>
      </c>
      <c r="U23" s="319">
        <v>97.1</v>
      </c>
    </row>
    <row r="24" spans="11:21" ht="18.75" customHeight="1">
      <c r="K24" s="320"/>
      <c r="L24" s="338" t="s">
        <v>338</v>
      </c>
      <c r="M24" s="319">
        <v>90.4</v>
      </c>
      <c r="N24" s="319">
        <v>91.6</v>
      </c>
      <c r="O24" s="319">
        <v>89.6</v>
      </c>
      <c r="P24" s="319">
        <v>105.4</v>
      </c>
      <c r="Q24" s="178" t="s">
        <v>305</v>
      </c>
      <c r="R24" s="319">
        <v>88.6</v>
      </c>
      <c r="S24" s="319">
        <v>64.3</v>
      </c>
      <c r="T24" s="319">
        <v>78.3</v>
      </c>
      <c r="U24" s="319">
        <v>87.6</v>
      </c>
    </row>
    <row r="25" spans="11:21" ht="18.75" customHeight="1">
      <c r="K25" s="320"/>
      <c r="L25" s="338" t="s">
        <v>339</v>
      </c>
      <c r="M25" s="319">
        <v>78</v>
      </c>
      <c r="N25" s="319">
        <v>78.6</v>
      </c>
      <c r="O25" s="319">
        <v>80.3</v>
      </c>
      <c r="P25" s="319">
        <v>84.4</v>
      </c>
      <c r="Q25" s="178" t="s">
        <v>305</v>
      </c>
      <c r="R25" s="319">
        <v>78.1</v>
      </c>
      <c r="S25" s="319">
        <v>62.8</v>
      </c>
      <c r="T25" s="319">
        <v>73.9</v>
      </c>
      <c r="U25" s="319">
        <v>76.6</v>
      </c>
    </row>
    <row r="26" spans="11:21" ht="18.75" customHeight="1">
      <c r="K26" s="320"/>
      <c r="L26" s="338" t="s">
        <v>340</v>
      </c>
      <c r="M26" s="319">
        <v>79.6</v>
      </c>
      <c r="N26" s="319">
        <v>78.8</v>
      </c>
      <c r="O26" s="319">
        <v>82.4</v>
      </c>
      <c r="P26" s="319">
        <v>82.9</v>
      </c>
      <c r="Q26" s="178" t="s">
        <v>305</v>
      </c>
      <c r="R26" s="319">
        <v>79.5</v>
      </c>
      <c r="S26" s="319">
        <v>64.4</v>
      </c>
      <c r="T26" s="319">
        <v>74.4</v>
      </c>
      <c r="U26" s="319">
        <v>81.2</v>
      </c>
    </row>
    <row r="27" spans="11:21" ht="18.75" customHeight="1">
      <c r="K27" s="320"/>
      <c r="L27" s="338" t="s">
        <v>341</v>
      </c>
      <c r="M27" s="319">
        <v>83.2</v>
      </c>
      <c r="N27" s="319">
        <v>83.5</v>
      </c>
      <c r="O27" s="319">
        <v>80.5</v>
      </c>
      <c r="P27" s="319">
        <v>93.3</v>
      </c>
      <c r="Q27" s="178" t="s">
        <v>305</v>
      </c>
      <c r="R27" s="319">
        <v>80</v>
      </c>
      <c r="S27" s="319">
        <v>65.5</v>
      </c>
      <c r="T27" s="319">
        <v>72.4</v>
      </c>
      <c r="U27" s="319">
        <v>82.7</v>
      </c>
    </row>
    <row r="28" spans="11:21" ht="18.75" customHeight="1">
      <c r="K28" s="320"/>
      <c r="L28" s="338" t="s">
        <v>342</v>
      </c>
      <c r="M28" s="319">
        <v>219.3</v>
      </c>
      <c r="N28" s="319">
        <v>214.7</v>
      </c>
      <c r="O28" s="319">
        <v>240.4</v>
      </c>
      <c r="P28" s="319">
        <v>218.9</v>
      </c>
      <c r="Q28" s="178" t="s">
        <v>305</v>
      </c>
      <c r="R28" s="319">
        <v>219.5</v>
      </c>
      <c r="S28" s="319">
        <v>165.6</v>
      </c>
      <c r="T28" s="319">
        <v>240.7</v>
      </c>
      <c r="U28" s="319">
        <v>228.6</v>
      </c>
    </row>
    <row r="29" spans="1:21" ht="18.75" customHeight="1">
      <c r="A29" s="298" t="s">
        <v>300</v>
      </c>
      <c r="B29" s="298"/>
      <c r="C29" s="298"/>
      <c r="D29" s="298"/>
      <c r="E29" s="298"/>
      <c r="F29" s="298"/>
      <c r="G29" s="298"/>
      <c r="H29" s="298"/>
      <c r="I29" s="180"/>
      <c r="K29" s="326" t="s">
        <v>309</v>
      </c>
      <c r="L29" s="216"/>
      <c r="M29" s="325"/>
      <c r="N29" s="325"/>
      <c r="O29" s="325"/>
      <c r="P29" s="325"/>
      <c r="Q29" s="325"/>
      <c r="R29" s="325"/>
      <c r="S29" s="325"/>
      <c r="T29" s="325"/>
      <c r="U29" s="325"/>
    </row>
    <row r="30" spans="1:21" ht="18.75" customHeight="1">
      <c r="A30" s="311" t="s">
        <v>359</v>
      </c>
      <c r="B30" s="312"/>
      <c r="C30" s="312"/>
      <c r="D30" s="312"/>
      <c r="E30" s="312"/>
      <c r="F30" s="312"/>
      <c r="G30" s="312"/>
      <c r="H30" s="312"/>
      <c r="I30" s="3"/>
      <c r="K30" s="320"/>
      <c r="L30" s="321" t="s">
        <v>307</v>
      </c>
      <c r="M30" s="319">
        <v>97.6</v>
      </c>
      <c r="N30" s="319">
        <v>95.3</v>
      </c>
      <c r="O30" s="319">
        <v>94.7</v>
      </c>
      <c r="P30" s="319">
        <v>96.3</v>
      </c>
      <c r="Q30" s="178" t="s">
        <v>305</v>
      </c>
      <c r="R30" s="319">
        <v>94.5</v>
      </c>
      <c r="S30" s="319">
        <v>83.6</v>
      </c>
      <c r="T30" s="319">
        <v>125.9</v>
      </c>
      <c r="U30" s="319">
        <v>102.4</v>
      </c>
    </row>
    <row r="31" spans="1:21" ht="18.75" customHeight="1" thickBot="1">
      <c r="A31" s="3"/>
      <c r="B31" s="3"/>
      <c r="C31" s="3"/>
      <c r="D31" s="3"/>
      <c r="E31" s="3"/>
      <c r="F31" s="3"/>
      <c r="G31" s="3"/>
      <c r="H31" s="168" t="s">
        <v>265</v>
      </c>
      <c r="I31" s="3"/>
      <c r="K31" s="320"/>
      <c r="L31" s="338" t="s">
        <v>327</v>
      </c>
      <c r="M31" s="319">
        <v>95.1</v>
      </c>
      <c r="N31" s="319">
        <v>93.2</v>
      </c>
      <c r="O31" s="319">
        <v>95.5</v>
      </c>
      <c r="P31" s="319">
        <v>94.1</v>
      </c>
      <c r="Q31" s="178" t="s">
        <v>305</v>
      </c>
      <c r="R31" s="319">
        <v>95.7</v>
      </c>
      <c r="S31" s="319">
        <v>78.5</v>
      </c>
      <c r="T31" s="319">
        <v>113.8</v>
      </c>
      <c r="U31" s="319">
        <v>99.2</v>
      </c>
    </row>
    <row r="32" spans="1:21" ht="18.75" customHeight="1">
      <c r="A32" s="129"/>
      <c r="B32" s="365" t="s">
        <v>358</v>
      </c>
      <c r="C32" s="330" t="s">
        <v>227</v>
      </c>
      <c r="D32" s="330" t="s">
        <v>357</v>
      </c>
      <c r="E32" s="330" t="s">
        <v>356</v>
      </c>
      <c r="F32" s="330" t="s">
        <v>355</v>
      </c>
      <c r="G32" s="334" t="s">
        <v>354</v>
      </c>
      <c r="H32" s="364"/>
      <c r="I32" s="177"/>
      <c r="K32" s="320"/>
      <c r="L32" s="338" t="s">
        <v>328</v>
      </c>
      <c r="M32" s="319">
        <v>98.1</v>
      </c>
      <c r="N32" s="319">
        <v>97.8</v>
      </c>
      <c r="O32" s="319">
        <v>99</v>
      </c>
      <c r="P32" s="319">
        <v>96.4</v>
      </c>
      <c r="Q32" s="178" t="s">
        <v>305</v>
      </c>
      <c r="R32" s="319">
        <v>100.8</v>
      </c>
      <c r="S32" s="319">
        <v>94.1</v>
      </c>
      <c r="T32" s="319">
        <v>107.3</v>
      </c>
      <c r="U32" s="319">
        <v>99</v>
      </c>
    </row>
    <row r="33" spans="1:21" ht="18.75" customHeight="1">
      <c r="A33" s="70"/>
      <c r="B33" s="115"/>
      <c r="C33" s="226"/>
      <c r="D33" s="226"/>
      <c r="E33" s="226"/>
      <c r="F33" s="226"/>
      <c r="G33" s="219"/>
      <c r="H33" s="368" t="s">
        <v>268</v>
      </c>
      <c r="I33" s="369"/>
      <c r="K33" s="320"/>
      <c r="L33" s="338" t="s">
        <v>329</v>
      </c>
      <c r="M33" s="319">
        <v>100</v>
      </c>
      <c r="N33" s="319">
        <v>100</v>
      </c>
      <c r="O33" s="319">
        <v>100</v>
      </c>
      <c r="P33" s="319">
        <v>100</v>
      </c>
      <c r="Q33" s="178" t="s">
        <v>305</v>
      </c>
      <c r="R33" s="319">
        <v>100</v>
      </c>
      <c r="S33" s="319">
        <v>100</v>
      </c>
      <c r="T33" s="319">
        <v>100</v>
      </c>
      <c r="U33" s="319">
        <v>100</v>
      </c>
    </row>
    <row r="34" spans="1:21" ht="18.75" customHeight="1">
      <c r="A34" s="315" t="s">
        <v>353</v>
      </c>
      <c r="B34" s="346"/>
      <c r="C34" s="227"/>
      <c r="D34" s="227"/>
      <c r="E34" s="227"/>
      <c r="F34" s="227"/>
      <c r="G34" s="189"/>
      <c r="H34" s="370"/>
      <c r="I34" s="369"/>
      <c r="K34" s="320"/>
      <c r="L34" s="338" t="s">
        <v>330</v>
      </c>
      <c r="M34" s="319">
        <v>99.1</v>
      </c>
      <c r="N34" s="319">
        <v>98.5</v>
      </c>
      <c r="O34" s="319">
        <v>104.5</v>
      </c>
      <c r="P34" s="319">
        <v>102.3</v>
      </c>
      <c r="Q34" s="178" t="s">
        <v>305</v>
      </c>
      <c r="R34" s="319">
        <v>100.9</v>
      </c>
      <c r="S34" s="319">
        <v>78.2</v>
      </c>
      <c r="T34" s="319">
        <v>98.5</v>
      </c>
      <c r="U34" s="319">
        <v>100.3</v>
      </c>
    </row>
    <row r="35" spans="1:21" ht="18.75" customHeight="1">
      <c r="A35" s="115"/>
      <c r="B35" s="363" t="s">
        <v>352</v>
      </c>
      <c r="C35" s="354">
        <v>51959</v>
      </c>
      <c r="D35" s="354">
        <v>54121</v>
      </c>
      <c r="E35" s="354">
        <v>56921</v>
      </c>
      <c r="F35" s="354">
        <v>58730</v>
      </c>
      <c r="G35" s="354">
        <v>62413</v>
      </c>
      <c r="H35" s="352">
        <f>100*(G35-F35)/F35</f>
        <v>6.271071002894603</v>
      </c>
      <c r="I35" s="177"/>
      <c r="K35" s="324"/>
      <c r="L35" s="335" t="s">
        <v>331</v>
      </c>
      <c r="M35" s="322">
        <f>AVERAGE(M36:M41,M42:M47)</f>
        <v>101.175</v>
      </c>
      <c r="N35" s="322">
        <v>100.9</v>
      </c>
      <c r="O35" s="322">
        <v>105.5</v>
      </c>
      <c r="P35" s="322">
        <v>105.7</v>
      </c>
      <c r="Q35" s="323" t="s">
        <v>305</v>
      </c>
      <c r="R35" s="322">
        <v>102.1</v>
      </c>
      <c r="S35" s="322">
        <f>AVERAGE(S36:S41,S42:S47)</f>
        <v>80.475</v>
      </c>
      <c r="T35" s="322">
        <v>101.3</v>
      </c>
      <c r="U35" s="322">
        <f>AVERAGE(U36:U41,U42:U47)</f>
        <v>101.84999999999998</v>
      </c>
    </row>
    <row r="36" spans="1:21" ht="18.75" customHeight="1">
      <c r="A36" s="115"/>
      <c r="B36" s="361"/>
      <c r="C36" s="350"/>
      <c r="D36" s="350"/>
      <c r="E36" s="350"/>
      <c r="F36" s="350"/>
      <c r="G36" s="350"/>
      <c r="H36" s="359"/>
      <c r="I36" s="177"/>
      <c r="K36" s="320"/>
      <c r="L36" s="321" t="s">
        <v>306</v>
      </c>
      <c r="M36" s="319">
        <v>80.3</v>
      </c>
      <c r="N36" s="319">
        <v>79.9</v>
      </c>
      <c r="O36" s="319">
        <v>77.2</v>
      </c>
      <c r="P36" s="319">
        <v>87.7</v>
      </c>
      <c r="Q36" s="178" t="s">
        <v>305</v>
      </c>
      <c r="R36" s="319">
        <v>75.2</v>
      </c>
      <c r="S36" s="319">
        <v>66.4</v>
      </c>
      <c r="T36" s="319">
        <v>72</v>
      </c>
      <c r="U36" s="319">
        <v>81.2</v>
      </c>
    </row>
    <row r="37" spans="1:21" ht="18.75" customHeight="1">
      <c r="A37" s="68" t="s">
        <v>351</v>
      </c>
      <c r="B37" s="362" t="s">
        <v>349</v>
      </c>
      <c r="C37" s="354">
        <f>SUM(C39:C43)</f>
        <v>22155</v>
      </c>
      <c r="D37" s="354">
        <f>SUM(D39:D43)</f>
        <v>22966</v>
      </c>
      <c r="E37" s="354">
        <f>SUM(E39:E43)</f>
        <v>23969</v>
      </c>
      <c r="F37" s="354">
        <f>SUM(F39:F43)</f>
        <v>24306</v>
      </c>
      <c r="G37" s="354">
        <f>SUM(G39:G43)</f>
        <v>25880</v>
      </c>
      <c r="H37" s="352">
        <f>100*(G37-F37)/F37</f>
        <v>6.475767300255081</v>
      </c>
      <c r="I37" s="177"/>
      <c r="K37" s="320"/>
      <c r="L37" s="338" t="s">
        <v>332</v>
      </c>
      <c r="M37" s="319">
        <v>78</v>
      </c>
      <c r="N37" s="319">
        <v>78</v>
      </c>
      <c r="O37" s="319">
        <v>80.8</v>
      </c>
      <c r="P37" s="319">
        <v>81.8</v>
      </c>
      <c r="Q37" s="178" t="s">
        <v>305</v>
      </c>
      <c r="R37" s="319">
        <v>79.5</v>
      </c>
      <c r="S37" s="319">
        <v>62.6</v>
      </c>
      <c r="T37" s="319">
        <v>75.2</v>
      </c>
      <c r="U37" s="319">
        <v>77.8</v>
      </c>
    </row>
    <row r="38" spans="1:21" ht="18.75" customHeight="1">
      <c r="A38" s="115"/>
      <c r="B38" s="361"/>
      <c r="C38" s="350"/>
      <c r="D38" s="350"/>
      <c r="E38" s="350"/>
      <c r="F38" s="350"/>
      <c r="G38" s="350"/>
      <c r="H38" s="359"/>
      <c r="I38" s="177"/>
      <c r="K38" s="320"/>
      <c r="L38" s="338" t="s">
        <v>333</v>
      </c>
      <c r="M38" s="319">
        <v>85.9</v>
      </c>
      <c r="N38" s="319">
        <v>82</v>
      </c>
      <c r="O38" s="319">
        <v>95.1</v>
      </c>
      <c r="P38" s="319">
        <v>82.9</v>
      </c>
      <c r="Q38" s="178" t="s">
        <v>305</v>
      </c>
      <c r="R38" s="319">
        <v>87.9</v>
      </c>
      <c r="S38" s="319">
        <v>63.1</v>
      </c>
      <c r="T38" s="319">
        <v>76.4</v>
      </c>
      <c r="U38" s="319">
        <v>94</v>
      </c>
    </row>
    <row r="39" spans="1:21" ht="18.75" customHeight="1">
      <c r="A39" s="115"/>
      <c r="B39" s="356" t="s">
        <v>348</v>
      </c>
      <c r="C39" s="354">
        <v>13976</v>
      </c>
      <c r="D39" s="354">
        <v>15480</v>
      </c>
      <c r="E39" s="354">
        <v>16704</v>
      </c>
      <c r="F39" s="354">
        <v>17186</v>
      </c>
      <c r="G39" s="354">
        <v>18662</v>
      </c>
      <c r="H39" s="352">
        <f>100*(G39-F39)/F39</f>
        <v>8.588385895496334</v>
      </c>
      <c r="I39" s="177"/>
      <c r="K39" s="320"/>
      <c r="L39" s="338" t="s">
        <v>334</v>
      </c>
      <c r="M39" s="319">
        <v>80.3</v>
      </c>
      <c r="N39" s="319">
        <v>80.4</v>
      </c>
      <c r="O39" s="319">
        <v>79.4</v>
      </c>
      <c r="P39" s="319">
        <v>82.5</v>
      </c>
      <c r="Q39" s="178" t="s">
        <v>305</v>
      </c>
      <c r="R39" s="319">
        <v>87.1</v>
      </c>
      <c r="S39" s="319">
        <v>66</v>
      </c>
      <c r="T39" s="319">
        <v>77.4</v>
      </c>
      <c r="U39" s="319">
        <v>80</v>
      </c>
    </row>
    <row r="40" spans="1:21" ht="18.75" customHeight="1">
      <c r="A40" s="115"/>
      <c r="B40" s="357"/>
      <c r="C40" s="350"/>
      <c r="D40" s="350"/>
      <c r="E40" s="350"/>
      <c r="F40" s="350"/>
      <c r="G40" s="350"/>
      <c r="H40" s="359"/>
      <c r="I40" s="177"/>
      <c r="K40" s="320"/>
      <c r="L40" s="338" t="s">
        <v>335</v>
      </c>
      <c r="M40" s="319">
        <v>76.4</v>
      </c>
      <c r="N40" s="319">
        <v>76.2</v>
      </c>
      <c r="O40" s="319">
        <v>76.9</v>
      </c>
      <c r="P40" s="319">
        <v>80.8</v>
      </c>
      <c r="Q40" s="178" t="s">
        <v>305</v>
      </c>
      <c r="R40" s="319">
        <v>74.7</v>
      </c>
      <c r="S40" s="319">
        <v>63.7</v>
      </c>
      <c r="T40" s="319">
        <v>72</v>
      </c>
      <c r="U40" s="319">
        <v>76.9</v>
      </c>
    </row>
    <row r="41" spans="1:21" ht="18.75" customHeight="1">
      <c r="A41" s="115"/>
      <c r="B41" s="356" t="s">
        <v>347</v>
      </c>
      <c r="C41" s="354">
        <v>6901</v>
      </c>
      <c r="D41" s="354">
        <v>6141</v>
      </c>
      <c r="E41" s="354">
        <v>5648</v>
      </c>
      <c r="F41" s="354">
        <v>5297</v>
      </c>
      <c r="G41" s="354">
        <v>5009</v>
      </c>
      <c r="H41" s="352">
        <f>100*(G41-F41)/F41</f>
        <v>-5.437039833868227</v>
      </c>
      <c r="I41" s="177"/>
      <c r="K41" s="320"/>
      <c r="L41" s="338" t="s">
        <v>336</v>
      </c>
      <c r="M41" s="319">
        <v>143.7</v>
      </c>
      <c r="N41" s="319">
        <v>132.7</v>
      </c>
      <c r="O41" s="319">
        <v>129</v>
      </c>
      <c r="P41" s="319">
        <v>113</v>
      </c>
      <c r="Q41" s="178" t="s">
        <v>305</v>
      </c>
      <c r="R41" s="319">
        <v>172.9</v>
      </c>
      <c r="S41" s="319">
        <v>114.2</v>
      </c>
      <c r="T41" s="319">
        <v>181.6</v>
      </c>
      <c r="U41" s="319">
        <v>166.4</v>
      </c>
    </row>
    <row r="42" spans="1:21" ht="18.75" customHeight="1">
      <c r="A42" s="70"/>
      <c r="B42" s="360"/>
      <c r="C42" s="349"/>
      <c r="D42" s="349"/>
      <c r="E42" s="349"/>
      <c r="F42" s="349"/>
      <c r="G42" s="349"/>
      <c r="H42" s="348"/>
      <c r="I42" s="177"/>
      <c r="K42" s="320"/>
      <c r="L42" s="338" t="s">
        <v>337</v>
      </c>
      <c r="M42" s="319">
        <v>126</v>
      </c>
      <c r="N42" s="319">
        <v>140.2</v>
      </c>
      <c r="O42" s="319">
        <v>160.3</v>
      </c>
      <c r="P42" s="319">
        <v>160.9</v>
      </c>
      <c r="Q42" s="178" t="s">
        <v>305</v>
      </c>
      <c r="R42" s="319">
        <v>108.2</v>
      </c>
      <c r="S42" s="319">
        <v>112.4</v>
      </c>
      <c r="T42" s="319">
        <v>127.3</v>
      </c>
      <c r="U42" s="319">
        <v>96.3</v>
      </c>
    </row>
    <row r="43" spans="1:21" ht="18.75" customHeight="1">
      <c r="A43" s="70"/>
      <c r="B43" s="358" t="s">
        <v>346</v>
      </c>
      <c r="C43" s="355">
        <v>1278</v>
      </c>
      <c r="D43" s="355">
        <v>1345</v>
      </c>
      <c r="E43" s="355">
        <v>1617</v>
      </c>
      <c r="F43" s="355">
        <v>1823</v>
      </c>
      <c r="G43" s="355">
        <v>2209</v>
      </c>
      <c r="H43" s="352">
        <f>100*(G43-F43)/F43</f>
        <v>21.173889193636864</v>
      </c>
      <c r="I43" s="177"/>
      <c r="K43" s="320"/>
      <c r="L43" s="338" t="s">
        <v>338</v>
      </c>
      <c r="M43" s="319">
        <v>89.4</v>
      </c>
      <c r="N43" s="319">
        <v>90.6</v>
      </c>
      <c r="O43" s="319">
        <v>88.6</v>
      </c>
      <c r="P43" s="319">
        <v>104.3</v>
      </c>
      <c r="Q43" s="178" t="s">
        <v>305</v>
      </c>
      <c r="R43" s="319">
        <v>87.6</v>
      </c>
      <c r="S43" s="319">
        <v>63.6</v>
      </c>
      <c r="T43" s="319">
        <v>77.4</v>
      </c>
      <c r="U43" s="319">
        <v>86.6</v>
      </c>
    </row>
    <row r="44" spans="1:21" ht="18.75" customHeight="1">
      <c r="A44" s="115"/>
      <c r="B44" s="357"/>
      <c r="C44" s="350"/>
      <c r="D44" s="350"/>
      <c r="E44" s="350"/>
      <c r="F44" s="350"/>
      <c r="G44" s="350"/>
      <c r="H44" s="359"/>
      <c r="I44" s="177"/>
      <c r="K44" s="320"/>
      <c r="L44" s="338" t="s">
        <v>339</v>
      </c>
      <c r="M44" s="319">
        <v>76.7</v>
      </c>
      <c r="N44" s="319">
        <v>77.3</v>
      </c>
      <c r="O44" s="319">
        <v>79</v>
      </c>
      <c r="P44" s="319">
        <v>83</v>
      </c>
      <c r="Q44" s="178" t="s">
        <v>305</v>
      </c>
      <c r="R44" s="319">
        <v>76.8</v>
      </c>
      <c r="S44" s="319">
        <v>61.8</v>
      </c>
      <c r="T44" s="319">
        <v>72.7</v>
      </c>
      <c r="U44" s="319">
        <v>75.3</v>
      </c>
    </row>
    <row r="45" spans="1:21" ht="18.75" customHeight="1">
      <c r="A45" s="115"/>
      <c r="B45" s="356" t="s">
        <v>366</v>
      </c>
      <c r="C45" s="354">
        <v>6949</v>
      </c>
      <c r="D45" s="354">
        <v>7064</v>
      </c>
      <c r="E45" s="354">
        <v>7872</v>
      </c>
      <c r="F45" s="354">
        <v>8235</v>
      </c>
      <c r="G45" s="354">
        <v>9150</v>
      </c>
      <c r="H45" s="352">
        <f>100*(G45-F45)/F45</f>
        <v>11.11111111111111</v>
      </c>
      <c r="I45" s="177"/>
      <c r="K45" s="320"/>
      <c r="L45" s="338" t="s">
        <v>340</v>
      </c>
      <c r="M45" s="319">
        <v>78</v>
      </c>
      <c r="N45" s="319">
        <v>77.3</v>
      </c>
      <c r="O45" s="319">
        <v>80.8</v>
      </c>
      <c r="P45" s="319">
        <v>81.3</v>
      </c>
      <c r="Q45" s="178" t="s">
        <v>305</v>
      </c>
      <c r="R45" s="319">
        <v>77.9</v>
      </c>
      <c r="S45" s="319">
        <v>63.1</v>
      </c>
      <c r="T45" s="319">
        <v>72.9</v>
      </c>
      <c r="U45" s="319">
        <v>79.6</v>
      </c>
    </row>
    <row r="46" spans="1:21" ht="18.75" customHeight="1">
      <c r="A46" s="68" t="s">
        <v>345</v>
      </c>
      <c r="B46" s="351"/>
      <c r="C46" s="350"/>
      <c r="D46" s="350"/>
      <c r="E46" s="350"/>
      <c r="F46" s="350"/>
      <c r="G46" s="350"/>
      <c r="H46" s="359"/>
      <c r="I46" s="177"/>
      <c r="K46" s="320"/>
      <c r="L46" s="338" t="s">
        <v>341</v>
      </c>
      <c r="M46" s="319">
        <v>82.3</v>
      </c>
      <c r="N46" s="319">
        <v>82.6</v>
      </c>
      <c r="O46" s="319">
        <v>79.6</v>
      </c>
      <c r="P46" s="319">
        <v>92.3</v>
      </c>
      <c r="Q46" s="178" t="s">
        <v>305</v>
      </c>
      <c r="R46" s="319">
        <v>79.1</v>
      </c>
      <c r="S46" s="319">
        <v>64.8</v>
      </c>
      <c r="T46" s="319">
        <v>71.6</v>
      </c>
      <c r="U46" s="319">
        <v>81.8</v>
      </c>
    </row>
    <row r="47" spans="1:21" ht="18.75" customHeight="1">
      <c r="A47" s="115"/>
      <c r="B47" s="371" t="s">
        <v>367</v>
      </c>
      <c r="C47" s="386">
        <f>100*C37/C35</f>
        <v>42.63938874882118</v>
      </c>
      <c r="D47" s="388">
        <f>100*D37/D35</f>
        <v>42.43454481624508</v>
      </c>
      <c r="E47" s="388">
        <f>100*E37/E35</f>
        <v>42.10923912088684</v>
      </c>
      <c r="F47" s="388">
        <f>100*F37/F35</f>
        <v>41.38600374595607</v>
      </c>
      <c r="G47" s="388">
        <f>100*G37/G35</f>
        <v>41.46572028263343</v>
      </c>
      <c r="H47" s="390" t="s">
        <v>361</v>
      </c>
      <c r="I47" s="366" t="s">
        <v>150</v>
      </c>
      <c r="K47" s="320"/>
      <c r="L47" s="338" t="s">
        <v>342</v>
      </c>
      <c r="M47" s="319">
        <v>217.1</v>
      </c>
      <c r="N47" s="319">
        <v>212.6</v>
      </c>
      <c r="O47" s="319">
        <v>238</v>
      </c>
      <c r="P47" s="319">
        <v>216.7</v>
      </c>
      <c r="Q47" s="178" t="s">
        <v>305</v>
      </c>
      <c r="R47" s="319">
        <v>217.3</v>
      </c>
      <c r="S47" s="319">
        <v>164</v>
      </c>
      <c r="T47" s="319">
        <v>238.3</v>
      </c>
      <c r="U47" s="319">
        <v>226.3</v>
      </c>
    </row>
    <row r="48" spans="1:21" ht="18.75" customHeight="1">
      <c r="A48" s="346"/>
      <c r="B48" s="372" t="s">
        <v>368</v>
      </c>
      <c r="C48" s="387"/>
      <c r="D48" s="389"/>
      <c r="E48" s="389"/>
      <c r="F48" s="389"/>
      <c r="G48" s="389"/>
      <c r="H48" s="391"/>
      <c r="I48" s="177"/>
      <c r="K48" s="326" t="s">
        <v>308</v>
      </c>
      <c r="L48" s="216"/>
      <c r="M48" s="325"/>
      <c r="N48" s="325"/>
      <c r="O48" s="325"/>
      <c r="P48" s="325"/>
      <c r="Q48" s="325"/>
      <c r="R48" s="325"/>
      <c r="S48" s="325"/>
      <c r="T48" s="325"/>
      <c r="U48" s="325"/>
    </row>
    <row r="49" spans="1:21" ht="18.75" customHeight="1">
      <c r="A49" s="115"/>
      <c r="B49" s="363" t="s">
        <v>369</v>
      </c>
      <c r="C49" s="354">
        <v>21531</v>
      </c>
      <c r="D49" s="354">
        <v>23154</v>
      </c>
      <c r="E49" s="354">
        <v>24218</v>
      </c>
      <c r="F49" s="354">
        <v>25180</v>
      </c>
      <c r="G49" s="354">
        <v>25016</v>
      </c>
      <c r="H49" s="352">
        <f>100*(G49-F49)/F49</f>
        <v>-0.6513105639396346</v>
      </c>
      <c r="I49" s="177"/>
      <c r="K49" s="320"/>
      <c r="L49" s="321" t="s">
        <v>307</v>
      </c>
      <c r="M49" s="319">
        <v>101.7</v>
      </c>
      <c r="N49" s="319">
        <v>104.4</v>
      </c>
      <c r="O49" s="319">
        <v>92.6</v>
      </c>
      <c r="P49" s="319">
        <v>104.9</v>
      </c>
      <c r="Q49" s="178" t="s">
        <v>305</v>
      </c>
      <c r="R49" s="319">
        <v>104.2</v>
      </c>
      <c r="S49" s="319">
        <v>108.6</v>
      </c>
      <c r="T49" s="319">
        <v>106.8</v>
      </c>
      <c r="U49" s="319">
        <v>96.1</v>
      </c>
    </row>
    <row r="50" spans="1:21" ht="18.75" customHeight="1">
      <c r="A50" s="115"/>
      <c r="B50" s="361"/>
      <c r="C50" s="350"/>
      <c r="D50" s="350"/>
      <c r="E50" s="350"/>
      <c r="F50" s="350"/>
      <c r="G50" s="350"/>
      <c r="H50" s="359"/>
      <c r="I50" s="177"/>
      <c r="K50" s="320"/>
      <c r="L50" s="338" t="s">
        <v>327</v>
      </c>
      <c r="M50" s="319">
        <v>102.8</v>
      </c>
      <c r="N50" s="319">
        <v>104.5</v>
      </c>
      <c r="O50" s="319">
        <v>94.1</v>
      </c>
      <c r="P50" s="319">
        <v>105.7</v>
      </c>
      <c r="Q50" s="178" t="s">
        <v>305</v>
      </c>
      <c r="R50" s="319">
        <v>104</v>
      </c>
      <c r="S50" s="319">
        <v>106.2</v>
      </c>
      <c r="T50" s="319">
        <v>107.5</v>
      </c>
      <c r="U50" s="319">
        <v>99.3</v>
      </c>
    </row>
    <row r="51" spans="1:21" ht="18.75" customHeight="1">
      <c r="A51" s="68" t="s">
        <v>350</v>
      </c>
      <c r="B51" s="362" t="s">
        <v>349</v>
      </c>
      <c r="C51" s="354">
        <f>SUM(C53:C57)</f>
        <v>8754</v>
      </c>
      <c r="D51" s="354">
        <f>SUM(D53:D57)</f>
        <v>9757</v>
      </c>
      <c r="E51" s="354">
        <f>SUM(E53:E57)</f>
        <v>9796</v>
      </c>
      <c r="F51" s="354">
        <f>SUM(F53:F57)</f>
        <v>10042</v>
      </c>
      <c r="G51" s="354">
        <f>SUM(G53:G57)</f>
        <v>9784</v>
      </c>
      <c r="H51" s="352">
        <f>100*(G51-F51)/F51</f>
        <v>-2.56920932085242</v>
      </c>
      <c r="I51" s="177"/>
      <c r="K51" s="320"/>
      <c r="L51" s="338" t="s">
        <v>328</v>
      </c>
      <c r="M51" s="319">
        <v>100.2</v>
      </c>
      <c r="N51" s="319">
        <v>101.1</v>
      </c>
      <c r="O51" s="319">
        <v>95.2</v>
      </c>
      <c r="P51" s="319">
        <v>101.5</v>
      </c>
      <c r="Q51" s="178" t="s">
        <v>305</v>
      </c>
      <c r="R51" s="319">
        <v>100.5</v>
      </c>
      <c r="S51" s="319">
        <v>103.9</v>
      </c>
      <c r="T51" s="319">
        <v>101.6</v>
      </c>
      <c r="U51" s="319">
        <v>98.1</v>
      </c>
    </row>
    <row r="52" spans="1:21" ht="18.75" customHeight="1">
      <c r="A52" s="115"/>
      <c r="B52" s="361"/>
      <c r="C52" s="350"/>
      <c r="D52" s="350"/>
      <c r="E52" s="350"/>
      <c r="F52" s="350"/>
      <c r="G52" s="350"/>
      <c r="H52" s="359"/>
      <c r="I52" s="177"/>
      <c r="K52" s="320"/>
      <c r="L52" s="338" t="s">
        <v>329</v>
      </c>
      <c r="M52" s="319">
        <v>100</v>
      </c>
      <c r="N52" s="319">
        <v>100</v>
      </c>
      <c r="O52" s="319">
        <v>100</v>
      </c>
      <c r="P52" s="319">
        <v>100</v>
      </c>
      <c r="Q52" s="178" t="s">
        <v>305</v>
      </c>
      <c r="R52" s="319">
        <v>100</v>
      </c>
      <c r="S52" s="319">
        <v>100</v>
      </c>
      <c r="T52" s="319">
        <v>100</v>
      </c>
      <c r="U52" s="319">
        <v>100</v>
      </c>
    </row>
    <row r="53" spans="1:21" ht="18.75" customHeight="1">
      <c r="A53" s="115"/>
      <c r="B53" s="356" t="s">
        <v>348</v>
      </c>
      <c r="C53" s="354">
        <v>3852</v>
      </c>
      <c r="D53" s="354">
        <v>4712</v>
      </c>
      <c r="E53" s="354">
        <v>4901</v>
      </c>
      <c r="F53" s="354">
        <v>4937</v>
      </c>
      <c r="G53" s="354">
        <v>4862</v>
      </c>
      <c r="H53" s="352">
        <f>100*(G53-F53)/F53</f>
        <v>-1.5191411788535547</v>
      </c>
      <c r="I53" s="177"/>
      <c r="K53" s="320"/>
      <c r="L53" s="338" t="s">
        <v>330</v>
      </c>
      <c r="M53" s="319">
        <v>100.6</v>
      </c>
      <c r="N53" s="319">
        <v>100.5</v>
      </c>
      <c r="O53" s="319">
        <v>108.4</v>
      </c>
      <c r="P53" s="319">
        <v>98</v>
      </c>
      <c r="Q53" s="178" t="s">
        <v>305</v>
      </c>
      <c r="R53" s="319">
        <v>102.5</v>
      </c>
      <c r="S53" s="319">
        <v>101.9</v>
      </c>
      <c r="T53" s="319">
        <v>102.2</v>
      </c>
      <c r="U53" s="319">
        <v>100.7</v>
      </c>
    </row>
    <row r="54" spans="1:21" ht="18.75" customHeight="1">
      <c r="A54" s="115"/>
      <c r="B54" s="357"/>
      <c r="C54" s="350"/>
      <c r="D54" s="350"/>
      <c r="E54" s="350"/>
      <c r="F54" s="350"/>
      <c r="G54" s="350"/>
      <c r="H54" s="359"/>
      <c r="I54" s="177"/>
      <c r="K54" s="324"/>
      <c r="L54" s="335" t="s">
        <v>331</v>
      </c>
      <c r="M54" s="322">
        <f>AVERAGE(M55:M60,M61:M66)</f>
        <v>99.84166666666665</v>
      </c>
      <c r="N54" s="322">
        <f>AVERAGE(N55:N60,N61:N66)</f>
        <v>99.11666666666666</v>
      </c>
      <c r="O54" s="322">
        <f>AVERAGE(O55:O60,O61:O66)</f>
        <v>106.91666666666667</v>
      </c>
      <c r="P54" s="322">
        <f>AVERAGE(P55:P60,P61:P66)</f>
        <v>97.40000000000002</v>
      </c>
      <c r="Q54" s="323" t="s">
        <v>305</v>
      </c>
      <c r="R54" s="322">
        <f>AVERAGE(R55:R60,R61:R66)</f>
        <v>99.74999999999999</v>
      </c>
      <c r="S54" s="322">
        <f>AVERAGE(S55:S60,S61:S66)</f>
        <v>98.69999999999999</v>
      </c>
      <c r="T54" s="322">
        <f>AVERAGE(T55:T60,T61:T66)</f>
        <v>102.59166666666665</v>
      </c>
      <c r="U54" s="322">
        <f>AVERAGE(U55:U60,U61:U66)</f>
        <v>101.35000000000001</v>
      </c>
    </row>
    <row r="55" spans="1:21" ht="18.75" customHeight="1">
      <c r="A55" s="115"/>
      <c r="B55" s="356" t="s">
        <v>347</v>
      </c>
      <c r="C55" s="354">
        <v>4031</v>
      </c>
      <c r="D55" s="354">
        <v>4005</v>
      </c>
      <c r="E55" s="354">
        <v>3693</v>
      </c>
      <c r="F55" s="354">
        <v>3806</v>
      </c>
      <c r="G55" s="354">
        <v>3312</v>
      </c>
      <c r="H55" s="352">
        <f>100*(G55-F55)/F55</f>
        <v>-12.979506043089858</v>
      </c>
      <c r="I55" s="177"/>
      <c r="K55" s="320"/>
      <c r="L55" s="321" t="s">
        <v>306</v>
      </c>
      <c r="M55" s="319">
        <v>99.9</v>
      </c>
      <c r="N55" s="319">
        <v>99.2</v>
      </c>
      <c r="O55" s="319">
        <v>106.6</v>
      </c>
      <c r="P55" s="319">
        <v>96.8</v>
      </c>
      <c r="Q55" s="178" t="s">
        <v>305</v>
      </c>
      <c r="R55" s="319">
        <v>102.5</v>
      </c>
      <c r="S55" s="319">
        <v>99</v>
      </c>
      <c r="T55" s="319">
        <v>102.1</v>
      </c>
      <c r="U55" s="319">
        <v>101.2</v>
      </c>
    </row>
    <row r="56" spans="1:21" ht="18.75" customHeight="1">
      <c r="A56" s="115"/>
      <c r="B56" s="360"/>
      <c r="C56" s="350"/>
      <c r="D56" s="350"/>
      <c r="E56" s="350"/>
      <c r="F56" s="350"/>
      <c r="G56" s="350"/>
      <c r="H56" s="359"/>
      <c r="I56" s="177"/>
      <c r="K56" s="320"/>
      <c r="L56" s="338" t="s">
        <v>332</v>
      </c>
      <c r="M56" s="319">
        <v>99.3</v>
      </c>
      <c r="N56" s="319">
        <v>98.7</v>
      </c>
      <c r="O56" s="319">
        <v>106.6</v>
      </c>
      <c r="P56" s="319">
        <v>96.3</v>
      </c>
      <c r="Q56" s="178" t="s">
        <v>305</v>
      </c>
      <c r="R56" s="319">
        <v>101.8</v>
      </c>
      <c r="S56" s="319">
        <v>98.2</v>
      </c>
      <c r="T56" s="319">
        <v>101.2</v>
      </c>
      <c r="U56" s="319">
        <v>100.6</v>
      </c>
    </row>
    <row r="57" spans="1:21" ht="18.75" customHeight="1">
      <c r="A57" s="115"/>
      <c r="B57" s="358" t="s">
        <v>346</v>
      </c>
      <c r="C57" s="354">
        <v>871</v>
      </c>
      <c r="D57" s="355">
        <v>1040</v>
      </c>
      <c r="E57" s="355">
        <v>1202</v>
      </c>
      <c r="F57" s="355">
        <v>1299</v>
      </c>
      <c r="G57" s="354">
        <v>1610</v>
      </c>
      <c r="H57" s="352">
        <f>100*(G57-F57)/F57</f>
        <v>23.941493456505004</v>
      </c>
      <c r="I57" s="177"/>
      <c r="K57" s="320"/>
      <c r="L57" s="338" t="s">
        <v>333</v>
      </c>
      <c r="M57" s="319">
        <v>98.8</v>
      </c>
      <c r="N57" s="319">
        <v>98.6</v>
      </c>
      <c r="O57" s="319">
        <v>106.7</v>
      </c>
      <c r="P57" s="319">
        <v>96.4</v>
      </c>
      <c r="Q57" s="178" t="s">
        <v>305</v>
      </c>
      <c r="R57" s="319">
        <v>101.1</v>
      </c>
      <c r="S57" s="319">
        <v>97.9</v>
      </c>
      <c r="T57" s="319">
        <v>101.4</v>
      </c>
      <c r="U57" s="319">
        <v>99.2</v>
      </c>
    </row>
    <row r="58" spans="1:21" ht="18.75" customHeight="1">
      <c r="A58" s="115"/>
      <c r="B58" s="357"/>
      <c r="C58" s="350"/>
      <c r="D58" s="355"/>
      <c r="E58" s="355"/>
      <c r="F58" s="355"/>
      <c r="G58" s="350"/>
      <c r="H58" s="347"/>
      <c r="I58" s="177"/>
      <c r="K58" s="320"/>
      <c r="L58" s="338" t="s">
        <v>334</v>
      </c>
      <c r="M58" s="319">
        <v>100.7</v>
      </c>
      <c r="N58" s="319">
        <v>100.2</v>
      </c>
      <c r="O58" s="319">
        <v>111.2</v>
      </c>
      <c r="P58" s="319">
        <v>98</v>
      </c>
      <c r="Q58" s="178" t="s">
        <v>305</v>
      </c>
      <c r="R58" s="319">
        <v>101.4</v>
      </c>
      <c r="S58" s="319">
        <v>98.7</v>
      </c>
      <c r="T58" s="319">
        <v>104.9</v>
      </c>
      <c r="U58" s="319">
        <v>101.8</v>
      </c>
    </row>
    <row r="59" spans="1:21" ht="18.75" customHeight="1">
      <c r="A59" s="392"/>
      <c r="B59" s="356" t="s">
        <v>366</v>
      </c>
      <c r="C59" s="355">
        <v>1616</v>
      </c>
      <c r="D59" s="354">
        <v>1830</v>
      </c>
      <c r="E59" s="354">
        <v>1979</v>
      </c>
      <c r="F59" s="354">
        <v>1976</v>
      </c>
      <c r="G59" s="353">
        <v>2104</v>
      </c>
      <c r="H59" s="352">
        <f>100*(G59-F59)/F59</f>
        <v>6.477732793522267</v>
      </c>
      <c r="I59" s="177"/>
      <c r="K59" s="320"/>
      <c r="L59" s="338" t="s">
        <v>335</v>
      </c>
      <c r="M59" s="319">
        <v>100.8</v>
      </c>
      <c r="N59" s="319">
        <v>100.2</v>
      </c>
      <c r="O59" s="319">
        <v>109.1</v>
      </c>
      <c r="P59" s="319">
        <v>98.1</v>
      </c>
      <c r="Q59" s="178" t="s">
        <v>305</v>
      </c>
      <c r="R59" s="319">
        <v>100.7</v>
      </c>
      <c r="S59" s="319">
        <v>100.1</v>
      </c>
      <c r="T59" s="319">
        <v>104.7</v>
      </c>
      <c r="U59" s="319">
        <v>102.1</v>
      </c>
    </row>
    <row r="60" spans="1:21" ht="18.75" customHeight="1">
      <c r="A60" s="169" t="s">
        <v>372</v>
      </c>
      <c r="B60" s="351"/>
      <c r="C60" s="349"/>
      <c r="D60" s="350"/>
      <c r="E60" s="350"/>
      <c r="F60" s="350"/>
      <c r="G60" s="349"/>
      <c r="H60" s="348"/>
      <c r="I60" s="177"/>
      <c r="K60" s="320"/>
      <c r="L60" s="338" t="s">
        <v>336</v>
      </c>
      <c r="M60" s="319">
        <v>100.5</v>
      </c>
      <c r="N60" s="319">
        <v>99.7</v>
      </c>
      <c r="O60" s="319">
        <v>108.1</v>
      </c>
      <c r="P60" s="319">
        <v>97.6</v>
      </c>
      <c r="Q60" s="178" t="s">
        <v>305</v>
      </c>
      <c r="R60" s="319">
        <v>100.1</v>
      </c>
      <c r="S60" s="319">
        <v>100.3</v>
      </c>
      <c r="T60" s="319">
        <v>103.4</v>
      </c>
      <c r="U60" s="319">
        <v>102.2</v>
      </c>
    </row>
    <row r="61" spans="1:21" ht="18.75" customHeight="1">
      <c r="A61" s="70"/>
      <c r="B61" s="383" t="s">
        <v>367</v>
      </c>
      <c r="C61" s="386">
        <f>100*C51/C49</f>
        <v>40.65765640239655</v>
      </c>
      <c r="D61" s="388">
        <f>100*D51/D49</f>
        <v>42.13958711237799</v>
      </c>
      <c r="E61" s="388">
        <v>40.4</v>
      </c>
      <c r="F61" s="388">
        <f>100*F51/F49</f>
        <v>39.88085782366958</v>
      </c>
      <c r="G61" s="388">
        <f>100*G51/G49</f>
        <v>39.11096897985289</v>
      </c>
      <c r="H61" s="390" t="s">
        <v>363</v>
      </c>
      <c r="I61" s="366" t="s">
        <v>362</v>
      </c>
      <c r="K61" s="320"/>
      <c r="L61" s="338" t="s">
        <v>337</v>
      </c>
      <c r="M61" s="319">
        <v>100.2</v>
      </c>
      <c r="N61" s="319">
        <v>99.3</v>
      </c>
      <c r="O61" s="319">
        <v>107.6</v>
      </c>
      <c r="P61" s="319">
        <v>97.7</v>
      </c>
      <c r="Q61" s="178" t="s">
        <v>305</v>
      </c>
      <c r="R61" s="319">
        <v>98</v>
      </c>
      <c r="S61" s="319">
        <v>100.1</v>
      </c>
      <c r="T61" s="319">
        <v>102.8</v>
      </c>
      <c r="U61" s="319">
        <v>102.1</v>
      </c>
    </row>
    <row r="62" spans="1:21" ht="18.75" customHeight="1">
      <c r="A62" s="177"/>
      <c r="B62" s="384" t="s">
        <v>368</v>
      </c>
      <c r="C62" s="386"/>
      <c r="D62" s="388"/>
      <c r="E62" s="388"/>
      <c r="F62" s="388"/>
      <c r="G62" s="388"/>
      <c r="H62" s="390"/>
      <c r="I62" s="178"/>
      <c r="K62" s="320"/>
      <c r="L62" s="338" t="s">
        <v>338</v>
      </c>
      <c r="M62" s="319">
        <v>99.8</v>
      </c>
      <c r="N62" s="319">
        <v>98.9</v>
      </c>
      <c r="O62" s="319">
        <v>106.5</v>
      </c>
      <c r="P62" s="319">
        <v>97.4</v>
      </c>
      <c r="Q62" s="178" t="s">
        <v>305</v>
      </c>
      <c r="R62" s="319">
        <v>97</v>
      </c>
      <c r="S62" s="319">
        <v>99.8</v>
      </c>
      <c r="T62" s="319">
        <v>104</v>
      </c>
      <c r="U62" s="319">
        <v>101.8</v>
      </c>
    </row>
    <row r="63" spans="1:21" ht="18.75" customHeight="1">
      <c r="A63" s="346"/>
      <c r="B63" s="385" t="s">
        <v>370</v>
      </c>
      <c r="C63" s="345">
        <f>100*C51/C37</f>
        <v>39.51252538930264</v>
      </c>
      <c r="D63" s="345">
        <f>100*D51/D37</f>
        <v>42.48454236697727</v>
      </c>
      <c r="E63" s="345">
        <f>100*E51/E37</f>
        <v>40.869456381159</v>
      </c>
      <c r="F63" s="345">
        <f>100*F51/F37</f>
        <v>41.31490167036946</v>
      </c>
      <c r="G63" s="345">
        <f>100*G51/G37</f>
        <v>37.805255023183925</v>
      </c>
      <c r="H63" s="367" t="s">
        <v>364</v>
      </c>
      <c r="I63" s="366" t="s">
        <v>362</v>
      </c>
      <c r="K63" s="320"/>
      <c r="L63" s="338" t="s">
        <v>339</v>
      </c>
      <c r="M63" s="319">
        <v>99.5</v>
      </c>
      <c r="N63" s="319">
        <v>98.4</v>
      </c>
      <c r="O63" s="319">
        <v>105.2</v>
      </c>
      <c r="P63" s="319">
        <v>97.3</v>
      </c>
      <c r="Q63" s="178" t="s">
        <v>305</v>
      </c>
      <c r="R63" s="319">
        <v>96.8</v>
      </c>
      <c r="S63" s="319">
        <v>98.7</v>
      </c>
      <c r="T63" s="319">
        <v>101.6</v>
      </c>
      <c r="U63" s="319">
        <v>101.8</v>
      </c>
    </row>
    <row r="64" spans="1:21" ht="18.75" customHeight="1">
      <c r="A64" s="344" t="s">
        <v>344</v>
      </c>
      <c r="B64" s="3"/>
      <c r="C64" s="3"/>
      <c r="D64" s="3"/>
      <c r="E64" s="3"/>
      <c r="F64" s="3"/>
      <c r="G64" s="3"/>
      <c r="H64" s="343"/>
      <c r="I64" s="3"/>
      <c r="K64" s="320"/>
      <c r="L64" s="338" t="s">
        <v>340</v>
      </c>
      <c r="M64" s="319">
        <v>99.2</v>
      </c>
      <c r="N64" s="319">
        <v>98.1</v>
      </c>
      <c r="O64" s="319">
        <v>106.2</v>
      </c>
      <c r="P64" s="319">
        <v>97.7</v>
      </c>
      <c r="Q64" s="178" t="s">
        <v>305</v>
      </c>
      <c r="R64" s="319">
        <v>96</v>
      </c>
      <c r="S64" s="319">
        <v>96.4</v>
      </c>
      <c r="T64" s="319">
        <v>101.1</v>
      </c>
      <c r="U64" s="319">
        <v>101.4</v>
      </c>
    </row>
    <row r="65" spans="1:21" ht="18.75" customHeight="1">
      <c r="A65" s="344" t="s">
        <v>371</v>
      </c>
      <c r="B65" s="3"/>
      <c r="C65" s="3"/>
      <c r="D65" s="3"/>
      <c r="E65" s="3"/>
      <c r="F65" s="3"/>
      <c r="G65" s="3"/>
      <c r="H65" s="343"/>
      <c r="I65" s="3"/>
      <c r="K65" s="320"/>
      <c r="L65" s="338" t="s">
        <v>341</v>
      </c>
      <c r="M65" s="319">
        <v>99.8</v>
      </c>
      <c r="N65" s="319">
        <v>99.1</v>
      </c>
      <c r="O65" s="319">
        <v>105.7</v>
      </c>
      <c r="P65" s="319">
        <v>97.8</v>
      </c>
      <c r="Q65" s="178" t="s">
        <v>305</v>
      </c>
      <c r="R65" s="319">
        <v>100.8</v>
      </c>
      <c r="S65" s="319">
        <v>96.7</v>
      </c>
      <c r="T65" s="319">
        <v>102.3</v>
      </c>
      <c r="U65" s="319">
        <v>101.3</v>
      </c>
    </row>
    <row r="66" spans="1:21" ht="18.75" customHeight="1">
      <c r="A66" s="342" t="s">
        <v>343</v>
      </c>
      <c r="B66" s="341"/>
      <c r="C66" s="3"/>
      <c r="D66" s="3"/>
      <c r="E66" s="3"/>
      <c r="F66" s="3"/>
      <c r="G66" s="3"/>
      <c r="H66" s="340"/>
      <c r="I66" s="3"/>
      <c r="K66" s="318"/>
      <c r="L66" s="339" t="s">
        <v>342</v>
      </c>
      <c r="M66" s="316">
        <v>99.6</v>
      </c>
      <c r="N66" s="316">
        <v>99</v>
      </c>
      <c r="O66" s="316">
        <v>103.5</v>
      </c>
      <c r="P66" s="316">
        <v>97.7</v>
      </c>
      <c r="Q66" s="317" t="s">
        <v>305</v>
      </c>
      <c r="R66" s="316">
        <v>100.8</v>
      </c>
      <c r="S66" s="316">
        <v>98.5</v>
      </c>
      <c r="T66" s="316">
        <v>101.6</v>
      </c>
      <c r="U66" s="316">
        <v>100.7</v>
      </c>
    </row>
    <row r="67" spans="1:21" ht="18.75" customHeight="1">
      <c r="A67" s="3" t="s">
        <v>152</v>
      </c>
      <c r="B67" s="3"/>
      <c r="C67" s="3"/>
      <c r="D67" s="3"/>
      <c r="E67" s="3"/>
      <c r="F67" s="3"/>
      <c r="G67" s="3"/>
      <c r="H67" s="3"/>
      <c r="I67" s="3"/>
      <c r="K67" s="3" t="s">
        <v>304</v>
      </c>
      <c r="L67" s="3"/>
      <c r="M67" s="3"/>
      <c r="N67" s="3"/>
      <c r="O67" s="3"/>
      <c r="P67" s="3"/>
      <c r="Q67" s="3"/>
      <c r="R67" s="3"/>
      <c r="S67" s="3"/>
      <c r="T67" s="3"/>
      <c r="U67" s="3"/>
    </row>
  </sheetData>
  <sheetProtection/>
  <mergeCells count="54">
    <mergeCell ref="C61:C62"/>
    <mergeCell ref="D61:D62"/>
    <mergeCell ref="E61:E62"/>
    <mergeCell ref="F61:F62"/>
    <mergeCell ref="G61:G62"/>
    <mergeCell ref="H61:H62"/>
    <mergeCell ref="C47:C48"/>
    <mergeCell ref="D47:D48"/>
    <mergeCell ref="E47:E48"/>
    <mergeCell ref="F47:F48"/>
    <mergeCell ref="G47:G48"/>
    <mergeCell ref="H47:H48"/>
    <mergeCell ref="A14:B14"/>
    <mergeCell ref="A15:B15"/>
    <mergeCell ref="A16:B16"/>
    <mergeCell ref="A17:B17"/>
    <mergeCell ref="H6:H7"/>
    <mergeCell ref="A3:H3"/>
    <mergeCell ref="A4:H4"/>
    <mergeCell ref="A8:B8"/>
    <mergeCell ref="A9:B9"/>
    <mergeCell ref="A10:B10"/>
    <mergeCell ref="A11:B11"/>
    <mergeCell ref="A12:B12"/>
    <mergeCell ref="A13:B13"/>
    <mergeCell ref="A30:H30"/>
    <mergeCell ref="A29:H29"/>
    <mergeCell ref="F32:F34"/>
    <mergeCell ref="G32:G34"/>
    <mergeCell ref="C32:C34"/>
    <mergeCell ref="D32:D34"/>
    <mergeCell ref="E32:E34"/>
    <mergeCell ref="H33:H34"/>
    <mergeCell ref="S7:S9"/>
    <mergeCell ref="K48:L48"/>
    <mergeCell ref="K10:L10"/>
    <mergeCell ref="K29:L29"/>
    <mergeCell ref="M7:M9"/>
    <mergeCell ref="K7:L9"/>
    <mergeCell ref="T1:U1"/>
    <mergeCell ref="P7:P9"/>
    <mergeCell ref="K3:U3"/>
    <mergeCell ref="O7:O9"/>
    <mergeCell ref="T7:T9"/>
    <mergeCell ref="U7:U9"/>
    <mergeCell ref="N8:N9"/>
    <mergeCell ref="T6:U6"/>
    <mergeCell ref="Q7:Q9"/>
    <mergeCell ref="R7:R9"/>
    <mergeCell ref="F6:F7"/>
    <mergeCell ref="D6:D7"/>
    <mergeCell ref="E6:E7"/>
    <mergeCell ref="C6:C7"/>
    <mergeCell ref="G6:G7"/>
  </mergeCells>
  <printOptions horizontalCentered="1"/>
  <pageMargins left="0.5118110236220472" right="0.5118110236220472" top="0.5511811023622047" bottom="0.35433070866141736" header="0" footer="0"/>
  <pageSetup fitToHeight="1" fitToWidth="1" horizontalDpi="600" verticalDpi="600" orientation="landscape" paperSize="8"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Y68"/>
  <sheetViews>
    <sheetView zoomScalePageLayoutView="0" workbookViewId="0" topLeftCell="A1">
      <selection activeCell="A4" sqref="A4"/>
    </sheetView>
  </sheetViews>
  <sheetFormatPr defaultColWidth="8.796875" defaultRowHeight="18.75" customHeight="1"/>
  <cols>
    <col min="1" max="16384" width="11.8984375" style="0" customWidth="1"/>
  </cols>
  <sheetData>
    <row r="1" spans="1:25" ht="18.75" customHeight="1">
      <c r="A1" s="236" t="s">
        <v>414</v>
      </c>
      <c r="B1" s="237"/>
      <c r="C1" s="3"/>
      <c r="D1" s="3"/>
      <c r="E1" s="3"/>
      <c r="F1" s="3"/>
      <c r="G1" s="3"/>
      <c r="H1" s="3"/>
      <c r="I1" s="3"/>
      <c r="J1" s="3"/>
      <c r="K1" s="3"/>
      <c r="L1" s="3"/>
      <c r="M1" s="3"/>
      <c r="N1" s="3"/>
      <c r="O1" s="3"/>
      <c r="P1" s="3"/>
      <c r="Q1" s="3"/>
      <c r="R1" s="3"/>
      <c r="S1" s="3"/>
      <c r="T1" s="3"/>
      <c r="U1" s="3"/>
      <c r="V1" s="3"/>
      <c r="W1" s="213" t="s">
        <v>413</v>
      </c>
      <c r="X1" s="333"/>
      <c r="Y1" s="333"/>
    </row>
    <row r="2" spans="1:25" ht="18.75" customHeight="1">
      <c r="A2" s="3"/>
      <c r="B2" s="3"/>
      <c r="C2" s="3"/>
      <c r="D2" s="3"/>
      <c r="E2" s="3"/>
      <c r="F2" s="3"/>
      <c r="G2" s="3"/>
      <c r="H2" s="3"/>
      <c r="I2" s="3"/>
      <c r="J2" s="3"/>
      <c r="K2" s="3"/>
      <c r="L2" s="3"/>
      <c r="M2" s="3"/>
      <c r="N2" s="3"/>
      <c r="O2" s="3"/>
      <c r="P2" s="3"/>
      <c r="Q2" s="3"/>
      <c r="R2" s="3"/>
      <c r="S2" s="3"/>
      <c r="T2" s="3"/>
      <c r="U2" s="3"/>
      <c r="V2" s="3"/>
      <c r="W2" s="3"/>
      <c r="X2" s="3"/>
      <c r="Y2" s="3"/>
    </row>
    <row r="3" spans="1:25" ht="18.75" customHeight="1">
      <c r="A3" s="200" t="s">
        <v>408</v>
      </c>
      <c r="B3" s="200"/>
      <c r="C3" s="200"/>
      <c r="D3" s="200"/>
      <c r="E3" s="200"/>
      <c r="F3" s="200"/>
      <c r="G3" s="200"/>
      <c r="H3" s="200"/>
      <c r="I3" s="200"/>
      <c r="J3" s="200"/>
      <c r="K3" s="200"/>
      <c r="L3" s="200"/>
      <c r="M3" s="200"/>
      <c r="N3" s="200"/>
      <c r="O3" s="200"/>
      <c r="P3" s="200"/>
      <c r="Q3" s="200"/>
      <c r="R3" s="200"/>
      <c r="S3" s="200"/>
      <c r="T3" s="200"/>
      <c r="U3" s="200"/>
      <c r="V3" s="200"/>
      <c r="W3" s="200"/>
      <c r="X3" s="200"/>
      <c r="Y3" s="200"/>
    </row>
    <row r="4" spans="1:25" ht="18.75" customHeight="1" thickBot="1">
      <c r="A4" s="70" t="s">
        <v>407</v>
      </c>
      <c r="B4" s="402"/>
      <c r="C4" s="93"/>
      <c r="D4" s="93"/>
      <c r="E4" s="93"/>
      <c r="F4" s="93"/>
      <c r="G4" s="93"/>
      <c r="H4" s="93"/>
      <c r="I4" s="93"/>
      <c r="J4" s="93"/>
      <c r="K4" s="93"/>
      <c r="L4" s="93"/>
      <c r="M4" s="93"/>
      <c r="N4" s="93"/>
      <c r="O4" s="93"/>
      <c r="P4" s="93"/>
      <c r="Q4" s="93"/>
      <c r="R4" s="93"/>
      <c r="S4" s="93"/>
      <c r="T4" s="93"/>
      <c r="U4" s="93"/>
      <c r="V4" s="93"/>
      <c r="W4" s="93"/>
      <c r="X4" s="93"/>
      <c r="Y4" s="474" t="s">
        <v>460</v>
      </c>
    </row>
    <row r="5" spans="1:25" ht="18.75" customHeight="1">
      <c r="A5" s="400" t="s">
        <v>405</v>
      </c>
      <c r="B5" s="206" t="s">
        <v>404</v>
      </c>
      <c r="C5" s="187"/>
      <c r="D5" s="188"/>
      <c r="E5" s="206" t="s">
        <v>403</v>
      </c>
      <c r="F5" s="187"/>
      <c r="G5" s="188"/>
      <c r="H5" s="206" t="s">
        <v>402</v>
      </c>
      <c r="I5" s="187"/>
      <c r="J5" s="188"/>
      <c r="K5" s="258" t="s">
        <v>401</v>
      </c>
      <c r="L5" s="288"/>
      <c r="M5" s="288"/>
      <c r="N5" s="288"/>
      <c r="O5" s="288"/>
      <c r="P5" s="288"/>
      <c r="Q5" s="288"/>
      <c r="R5" s="288"/>
      <c r="S5" s="288"/>
      <c r="T5" s="288"/>
      <c r="U5" s="288"/>
      <c r="V5" s="288"/>
      <c r="W5" s="288"/>
      <c r="X5" s="288"/>
      <c r="Y5" s="288"/>
    </row>
    <row r="6" spans="1:25" ht="18.75" customHeight="1">
      <c r="A6" s="85"/>
      <c r="B6" s="189"/>
      <c r="C6" s="190"/>
      <c r="D6" s="191"/>
      <c r="E6" s="189"/>
      <c r="F6" s="190"/>
      <c r="G6" s="191"/>
      <c r="H6" s="189"/>
      <c r="I6" s="190"/>
      <c r="J6" s="191"/>
      <c r="K6" s="292" t="s">
        <v>394</v>
      </c>
      <c r="L6" s="293"/>
      <c r="M6" s="294"/>
      <c r="N6" s="248" t="s">
        <v>393</v>
      </c>
      <c r="O6" s="293"/>
      <c r="P6" s="294"/>
      <c r="Q6" s="292" t="s">
        <v>392</v>
      </c>
      <c r="R6" s="293"/>
      <c r="S6" s="294"/>
      <c r="T6" s="292" t="s">
        <v>391</v>
      </c>
      <c r="U6" s="293"/>
      <c r="V6" s="294"/>
      <c r="W6" s="248" t="s">
        <v>390</v>
      </c>
      <c r="X6" s="293"/>
      <c r="Y6" s="293"/>
    </row>
    <row r="7" spans="1:25" ht="18.75" customHeight="1">
      <c r="A7" s="399" t="s">
        <v>379</v>
      </c>
      <c r="B7" s="303" t="s">
        <v>378</v>
      </c>
      <c r="C7" s="291" t="s">
        <v>376</v>
      </c>
      <c r="D7" s="291" t="s">
        <v>375</v>
      </c>
      <c r="E7" s="303" t="s">
        <v>378</v>
      </c>
      <c r="F7" s="291" t="s">
        <v>376</v>
      </c>
      <c r="G7" s="291" t="s">
        <v>375</v>
      </c>
      <c r="H7" s="303" t="s">
        <v>378</v>
      </c>
      <c r="I7" s="291" t="s">
        <v>376</v>
      </c>
      <c r="J7" s="291" t="s">
        <v>375</v>
      </c>
      <c r="K7" s="303" t="s">
        <v>378</v>
      </c>
      <c r="L7" s="291" t="s">
        <v>376</v>
      </c>
      <c r="M7" s="291" t="s">
        <v>375</v>
      </c>
      <c r="N7" s="303" t="s">
        <v>378</v>
      </c>
      <c r="O7" s="291" t="s">
        <v>376</v>
      </c>
      <c r="P7" s="291" t="s">
        <v>375</v>
      </c>
      <c r="Q7" s="303" t="s">
        <v>378</v>
      </c>
      <c r="R7" s="291" t="s">
        <v>376</v>
      </c>
      <c r="S7" s="291" t="s">
        <v>375</v>
      </c>
      <c r="T7" s="303" t="s">
        <v>378</v>
      </c>
      <c r="U7" s="291" t="s">
        <v>376</v>
      </c>
      <c r="V7" s="291" t="s">
        <v>375</v>
      </c>
      <c r="W7" s="303" t="s">
        <v>378</v>
      </c>
      <c r="X7" s="291" t="s">
        <v>376</v>
      </c>
      <c r="Y7" s="398" t="s">
        <v>375</v>
      </c>
    </row>
    <row r="8" spans="1:25" ht="18.75" customHeight="1">
      <c r="A8" s="397"/>
      <c r="B8" s="304"/>
      <c r="C8" s="227"/>
      <c r="D8" s="227"/>
      <c r="E8" s="304"/>
      <c r="F8" s="227"/>
      <c r="G8" s="227"/>
      <c r="H8" s="304"/>
      <c r="I8" s="227"/>
      <c r="J8" s="227"/>
      <c r="K8" s="304"/>
      <c r="L8" s="227"/>
      <c r="M8" s="227"/>
      <c r="N8" s="304"/>
      <c r="O8" s="227"/>
      <c r="P8" s="227"/>
      <c r="Q8" s="304"/>
      <c r="R8" s="227"/>
      <c r="S8" s="227"/>
      <c r="T8" s="304"/>
      <c r="U8" s="227"/>
      <c r="V8" s="227"/>
      <c r="W8" s="304"/>
      <c r="X8" s="227"/>
      <c r="Y8" s="189"/>
    </row>
    <row r="9" spans="1:25" ht="18.75" customHeight="1">
      <c r="A9" s="156" t="s">
        <v>374</v>
      </c>
      <c r="B9" s="396"/>
      <c r="C9" s="396"/>
      <c r="D9" s="396"/>
      <c r="E9" s="396"/>
      <c r="F9" s="396"/>
      <c r="G9" s="396"/>
      <c r="H9" s="396"/>
      <c r="I9" s="396"/>
      <c r="J9" s="396"/>
      <c r="K9" s="396"/>
      <c r="L9" s="396"/>
      <c r="M9" s="396"/>
      <c r="N9" s="396"/>
      <c r="O9" s="396"/>
      <c r="P9" s="396"/>
      <c r="Q9" s="396"/>
      <c r="R9" s="396"/>
      <c r="S9" s="396"/>
      <c r="T9" s="396"/>
      <c r="U9" s="396"/>
      <c r="V9" s="396"/>
      <c r="W9" s="396"/>
      <c r="X9" s="396"/>
      <c r="Y9" s="396"/>
    </row>
    <row r="10" spans="1:25" ht="18.75" customHeight="1">
      <c r="A10" s="135" t="s">
        <v>373</v>
      </c>
      <c r="B10" s="80">
        <f>SUM(C10:D10)</f>
        <v>372824</v>
      </c>
      <c r="C10" s="50">
        <v>284875</v>
      </c>
      <c r="D10" s="50">
        <v>87949</v>
      </c>
      <c r="E10" s="80">
        <f>SUM(F10:G10)</f>
        <v>366923</v>
      </c>
      <c r="F10" s="50">
        <v>283684</v>
      </c>
      <c r="G10" s="50">
        <v>83239</v>
      </c>
      <c r="H10" s="80">
        <f>SUM(I10:J10)</f>
        <v>416161</v>
      </c>
      <c r="I10" s="50">
        <v>332851</v>
      </c>
      <c r="J10" s="50">
        <v>83310</v>
      </c>
      <c r="K10" s="80">
        <f>SUM(L10:M10)</f>
        <v>326973</v>
      </c>
      <c r="L10" s="50">
        <v>255440</v>
      </c>
      <c r="M10" s="50">
        <v>71533</v>
      </c>
      <c r="N10" s="80">
        <f>SUM(O10:P10)</f>
        <v>243317</v>
      </c>
      <c r="O10" s="50">
        <v>199976</v>
      </c>
      <c r="P10" s="50">
        <v>43341</v>
      </c>
      <c r="Q10" s="80">
        <f>SUM(R10:S10)</f>
        <v>313196</v>
      </c>
      <c r="R10" s="50">
        <v>255257</v>
      </c>
      <c r="S10" s="50">
        <v>57939</v>
      </c>
      <c r="T10" s="80">
        <f>SUM(U10:V10)</f>
        <v>176048</v>
      </c>
      <c r="U10" s="50">
        <v>149825</v>
      </c>
      <c r="V10" s="50">
        <v>26223</v>
      </c>
      <c r="W10" s="80">
        <f>SUM(X10:Y10)</f>
        <v>428495</v>
      </c>
      <c r="X10" s="50">
        <v>309665</v>
      </c>
      <c r="Y10" s="50">
        <v>118830</v>
      </c>
    </row>
    <row r="11" spans="1:25" ht="18.75" customHeight="1">
      <c r="A11" s="104" t="s">
        <v>415</v>
      </c>
      <c r="B11" s="80">
        <f>SUM(C11:D11)</f>
        <v>364359</v>
      </c>
      <c r="C11" s="80">
        <v>280494</v>
      </c>
      <c r="D11" s="80">
        <v>83865</v>
      </c>
      <c r="E11" s="80">
        <f>SUM(F11:G11)</f>
        <v>364653</v>
      </c>
      <c r="F11" s="80">
        <v>281765</v>
      </c>
      <c r="G11" s="80">
        <v>82888</v>
      </c>
      <c r="H11" s="80">
        <f>SUM(I11:J11)</f>
        <v>459748</v>
      </c>
      <c r="I11" s="80">
        <v>354665</v>
      </c>
      <c r="J11" s="80">
        <v>105083</v>
      </c>
      <c r="K11" s="80">
        <f>SUM(L11:M11)</f>
        <v>334062</v>
      </c>
      <c r="L11" s="80">
        <v>261951</v>
      </c>
      <c r="M11" s="80">
        <v>72111</v>
      </c>
      <c r="N11" s="80">
        <f>SUM(O11:P11)</f>
        <v>230418</v>
      </c>
      <c r="O11" s="80">
        <v>192612</v>
      </c>
      <c r="P11" s="80">
        <v>37806</v>
      </c>
      <c r="Q11" s="80">
        <f>SUM(R11:S11)</f>
        <v>328123</v>
      </c>
      <c r="R11" s="80">
        <v>272912</v>
      </c>
      <c r="S11" s="80">
        <v>55211</v>
      </c>
      <c r="T11" s="80">
        <f>SUM(U11:V11)</f>
        <v>193471</v>
      </c>
      <c r="U11" s="80">
        <v>160318</v>
      </c>
      <c r="V11" s="80">
        <v>33153</v>
      </c>
      <c r="W11" s="80">
        <f>SUM(X11:Y11)</f>
        <v>427494</v>
      </c>
      <c r="X11" s="80">
        <v>322665</v>
      </c>
      <c r="Y11" s="80">
        <v>104829</v>
      </c>
    </row>
    <row r="12" spans="1:25" ht="18.75" customHeight="1">
      <c r="A12" s="102" t="s">
        <v>416</v>
      </c>
      <c r="B12" s="56">
        <f>SUM(C12:D12)</f>
        <v>377060</v>
      </c>
      <c r="C12" s="56">
        <v>285961</v>
      </c>
      <c r="D12" s="56">
        <v>91099</v>
      </c>
      <c r="E12" s="56">
        <f>SUM(F12:G12)</f>
        <v>379085</v>
      </c>
      <c r="F12" s="56">
        <v>288647</v>
      </c>
      <c r="G12" s="56">
        <v>90438</v>
      </c>
      <c r="H12" s="56">
        <f>SUM(I12:J12)</f>
        <v>470169</v>
      </c>
      <c r="I12" s="56">
        <v>353184</v>
      </c>
      <c r="J12" s="56">
        <v>116985</v>
      </c>
      <c r="K12" s="56">
        <f>SUM(L12:M12)</f>
        <v>349970</v>
      </c>
      <c r="L12" s="56">
        <v>269350</v>
      </c>
      <c r="M12" s="56">
        <v>80620</v>
      </c>
      <c r="N12" s="56">
        <f>SUM(O12:P12)</f>
        <v>235871</v>
      </c>
      <c r="O12" s="56">
        <v>192179</v>
      </c>
      <c r="P12" s="56">
        <v>43692</v>
      </c>
      <c r="Q12" s="56">
        <f>SUM(R12:S12)</f>
        <v>355804</v>
      </c>
      <c r="R12" s="56">
        <v>275911</v>
      </c>
      <c r="S12" s="56">
        <v>79893</v>
      </c>
      <c r="T12" s="56">
        <f>SUM(U12:V12)</f>
        <v>205338</v>
      </c>
      <c r="U12" s="56">
        <v>168572</v>
      </c>
      <c r="V12" s="56">
        <v>36766</v>
      </c>
      <c r="W12" s="56">
        <f>SUM(X12:Y12)</f>
        <v>469093</v>
      </c>
      <c r="X12" s="56">
        <v>338997</v>
      </c>
      <c r="Y12" s="56">
        <v>130096</v>
      </c>
    </row>
    <row r="13" spans="1:25" ht="18.75" customHeight="1">
      <c r="A13" s="78"/>
      <c r="B13" s="80"/>
      <c r="C13" s="44"/>
      <c r="D13" s="44"/>
      <c r="E13" s="80"/>
      <c r="F13" s="44"/>
      <c r="G13" s="44"/>
      <c r="H13" s="80"/>
      <c r="I13" s="44"/>
      <c r="J13" s="44"/>
      <c r="K13" s="80"/>
      <c r="L13" s="44"/>
      <c r="M13" s="44"/>
      <c r="N13" s="80"/>
      <c r="O13" s="44"/>
      <c r="P13" s="44"/>
      <c r="Q13" s="80"/>
      <c r="R13" s="44"/>
      <c r="S13" s="44"/>
      <c r="T13" s="80"/>
      <c r="U13" s="44"/>
      <c r="V13" s="44"/>
      <c r="W13" s="80"/>
      <c r="X13" s="44"/>
      <c r="Y13" s="44"/>
    </row>
    <row r="14" spans="1:25" ht="18.75" customHeight="1">
      <c r="A14" s="135" t="s">
        <v>306</v>
      </c>
      <c r="B14" s="80">
        <f>SUM(C14:D14)</f>
        <v>294464</v>
      </c>
      <c r="C14" s="50">
        <v>279551</v>
      </c>
      <c r="D14" s="50">
        <v>14913</v>
      </c>
      <c r="E14" s="80">
        <f>SUM(F14:G14)</f>
        <v>295390</v>
      </c>
      <c r="F14" s="50">
        <v>280924</v>
      </c>
      <c r="G14" s="50">
        <v>14466</v>
      </c>
      <c r="H14" s="80">
        <f>SUM(I14:J14)</f>
        <v>339696</v>
      </c>
      <c r="I14" s="50">
        <v>338577</v>
      </c>
      <c r="J14" s="50">
        <v>1119</v>
      </c>
      <c r="K14" s="80">
        <f>SUM(L14:M14)</f>
        <v>285524</v>
      </c>
      <c r="L14" s="50">
        <v>262148</v>
      </c>
      <c r="M14" s="50">
        <v>23376</v>
      </c>
      <c r="N14" s="80">
        <f>SUM(O14:P14)</f>
        <v>203002</v>
      </c>
      <c r="O14" s="50">
        <v>193727</v>
      </c>
      <c r="P14" s="50">
        <v>9275</v>
      </c>
      <c r="Q14" s="80">
        <f>SUM(R14:S14)</f>
        <v>384220</v>
      </c>
      <c r="R14" s="50">
        <v>272791</v>
      </c>
      <c r="S14" s="50">
        <v>111429</v>
      </c>
      <c r="T14" s="80">
        <f>SUM(U14:V14)</f>
        <v>156061</v>
      </c>
      <c r="U14" s="50">
        <v>156061</v>
      </c>
      <c r="V14" s="79" t="s">
        <v>121</v>
      </c>
      <c r="W14" s="80">
        <f>SUM(X14:Y14)</f>
        <v>318563</v>
      </c>
      <c r="X14" s="50">
        <v>318563</v>
      </c>
      <c r="Y14" s="79" t="s">
        <v>121</v>
      </c>
    </row>
    <row r="15" spans="1:25" ht="18.75" customHeight="1">
      <c r="A15" s="104" t="s">
        <v>332</v>
      </c>
      <c r="B15" s="80">
        <f>SUM(C15:D15)</f>
        <v>285077</v>
      </c>
      <c r="C15" s="50">
        <v>284363</v>
      </c>
      <c r="D15" s="50">
        <v>714</v>
      </c>
      <c r="E15" s="80">
        <f>SUM(F15:G15)</f>
        <v>287799</v>
      </c>
      <c r="F15" s="50">
        <v>287013</v>
      </c>
      <c r="G15" s="50">
        <v>786</v>
      </c>
      <c r="H15" s="80">
        <f>SUM(I15:J15)</f>
        <v>354648</v>
      </c>
      <c r="I15" s="50">
        <v>354283</v>
      </c>
      <c r="J15" s="50">
        <v>365</v>
      </c>
      <c r="K15" s="80">
        <f>SUM(L15:M15)</f>
        <v>266050</v>
      </c>
      <c r="L15" s="50">
        <v>266049</v>
      </c>
      <c r="M15" s="50">
        <v>1</v>
      </c>
      <c r="N15" s="80">
        <f>SUM(O15:P15)</f>
        <v>186877</v>
      </c>
      <c r="O15" s="50">
        <v>186877</v>
      </c>
      <c r="P15" s="79" t="s">
        <v>121</v>
      </c>
      <c r="Q15" s="80">
        <f>SUM(R15:S15)</f>
        <v>275828</v>
      </c>
      <c r="R15" s="50">
        <v>275828</v>
      </c>
      <c r="S15" s="79" t="s">
        <v>121</v>
      </c>
      <c r="T15" s="80">
        <f>SUM(U15:V15)</f>
        <v>163243</v>
      </c>
      <c r="U15" s="50">
        <v>163243</v>
      </c>
      <c r="V15" s="79" t="s">
        <v>121</v>
      </c>
      <c r="W15" s="80">
        <f>SUM(X15:Y15)</f>
        <v>359115</v>
      </c>
      <c r="X15" s="50">
        <v>359115</v>
      </c>
      <c r="Y15" s="79" t="s">
        <v>121</v>
      </c>
    </row>
    <row r="16" spans="1:25" ht="18.75" customHeight="1">
      <c r="A16" s="104" t="s">
        <v>333</v>
      </c>
      <c r="B16" s="80">
        <f>SUM(C16:D16)</f>
        <v>314242</v>
      </c>
      <c r="C16" s="50">
        <v>285212</v>
      </c>
      <c r="D16" s="50">
        <v>29030</v>
      </c>
      <c r="E16" s="80">
        <f>SUM(F16:G16)</f>
        <v>302712</v>
      </c>
      <c r="F16" s="50">
        <v>288307</v>
      </c>
      <c r="G16" s="50">
        <v>14405</v>
      </c>
      <c r="H16" s="80">
        <f>SUM(I16:J16)</f>
        <v>417618</v>
      </c>
      <c r="I16" s="50">
        <v>356468</v>
      </c>
      <c r="J16" s="50">
        <v>61150</v>
      </c>
      <c r="K16" s="80">
        <f>SUM(L16:M16)</f>
        <v>269634</v>
      </c>
      <c r="L16" s="50">
        <v>267563</v>
      </c>
      <c r="M16" s="79">
        <v>2071</v>
      </c>
      <c r="N16" s="80">
        <f>SUM(O16:P16)</f>
        <v>202298</v>
      </c>
      <c r="O16" s="50">
        <v>202298</v>
      </c>
      <c r="P16" s="79" t="s">
        <v>121</v>
      </c>
      <c r="Q16" s="80">
        <f>SUM(R16:S16)</f>
        <v>272375</v>
      </c>
      <c r="R16" s="50">
        <v>272375</v>
      </c>
      <c r="S16" s="79" t="s">
        <v>121</v>
      </c>
      <c r="T16" s="80">
        <f>SUM(U16:V16)</f>
        <v>168581</v>
      </c>
      <c r="U16" s="50">
        <v>168581</v>
      </c>
      <c r="V16" s="79" t="s">
        <v>121</v>
      </c>
      <c r="W16" s="80">
        <f>SUM(X16:Y16)</f>
        <v>329657</v>
      </c>
      <c r="X16" s="50">
        <v>329657</v>
      </c>
      <c r="Y16" s="79" t="s">
        <v>121</v>
      </c>
    </row>
    <row r="17" spans="1:25" ht="18.75" customHeight="1">
      <c r="A17" s="104" t="s">
        <v>334</v>
      </c>
      <c r="B17" s="80">
        <f>SUM(C17:D17)</f>
        <v>300656</v>
      </c>
      <c r="C17" s="50">
        <v>290586</v>
      </c>
      <c r="D17" s="50">
        <v>10070</v>
      </c>
      <c r="E17" s="80">
        <f>SUM(F17:G17)</f>
        <v>303730</v>
      </c>
      <c r="F17" s="50">
        <v>292666</v>
      </c>
      <c r="G17" s="50">
        <v>11064</v>
      </c>
      <c r="H17" s="80">
        <f>SUM(I17:J17)</f>
        <v>356768</v>
      </c>
      <c r="I17" s="50">
        <v>355676</v>
      </c>
      <c r="J17" s="50">
        <v>1092</v>
      </c>
      <c r="K17" s="80">
        <f>SUM(L17:M17)</f>
        <v>274981</v>
      </c>
      <c r="L17" s="50">
        <v>269883</v>
      </c>
      <c r="M17" s="50">
        <v>5098</v>
      </c>
      <c r="N17" s="80">
        <f>SUM(O17:P17)</f>
        <v>182916</v>
      </c>
      <c r="O17" s="50">
        <v>182916</v>
      </c>
      <c r="P17" s="79" t="s">
        <v>121</v>
      </c>
      <c r="Q17" s="80">
        <f>SUM(R17:S17)</f>
        <v>279838</v>
      </c>
      <c r="R17" s="50">
        <v>279838</v>
      </c>
      <c r="S17" s="79" t="s">
        <v>121</v>
      </c>
      <c r="T17" s="80">
        <f>SUM(U17:V17)</f>
        <v>195783</v>
      </c>
      <c r="U17" s="50">
        <v>173182</v>
      </c>
      <c r="V17" s="79">
        <v>22601</v>
      </c>
      <c r="W17" s="80">
        <f>SUM(X17:Y17)</f>
        <v>349140</v>
      </c>
      <c r="X17" s="50">
        <v>349140</v>
      </c>
      <c r="Y17" s="79" t="s">
        <v>121</v>
      </c>
    </row>
    <row r="18" spans="1:25" ht="18.75" customHeight="1">
      <c r="A18" s="393"/>
      <c r="B18" s="80"/>
      <c r="C18" s="44"/>
      <c r="D18" s="44"/>
      <c r="E18" s="80"/>
      <c r="F18" s="44"/>
      <c r="G18" s="44"/>
      <c r="H18" s="80"/>
      <c r="I18" s="44"/>
      <c r="J18" s="44"/>
      <c r="K18" s="80"/>
      <c r="L18" s="44"/>
      <c r="M18" s="44"/>
      <c r="N18" s="80"/>
      <c r="O18" s="44"/>
      <c r="P18" s="44"/>
      <c r="Q18" s="80"/>
      <c r="R18" s="44"/>
      <c r="S18" s="44"/>
      <c r="T18" s="80"/>
      <c r="U18" s="44"/>
      <c r="V18" s="44"/>
      <c r="W18" s="80"/>
      <c r="X18" s="44"/>
      <c r="Y18" s="44"/>
    </row>
    <row r="19" spans="1:25" ht="18.75" customHeight="1">
      <c r="A19" s="104" t="s">
        <v>335</v>
      </c>
      <c r="B19" s="80">
        <f>SUM(C19:D19)</f>
        <v>286361</v>
      </c>
      <c r="C19" s="50">
        <v>284973</v>
      </c>
      <c r="D19" s="50">
        <v>1388</v>
      </c>
      <c r="E19" s="80">
        <f>SUM(F19:G19)</f>
        <v>287928</v>
      </c>
      <c r="F19" s="50">
        <v>286538</v>
      </c>
      <c r="G19" s="50">
        <v>1390</v>
      </c>
      <c r="H19" s="80">
        <f>SUM(I19:J19)</f>
        <v>345823</v>
      </c>
      <c r="I19" s="50">
        <v>345007</v>
      </c>
      <c r="J19" s="50">
        <v>816</v>
      </c>
      <c r="K19" s="80">
        <f>SUM(L19:M19)</f>
        <v>269051</v>
      </c>
      <c r="L19" s="50">
        <v>267168</v>
      </c>
      <c r="M19" s="50">
        <v>1883</v>
      </c>
      <c r="N19" s="80">
        <f>SUM(O19:P19)</f>
        <v>187022</v>
      </c>
      <c r="O19" s="50">
        <v>186403</v>
      </c>
      <c r="P19" s="79">
        <v>619</v>
      </c>
      <c r="Q19" s="80">
        <f>SUM(R19:S19)</f>
        <v>274977</v>
      </c>
      <c r="R19" s="50">
        <v>274553</v>
      </c>
      <c r="S19" s="79">
        <v>424</v>
      </c>
      <c r="T19" s="80">
        <f>SUM(U19:V19)</f>
        <v>163702</v>
      </c>
      <c r="U19" s="50">
        <v>163702</v>
      </c>
      <c r="V19" s="79" t="s">
        <v>121</v>
      </c>
      <c r="W19" s="80">
        <f>SUM(X19:Y19)</f>
        <v>337989</v>
      </c>
      <c r="X19" s="50">
        <v>337989</v>
      </c>
      <c r="Y19" s="79" t="s">
        <v>121</v>
      </c>
    </row>
    <row r="20" spans="1:25" ht="18.75" customHeight="1">
      <c r="A20" s="104" t="s">
        <v>336</v>
      </c>
      <c r="B20" s="80">
        <f>SUM(C20:D20)</f>
        <v>537291</v>
      </c>
      <c r="C20" s="50">
        <v>286573</v>
      </c>
      <c r="D20" s="50">
        <v>250718</v>
      </c>
      <c r="E20" s="80">
        <f>SUM(F20:G20)</f>
        <v>500794</v>
      </c>
      <c r="F20" s="50">
        <v>290059</v>
      </c>
      <c r="G20" s="50">
        <v>210735</v>
      </c>
      <c r="H20" s="80">
        <f>SUM(I20:J20)</f>
        <v>578634</v>
      </c>
      <c r="I20" s="50">
        <v>349953</v>
      </c>
      <c r="J20" s="50">
        <v>228681</v>
      </c>
      <c r="K20" s="80">
        <f>SUM(L20:M20)</f>
        <v>375449</v>
      </c>
      <c r="L20" s="50">
        <v>270250</v>
      </c>
      <c r="M20" s="50">
        <v>105199</v>
      </c>
      <c r="N20" s="80">
        <f>SUM(O20:P20)</f>
        <v>184575</v>
      </c>
      <c r="O20" s="50">
        <v>184575</v>
      </c>
      <c r="P20" s="79" t="s">
        <v>121</v>
      </c>
      <c r="Q20" s="80">
        <f>SUM(R20:S20)</f>
        <v>413945</v>
      </c>
      <c r="R20" s="50">
        <v>278709</v>
      </c>
      <c r="S20" s="79">
        <v>135236</v>
      </c>
      <c r="T20" s="80">
        <f>SUM(U20:V20)</f>
        <v>167009</v>
      </c>
      <c r="U20" s="50">
        <v>167009</v>
      </c>
      <c r="V20" s="79" t="s">
        <v>121</v>
      </c>
      <c r="W20" s="80">
        <f>SUM(X20:Y20)</f>
        <v>339671</v>
      </c>
      <c r="X20" s="50">
        <v>339671</v>
      </c>
      <c r="Y20" s="79" t="s">
        <v>121</v>
      </c>
    </row>
    <row r="21" spans="1:25" ht="18.75" customHeight="1">
      <c r="A21" s="104" t="s">
        <v>337</v>
      </c>
      <c r="B21" s="80">
        <f>SUM(C21:D21)</f>
        <v>469486</v>
      </c>
      <c r="C21" s="50">
        <v>285579</v>
      </c>
      <c r="D21" s="50">
        <v>183907</v>
      </c>
      <c r="E21" s="80">
        <f>SUM(F21:G21)</f>
        <v>527086</v>
      </c>
      <c r="F21" s="50">
        <v>287788</v>
      </c>
      <c r="G21" s="50">
        <v>239298</v>
      </c>
      <c r="H21" s="80">
        <f>SUM(I21:J21)</f>
        <v>717523</v>
      </c>
      <c r="I21" s="50">
        <v>356202</v>
      </c>
      <c r="J21" s="50">
        <v>361321</v>
      </c>
      <c r="K21" s="80">
        <f>SUM(L21:M21)</f>
        <v>533318</v>
      </c>
      <c r="L21" s="50">
        <v>270603</v>
      </c>
      <c r="M21" s="50">
        <v>262715</v>
      </c>
      <c r="N21" s="80">
        <f>SUM(O21:P21)</f>
        <v>261946</v>
      </c>
      <c r="O21" s="50">
        <v>184732</v>
      </c>
      <c r="P21" s="50">
        <v>77214</v>
      </c>
      <c r="Q21" s="80">
        <f>SUM(R21:S21)</f>
        <v>451253</v>
      </c>
      <c r="R21" s="50">
        <v>280085</v>
      </c>
      <c r="S21" s="50">
        <v>171168</v>
      </c>
      <c r="T21" s="80">
        <f>SUM(U21:V21)</f>
        <v>328681</v>
      </c>
      <c r="U21" s="50">
        <v>168970</v>
      </c>
      <c r="V21" s="79">
        <v>159711</v>
      </c>
      <c r="W21" s="80">
        <f>SUM(X21:Y21)</f>
        <v>1003149</v>
      </c>
      <c r="X21" s="50">
        <v>342758</v>
      </c>
      <c r="Y21" s="50">
        <v>660391</v>
      </c>
    </row>
    <row r="22" spans="1:25" ht="18.75" customHeight="1">
      <c r="A22" s="104" t="s">
        <v>338</v>
      </c>
      <c r="B22" s="80">
        <f>SUM(C22:D22)</f>
        <v>334108</v>
      </c>
      <c r="C22" s="50">
        <v>284795</v>
      </c>
      <c r="D22" s="50">
        <v>49313</v>
      </c>
      <c r="E22" s="80">
        <f>SUM(F22:G22)</f>
        <v>341874</v>
      </c>
      <c r="F22" s="50">
        <v>287396</v>
      </c>
      <c r="G22" s="50">
        <v>54478</v>
      </c>
      <c r="H22" s="80">
        <f>SUM(I22:J22)</f>
        <v>397767</v>
      </c>
      <c r="I22" s="50">
        <v>350778</v>
      </c>
      <c r="J22" s="50">
        <v>46989</v>
      </c>
      <c r="K22" s="80">
        <f>SUM(L22:M22)</f>
        <v>346373</v>
      </c>
      <c r="L22" s="50">
        <v>269188</v>
      </c>
      <c r="M22" s="50">
        <v>77185</v>
      </c>
      <c r="N22" s="80">
        <f>SUM(O22:P22)</f>
        <v>342962</v>
      </c>
      <c r="O22" s="50">
        <v>185820</v>
      </c>
      <c r="P22" s="50">
        <v>157142</v>
      </c>
      <c r="Q22" s="80">
        <f>SUM(R22:S22)</f>
        <v>382961</v>
      </c>
      <c r="R22" s="50">
        <v>273263</v>
      </c>
      <c r="S22" s="79">
        <v>109698</v>
      </c>
      <c r="T22" s="80">
        <f>SUM(U22:V22)</f>
        <v>216322</v>
      </c>
      <c r="U22" s="50">
        <v>173475</v>
      </c>
      <c r="V22" s="79">
        <v>42847</v>
      </c>
      <c r="W22" s="80">
        <f>SUM(X22:Y22)</f>
        <v>337998</v>
      </c>
      <c r="X22" s="50">
        <v>337998</v>
      </c>
      <c r="Y22" s="79" t="s">
        <v>121</v>
      </c>
    </row>
    <row r="23" spans="1:25" ht="18.75" customHeight="1">
      <c r="A23" s="393"/>
      <c r="B23" s="80"/>
      <c r="C23" s="44"/>
      <c r="D23" s="44"/>
      <c r="E23" s="80"/>
      <c r="F23" s="44"/>
      <c r="G23" s="44"/>
      <c r="H23" s="80"/>
      <c r="I23" s="44"/>
      <c r="J23" s="44"/>
      <c r="K23" s="80"/>
      <c r="L23" s="44"/>
      <c r="M23" s="44"/>
      <c r="N23" s="80"/>
      <c r="O23" s="44"/>
      <c r="P23" s="44"/>
      <c r="Q23" s="80"/>
      <c r="R23" s="44"/>
      <c r="S23" s="44"/>
      <c r="T23" s="80"/>
      <c r="U23" s="44"/>
      <c r="V23" s="44"/>
      <c r="W23" s="80"/>
      <c r="X23" s="44"/>
      <c r="Y23" s="44"/>
    </row>
    <row r="24" spans="1:25" ht="18.75" customHeight="1">
      <c r="A24" s="104" t="s">
        <v>339</v>
      </c>
      <c r="B24" s="80">
        <f>SUM(C24:D24)</f>
        <v>288459</v>
      </c>
      <c r="C24" s="50">
        <v>284537</v>
      </c>
      <c r="D24" s="50">
        <v>3922</v>
      </c>
      <c r="E24" s="80">
        <f>SUM(F24:G24)</f>
        <v>293437</v>
      </c>
      <c r="F24" s="50">
        <v>288401</v>
      </c>
      <c r="G24" s="50">
        <v>5036</v>
      </c>
      <c r="H24" s="80">
        <f>SUM(I24:J24)</f>
        <v>356332</v>
      </c>
      <c r="I24" s="50">
        <v>355542</v>
      </c>
      <c r="J24" s="50">
        <v>790</v>
      </c>
      <c r="K24" s="80">
        <f>SUM(L24:M24)</f>
        <v>277548</v>
      </c>
      <c r="L24" s="50">
        <v>271259</v>
      </c>
      <c r="M24" s="50">
        <v>6289</v>
      </c>
      <c r="N24" s="80">
        <f>SUM(O24:P24)</f>
        <v>184017</v>
      </c>
      <c r="O24" s="50">
        <v>184017</v>
      </c>
      <c r="P24" s="79" t="s">
        <v>121</v>
      </c>
      <c r="Q24" s="80">
        <f>SUM(R24:S24)</f>
        <v>273871</v>
      </c>
      <c r="R24" s="50">
        <v>273871</v>
      </c>
      <c r="S24" s="79" t="s">
        <v>121</v>
      </c>
      <c r="T24" s="80">
        <f>SUM(U24:V24)</f>
        <v>211208</v>
      </c>
      <c r="U24" s="50">
        <v>177031</v>
      </c>
      <c r="V24" s="79">
        <v>34177</v>
      </c>
      <c r="W24" s="80">
        <f>SUM(X24:Y24)</f>
        <v>336044</v>
      </c>
      <c r="X24" s="50">
        <v>336044</v>
      </c>
      <c r="Y24" s="79" t="s">
        <v>121</v>
      </c>
    </row>
    <row r="25" spans="1:25" ht="18.75" customHeight="1">
      <c r="A25" s="104" t="s">
        <v>340</v>
      </c>
      <c r="B25" s="80">
        <f>SUM(C25:D25)</f>
        <v>294329</v>
      </c>
      <c r="C25" s="50">
        <v>288580</v>
      </c>
      <c r="D25" s="50">
        <v>5749</v>
      </c>
      <c r="E25" s="80">
        <f>SUM(F25:G25)</f>
        <v>293944</v>
      </c>
      <c r="F25" s="50">
        <v>292801</v>
      </c>
      <c r="G25" s="50">
        <v>1143</v>
      </c>
      <c r="H25" s="80">
        <f>SUM(I25:J25)</f>
        <v>365542</v>
      </c>
      <c r="I25" s="50">
        <v>364761</v>
      </c>
      <c r="J25" s="50">
        <v>781</v>
      </c>
      <c r="K25" s="80">
        <f>SUM(L25:M25)</f>
        <v>272389</v>
      </c>
      <c r="L25" s="50">
        <v>272388</v>
      </c>
      <c r="M25" s="50">
        <v>1</v>
      </c>
      <c r="N25" s="80">
        <f>SUM(O25:P25)</f>
        <v>192310</v>
      </c>
      <c r="O25" s="50">
        <v>192310</v>
      </c>
      <c r="P25" s="79" t="s">
        <v>121</v>
      </c>
      <c r="Q25" s="80">
        <f>SUM(R25:S25)</f>
        <v>276691</v>
      </c>
      <c r="R25" s="50">
        <v>276691</v>
      </c>
      <c r="S25" s="79" t="s">
        <v>121</v>
      </c>
      <c r="T25" s="80">
        <f>SUM(U25:V25)</f>
        <v>171502</v>
      </c>
      <c r="U25" s="50">
        <v>171502</v>
      </c>
      <c r="V25" s="79" t="s">
        <v>121</v>
      </c>
      <c r="W25" s="80">
        <f>SUM(X25:Y25)</f>
        <v>337152</v>
      </c>
      <c r="X25" s="50">
        <v>337152</v>
      </c>
      <c r="Y25" s="79" t="s">
        <v>121</v>
      </c>
    </row>
    <row r="26" spans="1:25" ht="18.75" customHeight="1">
      <c r="A26" s="104" t="s">
        <v>341</v>
      </c>
      <c r="B26" s="80">
        <f>SUM(C26:D26)</f>
        <v>307811</v>
      </c>
      <c r="C26" s="50">
        <v>289510</v>
      </c>
      <c r="D26" s="50">
        <v>18301</v>
      </c>
      <c r="E26" s="80">
        <f>SUM(F26:G26)</f>
        <v>311460</v>
      </c>
      <c r="F26" s="50">
        <v>292075</v>
      </c>
      <c r="G26" s="50">
        <v>19385</v>
      </c>
      <c r="H26" s="80">
        <f>SUM(I26:J26)</f>
        <v>357156</v>
      </c>
      <c r="I26" s="50">
        <v>356957</v>
      </c>
      <c r="J26" s="50">
        <v>199</v>
      </c>
      <c r="K26" s="80">
        <f>SUM(L26:M26)</f>
        <v>306570</v>
      </c>
      <c r="L26" s="50">
        <v>273086</v>
      </c>
      <c r="M26" s="50">
        <v>33484</v>
      </c>
      <c r="N26" s="80">
        <f>SUM(O26:P26)</f>
        <v>210511</v>
      </c>
      <c r="O26" s="50">
        <v>210511</v>
      </c>
      <c r="P26" s="79" t="s">
        <v>121</v>
      </c>
      <c r="Q26" s="80">
        <f>SUM(R26:S26)</f>
        <v>276886</v>
      </c>
      <c r="R26" s="50">
        <v>276886</v>
      </c>
      <c r="S26" s="79" t="s">
        <v>121</v>
      </c>
      <c r="T26" s="80">
        <f>SUM(U26:V26)</f>
        <v>206326</v>
      </c>
      <c r="U26" s="50">
        <v>169972</v>
      </c>
      <c r="V26" s="79">
        <v>36354</v>
      </c>
      <c r="W26" s="80">
        <f>SUM(X26:Y26)</f>
        <v>341886</v>
      </c>
      <c r="X26" s="50">
        <v>341886</v>
      </c>
      <c r="Y26" s="79" t="s">
        <v>121</v>
      </c>
    </row>
    <row r="27" spans="1:25" ht="18.75" customHeight="1">
      <c r="A27" s="104" t="s">
        <v>342</v>
      </c>
      <c r="B27" s="80">
        <f>SUM(C27:D27)</f>
        <v>810929</v>
      </c>
      <c r="C27" s="50">
        <v>287323</v>
      </c>
      <c r="D27" s="50">
        <v>523606</v>
      </c>
      <c r="E27" s="80">
        <f>SUM(F27:G27)</f>
        <v>801109</v>
      </c>
      <c r="F27" s="50">
        <v>289878</v>
      </c>
      <c r="G27" s="50">
        <v>511231</v>
      </c>
      <c r="H27" s="80">
        <f>SUM(I27:J27)</f>
        <v>1066885</v>
      </c>
      <c r="I27" s="50">
        <v>354613</v>
      </c>
      <c r="J27" s="50">
        <v>712272</v>
      </c>
      <c r="K27" s="80">
        <f>SUM(L27:M27)</f>
        <v>719452</v>
      </c>
      <c r="L27" s="50">
        <v>272507</v>
      </c>
      <c r="M27" s="50">
        <v>446945</v>
      </c>
      <c r="N27" s="80">
        <f>SUM(O27:P27)</f>
        <v>491376</v>
      </c>
      <c r="O27" s="50">
        <v>212313</v>
      </c>
      <c r="P27" s="79">
        <v>279063</v>
      </c>
      <c r="Q27" s="80">
        <f>SUM(R27:S27)</f>
        <v>711864</v>
      </c>
      <c r="R27" s="50">
        <v>276082</v>
      </c>
      <c r="S27" s="79">
        <v>435782</v>
      </c>
      <c r="T27" s="80">
        <f>SUM(U27:V27)</f>
        <v>319904</v>
      </c>
      <c r="U27" s="50">
        <v>170918</v>
      </c>
      <c r="V27" s="79">
        <v>148986</v>
      </c>
      <c r="W27" s="80">
        <f>SUM(X27:Y27)</f>
        <v>1207309</v>
      </c>
      <c r="X27" s="50">
        <v>337771</v>
      </c>
      <c r="Y27" s="79">
        <v>869538</v>
      </c>
    </row>
    <row r="28" spans="1:25" ht="18.75" customHeight="1">
      <c r="A28" s="156" t="s">
        <v>5</v>
      </c>
      <c r="B28" s="80"/>
      <c r="C28" s="44"/>
      <c r="D28" s="44"/>
      <c r="E28" s="80"/>
      <c r="F28" s="44"/>
      <c r="G28" s="44"/>
      <c r="H28" s="80"/>
      <c r="I28" s="44"/>
      <c r="J28" s="44"/>
      <c r="K28" s="80"/>
      <c r="L28" s="44"/>
      <c r="M28" s="44"/>
      <c r="N28" s="80"/>
      <c r="O28" s="44"/>
      <c r="P28" s="44"/>
      <c r="Q28" s="80"/>
      <c r="R28" s="44"/>
      <c r="S28" s="44"/>
      <c r="T28" s="80"/>
      <c r="U28" s="44"/>
      <c r="V28" s="44"/>
      <c r="W28" s="80"/>
      <c r="X28" s="44"/>
      <c r="Y28" s="44"/>
    </row>
    <row r="29" spans="1:25" ht="18.75" customHeight="1">
      <c r="A29" s="135" t="s">
        <v>373</v>
      </c>
      <c r="B29" s="80">
        <f>SUM(C29:D29)</f>
        <v>455930</v>
      </c>
      <c r="C29" s="50">
        <v>346326</v>
      </c>
      <c r="D29" s="50">
        <v>109604</v>
      </c>
      <c r="E29" s="80">
        <f>SUM(F29:G29)</f>
        <v>447425</v>
      </c>
      <c r="F29" s="50">
        <v>344076</v>
      </c>
      <c r="G29" s="50">
        <v>103349</v>
      </c>
      <c r="H29" s="80">
        <f>SUM(I29:J29)</f>
        <v>454037</v>
      </c>
      <c r="I29" s="50">
        <v>362699</v>
      </c>
      <c r="J29" s="50">
        <v>91338</v>
      </c>
      <c r="K29" s="80">
        <f>SUM(L29:M29)</f>
        <v>409934</v>
      </c>
      <c r="L29" s="50">
        <v>319244</v>
      </c>
      <c r="M29" s="50">
        <v>90690</v>
      </c>
      <c r="N29" s="80">
        <f>SUM(O29:P29)</f>
        <v>355465</v>
      </c>
      <c r="O29" s="50">
        <v>286493</v>
      </c>
      <c r="P29" s="50">
        <v>68972</v>
      </c>
      <c r="Q29" s="80">
        <f>SUM(R29:S29)</f>
        <v>405628</v>
      </c>
      <c r="R29" s="50">
        <v>333641</v>
      </c>
      <c r="S29" s="50">
        <v>71987</v>
      </c>
      <c r="T29" s="80">
        <f>SUM(U29:V29)</f>
        <v>275790</v>
      </c>
      <c r="U29" s="50">
        <v>232537</v>
      </c>
      <c r="V29" s="50">
        <v>43253</v>
      </c>
      <c r="W29" s="80">
        <f>SUM(X29:Y29)</f>
        <v>515252</v>
      </c>
      <c r="X29" s="50">
        <v>369295</v>
      </c>
      <c r="Y29" s="50">
        <v>145957</v>
      </c>
    </row>
    <row r="30" spans="1:25" ht="18.75" customHeight="1">
      <c r="A30" s="104" t="s">
        <v>415</v>
      </c>
      <c r="B30" s="80">
        <f>SUM(C30:D30)</f>
        <v>455016</v>
      </c>
      <c r="C30" s="80">
        <v>347740</v>
      </c>
      <c r="D30" s="80">
        <v>107276</v>
      </c>
      <c r="E30" s="80">
        <f>SUM(F30:G30)</f>
        <v>451130</v>
      </c>
      <c r="F30" s="80">
        <v>346223</v>
      </c>
      <c r="G30" s="80">
        <v>104907</v>
      </c>
      <c r="H30" s="80">
        <f>SUM(I30:J30)</f>
        <v>502243</v>
      </c>
      <c r="I30" s="80">
        <v>387930</v>
      </c>
      <c r="J30" s="80">
        <v>114313</v>
      </c>
      <c r="K30" s="80">
        <f>SUM(L30:M30)</f>
        <v>418991</v>
      </c>
      <c r="L30" s="80">
        <v>327478</v>
      </c>
      <c r="M30" s="80">
        <v>91513</v>
      </c>
      <c r="N30" s="80">
        <f>SUM(O30:P30)</f>
        <v>332998</v>
      </c>
      <c r="O30" s="80">
        <v>271232</v>
      </c>
      <c r="P30" s="80">
        <v>61766</v>
      </c>
      <c r="Q30" s="80">
        <f>SUM(R30:S30)</f>
        <v>405245</v>
      </c>
      <c r="R30" s="80">
        <v>339161</v>
      </c>
      <c r="S30" s="80">
        <v>66084</v>
      </c>
      <c r="T30" s="80">
        <f>SUM(U30:V30)</f>
        <v>343350</v>
      </c>
      <c r="U30" s="80">
        <v>277028</v>
      </c>
      <c r="V30" s="80">
        <v>66322</v>
      </c>
      <c r="W30" s="80">
        <f>SUM(X30:Y30)</f>
        <v>525742</v>
      </c>
      <c r="X30" s="80">
        <v>391131</v>
      </c>
      <c r="Y30" s="80">
        <v>134611</v>
      </c>
    </row>
    <row r="31" spans="1:25" ht="18.75" customHeight="1">
      <c r="A31" s="102" t="s">
        <v>416</v>
      </c>
      <c r="B31" s="56">
        <f>SUM(C31:D31)</f>
        <v>468785</v>
      </c>
      <c r="C31" s="56">
        <v>352345</v>
      </c>
      <c r="D31" s="56">
        <v>116440</v>
      </c>
      <c r="E31" s="56">
        <f>SUM(F31:G31)</f>
        <v>465681</v>
      </c>
      <c r="F31" s="56">
        <v>351655</v>
      </c>
      <c r="G31" s="56">
        <v>114026</v>
      </c>
      <c r="H31" s="56">
        <f>SUM(I31:J31)</f>
        <v>511592</v>
      </c>
      <c r="I31" s="56">
        <v>384056</v>
      </c>
      <c r="J31" s="56">
        <v>127536</v>
      </c>
      <c r="K31" s="56">
        <f>SUM(L31:M31)</f>
        <v>438845</v>
      </c>
      <c r="L31" s="56">
        <v>335907</v>
      </c>
      <c r="M31" s="56">
        <v>102938</v>
      </c>
      <c r="N31" s="56">
        <f>SUM(O31:P31)</f>
        <v>327309</v>
      </c>
      <c r="O31" s="56">
        <v>263016</v>
      </c>
      <c r="P31" s="56">
        <v>64293</v>
      </c>
      <c r="Q31" s="56">
        <f>SUM(R31:S31)</f>
        <v>438214</v>
      </c>
      <c r="R31" s="56">
        <v>341576</v>
      </c>
      <c r="S31" s="56">
        <v>96638</v>
      </c>
      <c r="T31" s="56">
        <f>SUM(U31:V31)</f>
        <v>362836</v>
      </c>
      <c r="U31" s="56">
        <v>284458</v>
      </c>
      <c r="V31" s="56">
        <v>78378</v>
      </c>
      <c r="W31" s="56">
        <f>SUM(X31:Y31)</f>
        <v>571741</v>
      </c>
      <c r="X31" s="56">
        <v>407135</v>
      </c>
      <c r="Y31" s="56">
        <v>164606</v>
      </c>
    </row>
    <row r="32" spans="1:25" ht="18.75" customHeight="1">
      <c r="A32" s="78"/>
      <c r="B32" s="80"/>
      <c r="C32" s="44"/>
      <c r="D32" s="44"/>
      <c r="E32" s="80"/>
      <c r="F32" s="44"/>
      <c r="G32" s="44"/>
      <c r="H32" s="80"/>
      <c r="I32" s="44"/>
      <c r="J32" s="44"/>
      <c r="K32" s="80"/>
      <c r="L32" s="44"/>
      <c r="M32" s="44"/>
      <c r="N32" s="80"/>
      <c r="O32" s="44"/>
      <c r="P32" s="44"/>
      <c r="Q32" s="80"/>
      <c r="R32" s="44"/>
      <c r="S32" s="44"/>
      <c r="T32" s="80"/>
      <c r="U32" s="44"/>
      <c r="V32" s="44"/>
      <c r="W32" s="80"/>
      <c r="X32" s="44"/>
      <c r="Y32" s="44"/>
    </row>
    <row r="33" spans="1:25" ht="18.75" customHeight="1">
      <c r="A33" s="135" t="s">
        <v>306</v>
      </c>
      <c r="B33" s="80">
        <f>SUM(C33:D33)</f>
        <v>364721</v>
      </c>
      <c r="C33" s="50">
        <v>346375</v>
      </c>
      <c r="D33" s="50">
        <v>18346</v>
      </c>
      <c r="E33" s="80">
        <f>SUM(F33:G33)</f>
        <v>360800</v>
      </c>
      <c r="F33" s="50">
        <v>344328</v>
      </c>
      <c r="G33" s="50">
        <v>16472</v>
      </c>
      <c r="H33" s="80">
        <f>SUM(I33:J33)</f>
        <v>371558</v>
      </c>
      <c r="I33" s="50">
        <v>370282</v>
      </c>
      <c r="J33" s="50">
        <v>1276</v>
      </c>
      <c r="K33" s="80">
        <f>SUM(L33:M33)</f>
        <v>357880</v>
      </c>
      <c r="L33" s="50">
        <v>328758</v>
      </c>
      <c r="M33" s="50">
        <v>29122</v>
      </c>
      <c r="N33" s="80">
        <f>SUM(O33:P33)</f>
        <v>287157</v>
      </c>
      <c r="O33" s="50">
        <v>275684</v>
      </c>
      <c r="P33" s="79">
        <v>11473</v>
      </c>
      <c r="Q33" s="80">
        <f>SUM(R33:S33)</f>
        <v>476842</v>
      </c>
      <c r="R33" s="50">
        <v>337680</v>
      </c>
      <c r="S33" s="50">
        <v>139162</v>
      </c>
      <c r="T33" s="80">
        <f>SUM(U33:V33)</f>
        <v>285857</v>
      </c>
      <c r="U33" s="50">
        <v>285857</v>
      </c>
      <c r="V33" s="79" t="s">
        <v>121</v>
      </c>
      <c r="W33" s="80">
        <f>SUM(X33:Y33)</f>
        <v>386825</v>
      </c>
      <c r="X33" s="50">
        <v>386825</v>
      </c>
      <c r="Y33" s="79" t="s">
        <v>121</v>
      </c>
    </row>
    <row r="34" spans="1:25" ht="18.75" customHeight="1">
      <c r="A34" s="104" t="s">
        <v>332</v>
      </c>
      <c r="B34" s="80">
        <f>SUM(C34:D34)</f>
        <v>352999</v>
      </c>
      <c r="C34" s="50">
        <v>352449</v>
      </c>
      <c r="D34" s="50">
        <v>550</v>
      </c>
      <c r="E34" s="80">
        <f>SUM(F34:G34)</f>
        <v>352089</v>
      </c>
      <c r="F34" s="50">
        <v>351639</v>
      </c>
      <c r="G34" s="50">
        <v>450</v>
      </c>
      <c r="H34" s="80">
        <f>SUM(I34:J34)</f>
        <v>387497</v>
      </c>
      <c r="I34" s="50">
        <v>387151</v>
      </c>
      <c r="J34" s="50">
        <v>346</v>
      </c>
      <c r="K34" s="80">
        <f>SUM(L34:M34)</f>
        <v>334048</v>
      </c>
      <c r="L34" s="50">
        <v>334046</v>
      </c>
      <c r="M34" s="50">
        <v>2</v>
      </c>
      <c r="N34" s="80">
        <f>SUM(O34:P34)</f>
        <v>262125</v>
      </c>
      <c r="O34" s="50">
        <v>262125</v>
      </c>
      <c r="P34" s="79" t="s">
        <v>121</v>
      </c>
      <c r="Q34" s="80">
        <f>SUM(R34:S34)</f>
        <v>341720</v>
      </c>
      <c r="R34" s="50">
        <v>341720</v>
      </c>
      <c r="S34" s="79" t="s">
        <v>121</v>
      </c>
      <c r="T34" s="80">
        <f>SUM(U34:V34)</f>
        <v>277501</v>
      </c>
      <c r="U34" s="50">
        <v>277501</v>
      </c>
      <c r="V34" s="79" t="s">
        <v>121</v>
      </c>
      <c r="W34" s="80">
        <f>SUM(X34:Y34)</f>
        <v>428067</v>
      </c>
      <c r="X34" s="50">
        <v>428067</v>
      </c>
      <c r="Y34" s="79" t="s">
        <v>121</v>
      </c>
    </row>
    <row r="35" spans="1:25" ht="18.75" customHeight="1">
      <c r="A35" s="104" t="s">
        <v>333</v>
      </c>
      <c r="B35" s="80">
        <f>SUM(C35:D35)</f>
        <v>387862</v>
      </c>
      <c r="C35" s="50">
        <v>352592</v>
      </c>
      <c r="D35" s="50">
        <v>35270</v>
      </c>
      <c r="E35" s="80">
        <f>SUM(F35:G35)</f>
        <v>371006</v>
      </c>
      <c r="F35" s="50">
        <v>351098</v>
      </c>
      <c r="G35" s="50">
        <v>19908</v>
      </c>
      <c r="H35" s="80">
        <f>SUM(I35:J35)</f>
        <v>453455</v>
      </c>
      <c r="I35" s="50">
        <v>389108</v>
      </c>
      <c r="J35" s="50">
        <v>64347</v>
      </c>
      <c r="K35" s="80">
        <f>SUM(L35:M35)</f>
        <v>335702</v>
      </c>
      <c r="L35" s="50">
        <v>333084</v>
      </c>
      <c r="M35" s="50">
        <v>2618</v>
      </c>
      <c r="N35" s="80">
        <f>SUM(O35:P35)</f>
        <v>272817</v>
      </c>
      <c r="O35" s="50">
        <v>272817</v>
      </c>
      <c r="P35" s="79" t="s">
        <v>121</v>
      </c>
      <c r="Q35" s="80">
        <f>SUM(R35:S35)</f>
        <v>338154</v>
      </c>
      <c r="R35" s="50">
        <v>338154</v>
      </c>
      <c r="S35" s="79" t="s">
        <v>121</v>
      </c>
      <c r="T35" s="80">
        <f>SUM(U35:V35)</f>
        <v>277763</v>
      </c>
      <c r="U35" s="50">
        <v>277763</v>
      </c>
      <c r="V35" s="79" t="s">
        <v>121</v>
      </c>
      <c r="W35" s="80">
        <f>SUM(X35:Y35)</f>
        <v>399203</v>
      </c>
      <c r="X35" s="50">
        <v>399203</v>
      </c>
      <c r="Y35" s="79" t="s">
        <v>121</v>
      </c>
    </row>
    <row r="36" spans="1:25" ht="18.75" customHeight="1">
      <c r="A36" s="104" t="s">
        <v>334</v>
      </c>
      <c r="B36" s="80">
        <f>SUM(C36:D36)</f>
        <v>372688</v>
      </c>
      <c r="C36" s="50">
        <v>357335</v>
      </c>
      <c r="D36" s="50">
        <v>15353</v>
      </c>
      <c r="E36" s="80">
        <f>SUM(F36:G36)</f>
        <v>370761</v>
      </c>
      <c r="F36" s="50">
        <v>354966</v>
      </c>
      <c r="G36" s="50">
        <v>15795</v>
      </c>
      <c r="H36" s="80">
        <f>SUM(I36:J36)</f>
        <v>388637</v>
      </c>
      <c r="I36" s="50">
        <v>387412</v>
      </c>
      <c r="J36" s="50">
        <v>1225</v>
      </c>
      <c r="K36" s="80">
        <f>SUM(L36:M36)</f>
        <v>344457</v>
      </c>
      <c r="L36" s="50">
        <v>336720</v>
      </c>
      <c r="M36" s="50">
        <v>7737</v>
      </c>
      <c r="N36" s="80">
        <f>SUM(O36:P36)</f>
        <v>246267</v>
      </c>
      <c r="O36" s="50">
        <v>246267</v>
      </c>
      <c r="P36" s="79" t="s">
        <v>121</v>
      </c>
      <c r="Q36" s="80">
        <f>SUM(R36:S36)</f>
        <v>347049</v>
      </c>
      <c r="R36" s="50">
        <v>347049</v>
      </c>
      <c r="S36" s="79" t="s">
        <v>121</v>
      </c>
      <c r="T36" s="80">
        <f>SUM(U36:V36)</f>
        <v>373606</v>
      </c>
      <c r="U36" s="50">
        <v>282668</v>
      </c>
      <c r="V36" s="79">
        <v>90938</v>
      </c>
      <c r="W36" s="80">
        <f>SUM(X36:Y36)</f>
        <v>415292</v>
      </c>
      <c r="X36" s="50">
        <v>415292</v>
      </c>
      <c r="Y36" s="79" t="s">
        <v>121</v>
      </c>
    </row>
    <row r="37" spans="1:25" ht="18.75" customHeight="1">
      <c r="A37" s="393"/>
      <c r="B37" s="80"/>
      <c r="C37" s="44"/>
      <c r="D37" s="44"/>
      <c r="E37" s="80"/>
      <c r="F37" s="44"/>
      <c r="G37" s="44"/>
      <c r="H37" s="80"/>
      <c r="I37" s="44"/>
      <c r="J37" s="44"/>
      <c r="K37" s="80"/>
      <c r="L37" s="44"/>
      <c r="M37" s="44"/>
      <c r="N37" s="80"/>
      <c r="O37" s="44"/>
      <c r="P37" s="44"/>
      <c r="Q37" s="80"/>
      <c r="R37" s="44"/>
      <c r="S37" s="44"/>
      <c r="T37" s="80"/>
      <c r="U37" s="44"/>
      <c r="V37" s="44"/>
      <c r="W37" s="80"/>
      <c r="X37" s="44"/>
      <c r="Y37" s="44"/>
    </row>
    <row r="38" spans="1:25" ht="18.75" customHeight="1">
      <c r="A38" s="104" t="s">
        <v>335</v>
      </c>
      <c r="B38" s="80">
        <f>SUM(C38:D38)</f>
        <v>352002</v>
      </c>
      <c r="C38" s="50">
        <v>350558</v>
      </c>
      <c r="D38" s="50">
        <v>1444</v>
      </c>
      <c r="E38" s="80">
        <f>SUM(F38:G38)</f>
        <v>349601</v>
      </c>
      <c r="F38" s="50">
        <v>348120</v>
      </c>
      <c r="G38" s="50">
        <v>1481</v>
      </c>
      <c r="H38" s="80">
        <f>SUM(I38:J38)</f>
        <v>378677</v>
      </c>
      <c r="I38" s="50">
        <v>377888</v>
      </c>
      <c r="J38" s="50">
        <v>789</v>
      </c>
      <c r="K38" s="80">
        <f>SUM(L38:M38)</f>
        <v>335706</v>
      </c>
      <c r="L38" s="50">
        <v>333333</v>
      </c>
      <c r="M38" s="50">
        <v>2373</v>
      </c>
      <c r="N38" s="80">
        <f>SUM(O38:P38)</f>
        <v>254132</v>
      </c>
      <c r="O38" s="50">
        <v>252725</v>
      </c>
      <c r="P38" s="79">
        <v>1407</v>
      </c>
      <c r="Q38" s="80">
        <f>SUM(R38:S38)</f>
        <v>341116</v>
      </c>
      <c r="R38" s="50">
        <v>340604</v>
      </c>
      <c r="S38" s="79">
        <v>512</v>
      </c>
      <c r="T38" s="80">
        <f>SUM(U38:V38)</f>
        <v>275882</v>
      </c>
      <c r="U38" s="50">
        <v>275882</v>
      </c>
      <c r="V38" s="79" t="s">
        <v>121</v>
      </c>
      <c r="W38" s="80">
        <f>SUM(X38:Y38)</f>
        <v>404097</v>
      </c>
      <c r="X38" s="50">
        <v>404097</v>
      </c>
      <c r="Y38" s="79" t="s">
        <v>121</v>
      </c>
    </row>
    <row r="39" spans="1:25" ht="18.75" customHeight="1">
      <c r="A39" s="104" t="s">
        <v>336</v>
      </c>
      <c r="B39" s="80">
        <f>SUM(C39:D39)</f>
        <v>685554</v>
      </c>
      <c r="C39" s="50">
        <v>353547</v>
      </c>
      <c r="D39" s="50">
        <v>332007</v>
      </c>
      <c r="E39" s="80">
        <f>SUM(F39:G39)</f>
        <v>636411</v>
      </c>
      <c r="F39" s="50">
        <v>354263</v>
      </c>
      <c r="G39" s="50">
        <v>282148</v>
      </c>
      <c r="H39" s="80">
        <f>SUM(I39:J39)</f>
        <v>636884</v>
      </c>
      <c r="I39" s="50">
        <v>380906</v>
      </c>
      <c r="J39" s="50">
        <v>255978</v>
      </c>
      <c r="K39" s="80">
        <f>SUM(L39:M39)</f>
        <v>483927</v>
      </c>
      <c r="L39" s="50">
        <v>338269</v>
      </c>
      <c r="M39" s="50">
        <v>145658</v>
      </c>
      <c r="N39" s="80">
        <f>SUM(O39:P39)</f>
        <v>253073</v>
      </c>
      <c r="O39" s="50">
        <v>253073</v>
      </c>
      <c r="P39" s="79" t="s">
        <v>121</v>
      </c>
      <c r="Q39" s="80">
        <f>SUM(R39:S39)</f>
        <v>516786</v>
      </c>
      <c r="R39" s="50">
        <v>344889</v>
      </c>
      <c r="S39" s="79">
        <v>171897</v>
      </c>
      <c r="T39" s="80">
        <f>SUM(U39:V39)</f>
        <v>285464</v>
      </c>
      <c r="U39" s="50">
        <v>285464</v>
      </c>
      <c r="V39" s="79" t="s">
        <v>121</v>
      </c>
      <c r="W39" s="80">
        <f>SUM(X39:Y39)</f>
        <v>404754</v>
      </c>
      <c r="X39" s="50">
        <v>404754</v>
      </c>
      <c r="Y39" s="79" t="s">
        <v>121</v>
      </c>
    </row>
    <row r="40" spans="1:25" ht="18.75" customHeight="1">
      <c r="A40" s="104" t="s">
        <v>337</v>
      </c>
      <c r="B40" s="80">
        <f>SUM(C40:D40)</f>
        <v>584980</v>
      </c>
      <c r="C40" s="50">
        <v>351051</v>
      </c>
      <c r="D40" s="50">
        <v>233929</v>
      </c>
      <c r="E40" s="80">
        <f>SUM(F40:G40)</f>
        <v>641951</v>
      </c>
      <c r="F40" s="50">
        <v>349801</v>
      </c>
      <c r="G40" s="50">
        <v>292150</v>
      </c>
      <c r="H40" s="80">
        <f>SUM(I40:J40)</f>
        <v>773497</v>
      </c>
      <c r="I40" s="50">
        <v>386175</v>
      </c>
      <c r="J40" s="50">
        <v>387322</v>
      </c>
      <c r="K40" s="80">
        <f>SUM(L40:M40)</f>
        <v>678524</v>
      </c>
      <c r="L40" s="50">
        <v>337760</v>
      </c>
      <c r="M40" s="50">
        <v>340764</v>
      </c>
      <c r="N40" s="80">
        <f>SUM(O40:P40)</f>
        <v>412075</v>
      </c>
      <c r="O40" s="50">
        <v>248473</v>
      </c>
      <c r="P40" s="79">
        <v>163602</v>
      </c>
      <c r="Q40" s="80">
        <f>SUM(R40:S40)</f>
        <v>558387</v>
      </c>
      <c r="R40" s="50">
        <v>346825</v>
      </c>
      <c r="S40" s="79">
        <v>211562</v>
      </c>
      <c r="T40" s="80">
        <f>SUM(U40:V40)</f>
        <v>627921</v>
      </c>
      <c r="U40" s="50">
        <v>286265</v>
      </c>
      <c r="V40" s="79">
        <v>341656</v>
      </c>
      <c r="W40" s="80">
        <f>SUM(X40:Y40)</f>
        <v>1230493</v>
      </c>
      <c r="X40" s="50">
        <v>408236</v>
      </c>
      <c r="Y40" s="79">
        <v>822257</v>
      </c>
    </row>
    <row r="41" spans="1:25" ht="18.75" customHeight="1">
      <c r="A41" s="104" t="s">
        <v>338</v>
      </c>
      <c r="B41" s="80">
        <f>SUM(C41:D41)</f>
        <v>406922</v>
      </c>
      <c r="C41" s="50">
        <v>350144</v>
      </c>
      <c r="D41" s="50">
        <v>56778</v>
      </c>
      <c r="E41" s="80">
        <f>SUM(F41:G41)</f>
        <v>408818</v>
      </c>
      <c r="F41" s="50">
        <v>349861</v>
      </c>
      <c r="G41" s="50">
        <v>58957</v>
      </c>
      <c r="H41" s="80">
        <f>SUM(I41:J41)</f>
        <v>430360</v>
      </c>
      <c r="I41" s="50">
        <v>379396</v>
      </c>
      <c r="J41" s="50">
        <v>50964</v>
      </c>
      <c r="K41" s="80">
        <f>SUM(L41:M41)</f>
        <v>418391</v>
      </c>
      <c r="L41" s="50">
        <v>335580</v>
      </c>
      <c r="M41" s="50">
        <v>82811</v>
      </c>
      <c r="N41" s="80">
        <f>SUM(O41:P41)</f>
        <v>415311</v>
      </c>
      <c r="O41" s="50">
        <v>251549</v>
      </c>
      <c r="P41" s="79">
        <v>163762</v>
      </c>
      <c r="Q41" s="80">
        <f>SUM(R41:S41)</f>
        <v>460793</v>
      </c>
      <c r="R41" s="50">
        <v>341028</v>
      </c>
      <c r="S41" s="79">
        <v>119765</v>
      </c>
      <c r="T41" s="80">
        <f>SUM(U41:V41)</f>
        <v>370997</v>
      </c>
      <c r="U41" s="50">
        <v>294706</v>
      </c>
      <c r="V41" s="79">
        <v>76291</v>
      </c>
      <c r="W41" s="80">
        <f>SUM(X41:Y41)</f>
        <v>406354</v>
      </c>
      <c r="X41" s="50">
        <v>406354</v>
      </c>
      <c r="Y41" s="79" t="s">
        <v>121</v>
      </c>
    </row>
    <row r="42" spans="1:25" ht="18.75" customHeight="1">
      <c r="A42" s="393"/>
      <c r="B42" s="80"/>
      <c r="C42" s="44"/>
      <c r="D42" s="44"/>
      <c r="E42" s="80"/>
      <c r="F42" s="44"/>
      <c r="G42" s="44"/>
      <c r="H42" s="80"/>
      <c r="I42" s="44"/>
      <c r="J42" s="44"/>
      <c r="K42" s="80"/>
      <c r="L42" s="44"/>
      <c r="M42" s="44"/>
      <c r="N42" s="80"/>
      <c r="O42" s="44"/>
      <c r="P42" s="44"/>
      <c r="Q42" s="80"/>
      <c r="R42" s="44"/>
      <c r="S42" s="44"/>
      <c r="T42" s="80"/>
      <c r="U42" s="44"/>
      <c r="V42" s="44"/>
      <c r="W42" s="80"/>
      <c r="X42" s="44"/>
      <c r="Y42" s="44"/>
    </row>
    <row r="43" spans="1:25" ht="18.75" customHeight="1">
      <c r="A43" s="104" t="s">
        <v>339</v>
      </c>
      <c r="B43" s="80">
        <f>SUM(C43:D43)</f>
        <v>355679</v>
      </c>
      <c r="C43" s="50">
        <v>351594</v>
      </c>
      <c r="D43" s="50">
        <v>4085</v>
      </c>
      <c r="E43" s="80">
        <f>SUM(F43:G43)</f>
        <v>357760</v>
      </c>
      <c r="F43" s="50">
        <v>352945</v>
      </c>
      <c r="G43" s="50">
        <v>4815</v>
      </c>
      <c r="H43" s="80">
        <f>SUM(I43:J43)</f>
        <v>386923</v>
      </c>
      <c r="I43" s="50">
        <v>385993</v>
      </c>
      <c r="J43" s="50">
        <v>930</v>
      </c>
      <c r="K43" s="80">
        <f>SUM(L43:M43)</f>
        <v>343485</v>
      </c>
      <c r="L43" s="50">
        <v>338679</v>
      </c>
      <c r="M43" s="50">
        <v>4806</v>
      </c>
      <c r="N43" s="80">
        <f>SUM(O43:P43)</f>
        <v>249304</v>
      </c>
      <c r="O43" s="50">
        <v>249304</v>
      </c>
      <c r="P43" s="79" t="s">
        <v>121</v>
      </c>
      <c r="Q43" s="80">
        <f>SUM(R43:S43)</f>
        <v>338100</v>
      </c>
      <c r="R43" s="50">
        <v>338100</v>
      </c>
      <c r="S43" s="79" t="s">
        <v>121</v>
      </c>
      <c r="T43" s="80">
        <f>SUM(U43:V43)</f>
        <v>327941</v>
      </c>
      <c r="U43" s="50">
        <v>291605</v>
      </c>
      <c r="V43" s="79">
        <v>36336</v>
      </c>
      <c r="W43" s="80">
        <f>SUM(X43:Y43)</f>
        <v>406421</v>
      </c>
      <c r="X43" s="50">
        <v>406421</v>
      </c>
      <c r="Y43" s="79" t="s">
        <v>121</v>
      </c>
    </row>
    <row r="44" spans="1:25" ht="18.75" customHeight="1">
      <c r="A44" s="104" t="s">
        <v>340</v>
      </c>
      <c r="B44" s="80">
        <f>SUM(C44:D44)</f>
        <v>363307</v>
      </c>
      <c r="C44" s="50">
        <v>355971</v>
      </c>
      <c r="D44" s="50">
        <v>7336</v>
      </c>
      <c r="E44" s="80">
        <f>SUM(F44:G44)</f>
        <v>358561</v>
      </c>
      <c r="F44" s="50">
        <v>357377</v>
      </c>
      <c r="G44" s="50">
        <v>1184</v>
      </c>
      <c r="H44" s="80">
        <f>SUM(I44:J44)</f>
        <v>396293</v>
      </c>
      <c r="I44" s="50">
        <v>395417</v>
      </c>
      <c r="J44" s="50">
        <v>876</v>
      </c>
      <c r="K44" s="80">
        <f>SUM(L44:M44)</f>
        <v>338763</v>
      </c>
      <c r="L44" s="50">
        <v>338762</v>
      </c>
      <c r="M44" s="50">
        <v>1</v>
      </c>
      <c r="N44" s="80">
        <f>SUM(O44:P44)</f>
        <v>256293</v>
      </c>
      <c r="O44" s="50">
        <v>256293</v>
      </c>
      <c r="P44" s="79" t="s">
        <v>121</v>
      </c>
      <c r="Q44" s="80">
        <f>SUM(R44:S44)</f>
        <v>340722</v>
      </c>
      <c r="R44" s="50">
        <v>340722</v>
      </c>
      <c r="S44" s="79" t="s">
        <v>121</v>
      </c>
      <c r="T44" s="80">
        <f>SUM(U44:V44)</f>
        <v>285142</v>
      </c>
      <c r="U44" s="50">
        <v>285142</v>
      </c>
      <c r="V44" s="79" t="s">
        <v>121</v>
      </c>
      <c r="W44" s="80">
        <f>SUM(X44:Y44)</f>
        <v>407947</v>
      </c>
      <c r="X44" s="50">
        <v>407947</v>
      </c>
      <c r="Y44" s="79" t="s">
        <v>121</v>
      </c>
    </row>
    <row r="45" spans="1:25" ht="18.75" customHeight="1">
      <c r="A45" s="104" t="s">
        <v>341</v>
      </c>
      <c r="B45" s="80">
        <f>SUM(C45:D45)</f>
        <v>382277</v>
      </c>
      <c r="C45" s="50">
        <v>356068</v>
      </c>
      <c r="D45" s="50">
        <v>26209</v>
      </c>
      <c r="E45" s="80">
        <f>SUM(F45:G45)</f>
        <v>381364</v>
      </c>
      <c r="F45" s="50">
        <v>355942</v>
      </c>
      <c r="G45" s="50">
        <v>25422</v>
      </c>
      <c r="H45" s="80">
        <f>SUM(I45:J45)</f>
        <v>386121</v>
      </c>
      <c r="I45" s="50">
        <v>385965</v>
      </c>
      <c r="J45" s="50">
        <v>156</v>
      </c>
      <c r="K45" s="80">
        <f>SUM(L45:M45)</f>
        <v>385160</v>
      </c>
      <c r="L45" s="50">
        <v>337972</v>
      </c>
      <c r="M45" s="50">
        <v>47188</v>
      </c>
      <c r="N45" s="80">
        <f>SUM(O45:P45)</f>
        <v>284096</v>
      </c>
      <c r="O45" s="50">
        <v>284096</v>
      </c>
      <c r="P45" s="79" t="s">
        <v>121</v>
      </c>
      <c r="Q45" s="80">
        <f>SUM(R45:S45)</f>
        <v>340953</v>
      </c>
      <c r="R45" s="50">
        <v>340953</v>
      </c>
      <c r="S45" s="79" t="s">
        <v>121</v>
      </c>
      <c r="T45" s="80">
        <f>SUM(U45:V45)</f>
        <v>324536</v>
      </c>
      <c r="U45" s="50">
        <v>284793</v>
      </c>
      <c r="V45" s="79">
        <v>39743</v>
      </c>
      <c r="W45" s="80">
        <f>SUM(X45:Y45)</f>
        <v>410102</v>
      </c>
      <c r="X45" s="50">
        <v>410102</v>
      </c>
      <c r="Y45" s="79" t="s">
        <v>121</v>
      </c>
    </row>
    <row r="46" spans="1:25" ht="18.75" customHeight="1">
      <c r="A46" s="104" t="s">
        <v>342</v>
      </c>
      <c r="B46" s="80">
        <f>SUM(C46:D46)</f>
        <v>1005420</v>
      </c>
      <c r="C46" s="50">
        <v>350503</v>
      </c>
      <c r="D46" s="50">
        <v>654917</v>
      </c>
      <c r="E46" s="80">
        <f>SUM(F46:G46)</f>
        <v>985547</v>
      </c>
      <c r="F46" s="50">
        <v>349613</v>
      </c>
      <c r="G46" s="50">
        <v>635934</v>
      </c>
      <c r="H46" s="80">
        <f>SUM(I46:J46)</f>
        <v>1155459</v>
      </c>
      <c r="I46" s="50">
        <v>383285</v>
      </c>
      <c r="J46" s="50">
        <v>772174</v>
      </c>
      <c r="K46" s="80">
        <f>SUM(L46:M46)</f>
        <v>899625</v>
      </c>
      <c r="L46" s="50">
        <v>337765</v>
      </c>
      <c r="M46" s="50">
        <v>561860</v>
      </c>
      <c r="N46" s="80">
        <f>SUM(O46:P46)</f>
        <v>685358</v>
      </c>
      <c r="O46" s="50">
        <v>288826</v>
      </c>
      <c r="P46" s="79">
        <v>396532</v>
      </c>
      <c r="Q46" s="80">
        <f>SUM(R46:S46)</f>
        <v>865063</v>
      </c>
      <c r="R46" s="50">
        <v>341165</v>
      </c>
      <c r="S46" s="79">
        <v>523898</v>
      </c>
      <c r="T46" s="80">
        <f>SUM(U46:V46)</f>
        <v>639774</v>
      </c>
      <c r="U46" s="50">
        <v>285681</v>
      </c>
      <c r="V46" s="79">
        <v>354093</v>
      </c>
      <c r="W46" s="80">
        <f>SUM(X46:Y46)</f>
        <v>1513680</v>
      </c>
      <c r="X46" s="50">
        <v>407148</v>
      </c>
      <c r="Y46" s="79">
        <v>1106532</v>
      </c>
    </row>
    <row r="47" spans="1:25" ht="18.75" customHeight="1">
      <c r="A47" s="156" t="s">
        <v>6</v>
      </c>
      <c r="B47" s="80"/>
      <c r="C47" s="44"/>
      <c r="D47" s="44"/>
      <c r="E47" s="80"/>
      <c r="F47" s="44"/>
      <c r="G47" s="44"/>
      <c r="H47" s="80"/>
      <c r="I47" s="44"/>
      <c r="J47" s="44"/>
      <c r="K47" s="80"/>
      <c r="L47" s="44"/>
      <c r="M47" s="44"/>
      <c r="N47" s="80"/>
      <c r="O47" s="44"/>
      <c r="P47" s="44"/>
      <c r="Q47" s="80"/>
      <c r="R47" s="44"/>
      <c r="S47" s="44"/>
      <c r="T47" s="80"/>
      <c r="U47" s="44"/>
      <c r="V47" s="44"/>
      <c r="W47" s="80"/>
      <c r="X47" s="44"/>
      <c r="Y47" s="44"/>
    </row>
    <row r="48" spans="1:25" ht="18.75" customHeight="1">
      <c r="A48" s="135" t="s">
        <v>373</v>
      </c>
      <c r="B48" s="80">
        <f>SUM(C48:D48)</f>
        <v>256445</v>
      </c>
      <c r="C48" s="50">
        <v>198822</v>
      </c>
      <c r="D48" s="50">
        <v>57623</v>
      </c>
      <c r="E48" s="80">
        <f>SUM(F48:G48)</f>
        <v>218439</v>
      </c>
      <c r="F48" s="50">
        <v>172292</v>
      </c>
      <c r="G48" s="50">
        <v>46147</v>
      </c>
      <c r="H48" s="80">
        <f>SUM(I48:J48)</f>
        <v>205950</v>
      </c>
      <c r="I48" s="50">
        <v>167197</v>
      </c>
      <c r="J48" s="50">
        <v>38753</v>
      </c>
      <c r="K48" s="80">
        <f>SUM(L48:M48)</f>
        <v>205828</v>
      </c>
      <c r="L48" s="50">
        <v>162269</v>
      </c>
      <c r="M48" s="50">
        <v>43559</v>
      </c>
      <c r="N48" s="80">
        <f>SUM(O48:P48)</f>
        <v>165488</v>
      </c>
      <c r="O48" s="50">
        <v>139935</v>
      </c>
      <c r="P48" s="50">
        <v>25553</v>
      </c>
      <c r="Q48" s="80">
        <f>SUM(R48:S48)</f>
        <v>210550</v>
      </c>
      <c r="R48" s="50">
        <v>168210</v>
      </c>
      <c r="S48" s="50">
        <v>42340</v>
      </c>
      <c r="T48" s="80">
        <f>SUM(U48:V48)</f>
        <v>155307</v>
      </c>
      <c r="U48" s="50">
        <v>132626</v>
      </c>
      <c r="V48" s="50">
        <v>22681</v>
      </c>
      <c r="W48" s="80">
        <f>SUM(X48:Y48)</f>
        <v>253442</v>
      </c>
      <c r="X48" s="50">
        <v>189346</v>
      </c>
      <c r="Y48" s="50">
        <v>64096</v>
      </c>
    </row>
    <row r="49" spans="1:25" ht="18.75" customHeight="1">
      <c r="A49" s="104" t="s">
        <v>415</v>
      </c>
      <c r="B49" s="80">
        <f>SUM(C49:D49)</f>
        <v>240587</v>
      </c>
      <c r="C49" s="80">
        <v>188685</v>
      </c>
      <c r="D49" s="80">
        <v>51902</v>
      </c>
      <c r="E49" s="80">
        <f>SUM(F49:G49)</f>
        <v>210680</v>
      </c>
      <c r="F49" s="80">
        <v>166997</v>
      </c>
      <c r="G49" s="80">
        <v>43683</v>
      </c>
      <c r="H49" s="80">
        <f>SUM(I49:J49)</f>
        <v>236576</v>
      </c>
      <c r="I49" s="80">
        <v>179967</v>
      </c>
      <c r="J49" s="80">
        <v>56609</v>
      </c>
      <c r="K49" s="80">
        <f>SUM(L49:M49)</f>
        <v>208566</v>
      </c>
      <c r="L49" s="80">
        <v>165125</v>
      </c>
      <c r="M49" s="80">
        <v>43441</v>
      </c>
      <c r="N49" s="80">
        <f>SUM(O49:P49)</f>
        <v>159630</v>
      </c>
      <c r="O49" s="80">
        <v>138358</v>
      </c>
      <c r="P49" s="80">
        <v>21272</v>
      </c>
      <c r="Q49" s="80">
        <f>SUM(R49:S49)</f>
        <v>214082</v>
      </c>
      <c r="R49" s="80">
        <v>174949</v>
      </c>
      <c r="S49" s="80">
        <v>39133</v>
      </c>
      <c r="T49" s="80">
        <f>SUM(U49:V49)</f>
        <v>162775</v>
      </c>
      <c r="U49" s="80">
        <v>136415</v>
      </c>
      <c r="V49" s="80">
        <v>26360</v>
      </c>
      <c r="W49" s="80">
        <f>SUM(X49:Y49)</f>
        <v>257885</v>
      </c>
      <c r="X49" s="80">
        <v>204469</v>
      </c>
      <c r="Y49" s="80">
        <v>53416</v>
      </c>
    </row>
    <row r="50" spans="1:25" ht="18.75" customHeight="1">
      <c r="A50" s="102" t="s">
        <v>416</v>
      </c>
      <c r="B50" s="56">
        <f>SUM(C50:D50)</f>
        <v>248610</v>
      </c>
      <c r="C50" s="56">
        <v>192998</v>
      </c>
      <c r="D50" s="56">
        <v>55612</v>
      </c>
      <c r="E50" s="56">
        <f>SUM(F50:G50)</f>
        <v>218861</v>
      </c>
      <c r="F50" s="56">
        <v>172065</v>
      </c>
      <c r="G50" s="56">
        <v>46796</v>
      </c>
      <c r="H50" s="56">
        <f>SUM(I50:J50)</f>
        <v>241995</v>
      </c>
      <c r="I50" s="56">
        <v>183131</v>
      </c>
      <c r="J50" s="56">
        <v>58864</v>
      </c>
      <c r="K50" s="56">
        <f>SUM(L50:M50)</f>
        <v>216889</v>
      </c>
      <c r="L50" s="56">
        <v>169688</v>
      </c>
      <c r="M50" s="56">
        <v>47201</v>
      </c>
      <c r="N50" s="56">
        <f>SUM(O50:P50)</f>
        <v>173822</v>
      </c>
      <c r="O50" s="56">
        <v>144110</v>
      </c>
      <c r="P50" s="56">
        <v>29712</v>
      </c>
      <c r="Q50" s="56">
        <f>SUM(R50:S50)</f>
        <v>231598</v>
      </c>
      <c r="R50" s="56">
        <v>176943</v>
      </c>
      <c r="S50" s="56">
        <v>54655</v>
      </c>
      <c r="T50" s="56">
        <f>SUM(U50:V50)</f>
        <v>170869</v>
      </c>
      <c r="U50" s="56">
        <v>143210</v>
      </c>
      <c r="V50" s="56">
        <v>27659</v>
      </c>
      <c r="W50" s="56">
        <f>SUM(X50:Y50)</f>
        <v>278372</v>
      </c>
      <c r="X50" s="56">
        <v>212396</v>
      </c>
      <c r="Y50" s="56">
        <v>65976</v>
      </c>
    </row>
    <row r="51" spans="1:25" ht="18.75" customHeight="1">
      <c r="A51" s="78"/>
      <c r="B51" s="80"/>
      <c r="C51" s="44"/>
      <c r="D51" s="44"/>
      <c r="E51" s="80"/>
      <c r="F51" s="44"/>
      <c r="G51" s="44"/>
      <c r="H51" s="80"/>
      <c r="I51" s="44"/>
      <c r="J51" s="44"/>
      <c r="K51" s="80"/>
      <c r="L51" s="44"/>
      <c r="M51" s="44"/>
      <c r="N51" s="80"/>
      <c r="O51" s="44"/>
      <c r="P51" s="44"/>
      <c r="Q51" s="80"/>
      <c r="R51" s="44"/>
      <c r="S51" s="44"/>
      <c r="T51" s="80"/>
      <c r="U51" s="44"/>
      <c r="V51" s="44"/>
      <c r="W51" s="80"/>
      <c r="X51" s="44"/>
      <c r="Y51" s="44"/>
    </row>
    <row r="52" spans="1:25" ht="18.75" customHeight="1">
      <c r="A52" s="135" t="s">
        <v>306</v>
      </c>
      <c r="B52" s="80">
        <f>SUM(C52:D52)</f>
        <v>197255</v>
      </c>
      <c r="C52" s="50">
        <v>187091</v>
      </c>
      <c r="D52" s="50">
        <v>10164</v>
      </c>
      <c r="E52" s="80">
        <f>SUM(F52:G52)</f>
        <v>176180</v>
      </c>
      <c r="F52" s="50">
        <v>165370</v>
      </c>
      <c r="G52" s="50">
        <v>10810</v>
      </c>
      <c r="H52" s="80">
        <f>SUM(I52:J52)</f>
        <v>172078</v>
      </c>
      <c r="I52" s="50">
        <v>171787</v>
      </c>
      <c r="J52" s="50">
        <v>291</v>
      </c>
      <c r="K52" s="80">
        <f>SUM(L52:M52)</f>
        <v>177402</v>
      </c>
      <c r="L52" s="50">
        <v>162614</v>
      </c>
      <c r="M52" s="50">
        <v>14788</v>
      </c>
      <c r="N52" s="80">
        <f>SUM(O52:P52)</f>
        <v>141234</v>
      </c>
      <c r="O52" s="50">
        <v>133572</v>
      </c>
      <c r="P52" s="50">
        <v>7662</v>
      </c>
      <c r="Q52" s="80">
        <f>SUM(R52:S52)</f>
        <v>243800</v>
      </c>
      <c r="R52" s="50">
        <v>174417</v>
      </c>
      <c r="S52" s="50">
        <v>69383</v>
      </c>
      <c r="T52" s="80">
        <f>SUM(U52:V52)</f>
        <v>129468</v>
      </c>
      <c r="U52" s="50">
        <v>129468</v>
      </c>
      <c r="V52" s="79" t="s">
        <v>121</v>
      </c>
      <c r="W52" s="80">
        <f>SUM(X52:Y52)</f>
        <v>196443</v>
      </c>
      <c r="X52" s="50">
        <v>196443</v>
      </c>
      <c r="Y52" s="79" t="s">
        <v>121</v>
      </c>
    </row>
    <row r="53" spans="1:25" ht="18.75" customHeight="1">
      <c r="A53" s="104" t="s">
        <v>332</v>
      </c>
      <c r="B53" s="80">
        <f>SUM(C53:D53)</f>
        <v>191105</v>
      </c>
      <c r="C53" s="50">
        <v>190164</v>
      </c>
      <c r="D53" s="50">
        <v>941</v>
      </c>
      <c r="E53" s="80">
        <f>SUM(F53:G53)</f>
        <v>169448</v>
      </c>
      <c r="F53" s="50">
        <v>168043</v>
      </c>
      <c r="G53" s="50">
        <v>1405</v>
      </c>
      <c r="H53" s="80">
        <f>SUM(I53:J53)</f>
        <v>178571</v>
      </c>
      <c r="I53" s="50">
        <v>178107</v>
      </c>
      <c r="J53" s="50">
        <v>464</v>
      </c>
      <c r="K53" s="80">
        <f>SUM(L53:M53)</f>
        <v>165305</v>
      </c>
      <c r="L53" s="50">
        <v>165305</v>
      </c>
      <c r="M53" s="79" t="s">
        <v>121</v>
      </c>
      <c r="N53" s="80">
        <f>SUM(O53:P53)</f>
        <v>131210</v>
      </c>
      <c r="O53" s="50">
        <v>131210</v>
      </c>
      <c r="P53" s="79" t="s">
        <v>121</v>
      </c>
      <c r="Q53" s="80">
        <f>SUM(R53:S53)</f>
        <v>176615</v>
      </c>
      <c r="R53" s="50">
        <v>176615</v>
      </c>
      <c r="S53" s="79" t="s">
        <v>121</v>
      </c>
      <c r="T53" s="80">
        <f>SUM(U53:V53)</f>
        <v>139040</v>
      </c>
      <c r="U53" s="50">
        <v>139040</v>
      </c>
      <c r="V53" s="79" t="s">
        <v>121</v>
      </c>
      <c r="W53" s="80">
        <f>SUM(X53:Y53)</f>
        <v>220720</v>
      </c>
      <c r="X53" s="50">
        <v>220720</v>
      </c>
      <c r="Y53" s="79" t="s">
        <v>121</v>
      </c>
    </row>
    <row r="54" spans="1:25" ht="18.75" customHeight="1">
      <c r="A54" s="104" t="s">
        <v>333</v>
      </c>
      <c r="B54" s="80">
        <f>SUM(C54:D54)</f>
        <v>211002</v>
      </c>
      <c r="C54" s="50">
        <v>190722</v>
      </c>
      <c r="D54" s="50">
        <v>20280</v>
      </c>
      <c r="E54" s="80">
        <f>SUM(F54:G54)</f>
        <v>175783</v>
      </c>
      <c r="F54" s="50">
        <v>171605</v>
      </c>
      <c r="G54" s="50">
        <v>4178</v>
      </c>
      <c r="H54" s="80">
        <f>SUM(I54:J54)</f>
        <v>223229</v>
      </c>
      <c r="I54" s="50">
        <v>179421</v>
      </c>
      <c r="J54" s="50">
        <v>43808</v>
      </c>
      <c r="K54" s="80">
        <f>SUM(L54:M54)</f>
        <v>170353</v>
      </c>
      <c r="L54" s="50">
        <v>169105</v>
      </c>
      <c r="M54" s="50">
        <v>1248</v>
      </c>
      <c r="N54" s="80">
        <f>SUM(O54:P54)</f>
        <v>140032</v>
      </c>
      <c r="O54" s="50">
        <v>140032</v>
      </c>
      <c r="P54" s="79" t="s">
        <v>121</v>
      </c>
      <c r="Q54" s="80">
        <f>SUM(R54:S54)</f>
        <v>173377</v>
      </c>
      <c r="R54" s="50">
        <v>173377</v>
      </c>
      <c r="S54" s="79" t="s">
        <v>121</v>
      </c>
      <c r="T54" s="80">
        <f>SUM(U54:V54)</f>
        <v>144907</v>
      </c>
      <c r="U54" s="50">
        <v>144907</v>
      </c>
      <c r="V54" s="79" t="s">
        <v>121</v>
      </c>
      <c r="W54" s="80">
        <f>SUM(X54:Y54)</f>
        <v>208955</v>
      </c>
      <c r="X54" s="50">
        <v>208955</v>
      </c>
      <c r="Y54" s="79" t="s">
        <v>121</v>
      </c>
    </row>
    <row r="55" spans="1:25" ht="18.75" customHeight="1">
      <c r="A55" s="104" t="s">
        <v>334</v>
      </c>
      <c r="B55" s="80">
        <f>SUM(C55:D55)</f>
        <v>199052</v>
      </c>
      <c r="C55" s="50">
        <v>196433</v>
      </c>
      <c r="D55" s="50">
        <v>2619</v>
      </c>
      <c r="E55" s="80">
        <f>SUM(F55:G55)</f>
        <v>180392</v>
      </c>
      <c r="F55" s="50">
        <v>178034</v>
      </c>
      <c r="G55" s="50">
        <v>2358</v>
      </c>
      <c r="H55" s="80">
        <f>SUM(I55:J55)</f>
        <v>189046</v>
      </c>
      <c r="I55" s="50">
        <v>188652</v>
      </c>
      <c r="J55" s="50">
        <v>394</v>
      </c>
      <c r="K55" s="80">
        <f>SUM(L55:M55)</f>
        <v>173000</v>
      </c>
      <c r="L55" s="50">
        <v>171777</v>
      </c>
      <c r="M55" s="50">
        <v>1223</v>
      </c>
      <c r="N55" s="80">
        <f>SUM(O55:P55)</f>
        <v>144600</v>
      </c>
      <c r="O55" s="50">
        <v>144600</v>
      </c>
      <c r="P55" s="79" t="s">
        <v>121</v>
      </c>
      <c r="Q55" s="80">
        <f>SUM(R55:S55)</f>
        <v>178517</v>
      </c>
      <c r="R55" s="50">
        <v>178517</v>
      </c>
      <c r="S55" s="79" t="s">
        <v>121</v>
      </c>
      <c r="T55" s="80">
        <f>SUM(U55:V55)</f>
        <v>156979</v>
      </c>
      <c r="U55" s="50">
        <v>149290</v>
      </c>
      <c r="V55" s="79">
        <v>7689</v>
      </c>
      <c r="W55" s="80">
        <f>SUM(X55:Y55)</f>
        <v>224697</v>
      </c>
      <c r="X55" s="50">
        <v>224697</v>
      </c>
      <c r="Y55" s="79" t="s">
        <v>121</v>
      </c>
    </row>
    <row r="56" spans="1:25" ht="18.75" customHeight="1">
      <c r="A56" s="393"/>
      <c r="B56" s="80"/>
      <c r="C56" s="44"/>
      <c r="D56" s="44"/>
      <c r="E56" s="80"/>
      <c r="F56" s="44"/>
      <c r="G56" s="44"/>
      <c r="H56" s="80"/>
      <c r="I56" s="44"/>
      <c r="J56" s="44"/>
      <c r="K56" s="80"/>
      <c r="L56" s="44"/>
      <c r="M56" s="44"/>
      <c r="N56" s="80"/>
      <c r="O56" s="44"/>
      <c r="P56" s="44"/>
      <c r="Q56" s="80"/>
      <c r="R56" s="44"/>
      <c r="S56" s="44"/>
      <c r="T56" s="80"/>
      <c r="U56" s="44"/>
      <c r="V56" s="44"/>
      <c r="W56" s="80"/>
      <c r="X56" s="44"/>
      <c r="Y56" s="44"/>
    </row>
    <row r="57" spans="1:25" ht="18.75" customHeight="1">
      <c r="A57" s="104" t="s">
        <v>335</v>
      </c>
      <c r="B57" s="80">
        <f>SUM(C57:D57)</f>
        <v>194268</v>
      </c>
      <c r="C57" s="50">
        <v>192959</v>
      </c>
      <c r="D57" s="50">
        <v>1309</v>
      </c>
      <c r="E57" s="80">
        <f>SUM(F57:G57)</f>
        <v>174756</v>
      </c>
      <c r="F57" s="50">
        <v>173532</v>
      </c>
      <c r="G57" s="50">
        <v>1224</v>
      </c>
      <c r="H57" s="80">
        <f>SUM(I57:J57)</f>
        <v>173482</v>
      </c>
      <c r="I57" s="50">
        <v>172527</v>
      </c>
      <c r="J57" s="50">
        <v>955</v>
      </c>
      <c r="K57" s="80">
        <f>SUM(L57:M57)</f>
        <v>171105</v>
      </c>
      <c r="L57" s="50">
        <v>169942</v>
      </c>
      <c r="M57" s="50">
        <v>1163</v>
      </c>
      <c r="N57" s="80">
        <f>SUM(O57:P57)</f>
        <v>147790</v>
      </c>
      <c r="O57" s="50">
        <v>147632</v>
      </c>
      <c r="P57" s="79">
        <v>158</v>
      </c>
      <c r="Q57" s="80">
        <f>SUM(R57:S57)</f>
        <v>175181</v>
      </c>
      <c r="R57" s="50">
        <v>174890</v>
      </c>
      <c r="S57" s="79">
        <v>291</v>
      </c>
      <c r="T57" s="80">
        <f>SUM(U57:V57)</f>
        <v>138926</v>
      </c>
      <c r="U57" s="50">
        <v>138926</v>
      </c>
      <c r="V57" s="79" t="s">
        <v>121</v>
      </c>
      <c r="W57" s="80">
        <f>SUM(X57:Y57)</f>
        <v>214068</v>
      </c>
      <c r="X57" s="50">
        <v>214068</v>
      </c>
      <c r="Y57" s="79" t="s">
        <v>121</v>
      </c>
    </row>
    <row r="58" spans="1:25" ht="18.75" customHeight="1">
      <c r="A58" s="104" t="s">
        <v>336</v>
      </c>
      <c r="B58" s="80">
        <f>SUM(C58:D58)</f>
        <v>330586</v>
      </c>
      <c r="C58" s="50">
        <v>193199</v>
      </c>
      <c r="D58" s="50">
        <v>137387</v>
      </c>
      <c r="E58" s="80">
        <f>SUM(F58:G58)</f>
        <v>251628</v>
      </c>
      <c r="F58" s="50">
        <v>172098</v>
      </c>
      <c r="G58" s="50">
        <v>79530</v>
      </c>
      <c r="H58" s="80">
        <f>SUM(I58:J58)</f>
        <v>259482</v>
      </c>
      <c r="I58" s="50">
        <v>180361</v>
      </c>
      <c r="J58" s="50">
        <v>79121</v>
      </c>
      <c r="K58" s="80">
        <f>SUM(L58:M58)</f>
        <v>215505</v>
      </c>
      <c r="L58" s="50">
        <v>169960</v>
      </c>
      <c r="M58" s="50">
        <v>45545</v>
      </c>
      <c r="N58" s="80">
        <f>SUM(O58:P58)</f>
        <v>143904</v>
      </c>
      <c r="O58" s="50">
        <v>143904</v>
      </c>
      <c r="P58" s="79" t="s">
        <v>121</v>
      </c>
      <c r="Q58" s="80">
        <f>SUM(R58:S58)</f>
        <v>258664</v>
      </c>
      <c r="R58" s="50">
        <v>178783</v>
      </c>
      <c r="S58" s="79">
        <v>79881</v>
      </c>
      <c r="T58" s="80">
        <f>SUM(U58:V58)</f>
        <v>140585</v>
      </c>
      <c r="U58" s="50">
        <v>140585</v>
      </c>
      <c r="V58" s="79" t="s">
        <v>121</v>
      </c>
      <c r="W58" s="80">
        <f>SUM(X58:Y58)</f>
        <v>217200</v>
      </c>
      <c r="X58" s="50">
        <v>217200</v>
      </c>
      <c r="Y58" s="79" t="s">
        <v>121</v>
      </c>
    </row>
    <row r="59" spans="1:25" ht="18.75" customHeight="1">
      <c r="A59" s="104" t="s">
        <v>337</v>
      </c>
      <c r="B59" s="80">
        <f>SUM(C59:D59)</f>
        <v>309126</v>
      </c>
      <c r="C59" s="50">
        <v>194673</v>
      </c>
      <c r="D59" s="50">
        <v>114453</v>
      </c>
      <c r="E59" s="80">
        <f>SUM(F59:G59)</f>
        <v>317037</v>
      </c>
      <c r="F59" s="50">
        <v>174388</v>
      </c>
      <c r="G59" s="50">
        <v>142649</v>
      </c>
      <c r="H59" s="80">
        <f>SUM(I59:J59)</f>
        <v>404536</v>
      </c>
      <c r="I59" s="50">
        <v>188599</v>
      </c>
      <c r="J59" s="50">
        <v>215937</v>
      </c>
      <c r="K59" s="80">
        <f>SUM(L59:M59)</f>
        <v>319724</v>
      </c>
      <c r="L59" s="50">
        <v>171816</v>
      </c>
      <c r="M59" s="50">
        <v>147908</v>
      </c>
      <c r="N59" s="80">
        <f>SUM(O59:P59)</f>
        <v>172283</v>
      </c>
      <c r="O59" s="50">
        <v>146663</v>
      </c>
      <c r="P59" s="79">
        <v>25620</v>
      </c>
      <c r="Q59" s="80">
        <f>SUM(R59:S59)</f>
        <v>289668</v>
      </c>
      <c r="R59" s="50">
        <v>179425</v>
      </c>
      <c r="S59" s="79">
        <v>110243</v>
      </c>
      <c r="T59" s="80">
        <f>SUM(U59:V59)</f>
        <v>262091</v>
      </c>
      <c r="U59" s="50">
        <v>142868</v>
      </c>
      <c r="V59" s="79">
        <v>119223</v>
      </c>
      <c r="W59" s="80">
        <f>SUM(X59:Y59)</f>
        <v>570910</v>
      </c>
      <c r="X59" s="50">
        <v>218269</v>
      </c>
      <c r="Y59" s="79">
        <v>352641</v>
      </c>
    </row>
    <row r="60" spans="1:25" ht="18.75" customHeight="1">
      <c r="A60" s="104" t="s">
        <v>338</v>
      </c>
      <c r="B60" s="80">
        <f>SUM(C60:D60)</f>
        <v>232883</v>
      </c>
      <c r="C60" s="50">
        <v>193948</v>
      </c>
      <c r="D60" s="50">
        <v>38935</v>
      </c>
      <c r="E60" s="80">
        <f>SUM(F60:G60)</f>
        <v>219506</v>
      </c>
      <c r="F60" s="50">
        <v>173215</v>
      </c>
      <c r="G60" s="50">
        <v>46291</v>
      </c>
      <c r="H60" s="80">
        <f>SUM(I60:J60)</f>
        <v>214175</v>
      </c>
      <c r="I60" s="50">
        <v>189575</v>
      </c>
      <c r="J60" s="50">
        <v>24600</v>
      </c>
      <c r="K60" s="80">
        <f>SUM(L60:M60)</f>
        <v>239052</v>
      </c>
      <c r="L60" s="50">
        <v>170251</v>
      </c>
      <c r="M60" s="50">
        <v>68801</v>
      </c>
      <c r="N60" s="80">
        <f>SUM(O60:P60)</f>
        <v>300110</v>
      </c>
      <c r="O60" s="50">
        <v>146889</v>
      </c>
      <c r="P60" s="79">
        <v>153221</v>
      </c>
      <c r="Q60" s="80">
        <f>SUM(R60:S60)</f>
        <v>268913</v>
      </c>
      <c r="R60" s="50">
        <v>173966</v>
      </c>
      <c r="S60" s="79">
        <v>94947</v>
      </c>
      <c r="T60" s="80">
        <f>SUM(U60:V60)</f>
        <v>181905</v>
      </c>
      <c r="U60" s="50">
        <v>146500</v>
      </c>
      <c r="V60" s="79">
        <v>35405</v>
      </c>
      <c r="W60" s="80">
        <f>SUM(X60:Y60)</f>
        <v>211139</v>
      </c>
      <c r="X60" s="50">
        <v>211139</v>
      </c>
      <c r="Y60" s="79" t="s">
        <v>121</v>
      </c>
    </row>
    <row r="61" spans="1:25" ht="18.75" customHeight="1">
      <c r="A61" s="393"/>
      <c r="B61" s="80"/>
      <c r="C61" s="44"/>
      <c r="D61" s="44"/>
      <c r="E61" s="80"/>
      <c r="F61" s="44"/>
      <c r="G61" s="44"/>
      <c r="H61" s="80"/>
      <c r="I61" s="44"/>
      <c r="J61" s="44"/>
      <c r="K61" s="80"/>
      <c r="L61" s="44"/>
      <c r="M61" s="44"/>
      <c r="N61" s="80"/>
      <c r="O61" s="44"/>
      <c r="P61" s="44"/>
      <c r="Q61" s="80"/>
      <c r="R61" s="44"/>
      <c r="S61" s="44"/>
      <c r="T61" s="80"/>
      <c r="U61" s="44"/>
      <c r="V61" s="44"/>
      <c r="W61" s="80"/>
      <c r="X61" s="44"/>
      <c r="Y61" s="44"/>
    </row>
    <row r="62" spans="1:25" ht="18.75" customHeight="1">
      <c r="A62" s="104" t="s">
        <v>339</v>
      </c>
      <c r="B62" s="80">
        <f>SUM(C62:D62)</f>
        <v>194778</v>
      </c>
      <c r="C62" s="50">
        <v>191082</v>
      </c>
      <c r="D62" s="50">
        <v>3696</v>
      </c>
      <c r="E62" s="80">
        <f>SUM(F62:G62)</f>
        <v>175981</v>
      </c>
      <c r="F62" s="50">
        <v>170541</v>
      </c>
      <c r="G62" s="50">
        <v>5440</v>
      </c>
      <c r="H62" s="80">
        <f>SUM(I62:J62)</f>
        <v>183758</v>
      </c>
      <c r="I62" s="50">
        <v>183758</v>
      </c>
      <c r="J62" s="79" t="s">
        <v>121</v>
      </c>
      <c r="K62" s="80">
        <f>SUM(L62:M62)</f>
        <v>178873</v>
      </c>
      <c r="L62" s="50">
        <v>170365</v>
      </c>
      <c r="M62" s="50">
        <v>8508</v>
      </c>
      <c r="N62" s="80">
        <f>SUM(O62:P62)</f>
        <v>145478</v>
      </c>
      <c r="O62" s="50">
        <v>145478</v>
      </c>
      <c r="P62" s="79" t="s">
        <v>121</v>
      </c>
      <c r="Q62" s="80">
        <f>SUM(R62:S62)</f>
        <v>176314</v>
      </c>
      <c r="R62" s="50">
        <v>176314</v>
      </c>
      <c r="S62" s="79" t="s">
        <v>121</v>
      </c>
      <c r="T62" s="80">
        <f>SUM(U62:V62)</f>
        <v>184744</v>
      </c>
      <c r="U62" s="50">
        <v>151056</v>
      </c>
      <c r="V62" s="79">
        <v>33688</v>
      </c>
      <c r="W62" s="80">
        <f>SUM(X62:Y62)</f>
        <v>208618</v>
      </c>
      <c r="X62" s="50">
        <v>208618</v>
      </c>
      <c r="Y62" s="79" t="s">
        <v>121</v>
      </c>
    </row>
    <row r="63" spans="1:25" ht="18.75" customHeight="1">
      <c r="A63" s="104" t="s">
        <v>340</v>
      </c>
      <c r="B63" s="80">
        <f>SUM(C63:D63)</f>
        <v>197917</v>
      </c>
      <c r="C63" s="50">
        <v>194386</v>
      </c>
      <c r="D63" s="50">
        <v>3531</v>
      </c>
      <c r="E63" s="80">
        <f>SUM(F63:G63)</f>
        <v>175035</v>
      </c>
      <c r="F63" s="50">
        <v>173968</v>
      </c>
      <c r="G63" s="50">
        <v>1067</v>
      </c>
      <c r="H63" s="80">
        <f>SUM(I63:J63)</f>
        <v>190615</v>
      </c>
      <c r="I63" s="50">
        <v>190379</v>
      </c>
      <c r="J63" s="50">
        <v>236</v>
      </c>
      <c r="K63" s="80">
        <f>SUM(L63:M63)</f>
        <v>172495</v>
      </c>
      <c r="L63" s="50">
        <v>172495</v>
      </c>
      <c r="M63" s="79" t="s">
        <v>121</v>
      </c>
      <c r="N63" s="80">
        <f>SUM(O63:P63)</f>
        <v>154281</v>
      </c>
      <c r="O63" s="50">
        <v>154281</v>
      </c>
      <c r="P63" s="79" t="s">
        <v>121</v>
      </c>
      <c r="Q63" s="80">
        <f>SUM(R63:S63)</f>
        <v>179466</v>
      </c>
      <c r="R63" s="50">
        <v>179466</v>
      </c>
      <c r="S63" s="79" t="s">
        <v>121</v>
      </c>
      <c r="T63" s="80">
        <f>SUM(U63:V63)</f>
        <v>146162</v>
      </c>
      <c r="U63" s="50">
        <v>146162</v>
      </c>
      <c r="V63" s="79" t="s">
        <v>121</v>
      </c>
      <c r="W63" s="80">
        <f>SUM(X63:Y63)</f>
        <v>206727</v>
      </c>
      <c r="X63" s="50">
        <v>206727</v>
      </c>
      <c r="Y63" s="79" t="s">
        <v>121</v>
      </c>
    </row>
    <row r="64" spans="1:25" ht="18.75" customHeight="1">
      <c r="A64" s="104" t="s">
        <v>341</v>
      </c>
      <c r="B64" s="80">
        <f>SUM(C64:D64)</f>
        <v>203324</v>
      </c>
      <c r="C64" s="50">
        <v>196119</v>
      </c>
      <c r="D64" s="50">
        <v>7205</v>
      </c>
      <c r="E64" s="80">
        <f>SUM(F64:G64)</f>
        <v>179484</v>
      </c>
      <c r="F64" s="50">
        <v>171496</v>
      </c>
      <c r="G64" s="50">
        <v>7988</v>
      </c>
      <c r="H64" s="80">
        <f>SUM(I64:J64)</f>
        <v>189027</v>
      </c>
      <c r="I64" s="50">
        <v>188575</v>
      </c>
      <c r="J64" s="50">
        <v>452</v>
      </c>
      <c r="K64" s="80">
        <f>SUM(L64:M64)</f>
        <v>183909</v>
      </c>
      <c r="L64" s="50">
        <v>171813</v>
      </c>
      <c r="M64" s="79">
        <v>12096</v>
      </c>
      <c r="N64" s="80">
        <f>SUM(O64:P64)</f>
        <v>146935</v>
      </c>
      <c r="O64" s="50">
        <v>146935</v>
      </c>
      <c r="P64" s="79" t="s">
        <v>121</v>
      </c>
      <c r="Q64" s="80">
        <f>SUM(R64:S64)</f>
        <v>179561</v>
      </c>
      <c r="R64" s="79">
        <v>179561</v>
      </c>
      <c r="S64" s="79" t="s">
        <v>121</v>
      </c>
      <c r="T64" s="80">
        <f>SUM(U64:V64)</f>
        <v>180713</v>
      </c>
      <c r="U64" s="50">
        <v>145094</v>
      </c>
      <c r="V64" s="79">
        <v>35619</v>
      </c>
      <c r="W64" s="80">
        <f>SUM(X64:Y64)</f>
        <v>214119</v>
      </c>
      <c r="X64" s="50">
        <v>214119</v>
      </c>
      <c r="Y64" s="79" t="s">
        <v>121</v>
      </c>
    </row>
    <row r="65" spans="1:25" ht="18.75" customHeight="1">
      <c r="A65" s="403" t="s">
        <v>342</v>
      </c>
      <c r="B65" s="40">
        <f>SUM(C65:D65)</f>
        <v>527711</v>
      </c>
      <c r="C65" s="40">
        <v>195320</v>
      </c>
      <c r="D65" s="40">
        <v>332391</v>
      </c>
      <c r="E65" s="40">
        <f>SUM(F65:G65)</f>
        <v>438722</v>
      </c>
      <c r="F65" s="40">
        <v>172509</v>
      </c>
      <c r="G65" s="40">
        <v>266213</v>
      </c>
      <c r="H65" s="40">
        <f>SUM(I65:J65)</f>
        <v>552442</v>
      </c>
      <c r="I65" s="40">
        <v>188086</v>
      </c>
      <c r="J65" s="40">
        <v>364356</v>
      </c>
      <c r="K65" s="40">
        <f>SUM(L65:M65)</f>
        <v>438604</v>
      </c>
      <c r="L65" s="40">
        <v>170784</v>
      </c>
      <c r="M65" s="97">
        <v>267820</v>
      </c>
      <c r="N65" s="40">
        <f>SUM(O65:P65)</f>
        <v>323599</v>
      </c>
      <c r="O65" s="40">
        <v>146136</v>
      </c>
      <c r="P65" s="97">
        <v>177463</v>
      </c>
      <c r="Q65" s="40">
        <f>SUM(R65:S65)</f>
        <v>481443</v>
      </c>
      <c r="R65" s="97">
        <v>178192</v>
      </c>
      <c r="S65" s="97">
        <v>303251</v>
      </c>
      <c r="T65" s="40">
        <f>SUM(U65:V65)</f>
        <v>249390</v>
      </c>
      <c r="U65" s="40">
        <v>145619</v>
      </c>
      <c r="V65" s="97">
        <v>103771</v>
      </c>
      <c r="W65" s="40">
        <f>SUM(X65:Y65)</f>
        <v>637593</v>
      </c>
      <c r="X65" s="40">
        <v>208760</v>
      </c>
      <c r="Y65" s="97">
        <v>428833</v>
      </c>
    </row>
    <row r="66" spans="1:25" ht="18.75" customHeight="1">
      <c r="A66" s="35" t="s">
        <v>304</v>
      </c>
      <c r="B66" s="50"/>
      <c r="C66" s="50"/>
      <c r="D66" s="50"/>
      <c r="E66" s="50"/>
      <c r="F66" s="50"/>
      <c r="G66" s="50"/>
      <c r="H66" s="50"/>
      <c r="I66" s="50"/>
      <c r="J66" s="50"/>
      <c r="K66" s="50"/>
      <c r="L66" s="50"/>
      <c r="M66" s="50"/>
      <c r="N66" s="50"/>
      <c r="O66" s="50"/>
      <c r="P66" s="50"/>
      <c r="Q66" s="50"/>
      <c r="R66" s="50"/>
      <c r="S66" s="50"/>
      <c r="T66" s="50"/>
      <c r="U66" s="50"/>
      <c r="V66" s="50"/>
      <c r="W66" s="50"/>
      <c r="X66" s="50"/>
      <c r="Y66" s="50"/>
    </row>
    <row r="67" spans="1:25" ht="18.75" customHeight="1">
      <c r="A67" s="35"/>
      <c r="B67" s="50"/>
      <c r="C67" s="50"/>
      <c r="D67" s="50"/>
      <c r="E67" s="50"/>
      <c r="F67" s="50"/>
      <c r="G67" s="50"/>
      <c r="H67" s="50"/>
      <c r="I67" s="50"/>
      <c r="J67" s="50"/>
      <c r="K67" s="50"/>
      <c r="L67" s="50"/>
      <c r="M67" s="50"/>
      <c r="N67" s="50"/>
      <c r="O67" s="50"/>
      <c r="P67" s="50"/>
      <c r="Q67" s="50"/>
      <c r="R67" s="50"/>
      <c r="S67" s="50"/>
      <c r="T67" s="50"/>
      <c r="U67" s="50"/>
      <c r="V67" s="50"/>
      <c r="W67" s="50"/>
      <c r="X67" s="50"/>
      <c r="Y67" s="50"/>
    </row>
    <row r="68" spans="1:25" ht="18.75" customHeight="1">
      <c r="A68" s="1"/>
      <c r="B68" s="9"/>
      <c r="C68" s="9"/>
      <c r="D68" s="9"/>
      <c r="E68" s="9"/>
      <c r="F68" s="9"/>
      <c r="G68" s="9"/>
      <c r="H68" s="9"/>
      <c r="I68" s="9"/>
      <c r="J68" s="9"/>
      <c r="K68" s="9"/>
      <c r="L68" s="9"/>
      <c r="M68" s="9"/>
      <c r="N68" s="9"/>
      <c r="O68" s="9"/>
      <c r="P68" s="9"/>
      <c r="Q68" s="9"/>
      <c r="R68" s="9"/>
      <c r="S68" s="9"/>
      <c r="T68" s="9"/>
      <c r="U68" s="9"/>
      <c r="V68" s="9"/>
      <c r="W68" s="9"/>
      <c r="X68" s="9"/>
      <c r="Y68" s="9"/>
    </row>
  </sheetData>
  <sheetProtection/>
  <mergeCells count="37">
    <mergeCell ref="K5:Y5"/>
    <mergeCell ref="K6:M6"/>
    <mergeCell ref="N6:P6"/>
    <mergeCell ref="Q6:S6"/>
    <mergeCell ref="T6:V6"/>
    <mergeCell ref="W6:Y6"/>
    <mergeCell ref="A7:A8"/>
    <mergeCell ref="B7:B8"/>
    <mergeCell ref="E7:E8"/>
    <mergeCell ref="H7:H8"/>
    <mergeCell ref="G7:G8"/>
    <mergeCell ref="Q7:Q8"/>
    <mergeCell ref="L7:L8"/>
    <mergeCell ref="M7:M8"/>
    <mergeCell ref="O7:O8"/>
    <mergeCell ref="P7:P8"/>
    <mergeCell ref="K7:K8"/>
    <mergeCell ref="N7:N8"/>
    <mergeCell ref="B5:D6"/>
    <mergeCell ref="E5:G6"/>
    <mergeCell ref="H5:J6"/>
    <mergeCell ref="I7:I8"/>
    <mergeCell ref="J7:J8"/>
    <mergeCell ref="C7:C8"/>
    <mergeCell ref="D7:D8"/>
    <mergeCell ref="F7:F8"/>
    <mergeCell ref="X7:X8"/>
    <mergeCell ref="Y7:Y8"/>
    <mergeCell ref="R7:R8"/>
    <mergeCell ref="S7:S8"/>
    <mergeCell ref="U7:U8"/>
    <mergeCell ref="V7:V8"/>
    <mergeCell ref="W7:W8"/>
    <mergeCell ref="T7:T8"/>
    <mergeCell ref="A3:Y3"/>
    <mergeCell ref="W1:Y1"/>
    <mergeCell ref="A1:B1"/>
  </mergeCells>
  <printOptions horizontalCentered="1"/>
  <pageMargins left="0.5118110236220472" right="0.5118110236220472" top="0.5511811023622047" bottom="0.35433070866141736" header="0" footer="0"/>
  <pageSetup fitToHeight="1" fitToWidth="1" horizontalDpi="600" verticalDpi="600" orientation="landscape" paperSize="8"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Y68"/>
  <sheetViews>
    <sheetView zoomScalePageLayoutView="0" workbookViewId="0" topLeftCell="A1">
      <selection activeCell="A1" sqref="A1"/>
    </sheetView>
  </sheetViews>
  <sheetFormatPr defaultColWidth="8.796875" defaultRowHeight="18.75" customHeight="1"/>
  <cols>
    <col min="1" max="16384" width="11.8984375" style="0" customWidth="1"/>
  </cols>
  <sheetData>
    <row r="1" spans="1:25" ht="18.75" customHeight="1">
      <c r="A1" s="71" t="s">
        <v>412</v>
      </c>
      <c r="B1" s="30"/>
      <c r="C1" s="30"/>
      <c r="D1" s="30"/>
      <c r="E1" s="3"/>
      <c r="F1" s="3"/>
      <c r="G1" s="3"/>
      <c r="H1" s="3"/>
      <c r="I1" s="3"/>
      <c r="J1" s="3"/>
      <c r="K1" s="3"/>
      <c r="L1" s="3"/>
      <c r="M1" s="3"/>
      <c r="N1" s="3"/>
      <c r="O1" s="3"/>
      <c r="P1" s="3"/>
      <c r="Q1" s="3"/>
      <c r="R1" s="3"/>
      <c r="S1" s="3"/>
      <c r="T1" s="3"/>
      <c r="U1" s="3"/>
      <c r="V1" s="3"/>
      <c r="W1" s="213" t="s">
        <v>411</v>
      </c>
      <c r="X1" s="213"/>
      <c r="Y1" s="213"/>
    </row>
    <row r="2" spans="1:25" ht="18.75" customHeight="1">
      <c r="A2" s="3"/>
      <c r="B2" s="3"/>
      <c r="C2" s="3"/>
      <c r="D2" s="3"/>
      <c r="E2" s="3"/>
      <c r="F2" s="3"/>
      <c r="G2" s="3"/>
      <c r="H2" s="3"/>
      <c r="I2" s="3"/>
      <c r="J2" s="3"/>
      <c r="K2" s="3"/>
      <c r="L2" s="3"/>
      <c r="M2" s="3"/>
      <c r="N2" s="3"/>
      <c r="O2" s="3"/>
      <c r="P2" s="3"/>
      <c r="Q2" s="3"/>
      <c r="R2" s="3"/>
      <c r="S2" s="3"/>
      <c r="T2" s="3"/>
      <c r="U2" s="3"/>
      <c r="V2" s="3"/>
      <c r="W2" s="3"/>
      <c r="X2" s="3"/>
      <c r="Y2" s="3"/>
    </row>
    <row r="3" spans="1:25" ht="18.75" customHeight="1">
      <c r="A3" s="200" t="s">
        <v>418</v>
      </c>
      <c r="B3" s="200"/>
      <c r="C3" s="200"/>
      <c r="D3" s="200"/>
      <c r="E3" s="200"/>
      <c r="F3" s="200"/>
      <c r="G3" s="200"/>
      <c r="H3" s="200"/>
      <c r="I3" s="200"/>
      <c r="J3" s="200"/>
      <c r="K3" s="200"/>
      <c r="L3" s="200"/>
      <c r="M3" s="200"/>
      <c r="N3" s="200"/>
      <c r="O3" s="200"/>
      <c r="P3" s="200"/>
      <c r="Q3" s="200"/>
      <c r="R3" s="200"/>
      <c r="S3" s="200"/>
      <c r="T3" s="200"/>
      <c r="U3" s="200"/>
      <c r="V3" s="200"/>
      <c r="W3" s="200"/>
      <c r="X3" s="200"/>
      <c r="Y3" s="200"/>
    </row>
    <row r="4" spans="1:25" ht="18.75" customHeight="1" thickBot="1">
      <c r="A4" s="70" t="s">
        <v>407</v>
      </c>
      <c r="B4" s="70"/>
      <c r="C4" s="70"/>
      <c r="D4" s="70"/>
      <c r="E4" s="70"/>
      <c r="F4" s="70"/>
      <c r="G4" s="70"/>
      <c r="H4" s="70"/>
      <c r="I4" s="70"/>
      <c r="J4" s="70"/>
      <c r="K4" s="70"/>
      <c r="L4" s="70"/>
      <c r="M4" s="70"/>
      <c r="N4" s="70"/>
      <c r="O4" s="70"/>
      <c r="P4" s="70"/>
      <c r="Q4" s="70"/>
      <c r="R4" s="70"/>
      <c r="S4" s="70"/>
      <c r="T4" s="70"/>
      <c r="U4" s="70"/>
      <c r="V4" s="70"/>
      <c r="W4" s="70"/>
      <c r="X4" s="70"/>
      <c r="Y4" s="157" t="s">
        <v>460</v>
      </c>
    </row>
    <row r="5" spans="1:25" ht="18.75" customHeight="1">
      <c r="A5" s="400" t="s">
        <v>405</v>
      </c>
      <c r="B5" s="258" t="s">
        <v>400</v>
      </c>
      <c r="C5" s="288"/>
      <c r="D5" s="288"/>
      <c r="E5" s="288"/>
      <c r="F5" s="288"/>
      <c r="G5" s="288"/>
      <c r="H5" s="288"/>
      <c r="I5" s="288"/>
      <c r="J5" s="288"/>
      <c r="K5" s="288"/>
      <c r="L5" s="288"/>
      <c r="M5" s="288"/>
      <c r="N5" s="288"/>
      <c r="O5" s="288"/>
      <c r="P5" s="244"/>
      <c r="Q5" s="186" t="s">
        <v>399</v>
      </c>
      <c r="R5" s="220"/>
      <c r="S5" s="277"/>
      <c r="T5" s="186" t="s">
        <v>398</v>
      </c>
      <c r="U5" s="220"/>
      <c r="V5" s="277"/>
      <c r="W5" s="186" t="s">
        <v>397</v>
      </c>
      <c r="X5" s="220"/>
      <c r="Y5" s="220"/>
    </row>
    <row r="6" spans="1:25" ht="18.75" customHeight="1">
      <c r="A6" s="85"/>
      <c r="B6" s="248" t="s">
        <v>389</v>
      </c>
      <c r="C6" s="249"/>
      <c r="D6" s="407"/>
      <c r="E6" s="248" t="s">
        <v>388</v>
      </c>
      <c r="F6" s="249"/>
      <c r="G6" s="407"/>
      <c r="H6" s="248" t="s">
        <v>387</v>
      </c>
      <c r="I6" s="249"/>
      <c r="J6" s="407"/>
      <c r="K6" s="248" t="s">
        <v>386</v>
      </c>
      <c r="L6" s="249"/>
      <c r="M6" s="407"/>
      <c r="N6" s="248" t="s">
        <v>385</v>
      </c>
      <c r="O6" s="249"/>
      <c r="P6" s="407"/>
      <c r="Q6" s="408"/>
      <c r="R6" s="279"/>
      <c r="S6" s="280"/>
      <c r="T6" s="408"/>
      <c r="U6" s="279"/>
      <c r="V6" s="280"/>
      <c r="W6" s="408"/>
      <c r="X6" s="279"/>
      <c r="Y6" s="279"/>
    </row>
    <row r="7" spans="1:25" ht="18.75" customHeight="1">
      <c r="A7" s="399" t="s">
        <v>379</v>
      </c>
      <c r="B7" s="303" t="s">
        <v>377</v>
      </c>
      <c r="C7" s="291" t="s">
        <v>376</v>
      </c>
      <c r="D7" s="291" t="s">
        <v>375</v>
      </c>
      <c r="E7" s="303" t="s">
        <v>377</v>
      </c>
      <c r="F7" s="291" t="s">
        <v>376</v>
      </c>
      <c r="G7" s="291" t="s">
        <v>375</v>
      </c>
      <c r="H7" s="303" t="s">
        <v>377</v>
      </c>
      <c r="I7" s="291" t="s">
        <v>376</v>
      </c>
      <c r="J7" s="291" t="s">
        <v>375</v>
      </c>
      <c r="K7" s="303" t="s">
        <v>377</v>
      </c>
      <c r="L7" s="291" t="s">
        <v>376</v>
      </c>
      <c r="M7" s="291" t="s">
        <v>375</v>
      </c>
      <c r="N7" s="303" t="s">
        <v>377</v>
      </c>
      <c r="O7" s="291" t="s">
        <v>376</v>
      </c>
      <c r="P7" s="291" t="s">
        <v>375</v>
      </c>
      <c r="Q7" s="303" t="s">
        <v>377</v>
      </c>
      <c r="R7" s="291" t="s">
        <v>376</v>
      </c>
      <c r="S7" s="291" t="s">
        <v>375</v>
      </c>
      <c r="T7" s="303" t="s">
        <v>377</v>
      </c>
      <c r="U7" s="291" t="s">
        <v>376</v>
      </c>
      <c r="V7" s="291" t="s">
        <v>375</v>
      </c>
      <c r="W7" s="303" t="s">
        <v>377</v>
      </c>
      <c r="X7" s="291" t="s">
        <v>376</v>
      </c>
      <c r="Y7" s="398" t="s">
        <v>375</v>
      </c>
    </row>
    <row r="8" spans="1:25" ht="18.75" customHeight="1">
      <c r="A8" s="397"/>
      <c r="B8" s="406"/>
      <c r="C8" s="405"/>
      <c r="D8" s="405"/>
      <c r="E8" s="406"/>
      <c r="F8" s="405"/>
      <c r="G8" s="405"/>
      <c r="H8" s="406"/>
      <c r="I8" s="405"/>
      <c r="J8" s="405"/>
      <c r="K8" s="406"/>
      <c r="L8" s="405"/>
      <c r="M8" s="405"/>
      <c r="N8" s="406"/>
      <c r="O8" s="405"/>
      <c r="P8" s="405"/>
      <c r="Q8" s="406"/>
      <c r="R8" s="405"/>
      <c r="S8" s="405"/>
      <c r="T8" s="406"/>
      <c r="U8" s="405"/>
      <c r="V8" s="405"/>
      <c r="W8" s="406"/>
      <c r="X8" s="405"/>
      <c r="Y8" s="404"/>
    </row>
    <row r="9" spans="1:25" ht="18.75" customHeight="1">
      <c r="A9" s="156" t="s">
        <v>374</v>
      </c>
      <c r="B9" s="396"/>
      <c r="C9" s="396"/>
      <c r="D9" s="396"/>
      <c r="E9" s="396"/>
      <c r="F9" s="396"/>
      <c r="G9" s="396"/>
      <c r="H9" s="396"/>
      <c r="I9" s="396"/>
      <c r="J9" s="396"/>
      <c r="K9" s="396"/>
      <c r="L9" s="396"/>
      <c r="M9" s="396"/>
      <c r="N9" s="396"/>
      <c r="O9" s="396"/>
      <c r="P9" s="396"/>
      <c r="Q9" s="396"/>
      <c r="R9" s="396"/>
      <c r="S9" s="396"/>
      <c r="T9" s="396"/>
      <c r="U9" s="396"/>
      <c r="V9" s="396"/>
      <c r="W9" s="396"/>
      <c r="X9" s="396"/>
      <c r="Y9" s="396"/>
    </row>
    <row r="10" spans="1:25" ht="18.75" customHeight="1">
      <c r="A10" s="135" t="s">
        <v>373</v>
      </c>
      <c r="B10" s="80">
        <f>SUM(C10:D10)</f>
        <v>330539</v>
      </c>
      <c r="C10" s="50">
        <v>251608</v>
      </c>
      <c r="D10" s="50">
        <v>78931</v>
      </c>
      <c r="E10" s="80">
        <f>SUM(F10:G10)</f>
        <v>353803</v>
      </c>
      <c r="F10" s="50">
        <v>279275</v>
      </c>
      <c r="G10" s="50">
        <v>74528</v>
      </c>
      <c r="H10" s="80">
        <f>SUM(I10:J10)</f>
        <v>394922</v>
      </c>
      <c r="I10" s="50">
        <v>311100</v>
      </c>
      <c r="J10" s="50">
        <v>83822</v>
      </c>
      <c r="K10" s="80">
        <f>SUM(L10:M10)</f>
        <v>314874</v>
      </c>
      <c r="L10" s="50">
        <v>237575</v>
      </c>
      <c r="M10" s="50">
        <v>77299</v>
      </c>
      <c r="N10" s="80">
        <f>SUM(O10:P10)</f>
        <v>343928</v>
      </c>
      <c r="O10" s="50">
        <v>266431</v>
      </c>
      <c r="P10" s="50">
        <v>77497</v>
      </c>
      <c r="Q10" s="99" t="s">
        <v>305</v>
      </c>
      <c r="R10" s="99" t="s">
        <v>305</v>
      </c>
      <c r="S10" s="99" t="s">
        <v>305</v>
      </c>
      <c r="T10" s="80">
        <f>SUM(U10:V10)</f>
        <v>434893</v>
      </c>
      <c r="U10" s="50">
        <v>334108</v>
      </c>
      <c r="V10" s="50">
        <v>100785</v>
      </c>
      <c r="W10" s="80">
        <f>SUM(X10:Y10)</f>
        <v>353986</v>
      </c>
      <c r="X10" s="50">
        <v>270360</v>
      </c>
      <c r="Y10" s="50">
        <v>83626</v>
      </c>
    </row>
    <row r="11" spans="1:25" ht="18.75" customHeight="1">
      <c r="A11" s="104" t="s">
        <v>415</v>
      </c>
      <c r="B11" s="80">
        <f>SUM(C11:D11)</f>
        <v>296029</v>
      </c>
      <c r="C11" s="80">
        <v>232167</v>
      </c>
      <c r="D11" s="80">
        <v>63862</v>
      </c>
      <c r="E11" s="80">
        <f>SUM(F11:G11)</f>
        <v>299738</v>
      </c>
      <c r="F11" s="80">
        <v>248713</v>
      </c>
      <c r="G11" s="80">
        <v>51025</v>
      </c>
      <c r="H11" s="80">
        <f>SUM(I11:J11)</f>
        <v>415224</v>
      </c>
      <c r="I11" s="80">
        <v>323305</v>
      </c>
      <c r="J11" s="80">
        <v>91919</v>
      </c>
      <c r="K11" s="80">
        <f>SUM(L11:M11)</f>
        <v>320008</v>
      </c>
      <c r="L11" s="80">
        <v>239788</v>
      </c>
      <c r="M11" s="80">
        <v>80220</v>
      </c>
      <c r="N11" s="80">
        <f>SUM(O11:P11)</f>
        <v>371530</v>
      </c>
      <c r="O11" s="80">
        <v>285907</v>
      </c>
      <c r="P11" s="80">
        <v>85623</v>
      </c>
      <c r="Q11" s="99" t="s">
        <v>305</v>
      </c>
      <c r="R11" s="99" t="s">
        <v>305</v>
      </c>
      <c r="S11" s="99" t="s">
        <v>305</v>
      </c>
      <c r="T11" s="80">
        <f>SUM(U11:V11)</f>
        <v>441580</v>
      </c>
      <c r="U11" s="80">
        <v>331757</v>
      </c>
      <c r="V11" s="80">
        <v>109823</v>
      </c>
      <c r="W11" s="80">
        <f>SUM(X11:Y11)</f>
        <v>315638</v>
      </c>
      <c r="X11" s="80">
        <v>248624</v>
      </c>
      <c r="Y11" s="80">
        <v>67014</v>
      </c>
    </row>
    <row r="12" spans="1:25" ht="18.75" customHeight="1">
      <c r="A12" s="102" t="s">
        <v>416</v>
      </c>
      <c r="B12" s="56">
        <f>SUM(C12:D12)</f>
        <v>311581</v>
      </c>
      <c r="C12" s="56">
        <v>238650</v>
      </c>
      <c r="D12" s="56">
        <v>72931</v>
      </c>
      <c r="E12" s="56">
        <f>SUM(F12:G12)</f>
        <v>300530</v>
      </c>
      <c r="F12" s="56">
        <v>242720</v>
      </c>
      <c r="G12" s="56">
        <v>57810</v>
      </c>
      <c r="H12" s="56">
        <f>SUM(I12:J12)</f>
        <v>429226</v>
      </c>
      <c r="I12" s="56">
        <v>331716</v>
      </c>
      <c r="J12" s="56">
        <v>97510</v>
      </c>
      <c r="K12" s="56">
        <f>SUM(L12:M12)</f>
        <v>334876</v>
      </c>
      <c r="L12" s="56">
        <v>252309</v>
      </c>
      <c r="M12" s="56">
        <v>82567</v>
      </c>
      <c r="N12" s="56">
        <f>SUM(O12:P12)</f>
        <v>382951</v>
      </c>
      <c r="O12" s="56">
        <v>291057</v>
      </c>
      <c r="P12" s="56">
        <v>91894</v>
      </c>
      <c r="Q12" s="394" t="s">
        <v>305</v>
      </c>
      <c r="R12" s="394" t="s">
        <v>305</v>
      </c>
      <c r="S12" s="394" t="s">
        <v>305</v>
      </c>
      <c r="T12" s="56">
        <f>SUM(U12:V12)</f>
        <v>453875</v>
      </c>
      <c r="U12" s="56">
        <v>338325</v>
      </c>
      <c r="V12" s="56">
        <v>115550</v>
      </c>
      <c r="W12" s="56">
        <f>SUM(X12:Y12)</f>
        <v>333191</v>
      </c>
      <c r="X12" s="56">
        <v>260012</v>
      </c>
      <c r="Y12" s="56">
        <v>73179</v>
      </c>
    </row>
    <row r="13" spans="1:25" ht="18.75" customHeight="1">
      <c r="A13" s="78"/>
      <c r="B13" s="80"/>
      <c r="C13" s="44"/>
      <c r="D13" s="44"/>
      <c r="E13" s="80"/>
      <c r="F13" s="44"/>
      <c r="G13" s="44"/>
      <c r="H13" s="80"/>
      <c r="I13" s="44"/>
      <c r="J13" s="44"/>
      <c r="K13" s="80"/>
      <c r="L13" s="44"/>
      <c r="M13" s="44"/>
      <c r="N13" s="80"/>
      <c r="O13" s="44"/>
      <c r="P13" s="44"/>
      <c r="Q13" s="44"/>
      <c r="R13" s="44"/>
      <c r="S13" s="44"/>
      <c r="T13" s="80"/>
      <c r="U13" s="44"/>
      <c r="V13" s="44"/>
      <c r="W13" s="80"/>
      <c r="X13" s="44"/>
      <c r="Y13" s="44"/>
    </row>
    <row r="14" spans="1:25" ht="18.75" customHeight="1">
      <c r="A14" s="135" t="s">
        <v>306</v>
      </c>
      <c r="B14" s="80">
        <f>SUM(C14:D14)</f>
        <v>260708</v>
      </c>
      <c r="C14" s="50">
        <v>234068</v>
      </c>
      <c r="D14" s="50">
        <v>26640</v>
      </c>
      <c r="E14" s="80">
        <f>SUM(F14:G14)</f>
        <v>256719</v>
      </c>
      <c r="F14" s="50">
        <v>256719</v>
      </c>
      <c r="G14" s="79" t="s">
        <v>121</v>
      </c>
      <c r="H14" s="80">
        <f>SUM(I14:J14)</f>
        <v>322476</v>
      </c>
      <c r="I14" s="50">
        <v>322476</v>
      </c>
      <c r="J14" s="79" t="s">
        <v>121</v>
      </c>
      <c r="K14" s="80">
        <f>SUM(L14:M14)</f>
        <v>263604</v>
      </c>
      <c r="L14" s="50">
        <v>242031</v>
      </c>
      <c r="M14" s="50">
        <v>21573</v>
      </c>
      <c r="N14" s="80">
        <f>SUM(O14:P14)</f>
        <v>304529</v>
      </c>
      <c r="O14" s="50">
        <v>282765</v>
      </c>
      <c r="P14" s="79">
        <v>21764</v>
      </c>
      <c r="Q14" s="99" t="s">
        <v>305</v>
      </c>
      <c r="R14" s="99" t="s">
        <v>305</v>
      </c>
      <c r="S14" s="99" t="s">
        <v>305</v>
      </c>
      <c r="T14" s="80">
        <f>SUM(U14:V14)</f>
        <v>328729</v>
      </c>
      <c r="U14" s="50">
        <v>327776</v>
      </c>
      <c r="V14" s="50">
        <v>953</v>
      </c>
      <c r="W14" s="80">
        <f>SUM(X14:Y14)</f>
        <v>270173</v>
      </c>
      <c r="X14" s="50">
        <v>255725</v>
      </c>
      <c r="Y14" s="50">
        <v>14448</v>
      </c>
    </row>
    <row r="15" spans="1:25" ht="18.75" customHeight="1">
      <c r="A15" s="104" t="s">
        <v>332</v>
      </c>
      <c r="B15" s="80">
        <f>SUM(C15:D15)</f>
        <v>236656</v>
      </c>
      <c r="C15" s="50">
        <v>236656</v>
      </c>
      <c r="D15" s="79" t="s">
        <v>121</v>
      </c>
      <c r="E15" s="80">
        <f>SUM(F15:G15)</f>
        <v>230667</v>
      </c>
      <c r="F15" s="50">
        <v>230667</v>
      </c>
      <c r="G15" s="79" t="s">
        <v>121</v>
      </c>
      <c r="H15" s="80">
        <f>SUM(I15:J15)</f>
        <v>329668</v>
      </c>
      <c r="I15" s="50">
        <v>329668</v>
      </c>
      <c r="J15" s="79" t="s">
        <v>121</v>
      </c>
      <c r="K15" s="80">
        <f>SUM(L15:M15)</f>
        <v>243825</v>
      </c>
      <c r="L15" s="50">
        <v>243820</v>
      </c>
      <c r="M15" s="79">
        <v>5</v>
      </c>
      <c r="N15" s="80">
        <f>SUM(O15:P15)</f>
        <v>294011</v>
      </c>
      <c r="O15" s="50">
        <v>294011</v>
      </c>
      <c r="P15" s="79" t="s">
        <v>121</v>
      </c>
      <c r="Q15" s="99" t="s">
        <v>305</v>
      </c>
      <c r="R15" s="99" t="s">
        <v>305</v>
      </c>
      <c r="S15" s="99" t="s">
        <v>305</v>
      </c>
      <c r="T15" s="80">
        <f>SUM(U15:V15)</f>
        <v>346410</v>
      </c>
      <c r="U15" s="50">
        <v>344823</v>
      </c>
      <c r="V15" s="50">
        <v>1587</v>
      </c>
      <c r="W15" s="80">
        <f>SUM(X15:Y15)</f>
        <v>254210</v>
      </c>
      <c r="X15" s="50">
        <v>254210</v>
      </c>
      <c r="Y15" s="79" t="s">
        <v>121</v>
      </c>
    </row>
    <row r="16" spans="1:25" ht="18.75" customHeight="1">
      <c r="A16" s="104" t="s">
        <v>333</v>
      </c>
      <c r="B16" s="80">
        <f>SUM(C16:D16)</f>
        <v>236767</v>
      </c>
      <c r="C16" s="50">
        <v>236767</v>
      </c>
      <c r="D16" s="79" t="s">
        <v>121</v>
      </c>
      <c r="E16" s="80">
        <f>SUM(F16:G16)</f>
        <v>235186</v>
      </c>
      <c r="F16" s="50">
        <v>235186</v>
      </c>
      <c r="G16" s="79" t="s">
        <v>121</v>
      </c>
      <c r="H16" s="80">
        <f>SUM(I16:J16)</f>
        <v>328896</v>
      </c>
      <c r="I16" s="50">
        <v>328896</v>
      </c>
      <c r="J16" s="79" t="s">
        <v>121</v>
      </c>
      <c r="K16" s="80">
        <f>SUM(L16:M16)</f>
        <v>249025</v>
      </c>
      <c r="L16" s="50">
        <v>248378</v>
      </c>
      <c r="M16" s="50">
        <v>647</v>
      </c>
      <c r="N16" s="80">
        <f>SUM(O16:P16)</f>
        <v>308792</v>
      </c>
      <c r="O16" s="50">
        <v>295509</v>
      </c>
      <c r="P16" s="79">
        <v>13283</v>
      </c>
      <c r="Q16" s="99" t="s">
        <v>305</v>
      </c>
      <c r="R16" s="99" t="s">
        <v>305</v>
      </c>
      <c r="S16" s="99" t="s">
        <v>305</v>
      </c>
      <c r="T16" s="80">
        <f>SUM(U16:V16)</f>
        <v>383416</v>
      </c>
      <c r="U16" s="50">
        <v>341178</v>
      </c>
      <c r="V16" s="50">
        <v>42238</v>
      </c>
      <c r="W16" s="80">
        <f>SUM(X16:Y16)</f>
        <v>256548</v>
      </c>
      <c r="X16" s="50">
        <v>255438</v>
      </c>
      <c r="Y16" s="79">
        <v>1110</v>
      </c>
    </row>
    <row r="17" spans="1:25" ht="18.75" customHeight="1">
      <c r="A17" s="104" t="s">
        <v>334</v>
      </c>
      <c r="B17" s="80">
        <f>SUM(C17:D17)</f>
        <v>238330</v>
      </c>
      <c r="C17" s="50">
        <v>238330</v>
      </c>
      <c r="D17" s="79" t="s">
        <v>121</v>
      </c>
      <c r="E17" s="80">
        <f>SUM(F17:G17)</f>
        <v>232915</v>
      </c>
      <c r="F17" s="50">
        <v>228799</v>
      </c>
      <c r="G17" s="79">
        <v>4116</v>
      </c>
      <c r="H17" s="80">
        <f>SUM(I17:J17)</f>
        <v>334719</v>
      </c>
      <c r="I17" s="50">
        <v>330309</v>
      </c>
      <c r="J17" s="79">
        <v>4410</v>
      </c>
      <c r="K17" s="80">
        <f>SUM(L17:M17)</f>
        <v>255707</v>
      </c>
      <c r="L17" s="50">
        <v>255703</v>
      </c>
      <c r="M17" s="50">
        <v>4</v>
      </c>
      <c r="N17" s="80">
        <f>SUM(O17:P17)</f>
        <v>312164</v>
      </c>
      <c r="O17" s="50">
        <v>295214</v>
      </c>
      <c r="P17" s="79">
        <v>16950</v>
      </c>
      <c r="Q17" s="99" t="s">
        <v>305</v>
      </c>
      <c r="R17" s="99" t="s">
        <v>305</v>
      </c>
      <c r="S17" s="99" t="s">
        <v>305</v>
      </c>
      <c r="T17" s="80">
        <f>SUM(U17:V17)</f>
        <v>389097</v>
      </c>
      <c r="U17" s="50">
        <v>342154</v>
      </c>
      <c r="V17" s="50">
        <v>46943</v>
      </c>
      <c r="W17" s="80">
        <f>SUM(X17:Y17)</f>
        <v>275018</v>
      </c>
      <c r="X17" s="50">
        <v>271863</v>
      </c>
      <c r="Y17" s="79">
        <v>3155</v>
      </c>
    </row>
    <row r="18" spans="1:25" ht="18.75" customHeight="1">
      <c r="A18" s="393"/>
      <c r="B18" s="80"/>
      <c r="C18" s="44"/>
      <c r="D18" s="44"/>
      <c r="E18" s="80"/>
      <c r="F18" s="44"/>
      <c r="G18" s="44"/>
      <c r="H18" s="80"/>
      <c r="I18" s="44"/>
      <c r="J18" s="44"/>
      <c r="K18" s="80"/>
      <c r="L18" s="44"/>
      <c r="M18" s="44"/>
      <c r="N18" s="80"/>
      <c r="O18" s="44"/>
      <c r="P18" s="44"/>
      <c r="Q18" s="44"/>
      <c r="R18" s="44"/>
      <c r="S18" s="44"/>
      <c r="T18" s="80"/>
      <c r="U18" s="44"/>
      <c r="V18" s="44"/>
      <c r="W18" s="80"/>
      <c r="X18" s="44"/>
      <c r="Y18" s="44"/>
    </row>
    <row r="19" spans="1:25" ht="18.75" customHeight="1">
      <c r="A19" s="104" t="s">
        <v>335</v>
      </c>
      <c r="B19" s="80">
        <f>SUM(C19:D19)</f>
        <v>243318</v>
      </c>
      <c r="C19" s="50">
        <v>241452</v>
      </c>
      <c r="D19" s="79">
        <v>1866</v>
      </c>
      <c r="E19" s="80">
        <f>SUM(F19:G19)</f>
        <v>230303</v>
      </c>
      <c r="F19" s="50">
        <v>229501</v>
      </c>
      <c r="G19" s="79">
        <v>802</v>
      </c>
      <c r="H19" s="80">
        <f>SUM(I19:J19)</f>
        <v>329887</v>
      </c>
      <c r="I19" s="50">
        <v>327734</v>
      </c>
      <c r="J19" s="79">
        <v>2153</v>
      </c>
      <c r="K19" s="80">
        <f>SUM(L19:M19)</f>
        <v>261530</v>
      </c>
      <c r="L19" s="50">
        <v>256804</v>
      </c>
      <c r="M19" s="50">
        <v>4726</v>
      </c>
      <c r="N19" s="80">
        <f>SUM(O19:P19)</f>
        <v>287240</v>
      </c>
      <c r="O19" s="50">
        <v>286419</v>
      </c>
      <c r="P19" s="50">
        <v>821</v>
      </c>
      <c r="Q19" s="99" t="s">
        <v>305</v>
      </c>
      <c r="R19" s="99" t="s">
        <v>305</v>
      </c>
      <c r="S19" s="99" t="s">
        <v>305</v>
      </c>
      <c r="T19" s="80">
        <f>SUM(U19:V19)</f>
        <v>333737</v>
      </c>
      <c r="U19" s="50">
        <v>333488</v>
      </c>
      <c r="V19" s="50">
        <v>249</v>
      </c>
      <c r="W19" s="80">
        <f>SUM(X19:Y19)</f>
        <v>264806</v>
      </c>
      <c r="X19" s="50">
        <v>264296</v>
      </c>
      <c r="Y19" s="50">
        <v>510</v>
      </c>
    </row>
    <row r="20" spans="1:25" ht="18.75" customHeight="1">
      <c r="A20" s="104" t="s">
        <v>336</v>
      </c>
      <c r="B20" s="80">
        <f>SUM(C20:D20)</f>
        <v>318931</v>
      </c>
      <c r="C20" s="50">
        <v>240310</v>
      </c>
      <c r="D20" s="79">
        <v>78621</v>
      </c>
      <c r="E20" s="80">
        <f>SUM(F20:G20)</f>
        <v>230275</v>
      </c>
      <c r="F20" s="50">
        <v>230275</v>
      </c>
      <c r="G20" s="79" t="s">
        <v>121</v>
      </c>
      <c r="H20" s="80">
        <f>SUM(I20:J20)</f>
        <v>470303</v>
      </c>
      <c r="I20" s="50">
        <v>334850</v>
      </c>
      <c r="J20" s="79">
        <v>135453</v>
      </c>
      <c r="K20" s="80">
        <f>SUM(L20:M20)</f>
        <v>423185</v>
      </c>
      <c r="L20" s="50">
        <v>255826</v>
      </c>
      <c r="M20" s="50">
        <v>167359</v>
      </c>
      <c r="N20" s="80">
        <f>SUM(O20:P20)</f>
        <v>434251</v>
      </c>
      <c r="O20" s="50">
        <v>295145</v>
      </c>
      <c r="P20" s="50">
        <v>139106</v>
      </c>
      <c r="Q20" s="99" t="s">
        <v>305</v>
      </c>
      <c r="R20" s="99" t="s">
        <v>305</v>
      </c>
      <c r="S20" s="99" t="s">
        <v>305</v>
      </c>
      <c r="T20" s="80">
        <f>SUM(U20:V20)</f>
        <v>770876</v>
      </c>
      <c r="U20" s="50">
        <v>339704</v>
      </c>
      <c r="V20" s="50">
        <v>431172</v>
      </c>
      <c r="W20" s="80">
        <f>SUM(X20:Y20)</f>
        <v>474555</v>
      </c>
      <c r="X20" s="50">
        <v>263935</v>
      </c>
      <c r="Y20" s="50">
        <v>210620</v>
      </c>
    </row>
    <row r="21" spans="1:25" ht="18.75" customHeight="1">
      <c r="A21" s="104" t="s">
        <v>337</v>
      </c>
      <c r="B21" s="80">
        <f>SUM(C21:D21)</f>
        <v>552914</v>
      </c>
      <c r="C21" s="50">
        <v>238584</v>
      </c>
      <c r="D21" s="79">
        <v>314330</v>
      </c>
      <c r="E21" s="80">
        <f>SUM(F21:G21)</f>
        <v>360384</v>
      </c>
      <c r="F21" s="50">
        <v>226488</v>
      </c>
      <c r="G21" s="79">
        <v>133896</v>
      </c>
      <c r="H21" s="80">
        <f>SUM(I21:J21)</f>
        <v>699335</v>
      </c>
      <c r="I21" s="50">
        <v>335667</v>
      </c>
      <c r="J21" s="79">
        <v>363668</v>
      </c>
      <c r="K21" s="80">
        <f>SUM(L21:M21)</f>
        <v>489556</v>
      </c>
      <c r="L21" s="50">
        <v>257726</v>
      </c>
      <c r="M21" s="50">
        <v>231830</v>
      </c>
      <c r="N21" s="80">
        <f>SUM(O21:P21)</f>
        <v>616309</v>
      </c>
      <c r="O21" s="50">
        <v>292655</v>
      </c>
      <c r="P21" s="50">
        <v>323654</v>
      </c>
      <c r="Q21" s="99" t="s">
        <v>305</v>
      </c>
      <c r="R21" s="99" t="s">
        <v>305</v>
      </c>
      <c r="S21" s="99" t="s">
        <v>305</v>
      </c>
      <c r="T21" s="80">
        <f>SUM(U21:V21)</f>
        <v>481158</v>
      </c>
      <c r="U21" s="50">
        <v>324962</v>
      </c>
      <c r="V21" s="50">
        <v>156196</v>
      </c>
      <c r="W21" s="80">
        <f>SUM(X21:Y21)</f>
        <v>465627</v>
      </c>
      <c r="X21" s="50">
        <v>261655</v>
      </c>
      <c r="Y21" s="50">
        <v>203972</v>
      </c>
    </row>
    <row r="22" spans="1:25" ht="18.75" customHeight="1">
      <c r="A22" s="104" t="s">
        <v>338</v>
      </c>
      <c r="B22" s="80">
        <f>SUM(C22:D22)</f>
        <v>259520</v>
      </c>
      <c r="C22" s="50">
        <v>241459</v>
      </c>
      <c r="D22" s="79">
        <v>18061</v>
      </c>
      <c r="E22" s="80">
        <f>SUM(F22:G22)</f>
        <v>468625</v>
      </c>
      <c r="F22" s="50">
        <v>247879</v>
      </c>
      <c r="G22" s="79">
        <v>220746</v>
      </c>
      <c r="H22" s="80">
        <f>SUM(I22:J22)</f>
        <v>396871</v>
      </c>
      <c r="I22" s="50">
        <v>334637</v>
      </c>
      <c r="J22" s="79">
        <v>62234</v>
      </c>
      <c r="K22" s="80">
        <f>SUM(L22:M22)</f>
        <v>304543</v>
      </c>
      <c r="L22" s="50">
        <v>251757</v>
      </c>
      <c r="M22" s="50">
        <v>52786</v>
      </c>
      <c r="N22" s="80">
        <f>SUM(O22:P22)</f>
        <v>328816</v>
      </c>
      <c r="O22" s="50">
        <v>286970</v>
      </c>
      <c r="P22" s="50">
        <v>41846</v>
      </c>
      <c r="Q22" s="99" t="s">
        <v>305</v>
      </c>
      <c r="R22" s="99" t="s">
        <v>305</v>
      </c>
      <c r="S22" s="99" t="s">
        <v>305</v>
      </c>
      <c r="T22" s="80">
        <f>SUM(U22:V22)</f>
        <v>390559</v>
      </c>
      <c r="U22" s="50">
        <v>335008</v>
      </c>
      <c r="V22" s="50">
        <v>55551</v>
      </c>
      <c r="W22" s="80">
        <f>SUM(X22:Y22)</f>
        <v>264128</v>
      </c>
      <c r="X22" s="50">
        <v>256864</v>
      </c>
      <c r="Y22" s="50">
        <v>7264</v>
      </c>
    </row>
    <row r="23" spans="1:25" ht="18.75" customHeight="1">
      <c r="A23" s="393"/>
      <c r="B23" s="80"/>
      <c r="C23" s="44"/>
      <c r="D23" s="44"/>
      <c r="E23" s="80"/>
      <c r="F23" s="44"/>
      <c r="G23" s="44"/>
      <c r="H23" s="80"/>
      <c r="I23" s="44"/>
      <c r="J23" s="44"/>
      <c r="K23" s="80"/>
      <c r="L23" s="44"/>
      <c r="M23" s="44"/>
      <c r="N23" s="80"/>
      <c r="O23" s="44"/>
      <c r="P23" s="44"/>
      <c r="Q23" s="44"/>
      <c r="R23" s="44"/>
      <c r="S23" s="44"/>
      <c r="T23" s="80"/>
      <c r="U23" s="44"/>
      <c r="V23" s="44"/>
      <c r="W23" s="80"/>
      <c r="X23" s="44"/>
      <c r="Y23" s="44"/>
    </row>
    <row r="24" spans="1:25" ht="18.75" customHeight="1">
      <c r="A24" s="104" t="s">
        <v>339</v>
      </c>
      <c r="B24" s="80">
        <f>SUM(C24:D24)</f>
        <v>241600</v>
      </c>
      <c r="C24" s="50">
        <v>241600</v>
      </c>
      <c r="D24" s="79" t="s">
        <v>121</v>
      </c>
      <c r="E24" s="80">
        <f>SUM(F24:G24)</f>
        <v>253065</v>
      </c>
      <c r="F24" s="50">
        <v>253065</v>
      </c>
      <c r="G24" s="79" t="s">
        <v>121</v>
      </c>
      <c r="H24" s="80">
        <f>SUM(I24:J24)</f>
        <v>338115</v>
      </c>
      <c r="I24" s="50">
        <v>338115</v>
      </c>
      <c r="J24" s="79" t="s">
        <v>121</v>
      </c>
      <c r="K24" s="80">
        <f>SUM(L24:M24)</f>
        <v>253406</v>
      </c>
      <c r="L24" s="50">
        <v>252571</v>
      </c>
      <c r="M24" s="50">
        <v>835</v>
      </c>
      <c r="N24" s="80">
        <f>SUM(O24:P24)</f>
        <v>318922</v>
      </c>
      <c r="O24" s="50">
        <v>291840</v>
      </c>
      <c r="P24" s="50">
        <v>27082</v>
      </c>
      <c r="Q24" s="99" t="s">
        <v>305</v>
      </c>
      <c r="R24" s="99" t="s">
        <v>305</v>
      </c>
      <c r="S24" s="99" t="s">
        <v>305</v>
      </c>
      <c r="T24" s="80">
        <f>SUM(U24:V24)</f>
        <v>344543</v>
      </c>
      <c r="U24" s="50">
        <v>334086</v>
      </c>
      <c r="V24" s="50">
        <v>10457</v>
      </c>
      <c r="W24" s="80">
        <f>SUM(X24:Y24)</f>
        <v>257964</v>
      </c>
      <c r="X24" s="50">
        <v>257714</v>
      </c>
      <c r="Y24" s="50">
        <v>250</v>
      </c>
    </row>
    <row r="25" spans="1:25" ht="18.75" customHeight="1">
      <c r="A25" s="104" t="s">
        <v>340</v>
      </c>
      <c r="B25" s="80">
        <f>SUM(C25:D25)</f>
        <v>238109</v>
      </c>
      <c r="C25" s="50">
        <v>238109</v>
      </c>
      <c r="D25" s="79" t="s">
        <v>121</v>
      </c>
      <c r="E25" s="80">
        <f>SUM(F25:G25)</f>
        <v>257054</v>
      </c>
      <c r="F25" s="50">
        <v>257054</v>
      </c>
      <c r="G25" s="79" t="s">
        <v>121</v>
      </c>
      <c r="H25" s="80">
        <f>SUM(I25:J25)</f>
        <v>334700</v>
      </c>
      <c r="I25" s="50">
        <v>334700</v>
      </c>
      <c r="J25" s="79" t="s">
        <v>121</v>
      </c>
      <c r="K25" s="80">
        <f>SUM(L25:M25)</f>
        <v>257062</v>
      </c>
      <c r="L25" s="50">
        <v>257058</v>
      </c>
      <c r="M25" s="50">
        <v>4</v>
      </c>
      <c r="N25" s="80">
        <f>SUM(O25:P25)</f>
        <v>290060</v>
      </c>
      <c r="O25" s="50">
        <v>290060</v>
      </c>
      <c r="P25" s="79" t="s">
        <v>121</v>
      </c>
      <c r="Q25" s="99" t="s">
        <v>305</v>
      </c>
      <c r="R25" s="99" t="s">
        <v>305</v>
      </c>
      <c r="S25" s="99" t="s">
        <v>305</v>
      </c>
      <c r="T25" s="80">
        <f>SUM(U25:V25)</f>
        <v>350564</v>
      </c>
      <c r="U25" s="50">
        <v>347564</v>
      </c>
      <c r="V25" s="50">
        <v>3000</v>
      </c>
      <c r="W25" s="80">
        <f>SUM(X25:Y25)</f>
        <v>264746</v>
      </c>
      <c r="X25" s="50">
        <v>263393</v>
      </c>
      <c r="Y25" s="50">
        <v>1353</v>
      </c>
    </row>
    <row r="26" spans="1:25" ht="18.75" customHeight="1">
      <c r="A26" s="104" t="s">
        <v>341</v>
      </c>
      <c r="B26" s="80">
        <f>SUM(C26:D26)</f>
        <v>294371</v>
      </c>
      <c r="C26" s="50">
        <v>238520</v>
      </c>
      <c r="D26" s="79">
        <v>55851</v>
      </c>
      <c r="E26" s="80">
        <f>SUM(F26:G26)</f>
        <v>256184</v>
      </c>
      <c r="F26" s="50">
        <v>256184</v>
      </c>
      <c r="G26" s="79" t="s">
        <v>121</v>
      </c>
      <c r="H26" s="80">
        <f>SUM(I26:J26)</f>
        <v>408370</v>
      </c>
      <c r="I26" s="50">
        <v>332310</v>
      </c>
      <c r="J26" s="79">
        <v>76060</v>
      </c>
      <c r="K26" s="80">
        <f>SUM(L26:M26)</f>
        <v>289512</v>
      </c>
      <c r="L26" s="50">
        <v>254945</v>
      </c>
      <c r="M26" s="50">
        <v>34567</v>
      </c>
      <c r="N26" s="80">
        <f>SUM(O26:P26)</f>
        <v>332565</v>
      </c>
      <c r="O26" s="50">
        <v>289874</v>
      </c>
      <c r="P26" s="79">
        <v>42691</v>
      </c>
      <c r="Q26" s="99" t="s">
        <v>305</v>
      </c>
      <c r="R26" s="99" t="s">
        <v>305</v>
      </c>
      <c r="S26" s="99" t="s">
        <v>305</v>
      </c>
      <c r="T26" s="80">
        <f>SUM(U26:V26)</f>
        <v>352614</v>
      </c>
      <c r="U26" s="50">
        <v>347651</v>
      </c>
      <c r="V26" s="50">
        <v>4963</v>
      </c>
      <c r="W26" s="80">
        <f>SUM(X26:Y26)</f>
        <v>269091</v>
      </c>
      <c r="X26" s="50">
        <v>262111</v>
      </c>
      <c r="Y26" s="50">
        <v>6980</v>
      </c>
    </row>
    <row r="27" spans="1:25" ht="18.75" customHeight="1">
      <c r="A27" s="104" t="s">
        <v>342</v>
      </c>
      <c r="B27" s="80">
        <f>SUM(C27:D27)</f>
        <v>616113</v>
      </c>
      <c r="C27" s="50">
        <v>237766</v>
      </c>
      <c r="D27" s="79">
        <v>378347</v>
      </c>
      <c r="E27" s="80">
        <f>SUM(F27:G27)</f>
        <v>587820</v>
      </c>
      <c r="F27" s="50">
        <v>260362</v>
      </c>
      <c r="G27" s="79">
        <v>327458</v>
      </c>
      <c r="H27" s="80">
        <f>SUM(I27:J27)</f>
        <v>846392</v>
      </c>
      <c r="I27" s="50">
        <v>331095</v>
      </c>
      <c r="J27" s="79">
        <v>515297</v>
      </c>
      <c r="K27" s="80">
        <f>SUM(L27:M27)</f>
        <v>726143</v>
      </c>
      <c r="L27" s="50">
        <v>251148</v>
      </c>
      <c r="M27" s="50">
        <v>474995</v>
      </c>
      <c r="N27" s="80">
        <f>SUM(O27:P27)</f>
        <v>762424</v>
      </c>
      <c r="O27" s="50">
        <v>292259</v>
      </c>
      <c r="P27" s="79">
        <v>470165</v>
      </c>
      <c r="Q27" s="99" t="s">
        <v>305</v>
      </c>
      <c r="R27" s="99" t="s">
        <v>305</v>
      </c>
      <c r="S27" s="99" t="s">
        <v>305</v>
      </c>
      <c r="T27" s="80">
        <f>SUM(U27:V27)</f>
        <v>968091</v>
      </c>
      <c r="U27" s="50">
        <v>341689</v>
      </c>
      <c r="V27" s="50">
        <v>626402</v>
      </c>
      <c r="W27" s="80">
        <f>SUM(X27:Y27)</f>
        <v>680227</v>
      </c>
      <c r="X27" s="50">
        <v>252937</v>
      </c>
      <c r="Y27" s="50">
        <v>427290</v>
      </c>
    </row>
    <row r="28" spans="1:25" ht="18.75" customHeight="1">
      <c r="A28" s="156" t="s">
        <v>5</v>
      </c>
      <c r="B28" s="80"/>
      <c r="C28" s="44"/>
      <c r="D28" s="44"/>
      <c r="E28" s="80"/>
      <c r="F28" s="44"/>
      <c r="G28" s="44"/>
      <c r="H28" s="80"/>
      <c r="I28" s="44"/>
      <c r="J28" s="44"/>
      <c r="K28" s="80"/>
      <c r="L28" s="44"/>
      <c r="M28" s="44"/>
      <c r="N28" s="80"/>
      <c r="O28" s="44"/>
      <c r="P28" s="44"/>
      <c r="Q28" s="44"/>
      <c r="R28" s="44"/>
      <c r="S28" s="44"/>
      <c r="T28" s="80"/>
      <c r="U28" s="44"/>
      <c r="V28" s="44"/>
      <c r="W28" s="80"/>
      <c r="X28" s="44"/>
      <c r="Y28" s="44"/>
    </row>
    <row r="29" spans="1:25" ht="18.75" customHeight="1">
      <c r="A29" s="135" t="s">
        <v>373</v>
      </c>
      <c r="B29" s="80">
        <f>SUM(C29:D29)</f>
        <v>430927</v>
      </c>
      <c r="C29" s="50">
        <v>327456</v>
      </c>
      <c r="D29" s="50">
        <v>103471</v>
      </c>
      <c r="E29" s="80">
        <f>SUM(F29:G29)</f>
        <v>421790</v>
      </c>
      <c r="F29" s="50">
        <v>329200</v>
      </c>
      <c r="G29" s="50">
        <v>92590</v>
      </c>
      <c r="H29" s="80">
        <f>SUM(I29:J29)</f>
        <v>418527</v>
      </c>
      <c r="I29" s="50">
        <v>329668</v>
      </c>
      <c r="J29" s="50">
        <v>88859</v>
      </c>
      <c r="K29" s="80">
        <f>SUM(L29:M29)</f>
        <v>407602</v>
      </c>
      <c r="L29" s="50">
        <v>307971</v>
      </c>
      <c r="M29" s="50">
        <v>99631</v>
      </c>
      <c r="N29" s="80">
        <f>SUM(O29:P29)</f>
        <v>395376</v>
      </c>
      <c r="O29" s="50">
        <v>305928</v>
      </c>
      <c r="P29" s="50">
        <v>89448</v>
      </c>
      <c r="Q29" s="99" t="s">
        <v>305</v>
      </c>
      <c r="R29" s="99" t="s">
        <v>305</v>
      </c>
      <c r="S29" s="99" t="s">
        <v>305</v>
      </c>
      <c r="T29" s="80">
        <f>SUM(U29:V29)</f>
        <v>453488</v>
      </c>
      <c r="U29" s="50">
        <v>349918</v>
      </c>
      <c r="V29" s="50">
        <v>103570</v>
      </c>
      <c r="W29" s="80">
        <f>SUM(X29:Y29)</f>
        <v>481950</v>
      </c>
      <c r="X29" s="50">
        <v>360135</v>
      </c>
      <c r="Y29" s="50">
        <v>121815</v>
      </c>
    </row>
    <row r="30" spans="1:25" ht="18.75" customHeight="1">
      <c r="A30" s="104" t="s">
        <v>415</v>
      </c>
      <c r="B30" s="80">
        <f>SUM(C30:D30)</f>
        <v>383097</v>
      </c>
      <c r="C30" s="50">
        <v>301456</v>
      </c>
      <c r="D30" s="50">
        <v>81641</v>
      </c>
      <c r="E30" s="80">
        <f>SUM(F30:G30)</f>
        <v>357071</v>
      </c>
      <c r="F30" s="50">
        <v>295587</v>
      </c>
      <c r="G30" s="50">
        <v>61484</v>
      </c>
      <c r="H30" s="80">
        <f>SUM(I30:J30)</f>
        <v>442738</v>
      </c>
      <c r="I30" s="50">
        <v>344629</v>
      </c>
      <c r="J30" s="50">
        <v>98109</v>
      </c>
      <c r="K30" s="80">
        <f>SUM(L30:M30)</f>
        <v>422984</v>
      </c>
      <c r="L30" s="50">
        <v>316588</v>
      </c>
      <c r="M30" s="50">
        <v>106396</v>
      </c>
      <c r="N30" s="80">
        <f>SUM(O30:P30)</f>
        <v>424246</v>
      </c>
      <c r="O30" s="50">
        <v>326587</v>
      </c>
      <c r="P30" s="50">
        <v>97659</v>
      </c>
      <c r="Q30" s="99" t="s">
        <v>305</v>
      </c>
      <c r="R30" s="99" t="s">
        <v>305</v>
      </c>
      <c r="S30" s="99" t="s">
        <v>305</v>
      </c>
      <c r="T30" s="80">
        <f>SUM(U30:V30)</f>
        <v>466442</v>
      </c>
      <c r="U30" s="50">
        <v>349686</v>
      </c>
      <c r="V30" s="50">
        <v>116756</v>
      </c>
      <c r="W30" s="80">
        <f>SUM(X30:Y30)</f>
        <v>437959</v>
      </c>
      <c r="X30" s="50">
        <v>338311</v>
      </c>
      <c r="Y30" s="50">
        <v>99648</v>
      </c>
    </row>
    <row r="31" spans="1:25" ht="18.75" customHeight="1">
      <c r="A31" s="102" t="s">
        <v>416</v>
      </c>
      <c r="B31" s="56">
        <f>SUM(C31:D31)</f>
        <v>411751</v>
      </c>
      <c r="C31" s="56">
        <v>312206</v>
      </c>
      <c r="D31" s="56">
        <v>99545</v>
      </c>
      <c r="E31" s="56">
        <f>SUM(F31:G31)</f>
        <v>368840</v>
      </c>
      <c r="F31" s="56">
        <v>294521</v>
      </c>
      <c r="G31" s="56">
        <v>74319</v>
      </c>
      <c r="H31" s="56">
        <f>SUM(I31:J31)</f>
        <v>459080</v>
      </c>
      <c r="I31" s="56">
        <v>354330</v>
      </c>
      <c r="J31" s="56">
        <v>104750</v>
      </c>
      <c r="K31" s="56">
        <f>SUM(L31:M31)</f>
        <v>443925</v>
      </c>
      <c r="L31" s="56">
        <v>332989</v>
      </c>
      <c r="M31" s="56">
        <v>110936</v>
      </c>
      <c r="N31" s="56">
        <f>SUM(O31:P31)</f>
        <v>439316</v>
      </c>
      <c r="O31" s="56">
        <v>334137</v>
      </c>
      <c r="P31" s="56">
        <v>105179</v>
      </c>
      <c r="Q31" s="394" t="s">
        <v>305</v>
      </c>
      <c r="R31" s="394" t="s">
        <v>305</v>
      </c>
      <c r="S31" s="394" t="s">
        <v>305</v>
      </c>
      <c r="T31" s="56">
        <f>SUM(U31:V31)</f>
        <v>473233</v>
      </c>
      <c r="U31" s="56">
        <v>351345</v>
      </c>
      <c r="V31" s="56">
        <v>121888</v>
      </c>
      <c r="W31" s="56">
        <f>SUM(X31:Y31)</f>
        <v>451647</v>
      </c>
      <c r="X31" s="56">
        <v>345933</v>
      </c>
      <c r="Y31" s="56">
        <v>105714</v>
      </c>
    </row>
    <row r="32" spans="1:25" ht="18.75" customHeight="1">
      <c r="A32" s="78"/>
      <c r="B32" s="80"/>
      <c r="C32" s="44"/>
      <c r="D32" s="44"/>
      <c r="E32" s="80"/>
      <c r="F32" s="44"/>
      <c r="G32" s="44"/>
      <c r="H32" s="80"/>
      <c r="I32" s="44"/>
      <c r="J32" s="44"/>
      <c r="K32" s="80"/>
      <c r="L32" s="44"/>
      <c r="M32" s="44"/>
      <c r="N32" s="80"/>
      <c r="O32" s="44"/>
      <c r="P32" s="44"/>
      <c r="Q32" s="44"/>
      <c r="R32" s="44"/>
      <c r="S32" s="44"/>
      <c r="T32" s="80"/>
      <c r="U32" s="44"/>
      <c r="V32" s="44"/>
      <c r="W32" s="80"/>
      <c r="X32" s="44"/>
      <c r="Y32" s="44"/>
    </row>
    <row r="33" spans="1:25" ht="18.75" customHeight="1">
      <c r="A33" s="135" t="s">
        <v>306</v>
      </c>
      <c r="B33" s="80">
        <f>SUM(C33:D33)</f>
        <v>354564</v>
      </c>
      <c r="C33" s="50">
        <v>306274</v>
      </c>
      <c r="D33" s="50">
        <v>48290</v>
      </c>
      <c r="E33" s="80">
        <f>SUM(F33:G33)</f>
        <v>308300</v>
      </c>
      <c r="F33" s="50">
        <v>308300</v>
      </c>
      <c r="G33" s="79" t="s">
        <v>121</v>
      </c>
      <c r="H33" s="80">
        <f>SUM(I33:J33)</f>
        <v>343655</v>
      </c>
      <c r="I33" s="50">
        <v>343655</v>
      </c>
      <c r="J33" s="79" t="s">
        <v>121</v>
      </c>
      <c r="K33" s="80">
        <f>SUM(L33:M33)</f>
        <v>351668</v>
      </c>
      <c r="L33" s="50">
        <v>320334</v>
      </c>
      <c r="M33" s="50">
        <v>31334</v>
      </c>
      <c r="N33" s="80">
        <f>SUM(O33:P33)</f>
        <v>351030</v>
      </c>
      <c r="O33" s="50">
        <v>325825</v>
      </c>
      <c r="P33" s="79">
        <v>25205</v>
      </c>
      <c r="Q33" s="99" t="s">
        <v>305</v>
      </c>
      <c r="R33" s="99" t="s">
        <v>305</v>
      </c>
      <c r="S33" s="99" t="s">
        <v>305</v>
      </c>
      <c r="T33" s="80">
        <f>SUM(U33:V33)</f>
        <v>343685</v>
      </c>
      <c r="U33" s="50">
        <v>342638</v>
      </c>
      <c r="V33" s="50">
        <v>1047</v>
      </c>
      <c r="W33" s="80">
        <f>SUM(X33:Y33)</f>
        <v>363359</v>
      </c>
      <c r="X33" s="50">
        <v>345349</v>
      </c>
      <c r="Y33" s="50">
        <v>18010</v>
      </c>
    </row>
    <row r="34" spans="1:25" ht="18.75" customHeight="1">
      <c r="A34" s="104" t="s">
        <v>332</v>
      </c>
      <c r="B34" s="80">
        <f>SUM(C34:D34)</f>
        <v>307803</v>
      </c>
      <c r="C34" s="50">
        <v>307803</v>
      </c>
      <c r="D34" s="79" t="s">
        <v>121</v>
      </c>
      <c r="E34" s="80">
        <f>SUM(F34:G34)</f>
        <v>284448</v>
      </c>
      <c r="F34" s="50">
        <v>284448</v>
      </c>
      <c r="G34" s="79" t="s">
        <v>121</v>
      </c>
      <c r="H34" s="80">
        <f>SUM(I34:J34)</f>
        <v>351760</v>
      </c>
      <c r="I34" s="50">
        <v>351760</v>
      </c>
      <c r="J34" s="79" t="s">
        <v>121</v>
      </c>
      <c r="K34" s="80">
        <f>SUM(L34:M34)</f>
        <v>324025</v>
      </c>
      <c r="L34" s="50">
        <v>324016</v>
      </c>
      <c r="M34" s="79">
        <v>9</v>
      </c>
      <c r="N34" s="80">
        <f>SUM(O34:P34)</f>
        <v>337789</v>
      </c>
      <c r="O34" s="50">
        <v>337789</v>
      </c>
      <c r="P34" s="79" t="s">
        <v>121</v>
      </c>
      <c r="Q34" s="99" t="s">
        <v>305</v>
      </c>
      <c r="R34" s="99" t="s">
        <v>305</v>
      </c>
      <c r="S34" s="99" t="s">
        <v>305</v>
      </c>
      <c r="T34" s="80">
        <f>SUM(U34:V34)</f>
        <v>360990</v>
      </c>
      <c r="U34" s="50">
        <v>359276</v>
      </c>
      <c r="V34" s="50">
        <v>1714</v>
      </c>
      <c r="W34" s="80">
        <f>SUM(X34:Y34)</f>
        <v>339107</v>
      </c>
      <c r="X34" s="50">
        <v>339107</v>
      </c>
      <c r="Y34" s="79" t="s">
        <v>121</v>
      </c>
    </row>
    <row r="35" spans="1:25" ht="18.75" customHeight="1">
      <c r="A35" s="104" t="s">
        <v>333</v>
      </c>
      <c r="B35" s="80">
        <f>SUM(C35:D35)</f>
        <v>308967</v>
      </c>
      <c r="C35" s="50">
        <v>308967</v>
      </c>
      <c r="D35" s="79" t="s">
        <v>121</v>
      </c>
      <c r="E35" s="80">
        <f>SUM(F35:G35)</f>
        <v>280776</v>
      </c>
      <c r="F35" s="50">
        <v>280776</v>
      </c>
      <c r="G35" s="79" t="s">
        <v>121</v>
      </c>
      <c r="H35" s="80">
        <f>SUM(I35:J35)</f>
        <v>350626</v>
      </c>
      <c r="I35" s="50">
        <v>350626</v>
      </c>
      <c r="J35" s="79" t="s">
        <v>121</v>
      </c>
      <c r="K35" s="80">
        <f>SUM(L35:M35)</f>
        <v>331517</v>
      </c>
      <c r="L35" s="50">
        <v>330161</v>
      </c>
      <c r="M35" s="50">
        <v>1356</v>
      </c>
      <c r="N35" s="80">
        <f>SUM(O35:P35)</f>
        <v>353133</v>
      </c>
      <c r="O35" s="50">
        <v>339486</v>
      </c>
      <c r="P35" s="79">
        <v>13647</v>
      </c>
      <c r="Q35" s="99" t="s">
        <v>305</v>
      </c>
      <c r="R35" s="99" t="s">
        <v>305</v>
      </c>
      <c r="S35" s="99" t="s">
        <v>305</v>
      </c>
      <c r="T35" s="80">
        <f>SUM(U35:V35)</f>
        <v>396733</v>
      </c>
      <c r="U35" s="50">
        <v>353527</v>
      </c>
      <c r="V35" s="50">
        <v>43206</v>
      </c>
      <c r="W35" s="80">
        <f>SUM(X35:Y35)</f>
        <v>343688</v>
      </c>
      <c r="X35" s="50">
        <v>341953</v>
      </c>
      <c r="Y35" s="79">
        <v>1735</v>
      </c>
    </row>
    <row r="36" spans="1:25" ht="18.75" customHeight="1">
      <c r="A36" s="104" t="s">
        <v>334</v>
      </c>
      <c r="B36" s="80">
        <f>SUM(C36:D36)</f>
        <v>309879</v>
      </c>
      <c r="C36" s="50">
        <v>309879</v>
      </c>
      <c r="D36" s="79" t="s">
        <v>121</v>
      </c>
      <c r="E36" s="80">
        <f>SUM(F36:G36)</f>
        <v>285427</v>
      </c>
      <c r="F36" s="50">
        <v>278573</v>
      </c>
      <c r="G36" s="79">
        <v>6854</v>
      </c>
      <c r="H36" s="80">
        <f>SUM(I36:J36)</f>
        <v>357552</v>
      </c>
      <c r="I36" s="50">
        <v>352922</v>
      </c>
      <c r="J36" s="79">
        <v>4630</v>
      </c>
      <c r="K36" s="80">
        <f>SUM(L36:M36)</f>
        <v>340138</v>
      </c>
      <c r="L36" s="50">
        <v>340130</v>
      </c>
      <c r="M36" s="50">
        <v>8</v>
      </c>
      <c r="N36" s="80">
        <f>SUM(O36:P36)</f>
        <v>360594</v>
      </c>
      <c r="O36" s="50">
        <v>337104</v>
      </c>
      <c r="P36" s="79">
        <v>23490</v>
      </c>
      <c r="Q36" s="99" t="s">
        <v>305</v>
      </c>
      <c r="R36" s="99" t="s">
        <v>305</v>
      </c>
      <c r="S36" s="99" t="s">
        <v>305</v>
      </c>
      <c r="T36" s="80">
        <f>SUM(U36:V36)</f>
        <v>404216</v>
      </c>
      <c r="U36" s="50">
        <v>353052</v>
      </c>
      <c r="V36" s="50">
        <v>51164</v>
      </c>
      <c r="W36" s="80">
        <f>SUM(X36:Y36)</f>
        <v>362366</v>
      </c>
      <c r="X36" s="50">
        <v>358944</v>
      </c>
      <c r="Y36" s="79">
        <v>3422</v>
      </c>
    </row>
    <row r="37" spans="1:25" ht="18.75" customHeight="1">
      <c r="A37" s="393"/>
      <c r="B37" s="80"/>
      <c r="C37" s="44"/>
      <c r="D37" s="44"/>
      <c r="E37" s="80"/>
      <c r="F37" s="44"/>
      <c r="G37" s="44"/>
      <c r="H37" s="80"/>
      <c r="I37" s="44"/>
      <c r="J37" s="44"/>
      <c r="K37" s="80"/>
      <c r="L37" s="44"/>
      <c r="M37" s="44"/>
      <c r="N37" s="80"/>
      <c r="O37" s="44"/>
      <c r="P37" s="44"/>
      <c r="Q37" s="44"/>
      <c r="R37" s="44"/>
      <c r="S37" s="44"/>
      <c r="T37" s="80"/>
      <c r="U37" s="44"/>
      <c r="V37" s="44"/>
      <c r="W37" s="80"/>
      <c r="X37" s="44"/>
      <c r="Y37" s="44"/>
    </row>
    <row r="38" spans="1:25" ht="18.75" customHeight="1">
      <c r="A38" s="104" t="s">
        <v>335</v>
      </c>
      <c r="B38" s="80">
        <f>SUM(C38:D38)</f>
        <v>318640</v>
      </c>
      <c r="C38" s="50">
        <v>316511</v>
      </c>
      <c r="D38" s="79">
        <v>2129</v>
      </c>
      <c r="E38" s="80">
        <f>SUM(F38:G38)</f>
        <v>281982</v>
      </c>
      <c r="F38" s="50">
        <v>280877</v>
      </c>
      <c r="G38" s="50">
        <v>1105</v>
      </c>
      <c r="H38" s="80">
        <f>SUM(I38:J38)</f>
        <v>352259</v>
      </c>
      <c r="I38" s="50">
        <v>349981</v>
      </c>
      <c r="J38" s="50">
        <v>2278</v>
      </c>
      <c r="K38" s="80">
        <f>SUM(L38:M38)</f>
        <v>345447</v>
      </c>
      <c r="L38" s="50">
        <v>338841</v>
      </c>
      <c r="M38" s="50">
        <v>6606</v>
      </c>
      <c r="N38" s="80">
        <f>SUM(O38:P38)</f>
        <v>329074</v>
      </c>
      <c r="O38" s="50">
        <v>328044</v>
      </c>
      <c r="P38" s="50">
        <v>1030</v>
      </c>
      <c r="Q38" s="99" t="s">
        <v>305</v>
      </c>
      <c r="R38" s="99" t="s">
        <v>305</v>
      </c>
      <c r="S38" s="99" t="s">
        <v>305</v>
      </c>
      <c r="T38" s="80">
        <f>SUM(U38:V38)</f>
        <v>344879</v>
      </c>
      <c r="U38" s="50">
        <v>344705</v>
      </c>
      <c r="V38" s="50">
        <v>174</v>
      </c>
      <c r="W38" s="80">
        <f>SUM(X38:Y38)</f>
        <v>346858</v>
      </c>
      <c r="X38" s="50">
        <v>346162</v>
      </c>
      <c r="Y38" s="50">
        <v>696</v>
      </c>
    </row>
    <row r="39" spans="1:25" ht="18.75" customHeight="1">
      <c r="A39" s="104" t="s">
        <v>336</v>
      </c>
      <c r="B39" s="80">
        <f>SUM(C39:D39)</f>
        <v>454095</v>
      </c>
      <c r="C39" s="50">
        <v>313113</v>
      </c>
      <c r="D39" s="50">
        <v>140982</v>
      </c>
      <c r="E39" s="80">
        <f>SUM(F39:G39)</f>
        <v>286069</v>
      </c>
      <c r="F39" s="50">
        <v>286069</v>
      </c>
      <c r="G39" s="79" t="s">
        <v>121</v>
      </c>
      <c r="H39" s="80">
        <f>SUM(I39:J39)</f>
        <v>512414</v>
      </c>
      <c r="I39" s="50">
        <v>358250</v>
      </c>
      <c r="J39" s="50">
        <v>154164</v>
      </c>
      <c r="K39" s="80">
        <f>SUM(L39:M39)</f>
        <v>581912</v>
      </c>
      <c r="L39" s="50">
        <v>338705</v>
      </c>
      <c r="M39" s="50">
        <v>243207</v>
      </c>
      <c r="N39" s="80">
        <f>SUM(O39:P39)</f>
        <v>512352</v>
      </c>
      <c r="O39" s="50">
        <v>337223</v>
      </c>
      <c r="P39" s="50">
        <v>175129</v>
      </c>
      <c r="Q39" s="99" t="s">
        <v>305</v>
      </c>
      <c r="R39" s="99" t="s">
        <v>305</v>
      </c>
      <c r="S39" s="99" t="s">
        <v>305</v>
      </c>
      <c r="T39" s="80">
        <f>SUM(U39:V39)</f>
        <v>797444</v>
      </c>
      <c r="U39" s="50">
        <v>352854</v>
      </c>
      <c r="V39" s="50">
        <v>444590</v>
      </c>
      <c r="W39" s="80">
        <f>SUM(X39:Y39)</f>
        <v>687046</v>
      </c>
      <c r="X39" s="50">
        <v>352301</v>
      </c>
      <c r="Y39" s="50">
        <v>334745</v>
      </c>
    </row>
    <row r="40" spans="1:25" ht="18.75" customHeight="1">
      <c r="A40" s="104" t="s">
        <v>337</v>
      </c>
      <c r="B40" s="80">
        <f>SUM(C40:D40)</f>
        <v>689400</v>
      </c>
      <c r="C40" s="50">
        <v>312038</v>
      </c>
      <c r="D40" s="50">
        <v>377362</v>
      </c>
      <c r="E40" s="80">
        <f>SUM(F40:G40)</f>
        <v>431966</v>
      </c>
      <c r="F40" s="50">
        <v>274839</v>
      </c>
      <c r="G40" s="79">
        <v>157127</v>
      </c>
      <c r="H40" s="80">
        <f>SUM(I40:J40)</f>
        <v>742449</v>
      </c>
      <c r="I40" s="50">
        <v>359042</v>
      </c>
      <c r="J40" s="50">
        <v>383407</v>
      </c>
      <c r="K40" s="80">
        <f>SUM(L40:M40)</f>
        <v>654315</v>
      </c>
      <c r="L40" s="50">
        <v>339237</v>
      </c>
      <c r="M40" s="50">
        <v>315078</v>
      </c>
      <c r="N40" s="80">
        <f>SUM(O40:P40)</f>
        <v>704369</v>
      </c>
      <c r="O40" s="50">
        <v>336507</v>
      </c>
      <c r="P40" s="50">
        <v>367862</v>
      </c>
      <c r="Q40" s="99" t="s">
        <v>305</v>
      </c>
      <c r="R40" s="99" t="s">
        <v>305</v>
      </c>
      <c r="S40" s="99" t="s">
        <v>305</v>
      </c>
      <c r="T40" s="80">
        <f>SUM(U40:V40)</f>
        <v>503014</v>
      </c>
      <c r="U40" s="50">
        <v>337514</v>
      </c>
      <c r="V40" s="50">
        <v>165500</v>
      </c>
      <c r="W40" s="80">
        <f>SUM(X40:Y40)</f>
        <v>611221</v>
      </c>
      <c r="X40" s="50">
        <v>346554</v>
      </c>
      <c r="Y40" s="50">
        <v>264667</v>
      </c>
    </row>
    <row r="41" spans="1:25" ht="18.75" customHeight="1">
      <c r="A41" s="104" t="s">
        <v>338</v>
      </c>
      <c r="B41" s="80">
        <f>SUM(C41:D41)</f>
        <v>349011</v>
      </c>
      <c r="C41" s="50">
        <v>315867</v>
      </c>
      <c r="D41" s="50">
        <v>33144</v>
      </c>
      <c r="E41" s="80">
        <f>SUM(F41:G41)</f>
        <v>590417</v>
      </c>
      <c r="F41" s="50">
        <v>297439</v>
      </c>
      <c r="G41" s="79">
        <v>292978</v>
      </c>
      <c r="H41" s="80">
        <f>SUM(I41:J41)</f>
        <v>424296</v>
      </c>
      <c r="I41" s="50">
        <v>357945</v>
      </c>
      <c r="J41" s="50">
        <v>66351</v>
      </c>
      <c r="K41" s="80">
        <f>SUM(L41:M41)</f>
        <v>369498</v>
      </c>
      <c r="L41" s="50">
        <v>329595</v>
      </c>
      <c r="M41" s="50">
        <v>39903</v>
      </c>
      <c r="N41" s="80">
        <f>SUM(O41:P41)</f>
        <v>369462</v>
      </c>
      <c r="O41" s="50">
        <v>330124</v>
      </c>
      <c r="P41" s="50">
        <v>39338</v>
      </c>
      <c r="Q41" s="99" t="s">
        <v>305</v>
      </c>
      <c r="R41" s="99" t="s">
        <v>305</v>
      </c>
      <c r="S41" s="99" t="s">
        <v>305</v>
      </c>
      <c r="T41" s="80">
        <f>SUM(U41:V41)</f>
        <v>409603</v>
      </c>
      <c r="U41" s="50">
        <v>348561</v>
      </c>
      <c r="V41" s="50">
        <v>61042</v>
      </c>
      <c r="W41" s="80">
        <f>SUM(X41:Y41)</f>
        <v>343847</v>
      </c>
      <c r="X41" s="50">
        <v>343238</v>
      </c>
      <c r="Y41" s="50">
        <v>609</v>
      </c>
    </row>
    <row r="42" spans="1:25" ht="18.75" customHeight="1">
      <c r="A42" s="393"/>
      <c r="B42" s="80"/>
      <c r="C42" s="44"/>
      <c r="D42" s="44"/>
      <c r="E42" s="80"/>
      <c r="F42" s="44"/>
      <c r="G42" s="44"/>
      <c r="H42" s="80"/>
      <c r="I42" s="44"/>
      <c r="J42" s="44"/>
      <c r="K42" s="80"/>
      <c r="L42" s="44"/>
      <c r="M42" s="44"/>
      <c r="N42" s="80"/>
      <c r="O42" s="44"/>
      <c r="P42" s="44"/>
      <c r="Q42" s="44"/>
      <c r="R42" s="44"/>
      <c r="S42" s="44"/>
      <c r="T42" s="80"/>
      <c r="U42" s="44"/>
      <c r="V42" s="44"/>
      <c r="W42" s="80"/>
      <c r="X42" s="44"/>
      <c r="Y42" s="44"/>
    </row>
    <row r="43" spans="1:25" ht="18.75" customHeight="1">
      <c r="A43" s="104" t="s">
        <v>339</v>
      </c>
      <c r="B43" s="80">
        <f>SUM(C43:D43)</f>
        <v>318079</v>
      </c>
      <c r="C43" s="50">
        <v>318079</v>
      </c>
      <c r="D43" s="79" t="s">
        <v>121</v>
      </c>
      <c r="E43" s="80">
        <f>SUM(F43:G43)</f>
        <v>307352</v>
      </c>
      <c r="F43" s="50">
        <v>307352</v>
      </c>
      <c r="G43" s="79" t="s">
        <v>121</v>
      </c>
      <c r="H43" s="80">
        <f>SUM(I43:J43)</f>
        <v>361539</v>
      </c>
      <c r="I43" s="50">
        <v>361539</v>
      </c>
      <c r="J43" s="79" t="s">
        <v>121</v>
      </c>
      <c r="K43" s="80">
        <f>SUM(L43:M43)</f>
        <v>335310</v>
      </c>
      <c r="L43" s="50">
        <v>333606</v>
      </c>
      <c r="M43" s="50">
        <v>1704</v>
      </c>
      <c r="N43" s="80">
        <f>SUM(O43:P43)</f>
        <v>357181</v>
      </c>
      <c r="O43" s="50">
        <v>335285</v>
      </c>
      <c r="P43" s="50">
        <v>21896</v>
      </c>
      <c r="Q43" s="99" t="s">
        <v>305</v>
      </c>
      <c r="R43" s="99" t="s">
        <v>305</v>
      </c>
      <c r="S43" s="99" t="s">
        <v>305</v>
      </c>
      <c r="T43" s="80">
        <f>SUM(U43:V43)</f>
        <v>357528</v>
      </c>
      <c r="U43" s="50">
        <v>346706</v>
      </c>
      <c r="V43" s="50">
        <v>10822</v>
      </c>
      <c r="W43" s="80">
        <f>SUM(X43:Y43)</f>
        <v>351386</v>
      </c>
      <c r="X43" s="50">
        <v>351025</v>
      </c>
      <c r="Y43" s="50">
        <v>361</v>
      </c>
    </row>
    <row r="44" spans="1:25" ht="18.75" customHeight="1">
      <c r="A44" s="104" t="s">
        <v>340</v>
      </c>
      <c r="B44" s="80">
        <f>SUM(C44:D44)</f>
        <v>315052</v>
      </c>
      <c r="C44" s="50">
        <v>315052</v>
      </c>
      <c r="D44" s="79" t="s">
        <v>121</v>
      </c>
      <c r="E44" s="80">
        <f>SUM(F44:G44)</f>
        <v>311018</v>
      </c>
      <c r="F44" s="50">
        <v>311018</v>
      </c>
      <c r="G44" s="79" t="s">
        <v>121</v>
      </c>
      <c r="H44" s="80">
        <f>SUM(I44:J44)</f>
        <v>357710</v>
      </c>
      <c r="I44" s="50">
        <v>357710</v>
      </c>
      <c r="J44" s="79" t="s">
        <v>121</v>
      </c>
      <c r="K44" s="80">
        <f>SUM(L44:M44)</f>
        <v>335995</v>
      </c>
      <c r="L44" s="50">
        <v>335988</v>
      </c>
      <c r="M44" s="50">
        <v>7</v>
      </c>
      <c r="N44" s="80">
        <f>SUM(O44:P44)</f>
        <v>334014</v>
      </c>
      <c r="O44" s="50">
        <v>334014</v>
      </c>
      <c r="P44" s="79" t="s">
        <v>121</v>
      </c>
      <c r="Q44" s="99" t="s">
        <v>305</v>
      </c>
      <c r="R44" s="99" t="s">
        <v>305</v>
      </c>
      <c r="S44" s="99" t="s">
        <v>305</v>
      </c>
      <c r="T44" s="80">
        <f>SUM(U44:V44)</f>
        <v>364345</v>
      </c>
      <c r="U44" s="50">
        <v>361094</v>
      </c>
      <c r="V44" s="50">
        <v>3251</v>
      </c>
      <c r="W44" s="80">
        <f>SUM(X44:Y44)</f>
        <v>353350</v>
      </c>
      <c r="X44" s="50">
        <v>352464</v>
      </c>
      <c r="Y44" s="50">
        <v>886</v>
      </c>
    </row>
    <row r="45" spans="1:25" ht="18.75" customHeight="1">
      <c r="A45" s="104" t="s">
        <v>341</v>
      </c>
      <c r="B45" s="80">
        <f>SUM(C45:D45)</f>
        <v>420159</v>
      </c>
      <c r="C45" s="50">
        <v>312387</v>
      </c>
      <c r="D45" s="79">
        <v>107772</v>
      </c>
      <c r="E45" s="80">
        <f>SUM(F45:G45)</f>
        <v>309210</v>
      </c>
      <c r="F45" s="50">
        <v>309210</v>
      </c>
      <c r="G45" s="79" t="s">
        <v>121</v>
      </c>
      <c r="H45" s="80">
        <f>SUM(I45:J45)</f>
        <v>441702</v>
      </c>
      <c r="I45" s="50">
        <v>355120</v>
      </c>
      <c r="J45" s="79">
        <v>86582</v>
      </c>
      <c r="K45" s="80">
        <f>SUM(L45:M45)</f>
        <v>389171</v>
      </c>
      <c r="L45" s="50">
        <v>333549</v>
      </c>
      <c r="M45" s="50">
        <v>55622</v>
      </c>
      <c r="N45" s="80">
        <f>SUM(O45:P45)</f>
        <v>384284</v>
      </c>
      <c r="O45" s="50">
        <v>332175</v>
      </c>
      <c r="P45" s="79">
        <v>52109</v>
      </c>
      <c r="Q45" s="99" t="s">
        <v>305</v>
      </c>
      <c r="R45" s="99" t="s">
        <v>305</v>
      </c>
      <c r="S45" s="99" t="s">
        <v>305</v>
      </c>
      <c r="T45" s="80">
        <f>SUM(U45:V45)</f>
        <v>366773</v>
      </c>
      <c r="U45" s="50">
        <v>361348</v>
      </c>
      <c r="V45" s="50">
        <v>5425</v>
      </c>
      <c r="W45" s="80">
        <f>SUM(X45:Y45)</f>
        <v>365168</v>
      </c>
      <c r="X45" s="50">
        <v>353638</v>
      </c>
      <c r="Y45" s="50">
        <v>11530</v>
      </c>
    </row>
    <row r="46" spans="1:25" ht="18.75" customHeight="1">
      <c r="A46" s="104" t="s">
        <v>342</v>
      </c>
      <c r="B46" s="80">
        <f>SUM(C46:D46)</f>
        <v>786203</v>
      </c>
      <c r="C46" s="50">
        <v>310528</v>
      </c>
      <c r="D46" s="79">
        <v>475675</v>
      </c>
      <c r="E46" s="80">
        <f>SUM(F46:G46)</f>
        <v>707749</v>
      </c>
      <c r="F46" s="50">
        <v>308413</v>
      </c>
      <c r="G46" s="79">
        <v>399336</v>
      </c>
      <c r="H46" s="80">
        <f>SUM(I46:J46)</f>
        <v>901798</v>
      </c>
      <c r="I46" s="50">
        <v>353294</v>
      </c>
      <c r="J46" s="79">
        <v>548504</v>
      </c>
      <c r="K46" s="80">
        <f>SUM(L46:M46)</f>
        <v>958253</v>
      </c>
      <c r="L46" s="50">
        <v>331537</v>
      </c>
      <c r="M46" s="50">
        <v>626716</v>
      </c>
      <c r="N46" s="80">
        <f>SUM(O46:P46)</f>
        <v>874847</v>
      </c>
      <c r="O46" s="50">
        <v>336065</v>
      </c>
      <c r="P46" s="79">
        <v>538782</v>
      </c>
      <c r="Q46" s="99" t="s">
        <v>305</v>
      </c>
      <c r="R46" s="99" t="s">
        <v>305</v>
      </c>
      <c r="S46" s="99" t="s">
        <v>305</v>
      </c>
      <c r="T46" s="80">
        <f>SUM(U46:V46)</f>
        <v>1019798</v>
      </c>
      <c r="U46" s="50">
        <v>354917</v>
      </c>
      <c r="V46" s="50">
        <v>664881</v>
      </c>
      <c r="W46" s="80">
        <f>SUM(X46:Y46)</f>
        <v>900494</v>
      </c>
      <c r="X46" s="50">
        <v>322225</v>
      </c>
      <c r="Y46" s="50">
        <v>578269</v>
      </c>
    </row>
    <row r="47" spans="1:25" ht="18.75" customHeight="1">
      <c r="A47" s="156" t="s">
        <v>6</v>
      </c>
      <c r="B47" s="80"/>
      <c r="C47" s="50"/>
      <c r="D47" s="50"/>
      <c r="E47" s="80"/>
      <c r="F47" s="50"/>
      <c r="G47" s="50"/>
      <c r="H47" s="80"/>
      <c r="I47" s="50"/>
      <c r="J47" s="50"/>
      <c r="K47" s="80"/>
      <c r="L47" s="50"/>
      <c r="M47" s="50"/>
      <c r="N47" s="80"/>
      <c r="O47" s="50"/>
      <c r="P47" s="50"/>
      <c r="Q47" s="99"/>
      <c r="R47" s="99"/>
      <c r="S47" s="99"/>
      <c r="T47" s="80"/>
      <c r="U47" s="50"/>
      <c r="V47" s="50"/>
      <c r="W47" s="80"/>
      <c r="X47" s="50"/>
      <c r="Y47" s="50"/>
    </row>
    <row r="48" spans="1:25" ht="18.75" customHeight="1">
      <c r="A48" s="135" t="s">
        <v>373</v>
      </c>
      <c r="B48" s="80">
        <f>SUM(C48:D48)</f>
        <v>228296</v>
      </c>
      <c r="C48" s="50">
        <v>174359</v>
      </c>
      <c r="D48" s="50">
        <v>53937</v>
      </c>
      <c r="E48" s="80">
        <f>SUM(F48:G48)</f>
        <v>190378</v>
      </c>
      <c r="F48" s="50">
        <v>159268</v>
      </c>
      <c r="G48" s="50">
        <v>31110</v>
      </c>
      <c r="H48" s="80">
        <f>SUM(I48:J48)</f>
        <v>230902</v>
      </c>
      <c r="I48" s="50">
        <v>182081</v>
      </c>
      <c r="J48" s="50">
        <v>48821</v>
      </c>
      <c r="K48" s="80">
        <f>SUM(L48:M48)</f>
        <v>225005</v>
      </c>
      <c r="L48" s="50">
        <v>169349</v>
      </c>
      <c r="M48" s="50">
        <v>55656</v>
      </c>
      <c r="N48" s="80">
        <f>SUM(O48:P48)</f>
        <v>223697</v>
      </c>
      <c r="O48" s="50">
        <v>174128</v>
      </c>
      <c r="P48" s="50">
        <v>49569</v>
      </c>
      <c r="Q48" s="99" t="s">
        <v>305</v>
      </c>
      <c r="R48" s="99" t="s">
        <v>305</v>
      </c>
      <c r="S48" s="99" t="s">
        <v>305</v>
      </c>
      <c r="T48" s="80">
        <f>SUM(U48:V48)</f>
        <v>310233</v>
      </c>
      <c r="U48" s="50">
        <v>228119</v>
      </c>
      <c r="V48" s="50">
        <v>82114</v>
      </c>
      <c r="W48" s="80">
        <f>SUM(X48:Y48)</f>
        <v>187065</v>
      </c>
      <c r="X48" s="50">
        <v>153255</v>
      </c>
      <c r="Y48" s="50">
        <v>33810</v>
      </c>
    </row>
    <row r="49" spans="1:25" ht="18.75" customHeight="1">
      <c r="A49" s="104" t="s">
        <v>415</v>
      </c>
      <c r="B49" s="80">
        <f>SUM(C49:D49)</f>
        <v>214937</v>
      </c>
      <c r="C49" s="50">
        <v>167634</v>
      </c>
      <c r="D49" s="50">
        <v>47303</v>
      </c>
      <c r="E49" s="80">
        <f>SUM(F49:G49)</f>
        <v>189618</v>
      </c>
      <c r="F49" s="50">
        <v>158680</v>
      </c>
      <c r="G49" s="50">
        <v>30938</v>
      </c>
      <c r="H49" s="80">
        <f>SUM(I49:J49)</f>
        <v>241405</v>
      </c>
      <c r="I49" s="50">
        <v>188592</v>
      </c>
      <c r="J49" s="50">
        <v>52813</v>
      </c>
      <c r="K49" s="80">
        <f>SUM(L49:M49)</f>
        <v>225469</v>
      </c>
      <c r="L49" s="50">
        <v>169280</v>
      </c>
      <c r="M49" s="50">
        <v>56189</v>
      </c>
      <c r="N49" s="80">
        <f>SUM(O49:P49)</f>
        <v>237495</v>
      </c>
      <c r="O49" s="50">
        <v>182475</v>
      </c>
      <c r="P49" s="50">
        <v>55020</v>
      </c>
      <c r="Q49" s="99" t="s">
        <v>305</v>
      </c>
      <c r="R49" s="99" t="s">
        <v>305</v>
      </c>
      <c r="S49" s="99" t="s">
        <v>305</v>
      </c>
      <c r="T49" s="80">
        <f>SUM(U49:V49)</f>
        <v>257929</v>
      </c>
      <c r="U49" s="50">
        <v>199320</v>
      </c>
      <c r="V49" s="50">
        <v>58609</v>
      </c>
      <c r="W49" s="80">
        <f>SUM(X49:Y49)</f>
        <v>185627</v>
      </c>
      <c r="X49" s="50">
        <v>153299</v>
      </c>
      <c r="Y49" s="50">
        <v>32328</v>
      </c>
    </row>
    <row r="50" spans="1:25" ht="18.75" customHeight="1">
      <c r="A50" s="102" t="s">
        <v>416</v>
      </c>
      <c r="B50" s="56">
        <f>SUM(C50:D50)</f>
        <v>216494</v>
      </c>
      <c r="C50" s="56">
        <v>168826</v>
      </c>
      <c r="D50" s="56">
        <v>47668</v>
      </c>
      <c r="E50" s="56">
        <f>SUM(F50:G50)</f>
        <v>185647</v>
      </c>
      <c r="F50" s="56">
        <v>155602</v>
      </c>
      <c r="G50" s="56">
        <v>30045</v>
      </c>
      <c r="H50" s="56">
        <f>SUM(I50:J50)</f>
        <v>243762</v>
      </c>
      <c r="I50" s="56">
        <v>191232</v>
      </c>
      <c r="J50" s="56">
        <v>52530</v>
      </c>
      <c r="K50" s="56">
        <f>SUM(L50:M50)</f>
        <v>232167</v>
      </c>
      <c r="L50" s="56">
        <v>176320</v>
      </c>
      <c r="M50" s="56">
        <v>55847</v>
      </c>
      <c r="N50" s="56">
        <f>SUM(O50:P50)</f>
        <v>242202</v>
      </c>
      <c r="O50" s="56">
        <v>183481</v>
      </c>
      <c r="P50" s="56">
        <v>58721</v>
      </c>
      <c r="Q50" s="394" t="s">
        <v>305</v>
      </c>
      <c r="R50" s="394" t="s">
        <v>305</v>
      </c>
      <c r="S50" s="394" t="s">
        <v>305</v>
      </c>
      <c r="T50" s="56">
        <f>SUM(U50:V50)</f>
        <v>278288</v>
      </c>
      <c r="U50" s="56">
        <v>220222</v>
      </c>
      <c r="V50" s="56">
        <v>58066</v>
      </c>
      <c r="W50" s="56">
        <f>SUM(X50:Y50)</f>
        <v>191594</v>
      </c>
      <c r="X50" s="56">
        <v>157305</v>
      </c>
      <c r="Y50" s="56">
        <v>34289</v>
      </c>
    </row>
    <row r="51" spans="1:25" ht="18.75" customHeight="1">
      <c r="A51" s="78"/>
      <c r="B51" s="80"/>
      <c r="C51" s="44"/>
      <c r="D51" s="44"/>
      <c r="E51" s="80"/>
      <c r="F51" s="44"/>
      <c r="G51" s="44"/>
      <c r="H51" s="80"/>
      <c r="I51" s="44"/>
      <c r="J51" s="44"/>
      <c r="K51" s="80"/>
      <c r="L51" s="44"/>
      <c r="M51" s="44"/>
      <c r="N51" s="80"/>
      <c r="O51" s="44"/>
      <c r="P51" s="44"/>
      <c r="Q51" s="44"/>
      <c r="R51" s="44"/>
      <c r="S51" s="44"/>
      <c r="T51" s="80"/>
      <c r="U51" s="44"/>
      <c r="V51" s="44"/>
      <c r="W51" s="80"/>
      <c r="X51" s="44"/>
      <c r="Y51" s="44"/>
    </row>
    <row r="52" spans="1:25" ht="18.75" customHeight="1">
      <c r="A52" s="135" t="s">
        <v>306</v>
      </c>
      <c r="B52" s="80">
        <f>SUM(C52:D52)</f>
        <v>171178</v>
      </c>
      <c r="C52" s="50">
        <v>165190</v>
      </c>
      <c r="D52" s="50">
        <v>5988</v>
      </c>
      <c r="E52" s="80">
        <f>SUM(F52:G52)</f>
        <v>157211</v>
      </c>
      <c r="F52" s="50">
        <v>157211</v>
      </c>
      <c r="G52" s="79" t="s">
        <v>121</v>
      </c>
      <c r="H52" s="80">
        <f>SUM(I52:J52)</f>
        <v>190466</v>
      </c>
      <c r="I52" s="50">
        <v>190466</v>
      </c>
      <c r="J52" s="79" t="s">
        <v>121</v>
      </c>
      <c r="K52" s="80">
        <f>SUM(L52:M52)</f>
        <v>182577</v>
      </c>
      <c r="L52" s="50">
        <v>169986</v>
      </c>
      <c r="M52" s="50">
        <v>12591</v>
      </c>
      <c r="N52" s="80">
        <f>SUM(O52:P52)</f>
        <v>188175</v>
      </c>
      <c r="O52" s="50">
        <v>175021</v>
      </c>
      <c r="P52" s="79">
        <v>13154</v>
      </c>
      <c r="Q52" s="99" t="s">
        <v>305</v>
      </c>
      <c r="R52" s="99" t="s">
        <v>305</v>
      </c>
      <c r="S52" s="99" t="s">
        <v>305</v>
      </c>
      <c r="T52" s="80">
        <f>SUM(U52:V52)</f>
        <v>203127</v>
      </c>
      <c r="U52" s="50">
        <v>202965</v>
      </c>
      <c r="V52" s="50">
        <v>162</v>
      </c>
      <c r="W52" s="80">
        <f>SUM(X52:Y52)</f>
        <v>166525</v>
      </c>
      <c r="X52" s="50">
        <v>156039</v>
      </c>
      <c r="Y52" s="50">
        <v>10486</v>
      </c>
    </row>
    <row r="53" spans="1:25" ht="18.75" customHeight="1">
      <c r="A53" s="104" t="s">
        <v>332</v>
      </c>
      <c r="B53" s="80">
        <f>SUM(C53:D53)</f>
        <v>168610</v>
      </c>
      <c r="C53" s="50">
        <v>168610</v>
      </c>
      <c r="D53" s="79" t="s">
        <v>121</v>
      </c>
      <c r="E53" s="80">
        <f>SUM(F53:G53)</f>
        <v>151448</v>
      </c>
      <c r="F53" s="50">
        <v>151448</v>
      </c>
      <c r="G53" s="79" t="s">
        <v>121</v>
      </c>
      <c r="H53" s="80">
        <f>SUM(I53:J53)</f>
        <v>191325</v>
      </c>
      <c r="I53" s="50">
        <v>191325</v>
      </c>
      <c r="J53" s="79" t="s">
        <v>121</v>
      </c>
      <c r="K53" s="80">
        <f>SUM(L53:M53)</f>
        <v>170523</v>
      </c>
      <c r="L53" s="50">
        <v>170522</v>
      </c>
      <c r="M53" s="79">
        <v>1</v>
      </c>
      <c r="N53" s="80">
        <f>SUM(O53:P53)</f>
        <v>181630</v>
      </c>
      <c r="O53" s="50">
        <v>181630</v>
      </c>
      <c r="P53" s="79" t="s">
        <v>121</v>
      </c>
      <c r="Q53" s="99" t="s">
        <v>305</v>
      </c>
      <c r="R53" s="99" t="s">
        <v>305</v>
      </c>
      <c r="S53" s="99" t="s">
        <v>305</v>
      </c>
      <c r="T53" s="80">
        <f>SUM(U53:V53)</f>
        <v>209744</v>
      </c>
      <c r="U53" s="50">
        <v>209347</v>
      </c>
      <c r="V53" s="50">
        <v>397</v>
      </c>
      <c r="W53" s="80">
        <f>SUM(X53:Y53)</f>
        <v>157440</v>
      </c>
      <c r="X53" s="50">
        <v>157440</v>
      </c>
      <c r="Y53" s="79" t="s">
        <v>121</v>
      </c>
    </row>
    <row r="54" spans="1:25" ht="18.75" customHeight="1">
      <c r="A54" s="104" t="s">
        <v>333</v>
      </c>
      <c r="B54" s="80">
        <f>SUM(C54:D54)</f>
        <v>167253</v>
      </c>
      <c r="C54" s="50">
        <v>167253</v>
      </c>
      <c r="D54" s="79" t="s">
        <v>121</v>
      </c>
      <c r="E54" s="80">
        <f>SUM(F54:G54)</f>
        <v>167152</v>
      </c>
      <c r="F54" s="50">
        <v>167152</v>
      </c>
      <c r="G54" s="79" t="s">
        <v>121</v>
      </c>
      <c r="H54" s="80">
        <f>SUM(I54:J54)</f>
        <v>192176</v>
      </c>
      <c r="I54" s="50">
        <v>192176</v>
      </c>
      <c r="J54" s="79" t="s">
        <v>121</v>
      </c>
      <c r="K54" s="80">
        <f>SUM(L54:M54)</f>
        <v>173846</v>
      </c>
      <c r="L54" s="50">
        <v>173845</v>
      </c>
      <c r="M54" s="50">
        <v>1</v>
      </c>
      <c r="N54" s="80">
        <f>SUM(O54:P54)</f>
        <v>194744</v>
      </c>
      <c r="O54" s="50">
        <v>182395</v>
      </c>
      <c r="P54" s="79">
        <v>12349</v>
      </c>
      <c r="Q54" s="99" t="s">
        <v>305</v>
      </c>
      <c r="R54" s="99" t="s">
        <v>305</v>
      </c>
      <c r="S54" s="99" t="s">
        <v>305</v>
      </c>
      <c r="T54" s="80">
        <f>SUM(U54:V54)</f>
        <v>255469</v>
      </c>
      <c r="U54" s="50">
        <v>222531</v>
      </c>
      <c r="V54" s="50">
        <v>32938</v>
      </c>
      <c r="W54" s="80">
        <f>SUM(X54:Y54)</f>
        <v>157221</v>
      </c>
      <c r="X54" s="50">
        <v>156825</v>
      </c>
      <c r="Y54" s="79">
        <v>396</v>
      </c>
    </row>
    <row r="55" spans="1:25" ht="18.75" customHeight="1">
      <c r="A55" s="104" t="s">
        <v>334</v>
      </c>
      <c r="B55" s="80">
        <f>SUM(C55:D55)</f>
        <v>170012</v>
      </c>
      <c r="C55" s="50">
        <v>170012</v>
      </c>
      <c r="D55" s="79" t="s">
        <v>121</v>
      </c>
      <c r="E55" s="80">
        <f>SUM(F55:G55)</f>
        <v>153967</v>
      </c>
      <c r="F55" s="50">
        <v>153967</v>
      </c>
      <c r="G55" s="79" t="s">
        <v>121</v>
      </c>
      <c r="H55" s="80">
        <f>SUM(I55:J55)</f>
        <v>191986</v>
      </c>
      <c r="I55" s="50">
        <v>188948</v>
      </c>
      <c r="J55" s="79">
        <v>3038</v>
      </c>
      <c r="K55" s="80">
        <f>SUM(L55:M55)</f>
        <v>178171</v>
      </c>
      <c r="L55" s="50">
        <v>178170</v>
      </c>
      <c r="M55" s="79">
        <v>1</v>
      </c>
      <c r="N55" s="80">
        <f>SUM(O55:P55)</f>
        <v>188249</v>
      </c>
      <c r="O55" s="50">
        <v>188032</v>
      </c>
      <c r="P55" s="79">
        <v>217</v>
      </c>
      <c r="Q55" s="99" t="s">
        <v>305</v>
      </c>
      <c r="R55" s="99" t="s">
        <v>305</v>
      </c>
      <c r="S55" s="99" t="s">
        <v>305</v>
      </c>
      <c r="T55" s="80">
        <f>SUM(U55:V55)</f>
        <v>243562</v>
      </c>
      <c r="U55" s="50">
        <v>237247</v>
      </c>
      <c r="V55" s="50">
        <v>6315</v>
      </c>
      <c r="W55" s="80">
        <f>SUM(X55:Y55)</f>
        <v>169205</v>
      </c>
      <c r="X55" s="50">
        <v>166374</v>
      </c>
      <c r="Y55" s="79">
        <v>2831</v>
      </c>
    </row>
    <row r="56" spans="1:25" ht="18.75" customHeight="1">
      <c r="A56" s="393"/>
      <c r="B56" s="80"/>
      <c r="C56" s="44"/>
      <c r="D56" s="44"/>
      <c r="E56" s="80"/>
      <c r="F56" s="44"/>
      <c r="G56" s="44"/>
      <c r="H56" s="80"/>
      <c r="I56" s="44"/>
      <c r="J56" s="44"/>
      <c r="K56" s="80"/>
      <c r="L56" s="100"/>
      <c r="M56" s="44"/>
      <c r="N56" s="80"/>
      <c r="O56" s="44"/>
      <c r="P56" s="44"/>
      <c r="Q56" s="44"/>
      <c r="R56" s="44"/>
      <c r="S56" s="44"/>
      <c r="T56" s="80"/>
      <c r="U56" s="44"/>
      <c r="V56" s="44"/>
      <c r="W56" s="80"/>
      <c r="X56" s="44"/>
      <c r="Y56" s="44"/>
    </row>
    <row r="57" spans="1:25" ht="18.75" customHeight="1">
      <c r="A57" s="104" t="s">
        <v>335</v>
      </c>
      <c r="B57" s="80">
        <f>SUM(C57:D57)</f>
        <v>172788</v>
      </c>
      <c r="C57" s="50">
        <v>171169</v>
      </c>
      <c r="D57" s="79">
        <v>1619</v>
      </c>
      <c r="E57" s="80">
        <f>SUM(F57:G57)</f>
        <v>152382</v>
      </c>
      <c r="F57" s="50">
        <v>152038</v>
      </c>
      <c r="G57" s="50">
        <v>344</v>
      </c>
      <c r="H57" s="80">
        <f>SUM(I57:J57)</f>
        <v>191534</v>
      </c>
      <c r="I57" s="50">
        <v>190158</v>
      </c>
      <c r="J57" s="50">
        <v>1376</v>
      </c>
      <c r="K57" s="80">
        <f>SUM(L57:M57)</f>
        <v>183322</v>
      </c>
      <c r="L57" s="50">
        <v>180348</v>
      </c>
      <c r="M57" s="50">
        <v>2974</v>
      </c>
      <c r="N57" s="80">
        <f>SUM(O57:P57)</f>
        <v>181297</v>
      </c>
      <c r="O57" s="50">
        <v>181006</v>
      </c>
      <c r="P57" s="50">
        <v>291</v>
      </c>
      <c r="Q57" s="99" t="s">
        <v>305</v>
      </c>
      <c r="R57" s="99" t="s">
        <v>305</v>
      </c>
      <c r="S57" s="99" t="s">
        <v>305</v>
      </c>
      <c r="T57" s="80">
        <f>SUM(U57:V57)</f>
        <v>230544</v>
      </c>
      <c r="U57" s="50">
        <v>229599</v>
      </c>
      <c r="V57" s="50">
        <v>945</v>
      </c>
      <c r="W57" s="80">
        <f>SUM(X57:Y57)</f>
        <v>165469</v>
      </c>
      <c r="X57" s="50">
        <v>165184</v>
      </c>
      <c r="Y57" s="50">
        <v>285</v>
      </c>
    </row>
    <row r="58" spans="1:25" ht="18.75" customHeight="1">
      <c r="A58" s="104" t="s">
        <v>336</v>
      </c>
      <c r="B58" s="80">
        <f>SUM(C58:D58)</f>
        <v>192677</v>
      </c>
      <c r="C58" s="50">
        <v>172306</v>
      </c>
      <c r="D58" s="50">
        <v>20371</v>
      </c>
      <c r="E58" s="80">
        <f>SUM(F58:G58)</f>
        <v>145603</v>
      </c>
      <c r="F58" s="50">
        <v>145603</v>
      </c>
      <c r="G58" s="79" t="s">
        <v>121</v>
      </c>
      <c r="H58" s="80">
        <f>SUM(I58:J58)</f>
        <v>212415</v>
      </c>
      <c r="I58" s="50">
        <v>191546</v>
      </c>
      <c r="J58" s="50">
        <v>20869</v>
      </c>
      <c r="K58" s="80">
        <f>SUM(L58:M58)</f>
        <v>273825</v>
      </c>
      <c r="L58" s="50">
        <v>177838</v>
      </c>
      <c r="M58" s="50">
        <v>95987</v>
      </c>
      <c r="N58" s="80">
        <f>SUM(O58:P58)</f>
        <v>236685</v>
      </c>
      <c r="O58" s="50">
        <v>188704</v>
      </c>
      <c r="P58" s="50">
        <v>47981</v>
      </c>
      <c r="Q58" s="99" t="s">
        <v>305</v>
      </c>
      <c r="R58" s="99" t="s">
        <v>305</v>
      </c>
      <c r="S58" s="99" t="s">
        <v>305</v>
      </c>
      <c r="T58" s="80">
        <f>SUM(U58:V58)</f>
        <v>525145</v>
      </c>
      <c r="U58" s="50">
        <v>218080</v>
      </c>
      <c r="V58" s="50">
        <v>307065</v>
      </c>
      <c r="W58" s="80">
        <f>SUM(X58:Y58)</f>
        <v>218729</v>
      </c>
      <c r="X58" s="50">
        <v>157548</v>
      </c>
      <c r="Y58" s="50">
        <v>61181</v>
      </c>
    </row>
    <row r="59" spans="1:25" ht="18.75" customHeight="1">
      <c r="A59" s="104" t="s">
        <v>337</v>
      </c>
      <c r="B59" s="80">
        <f>SUM(C59:D59)</f>
        <v>425200</v>
      </c>
      <c r="C59" s="50">
        <v>169851</v>
      </c>
      <c r="D59" s="50">
        <v>255349</v>
      </c>
      <c r="E59" s="80">
        <f>SUM(F59:G59)</f>
        <v>250704</v>
      </c>
      <c r="F59" s="50">
        <v>152404</v>
      </c>
      <c r="G59" s="79">
        <v>98300</v>
      </c>
      <c r="H59" s="80">
        <f>SUM(I59:J59)</f>
        <v>436854</v>
      </c>
      <c r="I59" s="50">
        <v>193358</v>
      </c>
      <c r="J59" s="50">
        <v>243496</v>
      </c>
      <c r="K59" s="80">
        <f>SUM(L59:M59)</f>
        <v>334426</v>
      </c>
      <c r="L59" s="50">
        <v>180979</v>
      </c>
      <c r="M59" s="50">
        <v>153447</v>
      </c>
      <c r="N59" s="80">
        <f>SUM(O59:P59)</f>
        <v>398820</v>
      </c>
      <c r="O59" s="50">
        <v>184350</v>
      </c>
      <c r="P59" s="50">
        <v>214470</v>
      </c>
      <c r="Q59" s="99" t="s">
        <v>305</v>
      </c>
      <c r="R59" s="99" t="s">
        <v>305</v>
      </c>
      <c r="S59" s="99" t="s">
        <v>305</v>
      </c>
      <c r="T59" s="80">
        <f>SUM(U59:V59)</f>
        <v>288081</v>
      </c>
      <c r="U59" s="50">
        <v>214077</v>
      </c>
      <c r="V59" s="50">
        <v>74004</v>
      </c>
      <c r="W59" s="80">
        <f>SUM(X59:Y59)</f>
        <v>290342</v>
      </c>
      <c r="X59" s="50">
        <v>159443</v>
      </c>
      <c r="Y59" s="50">
        <v>130899</v>
      </c>
    </row>
    <row r="60" spans="1:25" ht="18.75" customHeight="1">
      <c r="A60" s="104" t="s">
        <v>338</v>
      </c>
      <c r="B60" s="80">
        <f>SUM(C60:D60)</f>
        <v>176258</v>
      </c>
      <c r="C60" s="50">
        <v>172230</v>
      </c>
      <c r="D60" s="50">
        <v>4028</v>
      </c>
      <c r="E60" s="80">
        <f>SUM(F60:G60)</f>
        <v>235945</v>
      </c>
      <c r="F60" s="50">
        <v>153195</v>
      </c>
      <c r="G60" s="79">
        <v>82750</v>
      </c>
      <c r="H60" s="80">
        <f>SUM(I60:J60)</f>
        <v>228377</v>
      </c>
      <c r="I60" s="50">
        <v>191438</v>
      </c>
      <c r="J60" s="50">
        <v>36939</v>
      </c>
      <c r="K60" s="80">
        <f>SUM(L60:M60)</f>
        <v>242939</v>
      </c>
      <c r="L60" s="50">
        <v>177935</v>
      </c>
      <c r="M60" s="50">
        <v>65004</v>
      </c>
      <c r="N60" s="80">
        <f>SUM(O60:P60)</f>
        <v>228672</v>
      </c>
      <c r="O60" s="50">
        <v>180647</v>
      </c>
      <c r="P60" s="50">
        <v>48025</v>
      </c>
      <c r="Q60" s="99" t="s">
        <v>305</v>
      </c>
      <c r="R60" s="99" t="s">
        <v>305</v>
      </c>
      <c r="S60" s="99" t="s">
        <v>305</v>
      </c>
      <c r="T60" s="80">
        <f>SUM(U60:V60)</f>
        <v>224188</v>
      </c>
      <c r="U60" s="50">
        <v>216605</v>
      </c>
      <c r="V60" s="50">
        <v>7583</v>
      </c>
      <c r="W60" s="80">
        <f>SUM(X60:Y60)</f>
        <v>169750</v>
      </c>
      <c r="X60" s="50">
        <v>154607</v>
      </c>
      <c r="Y60" s="50">
        <v>15143</v>
      </c>
    </row>
    <row r="61" spans="1:25" ht="18.75" customHeight="1">
      <c r="A61" s="393"/>
      <c r="B61" s="80"/>
      <c r="C61" s="44"/>
      <c r="D61" s="44"/>
      <c r="E61" s="80"/>
      <c r="F61" s="44"/>
      <c r="G61" s="44"/>
      <c r="H61" s="80"/>
      <c r="I61" s="44"/>
      <c r="J61" s="44"/>
      <c r="K61" s="80"/>
      <c r="L61" s="44"/>
      <c r="M61" s="44"/>
      <c r="N61" s="80"/>
      <c r="O61" s="44"/>
      <c r="P61" s="44"/>
      <c r="Q61" s="44"/>
      <c r="R61" s="44"/>
      <c r="S61" s="44"/>
      <c r="T61" s="80"/>
      <c r="U61" s="44"/>
      <c r="V61" s="44"/>
      <c r="W61" s="80"/>
      <c r="X61" s="44"/>
      <c r="Y61" s="44"/>
    </row>
    <row r="62" spans="1:25" ht="18.75" customHeight="1">
      <c r="A62" s="104" t="s">
        <v>339</v>
      </c>
      <c r="B62" s="80">
        <f>SUM(C62:D62)</f>
        <v>170722</v>
      </c>
      <c r="C62" s="50">
        <v>170722</v>
      </c>
      <c r="D62" s="79" t="s">
        <v>121</v>
      </c>
      <c r="E62" s="80">
        <f>SUM(F62:G62)</f>
        <v>152533</v>
      </c>
      <c r="F62" s="50">
        <v>152533</v>
      </c>
      <c r="G62" s="79" t="s">
        <v>121</v>
      </c>
      <c r="H62" s="80">
        <f>SUM(I62:J62)</f>
        <v>192596</v>
      </c>
      <c r="I62" s="50">
        <v>192596</v>
      </c>
      <c r="J62" s="79" t="s">
        <v>121</v>
      </c>
      <c r="K62" s="80">
        <f>SUM(L62:M62)</f>
        <v>174795</v>
      </c>
      <c r="L62" s="50">
        <v>174794</v>
      </c>
      <c r="M62" s="50">
        <v>1</v>
      </c>
      <c r="N62" s="80">
        <f>SUM(O62:P62)</f>
        <v>225412</v>
      </c>
      <c r="O62" s="50">
        <v>185656</v>
      </c>
      <c r="P62" s="50">
        <v>39756</v>
      </c>
      <c r="Q62" s="99" t="s">
        <v>305</v>
      </c>
      <c r="R62" s="99" t="s">
        <v>305</v>
      </c>
      <c r="S62" s="99" t="s">
        <v>305</v>
      </c>
      <c r="T62" s="80">
        <f>SUM(U62:V62)</f>
        <v>230115</v>
      </c>
      <c r="U62" s="50">
        <v>222875</v>
      </c>
      <c r="V62" s="50">
        <v>7240</v>
      </c>
      <c r="W62" s="80">
        <f>SUM(X62:Y62)</f>
        <v>149395</v>
      </c>
      <c r="X62" s="50">
        <v>149275</v>
      </c>
      <c r="Y62" s="50">
        <v>120</v>
      </c>
    </row>
    <row r="63" spans="1:25" ht="18.75" customHeight="1">
      <c r="A63" s="104" t="s">
        <v>340</v>
      </c>
      <c r="B63" s="80">
        <f>SUM(C63:D63)</f>
        <v>166258</v>
      </c>
      <c r="C63" s="50">
        <v>166258</v>
      </c>
      <c r="D63" s="79" t="s">
        <v>121</v>
      </c>
      <c r="E63" s="80">
        <f>SUM(F63:G63)</f>
        <v>157631</v>
      </c>
      <c r="F63" s="50">
        <v>157631</v>
      </c>
      <c r="G63" s="79" t="s">
        <v>121</v>
      </c>
      <c r="H63" s="80">
        <f>SUM(I63:J63)</f>
        <v>191479</v>
      </c>
      <c r="I63" s="50">
        <v>191479</v>
      </c>
      <c r="J63" s="79" t="s">
        <v>121</v>
      </c>
      <c r="K63" s="80">
        <f>SUM(L63:M63)</f>
        <v>179851</v>
      </c>
      <c r="L63" s="50">
        <v>179851</v>
      </c>
      <c r="M63" s="79" t="s">
        <v>121</v>
      </c>
      <c r="N63" s="80">
        <f>SUM(O63:P63)</f>
        <v>183235</v>
      </c>
      <c r="O63" s="50">
        <v>183235</v>
      </c>
      <c r="P63" s="79" t="s">
        <v>121</v>
      </c>
      <c r="Q63" s="99" t="s">
        <v>305</v>
      </c>
      <c r="R63" s="99" t="s">
        <v>305</v>
      </c>
      <c r="S63" s="99" t="s">
        <v>305</v>
      </c>
      <c r="T63" s="80">
        <f>SUM(U63:V63)</f>
        <v>230240</v>
      </c>
      <c r="U63" s="50">
        <v>229435</v>
      </c>
      <c r="V63" s="50">
        <v>805</v>
      </c>
      <c r="W63" s="80">
        <f>SUM(X63:Y63)</f>
        <v>160086</v>
      </c>
      <c r="X63" s="50">
        <v>158182</v>
      </c>
      <c r="Y63" s="50">
        <v>1904</v>
      </c>
    </row>
    <row r="64" spans="1:25" ht="18.75" customHeight="1">
      <c r="A64" s="104" t="s">
        <v>341</v>
      </c>
      <c r="B64" s="80">
        <f>SUM(C64:D64)</f>
        <v>170836</v>
      </c>
      <c r="C64" s="50">
        <v>165976</v>
      </c>
      <c r="D64" s="79">
        <v>4860</v>
      </c>
      <c r="E64" s="80">
        <f>SUM(F64:G64)</f>
        <v>156774</v>
      </c>
      <c r="F64" s="50">
        <v>156774</v>
      </c>
      <c r="G64" s="79" t="s">
        <v>121</v>
      </c>
      <c r="H64" s="80">
        <f>SUM(I64:J64)</f>
        <v>199773</v>
      </c>
      <c r="I64" s="50">
        <v>189560</v>
      </c>
      <c r="J64" s="79">
        <v>10213</v>
      </c>
      <c r="K64" s="80">
        <f>SUM(L64:M64)</f>
        <v>192027</v>
      </c>
      <c r="L64" s="50">
        <v>178056</v>
      </c>
      <c r="M64" s="79">
        <v>13971</v>
      </c>
      <c r="N64" s="80">
        <f>SUM(O64:P64)</f>
        <v>206529</v>
      </c>
      <c r="O64" s="50">
        <v>186789</v>
      </c>
      <c r="P64" s="79">
        <v>19740</v>
      </c>
      <c r="Q64" s="99" t="s">
        <v>305</v>
      </c>
      <c r="R64" s="99" t="s">
        <v>305</v>
      </c>
      <c r="S64" s="99" t="s">
        <v>305</v>
      </c>
      <c r="T64" s="80">
        <f>SUM(U64:V64)</f>
        <v>225182</v>
      </c>
      <c r="U64" s="50">
        <v>224377</v>
      </c>
      <c r="V64" s="50">
        <v>805</v>
      </c>
      <c r="W64" s="80">
        <f>SUM(X64:Y64)</f>
        <v>155876</v>
      </c>
      <c r="X64" s="50">
        <v>154258</v>
      </c>
      <c r="Y64" s="50">
        <v>1618</v>
      </c>
    </row>
    <row r="65" spans="1:25" ht="18.75" customHeight="1">
      <c r="A65" s="403" t="s">
        <v>342</v>
      </c>
      <c r="B65" s="40">
        <f>SUM(C65:D65)</f>
        <v>448124</v>
      </c>
      <c r="C65" s="40">
        <v>165903</v>
      </c>
      <c r="D65" s="97">
        <v>282221</v>
      </c>
      <c r="E65" s="40">
        <f>SUM(F65:G65)</f>
        <v>359966</v>
      </c>
      <c r="F65" s="40">
        <v>169069</v>
      </c>
      <c r="G65" s="97">
        <v>190897</v>
      </c>
      <c r="H65" s="40">
        <f>SUM(I65:J65)</f>
        <v>498514</v>
      </c>
      <c r="I65" s="40">
        <v>191712</v>
      </c>
      <c r="J65" s="97">
        <v>306802</v>
      </c>
      <c r="K65" s="40">
        <f>SUM(L65:M65)</f>
        <v>502708</v>
      </c>
      <c r="L65" s="40">
        <v>173764</v>
      </c>
      <c r="M65" s="97">
        <v>328944</v>
      </c>
      <c r="N65" s="40">
        <f>SUM(O65:P65)</f>
        <v>484807</v>
      </c>
      <c r="O65" s="40">
        <v>184084</v>
      </c>
      <c r="P65" s="97">
        <v>300723</v>
      </c>
      <c r="Q65" s="97" t="s">
        <v>305</v>
      </c>
      <c r="R65" s="97" t="s">
        <v>305</v>
      </c>
      <c r="S65" s="97" t="s">
        <v>305</v>
      </c>
      <c r="T65" s="40">
        <f>SUM(U65:V65)</f>
        <v>484996</v>
      </c>
      <c r="U65" s="40">
        <v>218098</v>
      </c>
      <c r="V65" s="40">
        <v>266898</v>
      </c>
      <c r="W65" s="40">
        <f>SUM(X65:Y65)</f>
        <v>360070</v>
      </c>
      <c r="X65" s="40">
        <v>152227</v>
      </c>
      <c r="Y65" s="40">
        <v>207843</v>
      </c>
    </row>
    <row r="66" spans="1:25" ht="18.75" customHeight="1">
      <c r="A66" s="35" t="s">
        <v>304</v>
      </c>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1:25" ht="18.75" customHeight="1">
      <c r="A67" s="35"/>
      <c r="B67" s="70"/>
      <c r="C67" s="70"/>
      <c r="D67" s="70"/>
      <c r="E67" s="70"/>
      <c r="F67" s="70"/>
      <c r="G67" s="70"/>
      <c r="H67" s="70"/>
      <c r="I67" s="70"/>
      <c r="J67" s="70"/>
      <c r="K67" s="70"/>
      <c r="L67" s="70"/>
      <c r="M67" s="70"/>
      <c r="N67" s="70"/>
      <c r="O67" s="70"/>
      <c r="P67" s="70"/>
      <c r="Q67" s="70"/>
      <c r="R67" s="70"/>
      <c r="S67" s="70"/>
      <c r="T67" s="70"/>
      <c r="U67" s="70"/>
      <c r="V67" s="70"/>
      <c r="W67" s="70"/>
      <c r="X67" s="70"/>
      <c r="Y67" s="70"/>
    </row>
    <row r="68" spans="1:25" ht="18.75" customHeight="1">
      <c r="A68" s="1"/>
      <c r="B68" s="3"/>
      <c r="C68" s="3"/>
      <c r="D68" s="3"/>
      <c r="E68" s="3"/>
      <c r="F68" s="3"/>
      <c r="G68" s="3"/>
      <c r="H68" s="3"/>
      <c r="I68" s="3"/>
      <c r="J68" s="3"/>
      <c r="K68" s="3"/>
      <c r="L68" s="3"/>
      <c r="M68" s="3"/>
      <c r="N68" s="3"/>
      <c r="O68" s="3"/>
      <c r="P68" s="3"/>
      <c r="Q68" s="3"/>
      <c r="R68" s="3"/>
      <c r="S68" s="3"/>
      <c r="T68" s="3"/>
      <c r="U68" s="3"/>
      <c r="V68" s="3"/>
      <c r="W68" s="3"/>
      <c r="X68" s="3"/>
      <c r="Y68" s="3"/>
    </row>
  </sheetData>
  <sheetProtection/>
  <mergeCells count="36">
    <mergeCell ref="A3:Y3"/>
    <mergeCell ref="X7:X8"/>
    <mergeCell ref="Y7:Y8"/>
    <mergeCell ref="R7:R8"/>
    <mergeCell ref="S7:S8"/>
    <mergeCell ref="T7:T8"/>
    <mergeCell ref="U7:U8"/>
    <mergeCell ref="V7:V8"/>
    <mergeCell ref="W7:W8"/>
    <mergeCell ref="L7:L8"/>
    <mergeCell ref="M7:M8"/>
    <mergeCell ref="N7:N8"/>
    <mergeCell ref="O7:O8"/>
    <mergeCell ref="P7:P8"/>
    <mergeCell ref="Q7:Q8"/>
    <mergeCell ref="F7:F8"/>
    <mergeCell ref="G7:G8"/>
    <mergeCell ref="H7:H8"/>
    <mergeCell ref="I7:I8"/>
    <mergeCell ref="J7:J8"/>
    <mergeCell ref="K7:K8"/>
    <mergeCell ref="B7:B8"/>
    <mergeCell ref="C7:C8"/>
    <mergeCell ref="D7:D8"/>
    <mergeCell ref="E7:E8"/>
    <mergeCell ref="A7:A8"/>
    <mergeCell ref="T5:V6"/>
    <mergeCell ref="W5:Y6"/>
    <mergeCell ref="B6:D6"/>
    <mergeCell ref="B5:P5"/>
    <mergeCell ref="Q5:S6"/>
    <mergeCell ref="E6:G6"/>
    <mergeCell ref="H6:J6"/>
    <mergeCell ref="K6:M6"/>
    <mergeCell ref="N6:P6"/>
    <mergeCell ref="W1:Y1"/>
  </mergeCells>
  <printOptions horizontalCentered="1"/>
  <pageMargins left="0.5118110236220472" right="0.5118110236220472" top="0.5511811023622047" bottom="0.35433070866141736" header="0" footer="0"/>
  <pageSetup fitToHeight="1" fitToWidth="1" horizontalDpi="600" verticalDpi="600" orientation="landscape" paperSize="8" scale="6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68"/>
  <sheetViews>
    <sheetView zoomScalePageLayoutView="0" workbookViewId="0" topLeftCell="H1">
      <selection activeCell="Q1" sqref="Q1:S1"/>
    </sheetView>
  </sheetViews>
  <sheetFormatPr defaultColWidth="8.796875" defaultRowHeight="18.75" customHeight="1"/>
  <cols>
    <col min="1" max="16384" width="11.8984375" style="0" customWidth="1"/>
  </cols>
  <sheetData>
    <row r="1" spans="1:19" ht="18.75" customHeight="1">
      <c r="A1" s="170" t="s">
        <v>410</v>
      </c>
      <c r="B1" s="30"/>
      <c r="C1" s="30"/>
      <c r="D1" s="30"/>
      <c r="E1" s="3"/>
      <c r="F1" s="3"/>
      <c r="G1" s="3"/>
      <c r="H1" s="3"/>
      <c r="I1" s="3"/>
      <c r="J1" s="3"/>
      <c r="K1" s="3"/>
      <c r="L1" s="3"/>
      <c r="M1" s="3"/>
      <c r="N1" s="3"/>
      <c r="O1" s="3"/>
      <c r="P1" s="3"/>
      <c r="Q1" s="213" t="s">
        <v>409</v>
      </c>
      <c r="R1" s="213"/>
      <c r="S1" s="213"/>
    </row>
    <row r="2" spans="1:19" ht="18.75" customHeight="1">
      <c r="A2" s="3"/>
      <c r="B2" s="3"/>
      <c r="C2" s="3"/>
      <c r="D2" s="3"/>
      <c r="E2" s="3"/>
      <c r="F2" s="3"/>
      <c r="G2" s="3"/>
      <c r="H2" s="3"/>
      <c r="I2" s="3"/>
      <c r="J2" s="3"/>
      <c r="K2" s="3"/>
      <c r="L2" s="3"/>
      <c r="M2" s="3"/>
      <c r="N2" s="3"/>
      <c r="O2" s="3"/>
      <c r="P2" s="3"/>
      <c r="Q2" s="3"/>
      <c r="R2" s="3"/>
      <c r="S2" s="3"/>
    </row>
    <row r="3" spans="1:19" ht="18.75" customHeight="1">
      <c r="A3" s="200" t="s">
        <v>418</v>
      </c>
      <c r="B3" s="200"/>
      <c r="C3" s="200"/>
      <c r="D3" s="200"/>
      <c r="E3" s="200"/>
      <c r="F3" s="200"/>
      <c r="G3" s="200"/>
      <c r="H3" s="200"/>
      <c r="I3" s="200"/>
      <c r="J3" s="200"/>
      <c r="K3" s="200"/>
      <c r="L3" s="200"/>
      <c r="M3" s="200"/>
      <c r="N3" s="200"/>
      <c r="O3" s="200"/>
      <c r="P3" s="200"/>
      <c r="Q3" s="200"/>
      <c r="R3" s="200"/>
      <c r="S3" s="200"/>
    </row>
    <row r="4" spans="1:19" ht="18.75" customHeight="1" thickBot="1">
      <c r="A4" s="70" t="s">
        <v>407</v>
      </c>
      <c r="B4" s="70"/>
      <c r="C4" s="70"/>
      <c r="D4" s="70"/>
      <c r="E4" s="70"/>
      <c r="F4" s="70"/>
      <c r="G4" s="70"/>
      <c r="H4" s="70"/>
      <c r="I4" s="70"/>
      <c r="J4" s="70"/>
      <c r="K4" s="70"/>
      <c r="L4" s="70"/>
      <c r="M4" s="70"/>
      <c r="N4" s="70"/>
      <c r="O4" s="70"/>
      <c r="P4" s="70"/>
      <c r="Q4" s="70"/>
      <c r="R4" s="70"/>
      <c r="S4" s="401" t="s">
        <v>406</v>
      </c>
    </row>
    <row r="5" spans="1:19" ht="18.75" customHeight="1">
      <c r="A5" s="400" t="s">
        <v>405</v>
      </c>
      <c r="B5" s="186" t="s">
        <v>396</v>
      </c>
      <c r="C5" s="220"/>
      <c r="D5" s="277"/>
      <c r="E5" s="258" t="s">
        <v>395</v>
      </c>
      <c r="F5" s="288"/>
      <c r="G5" s="288"/>
      <c r="H5" s="288"/>
      <c r="I5" s="288"/>
      <c r="J5" s="288"/>
      <c r="K5" s="288"/>
      <c r="L5" s="288"/>
      <c r="M5" s="288"/>
      <c r="N5" s="288"/>
      <c r="O5" s="288"/>
      <c r="P5" s="288"/>
      <c r="Q5" s="288"/>
      <c r="R5" s="288"/>
      <c r="S5" s="288"/>
    </row>
    <row r="6" spans="1:19" ht="18.75" customHeight="1">
      <c r="A6" s="85"/>
      <c r="B6" s="408"/>
      <c r="C6" s="279"/>
      <c r="D6" s="280"/>
      <c r="E6" s="292" t="s">
        <v>384</v>
      </c>
      <c r="F6" s="293"/>
      <c r="G6" s="294"/>
      <c r="H6" s="292" t="s">
        <v>383</v>
      </c>
      <c r="I6" s="293"/>
      <c r="J6" s="294"/>
      <c r="K6" s="292" t="s">
        <v>382</v>
      </c>
      <c r="L6" s="293"/>
      <c r="M6" s="294"/>
      <c r="N6" s="248" t="s">
        <v>381</v>
      </c>
      <c r="O6" s="249"/>
      <c r="P6" s="407"/>
      <c r="Q6" s="292" t="s">
        <v>380</v>
      </c>
      <c r="R6" s="293"/>
      <c r="S6" s="293"/>
    </row>
    <row r="7" spans="1:19" ht="18.75" customHeight="1">
      <c r="A7" s="399" t="s">
        <v>379</v>
      </c>
      <c r="B7" s="303" t="s">
        <v>377</v>
      </c>
      <c r="C7" s="291" t="s">
        <v>376</v>
      </c>
      <c r="D7" s="291" t="s">
        <v>375</v>
      </c>
      <c r="E7" s="303" t="s">
        <v>377</v>
      </c>
      <c r="F7" s="291" t="s">
        <v>376</v>
      </c>
      <c r="G7" s="291" t="s">
        <v>375</v>
      </c>
      <c r="H7" s="303" t="s">
        <v>377</v>
      </c>
      <c r="I7" s="291" t="s">
        <v>376</v>
      </c>
      <c r="J7" s="291" t="s">
        <v>375</v>
      </c>
      <c r="K7" s="303" t="s">
        <v>377</v>
      </c>
      <c r="L7" s="291" t="s">
        <v>376</v>
      </c>
      <c r="M7" s="291" t="s">
        <v>375</v>
      </c>
      <c r="N7" s="303" t="s">
        <v>377</v>
      </c>
      <c r="O7" s="291" t="s">
        <v>376</v>
      </c>
      <c r="P7" s="291" t="s">
        <v>375</v>
      </c>
      <c r="Q7" s="303" t="s">
        <v>377</v>
      </c>
      <c r="R7" s="291" t="s">
        <v>376</v>
      </c>
      <c r="S7" s="398" t="s">
        <v>375</v>
      </c>
    </row>
    <row r="8" spans="1:19" ht="18.75" customHeight="1">
      <c r="A8" s="397"/>
      <c r="B8" s="406"/>
      <c r="C8" s="405"/>
      <c r="D8" s="405"/>
      <c r="E8" s="406"/>
      <c r="F8" s="405"/>
      <c r="G8" s="405"/>
      <c r="H8" s="406"/>
      <c r="I8" s="405"/>
      <c r="J8" s="405"/>
      <c r="K8" s="406"/>
      <c r="L8" s="405"/>
      <c r="M8" s="405"/>
      <c r="N8" s="406"/>
      <c r="O8" s="405"/>
      <c r="P8" s="405"/>
      <c r="Q8" s="406"/>
      <c r="R8" s="405"/>
      <c r="S8" s="404"/>
    </row>
    <row r="9" spans="1:19" ht="18.75" customHeight="1">
      <c r="A9" s="156" t="s">
        <v>374</v>
      </c>
      <c r="B9" s="396"/>
      <c r="C9" s="396"/>
      <c r="D9" s="396"/>
      <c r="E9" s="396"/>
      <c r="F9" s="396"/>
      <c r="G9" s="396"/>
      <c r="H9" s="396"/>
      <c r="I9" s="396"/>
      <c r="J9" s="396"/>
      <c r="K9" s="396"/>
      <c r="L9" s="396"/>
      <c r="M9" s="396"/>
      <c r="N9" s="396"/>
      <c r="O9" s="396"/>
      <c r="P9" s="396"/>
      <c r="Q9" s="396"/>
      <c r="R9" s="396"/>
      <c r="S9" s="396"/>
    </row>
    <row r="10" spans="1:19" ht="18.75" customHeight="1">
      <c r="A10" s="135" t="s">
        <v>373</v>
      </c>
      <c r="B10" s="80">
        <f>SUM(C10:D10)</f>
        <v>474081</v>
      </c>
      <c r="C10" s="50">
        <v>346792</v>
      </c>
      <c r="D10" s="50">
        <v>127289</v>
      </c>
      <c r="E10" s="80">
        <f>SUM(F10:G10)</f>
        <v>385092</v>
      </c>
      <c r="F10" s="50">
        <v>287352</v>
      </c>
      <c r="G10" s="50">
        <v>97740</v>
      </c>
      <c r="H10" s="80">
        <f>SUM(I10:J10)</f>
        <v>317720</v>
      </c>
      <c r="I10" s="50">
        <v>250851</v>
      </c>
      <c r="J10" s="50">
        <v>66869</v>
      </c>
      <c r="K10" s="80">
        <f>SUM(L10:M10)</f>
        <v>397730</v>
      </c>
      <c r="L10" s="50">
        <v>303124</v>
      </c>
      <c r="M10" s="50">
        <v>94606</v>
      </c>
      <c r="N10" s="80">
        <f>SUM(O10:P10)</f>
        <v>521796</v>
      </c>
      <c r="O10" s="50">
        <v>362018</v>
      </c>
      <c r="P10" s="50">
        <v>159778</v>
      </c>
      <c r="Q10" s="80">
        <f>SUM(R10:S10)</f>
        <v>327319</v>
      </c>
      <c r="R10" s="50">
        <v>248916</v>
      </c>
      <c r="S10" s="50">
        <v>78403</v>
      </c>
    </row>
    <row r="11" spans="1:19" ht="18.75" customHeight="1">
      <c r="A11" s="104" t="s">
        <v>415</v>
      </c>
      <c r="B11" s="80">
        <f>SUM(C11:D11)</f>
        <v>388436</v>
      </c>
      <c r="C11" s="80">
        <v>280571</v>
      </c>
      <c r="D11" s="80">
        <v>107865</v>
      </c>
      <c r="E11" s="80">
        <f>SUM(F11:G11)</f>
        <v>363750</v>
      </c>
      <c r="F11" s="80">
        <v>277863</v>
      </c>
      <c r="G11" s="80">
        <v>85887</v>
      </c>
      <c r="H11" s="80">
        <f>SUM(I11:J11)</f>
        <v>217927</v>
      </c>
      <c r="I11" s="80">
        <v>202440</v>
      </c>
      <c r="J11" s="80">
        <v>15487</v>
      </c>
      <c r="K11" s="80">
        <f>SUM(L11:M11)</f>
        <v>350364</v>
      </c>
      <c r="L11" s="80">
        <v>265721</v>
      </c>
      <c r="M11" s="80">
        <v>84643</v>
      </c>
      <c r="N11" s="80">
        <f>SUM(O11:P11)</f>
        <v>514030</v>
      </c>
      <c r="O11" s="80">
        <v>356876</v>
      </c>
      <c r="P11" s="80">
        <v>157154</v>
      </c>
      <c r="Q11" s="80">
        <f>SUM(R11:S11)</f>
        <v>351039</v>
      </c>
      <c r="R11" s="80">
        <v>269366</v>
      </c>
      <c r="S11" s="80">
        <v>81673</v>
      </c>
    </row>
    <row r="12" spans="1:19" ht="18.75" customHeight="1">
      <c r="A12" s="102" t="s">
        <v>416</v>
      </c>
      <c r="B12" s="56">
        <f>SUM(C12:D12)</f>
        <v>398147</v>
      </c>
      <c r="C12" s="56">
        <v>288392</v>
      </c>
      <c r="D12" s="56">
        <v>109755</v>
      </c>
      <c r="E12" s="56">
        <f>SUM(F12:G12)</f>
        <v>372949</v>
      </c>
      <c r="F12" s="56">
        <v>280510</v>
      </c>
      <c r="G12" s="56">
        <v>92439</v>
      </c>
      <c r="H12" s="56">
        <f>SUM(I12:J12)</f>
        <v>216090</v>
      </c>
      <c r="I12" s="56">
        <v>196776</v>
      </c>
      <c r="J12" s="56">
        <v>19314</v>
      </c>
      <c r="K12" s="56">
        <f>SUM(L12:M12)</f>
        <v>346871</v>
      </c>
      <c r="L12" s="56">
        <v>267883</v>
      </c>
      <c r="M12" s="56">
        <v>78988</v>
      </c>
      <c r="N12" s="56">
        <f>SUM(O12:P12)</f>
        <v>517165</v>
      </c>
      <c r="O12" s="56">
        <v>358972</v>
      </c>
      <c r="P12" s="56">
        <v>158193</v>
      </c>
      <c r="Q12" s="56">
        <f>SUM(R12:S12)</f>
        <v>374822</v>
      </c>
      <c r="R12" s="56">
        <v>279602</v>
      </c>
      <c r="S12" s="56">
        <v>95220</v>
      </c>
    </row>
    <row r="13" spans="1:19" ht="18.75" customHeight="1">
      <c r="A13" s="78"/>
      <c r="B13" s="80"/>
      <c r="C13" s="80"/>
      <c r="D13" s="80"/>
      <c r="E13" s="80"/>
      <c r="F13" s="80"/>
      <c r="G13" s="80"/>
      <c r="H13" s="80"/>
      <c r="I13" s="80"/>
      <c r="J13" s="80"/>
      <c r="K13" s="80"/>
      <c r="L13" s="80"/>
      <c r="M13" s="80"/>
      <c r="N13" s="80"/>
      <c r="O13" s="80"/>
      <c r="P13" s="80"/>
      <c r="Q13" s="80"/>
      <c r="R13" s="80"/>
      <c r="S13" s="80"/>
    </row>
    <row r="14" spans="1:19" ht="18.75" customHeight="1">
      <c r="A14" s="135" t="s">
        <v>306</v>
      </c>
      <c r="B14" s="80">
        <f>SUM(C14:D14)</f>
        <v>278617</v>
      </c>
      <c r="C14" s="50">
        <v>278413</v>
      </c>
      <c r="D14" s="79">
        <v>204</v>
      </c>
      <c r="E14" s="80">
        <f>SUM(F14:G14)</f>
        <v>292578</v>
      </c>
      <c r="F14" s="50">
        <v>276754</v>
      </c>
      <c r="G14" s="50">
        <v>15824</v>
      </c>
      <c r="H14" s="80">
        <f>SUM(I14:J14)</f>
        <v>207629</v>
      </c>
      <c r="I14" s="50">
        <v>198850</v>
      </c>
      <c r="J14" s="50">
        <v>8779</v>
      </c>
      <c r="K14" s="80">
        <f>SUM(L14:M14)</f>
        <v>271082</v>
      </c>
      <c r="L14" s="50">
        <v>270889</v>
      </c>
      <c r="M14" s="50">
        <v>193</v>
      </c>
      <c r="N14" s="80">
        <f>SUM(O14:P14)</f>
        <v>353649</v>
      </c>
      <c r="O14" s="50">
        <v>353479</v>
      </c>
      <c r="P14" s="79">
        <v>170</v>
      </c>
      <c r="Q14" s="80">
        <f>SUM(R14:S14)</f>
        <v>310465</v>
      </c>
      <c r="R14" s="50">
        <v>269799</v>
      </c>
      <c r="S14" s="50">
        <v>40666</v>
      </c>
    </row>
    <row r="15" spans="1:19" ht="18.75" customHeight="1">
      <c r="A15" s="104" t="s">
        <v>332</v>
      </c>
      <c r="B15" s="80">
        <f>SUM(C15:D15)</f>
        <v>290329</v>
      </c>
      <c r="C15" s="50">
        <v>281699</v>
      </c>
      <c r="D15" s="50">
        <v>8630</v>
      </c>
      <c r="E15" s="80">
        <f>SUM(F15:G15)</f>
        <v>279536</v>
      </c>
      <c r="F15" s="50">
        <v>278969</v>
      </c>
      <c r="G15" s="50">
        <v>567</v>
      </c>
      <c r="H15" s="80">
        <f>SUM(I15:J15)</f>
        <v>198808</v>
      </c>
      <c r="I15" s="50">
        <v>198146</v>
      </c>
      <c r="J15" s="79">
        <v>662</v>
      </c>
      <c r="K15" s="80">
        <f>SUM(L15:M15)</f>
        <v>268919</v>
      </c>
      <c r="L15" s="50">
        <v>268903</v>
      </c>
      <c r="M15" s="50">
        <v>16</v>
      </c>
      <c r="N15" s="80">
        <f>SUM(O15:P15)</f>
        <v>360044</v>
      </c>
      <c r="O15" s="50">
        <v>360044</v>
      </c>
      <c r="P15" s="79" t="s">
        <v>121</v>
      </c>
      <c r="Q15" s="80">
        <f>SUM(R15:S15)</f>
        <v>274768</v>
      </c>
      <c r="R15" s="50">
        <v>273463</v>
      </c>
      <c r="S15" s="50">
        <v>1305</v>
      </c>
    </row>
    <row r="16" spans="1:19" ht="18.75" customHeight="1">
      <c r="A16" s="104" t="s">
        <v>333</v>
      </c>
      <c r="B16" s="80">
        <f>SUM(C16:D16)</f>
        <v>294741</v>
      </c>
      <c r="C16" s="50">
        <v>294248</v>
      </c>
      <c r="D16" s="79">
        <v>493</v>
      </c>
      <c r="E16" s="80">
        <f>SUM(F16:G16)</f>
        <v>337864</v>
      </c>
      <c r="F16" s="50">
        <v>278873</v>
      </c>
      <c r="G16" s="50">
        <v>58991</v>
      </c>
      <c r="H16" s="80">
        <f>SUM(I16:J16)</f>
        <v>190441</v>
      </c>
      <c r="I16" s="50">
        <v>190441</v>
      </c>
      <c r="J16" s="79" t="s">
        <v>121</v>
      </c>
      <c r="K16" s="80">
        <f>SUM(L16:M16)</f>
        <v>285369</v>
      </c>
      <c r="L16" s="50">
        <v>265330</v>
      </c>
      <c r="M16" s="50">
        <v>20039</v>
      </c>
      <c r="N16" s="80">
        <f>SUM(O16:P16)</f>
        <v>549998</v>
      </c>
      <c r="O16" s="50">
        <v>376811</v>
      </c>
      <c r="P16" s="50">
        <v>173187</v>
      </c>
      <c r="Q16" s="80">
        <f>SUM(R16:S16)</f>
        <v>319858</v>
      </c>
      <c r="R16" s="50">
        <v>270851</v>
      </c>
      <c r="S16" s="50">
        <v>49007</v>
      </c>
    </row>
    <row r="17" spans="1:19" ht="18.75" customHeight="1">
      <c r="A17" s="104" t="s">
        <v>334</v>
      </c>
      <c r="B17" s="80">
        <f>SUM(C17:D17)</f>
        <v>305837</v>
      </c>
      <c r="C17" s="50">
        <v>300343</v>
      </c>
      <c r="D17" s="79">
        <v>5494</v>
      </c>
      <c r="E17" s="80">
        <f>SUM(F17:G17)</f>
        <v>294346</v>
      </c>
      <c r="F17" s="50">
        <v>286315</v>
      </c>
      <c r="G17" s="50">
        <v>8031</v>
      </c>
      <c r="H17" s="80">
        <f>SUM(I17:J17)</f>
        <v>185439</v>
      </c>
      <c r="I17" s="50">
        <v>185314</v>
      </c>
      <c r="J17" s="79">
        <v>125</v>
      </c>
      <c r="K17" s="80">
        <f>SUM(L17:M17)</f>
        <v>272751</v>
      </c>
      <c r="L17" s="50">
        <v>272085</v>
      </c>
      <c r="M17" s="50">
        <v>666</v>
      </c>
      <c r="N17" s="80">
        <f>SUM(O17:P17)</f>
        <v>382433</v>
      </c>
      <c r="O17" s="50">
        <v>382433</v>
      </c>
      <c r="P17" s="79" t="s">
        <v>121</v>
      </c>
      <c r="Q17" s="80">
        <f>SUM(R17:S17)</f>
        <v>308035</v>
      </c>
      <c r="R17" s="50">
        <v>286210</v>
      </c>
      <c r="S17" s="50">
        <v>21825</v>
      </c>
    </row>
    <row r="18" spans="1:19" ht="18.75" customHeight="1">
      <c r="A18" s="393"/>
      <c r="B18" s="80"/>
      <c r="C18" s="44"/>
      <c r="D18" s="44"/>
      <c r="E18" s="80"/>
      <c r="F18" s="44"/>
      <c r="G18" s="44"/>
      <c r="H18" s="80"/>
      <c r="I18" s="44"/>
      <c r="J18" s="44"/>
      <c r="K18" s="80"/>
      <c r="L18" s="44"/>
      <c r="M18" s="44"/>
      <c r="N18" s="80"/>
      <c r="O18" s="44"/>
      <c r="P18" s="44"/>
      <c r="Q18" s="80"/>
      <c r="R18" s="44"/>
      <c r="S18" s="44"/>
    </row>
    <row r="19" spans="1:19" ht="18.75" customHeight="1">
      <c r="A19" s="104" t="s">
        <v>335</v>
      </c>
      <c r="B19" s="80">
        <f>SUM(C19:D19)</f>
        <v>284364</v>
      </c>
      <c r="C19" s="50">
        <v>281736</v>
      </c>
      <c r="D19" s="79">
        <v>2628</v>
      </c>
      <c r="E19" s="80">
        <f>SUM(F19:G19)</f>
        <v>283165</v>
      </c>
      <c r="F19" s="50">
        <v>281781</v>
      </c>
      <c r="G19" s="50">
        <v>1384</v>
      </c>
      <c r="H19" s="80">
        <f>SUM(I19:J19)</f>
        <v>186168</v>
      </c>
      <c r="I19" s="50">
        <v>186052</v>
      </c>
      <c r="J19" s="79">
        <v>116</v>
      </c>
      <c r="K19" s="80">
        <f>SUM(L19:M19)</f>
        <v>271167</v>
      </c>
      <c r="L19" s="50">
        <v>269839</v>
      </c>
      <c r="M19" s="50">
        <v>1328</v>
      </c>
      <c r="N19" s="80">
        <f>SUM(O19:P19)</f>
        <v>364941</v>
      </c>
      <c r="O19" s="50">
        <v>364941</v>
      </c>
      <c r="P19" s="79" t="s">
        <v>121</v>
      </c>
      <c r="Q19" s="80">
        <f>SUM(R19:S19)</f>
        <v>286714</v>
      </c>
      <c r="R19" s="50">
        <v>283957</v>
      </c>
      <c r="S19" s="50">
        <v>2757</v>
      </c>
    </row>
    <row r="20" spans="1:19" ht="18.75" customHeight="1">
      <c r="A20" s="104" t="s">
        <v>336</v>
      </c>
      <c r="B20" s="80">
        <f>SUM(C20:D20)</f>
        <v>716195</v>
      </c>
      <c r="C20" s="50">
        <v>293625</v>
      </c>
      <c r="D20" s="50">
        <v>422570</v>
      </c>
      <c r="E20" s="80">
        <f>SUM(F20:G20)</f>
        <v>611397</v>
      </c>
      <c r="F20" s="50">
        <v>279494</v>
      </c>
      <c r="G20" s="50">
        <v>331903</v>
      </c>
      <c r="H20" s="80">
        <f>SUM(I20:J20)</f>
        <v>197093</v>
      </c>
      <c r="I20" s="50">
        <v>196077</v>
      </c>
      <c r="J20" s="50">
        <v>1016</v>
      </c>
      <c r="K20" s="80">
        <f>SUM(L20:M20)</f>
        <v>470370</v>
      </c>
      <c r="L20" s="50">
        <v>266613</v>
      </c>
      <c r="M20" s="50">
        <v>203757</v>
      </c>
      <c r="N20" s="80">
        <f>SUM(O20:P20)</f>
        <v>1101060</v>
      </c>
      <c r="O20" s="50">
        <v>351634</v>
      </c>
      <c r="P20" s="50">
        <v>749426</v>
      </c>
      <c r="Q20" s="80">
        <f>SUM(R20:S20)</f>
        <v>614084</v>
      </c>
      <c r="R20" s="50">
        <v>282644</v>
      </c>
      <c r="S20" s="50">
        <v>331440</v>
      </c>
    </row>
    <row r="21" spans="1:19" ht="18.75" customHeight="1">
      <c r="A21" s="104" t="s">
        <v>337</v>
      </c>
      <c r="B21" s="80">
        <f>SUM(C21:D21)</f>
        <v>500306</v>
      </c>
      <c r="C21" s="50">
        <v>292084</v>
      </c>
      <c r="D21" s="50">
        <v>208222</v>
      </c>
      <c r="E21" s="80">
        <f>SUM(F21:G21)</f>
        <v>353031</v>
      </c>
      <c r="F21" s="50">
        <v>281113</v>
      </c>
      <c r="G21" s="50">
        <v>71918</v>
      </c>
      <c r="H21" s="80">
        <f>SUM(I21:J21)</f>
        <v>198170</v>
      </c>
      <c r="I21" s="50">
        <v>198170</v>
      </c>
      <c r="J21" s="79" t="s">
        <v>121</v>
      </c>
      <c r="K21" s="80">
        <f>SUM(L21:M21)</f>
        <v>423843</v>
      </c>
      <c r="L21" s="50">
        <v>265372</v>
      </c>
      <c r="M21" s="50">
        <v>158471</v>
      </c>
      <c r="N21" s="80">
        <f>SUM(O21:P21)</f>
        <v>355858</v>
      </c>
      <c r="O21" s="50">
        <v>355727</v>
      </c>
      <c r="P21" s="79">
        <v>131</v>
      </c>
      <c r="Q21" s="80">
        <f>SUM(R21:S21)</f>
        <v>355923</v>
      </c>
      <c r="R21" s="50">
        <v>284488</v>
      </c>
      <c r="S21" s="50">
        <v>71435</v>
      </c>
    </row>
    <row r="22" spans="1:19" ht="18.75" customHeight="1">
      <c r="A22" s="104" t="s">
        <v>338</v>
      </c>
      <c r="B22" s="80">
        <f>SUM(C22:D22)</f>
        <v>305556</v>
      </c>
      <c r="C22" s="50">
        <v>295029</v>
      </c>
      <c r="D22" s="50">
        <v>10527</v>
      </c>
      <c r="E22" s="80">
        <f>SUM(F22:G22)</f>
        <v>318438</v>
      </c>
      <c r="F22" s="50">
        <v>279547</v>
      </c>
      <c r="G22" s="50">
        <v>38891</v>
      </c>
      <c r="H22" s="80">
        <f>SUM(I22:J22)</f>
        <v>299247</v>
      </c>
      <c r="I22" s="50">
        <v>204805</v>
      </c>
      <c r="J22" s="79">
        <v>94442</v>
      </c>
      <c r="K22" s="80">
        <f>SUM(L22:M22)</f>
        <v>289469</v>
      </c>
      <c r="L22" s="50">
        <v>266313</v>
      </c>
      <c r="M22" s="50">
        <v>23156</v>
      </c>
      <c r="N22" s="80">
        <f>SUM(O22:P22)</f>
        <v>351176</v>
      </c>
      <c r="O22" s="50">
        <v>351176</v>
      </c>
      <c r="P22" s="79" t="s">
        <v>121</v>
      </c>
      <c r="Q22" s="80">
        <f>SUM(R22:S22)</f>
        <v>330897</v>
      </c>
      <c r="R22" s="50">
        <v>278953</v>
      </c>
      <c r="S22" s="50">
        <v>51944</v>
      </c>
    </row>
    <row r="23" spans="1:19" ht="18.75" customHeight="1">
      <c r="A23" s="393"/>
      <c r="B23" s="80"/>
      <c r="C23" s="44"/>
      <c r="D23" s="44"/>
      <c r="E23" s="80"/>
      <c r="F23" s="44"/>
      <c r="G23" s="44"/>
      <c r="H23" s="80"/>
      <c r="I23" s="44"/>
      <c r="J23" s="44"/>
      <c r="K23" s="80"/>
      <c r="L23" s="44"/>
      <c r="M23" s="44"/>
      <c r="N23" s="80"/>
      <c r="O23" s="44"/>
      <c r="P23" s="44"/>
      <c r="Q23" s="80"/>
      <c r="R23" s="44"/>
      <c r="S23" s="44"/>
    </row>
    <row r="24" spans="1:19" ht="18.75" customHeight="1">
      <c r="A24" s="104" t="s">
        <v>339</v>
      </c>
      <c r="B24" s="80">
        <f>SUM(C24:D24)</f>
        <v>288405</v>
      </c>
      <c r="C24" s="50">
        <v>287175</v>
      </c>
      <c r="D24" s="50">
        <v>1230</v>
      </c>
      <c r="E24" s="80">
        <f>SUM(F24:G24)</f>
        <v>278445</v>
      </c>
      <c r="F24" s="50">
        <v>276763</v>
      </c>
      <c r="G24" s="50">
        <v>1682</v>
      </c>
      <c r="H24" s="80">
        <f>SUM(I24:J24)</f>
        <v>189546</v>
      </c>
      <c r="I24" s="50">
        <v>189546</v>
      </c>
      <c r="J24" s="79" t="s">
        <v>121</v>
      </c>
      <c r="K24" s="80">
        <f>SUM(L24:M24)</f>
        <v>267403</v>
      </c>
      <c r="L24" s="50">
        <v>267403</v>
      </c>
      <c r="M24" s="79" t="s">
        <v>121</v>
      </c>
      <c r="N24" s="80">
        <f>SUM(O24:P24)</f>
        <v>347634</v>
      </c>
      <c r="O24" s="50">
        <v>347634</v>
      </c>
      <c r="P24" s="79" t="s">
        <v>121</v>
      </c>
      <c r="Q24" s="80">
        <f>SUM(R24:S24)</f>
        <v>282739</v>
      </c>
      <c r="R24" s="50">
        <v>278029</v>
      </c>
      <c r="S24" s="50">
        <v>4710</v>
      </c>
    </row>
    <row r="25" spans="1:19" ht="18.75" customHeight="1">
      <c r="A25" s="104" t="s">
        <v>340</v>
      </c>
      <c r="B25" s="80">
        <f>SUM(C25:D25)</f>
        <v>290129</v>
      </c>
      <c r="C25" s="50">
        <v>286129</v>
      </c>
      <c r="D25" s="50">
        <v>4000</v>
      </c>
      <c r="E25" s="80">
        <f>SUM(F25:G25)</f>
        <v>295104</v>
      </c>
      <c r="F25" s="50">
        <v>280110</v>
      </c>
      <c r="G25" s="50">
        <v>14994</v>
      </c>
      <c r="H25" s="80">
        <f>SUM(I25:J25)</f>
        <v>198602</v>
      </c>
      <c r="I25" s="50">
        <v>198602</v>
      </c>
      <c r="J25" s="79" t="s">
        <v>121</v>
      </c>
      <c r="K25" s="80">
        <f>SUM(L25:M25)</f>
        <v>274085</v>
      </c>
      <c r="L25" s="50">
        <v>267594</v>
      </c>
      <c r="M25" s="79">
        <v>6491</v>
      </c>
      <c r="N25" s="80">
        <f>SUM(O25:P25)</f>
        <v>394693</v>
      </c>
      <c r="O25" s="50">
        <v>351691</v>
      </c>
      <c r="P25" s="79">
        <v>43002</v>
      </c>
      <c r="Q25" s="80">
        <f>SUM(R25:S25)</f>
        <v>292225</v>
      </c>
      <c r="R25" s="50">
        <v>280718</v>
      </c>
      <c r="S25" s="50">
        <v>11507</v>
      </c>
    </row>
    <row r="26" spans="1:19" ht="18.75" customHeight="1">
      <c r="A26" s="104" t="s">
        <v>341</v>
      </c>
      <c r="B26" s="80">
        <f>SUM(C26:D26)</f>
        <v>282201</v>
      </c>
      <c r="C26" s="50">
        <v>278665</v>
      </c>
      <c r="D26" s="50">
        <v>3536</v>
      </c>
      <c r="E26" s="80">
        <f>SUM(F26:G26)</f>
        <v>300442</v>
      </c>
      <c r="F26" s="50">
        <v>284331</v>
      </c>
      <c r="G26" s="50">
        <v>16111</v>
      </c>
      <c r="H26" s="80">
        <f>SUM(I26:J26)</f>
        <v>212083</v>
      </c>
      <c r="I26" s="50">
        <v>212083</v>
      </c>
      <c r="J26" s="79" t="s">
        <v>121</v>
      </c>
      <c r="K26" s="80">
        <f>SUM(L26:M26)</f>
        <v>267986</v>
      </c>
      <c r="L26" s="50">
        <v>267986</v>
      </c>
      <c r="M26" s="79" t="s">
        <v>121</v>
      </c>
      <c r="N26" s="80">
        <f>SUM(O26:P26)</f>
        <v>366046</v>
      </c>
      <c r="O26" s="50">
        <v>359015</v>
      </c>
      <c r="P26" s="79">
        <v>7031</v>
      </c>
      <c r="Q26" s="80">
        <f>SUM(R26:S26)</f>
        <v>323577</v>
      </c>
      <c r="R26" s="50">
        <v>282545</v>
      </c>
      <c r="S26" s="50">
        <v>41032</v>
      </c>
    </row>
    <row r="27" spans="1:19" ht="18.75" customHeight="1">
      <c r="A27" s="104" t="s">
        <v>342</v>
      </c>
      <c r="B27" s="80">
        <f>SUM(C27:D27)</f>
        <v>938792</v>
      </c>
      <c r="C27" s="50">
        <v>291435</v>
      </c>
      <c r="D27" s="50">
        <v>647357</v>
      </c>
      <c r="E27" s="80">
        <f>SUM(F27:G27)</f>
        <v>830922</v>
      </c>
      <c r="F27" s="50">
        <v>282123</v>
      </c>
      <c r="G27" s="50">
        <v>548799</v>
      </c>
      <c r="H27" s="80">
        <f>SUM(I27:J27)</f>
        <v>339023</v>
      </c>
      <c r="I27" s="50">
        <v>204939</v>
      </c>
      <c r="J27" s="79">
        <v>134084</v>
      </c>
      <c r="K27" s="80">
        <f>SUM(L27:M27)</f>
        <v>787517</v>
      </c>
      <c r="L27" s="50">
        <v>266521</v>
      </c>
      <c r="M27" s="79">
        <v>520996</v>
      </c>
      <c r="N27" s="80">
        <f>SUM(O27:P27)</f>
        <v>1281004</v>
      </c>
      <c r="O27" s="50">
        <v>354293</v>
      </c>
      <c r="P27" s="79">
        <v>926711</v>
      </c>
      <c r="Q27" s="80">
        <f>SUM(R27:S27)</f>
        <v>797381</v>
      </c>
      <c r="R27" s="50">
        <v>283187</v>
      </c>
      <c r="S27" s="50">
        <v>514194</v>
      </c>
    </row>
    <row r="28" spans="1:19" ht="18.75" customHeight="1">
      <c r="A28" s="156" t="s">
        <v>5</v>
      </c>
      <c r="B28" s="80"/>
      <c r="C28" s="44"/>
      <c r="D28" s="44"/>
      <c r="E28" s="80"/>
      <c r="F28" s="44"/>
      <c r="G28" s="44"/>
      <c r="H28" s="80"/>
      <c r="I28" s="44"/>
      <c r="J28" s="44"/>
      <c r="K28" s="80"/>
      <c r="L28" s="44"/>
      <c r="M28" s="44"/>
      <c r="N28" s="80"/>
      <c r="O28" s="44"/>
      <c r="P28" s="44"/>
      <c r="Q28" s="80"/>
      <c r="R28" s="395"/>
      <c r="S28" s="395"/>
    </row>
    <row r="29" spans="1:19" ht="18.75" customHeight="1">
      <c r="A29" s="135" t="s">
        <v>373</v>
      </c>
      <c r="B29" s="80">
        <f>SUM(C29:D29)</f>
        <v>679150</v>
      </c>
      <c r="C29" s="50">
        <v>475446</v>
      </c>
      <c r="D29" s="50">
        <v>203704</v>
      </c>
      <c r="E29" s="80">
        <f>SUM(F29:G29)</f>
        <v>481519</v>
      </c>
      <c r="F29" s="50">
        <v>353097</v>
      </c>
      <c r="G29" s="50">
        <v>128422</v>
      </c>
      <c r="H29" s="80">
        <f>SUM(I29:J29)</f>
        <v>427870</v>
      </c>
      <c r="I29" s="50">
        <v>315756</v>
      </c>
      <c r="J29" s="50">
        <v>112114</v>
      </c>
      <c r="K29" s="80">
        <f>SUM(L29:M29)</f>
        <v>545851</v>
      </c>
      <c r="L29" s="50">
        <v>421924</v>
      </c>
      <c r="M29" s="50">
        <v>123927</v>
      </c>
      <c r="N29" s="80">
        <f>SUM(O29:P29)</f>
        <v>604087</v>
      </c>
      <c r="O29" s="50">
        <v>416164</v>
      </c>
      <c r="P29" s="50">
        <v>187923</v>
      </c>
      <c r="Q29" s="80">
        <f>SUM(R29:S29)</f>
        <v>395299</v>
      </c>
      <c r="R29" s="50">
        <v>300385</v>
      </c>
      <c r="S29" s="50">
        <v>94914</v>
      </c>
    </row>
    <row r="30" spans="1:19" ht="18.75" customHeight="1">
      <c r="A30" s="104" t="s">
        <v>415</v>
      </c>
      <c r="B30" s="80">
        <f>SUM(C30:D30)</f>
        <v>635459</v>
      </c>
      <c r="C30" s="80">
        <v>442941</v>
      </c>
      <c r="D30" s="80">
        <v>192518</v>
      </c>
      <c r="E30" s="80">
        <f>SUM(F30:G30)</f>
        <v>466555</v>
      </c>
      <c r="F30" s="80">
        <v>352244</v>
      </c>
      <c r="G30" s="80">
        <v>114311</v>
      </c>
      <c r="H30" s="80">
        <f>SUM(I30:J30)</f>
        <v>271595</v>
      </c>
      <c r="I30" s="80">
        <v>248068</v>
      </c>
      <c r="J30" s="80">
        <v>23527</v>
      </c>
      <c r="K30" s="80">
        <f>SUM(L30:M30)</f>
        <v>498834</v>
      </c>
      <c r="L30" s="80">
        <v>387369</v>
      </c>
      <c r="M30" s="80">
        <v>111465</v>
      </c>
      <c r="N30" s="80">
        <f>SUM(O30:P30)</f>
        <v>614307</v>
      </c>
      <c r="O30" s="80">
        <v>424295</v>
      </c>
      <c r="P30" s="80">
        <v>190012</v>
      </c>
      <c r="Q30" s="80">
        <f>SUM(R30:S30)</f>
        <v>441610</v>
      </c>
      <c r="R30" s="80">
        <v>334265</v>
      </c>
      <c r="S30" s="80">
        <v>107345</v>
      </c>
    </row>
    <row r="31" spans="1:19" ht="18.75" customHeight="1">
      <c r="A31" s="102" t="s">
        <v>416</v>
      </c>
      <c r="B31" s="56">
        <f>SUM(C31:D31)</f>
        <v>660402</v>
      </c>
      <c r="C31" s="56">
        <v>463249</v>
      </c>
      <c r="D31" s="56">
        <v>197153</v>
      </c>
      <c r="E31" s="56">
        <f>SUM(F31:G31)</f>
        <v>477876</v>
      </c>
      <c r="F31" s="56">
        <v>354368</v>
      </c>
      <c r="G31" s="56">
        <v>123508</v>
      </c>
      <c r="H31" s="56">
        <f>SUM(I31:J31)</f>
        <v>265131</v>
      </c>
      <c r="I31" s="56">
        <v>232833</v>
      </c>
      <c r="J31" s="56">
        <v>32298</v>
      </c>
      <c r="K31" s="56">
        <f>SUM(L31:M31)</f>
        <v>489580</v>
      </c>
      <c r="L31" s="56">
        <v>388109</v>
      </c>
      <c r="M31" s="56">
        <v>101471</v>
      </c>
      <c r="N31" s="56">
        <f>SUM(O31:P31)</f>
        <v>612233</v>
      </c>
      <c r="O31" s="56">
        <v>420506</v>
      </c>
      <c r="P31" s="56">
        <v>191727</v>
      </c>
      <c r="Q31" s="56">
        <f>SUM(R31:S31)</f>
        <v>464821</v>
      </c>
      <c r="R31" s="56">
        <v>344747</v>
      </c>
      <c r="S31" s="56">
        <v>120074</v>
      </c>
    </row>
    <row r="32" spans="1:19" ht="18.75" customHeight="1">
      <c r="A32" s="78"/>
      <c r="B32" s="80"/>
      <c r="C32" s="44"/>
      <c r="D32" s="44"/>
      <c r="E32" s="80"/>
      <c r="F32" s="44"/>
      <c r="G32" s="44"/>
      <c r="H32" s="80"/>
      <c r="I32" s="44"/>
      <c r="J32" s="44"/>
      <c r="K32" s="80"/>
      <c r="L32" s="44"/>
      <c r="M32" s="44"/>
      <c r="N32" s="80"/>
      <c r="O32" s="44"/>
      <c r="P32" s="44"/>
      <c r="Q32" s="80"/>
      <c r="R32" s="44"/>
      <c r="S32" s="44"/>
    </row>
    <row r="33" spans="1:19" ht="18.75" customHeight="1">
      <c r="A33" s="135" t="s">
        <v>306</v>
      </c>
      <c r="B33" s="80">
        <f>SUM(C33:D33)</f>
        <v>451507</v>
      </c>
      <c r="C33" s="50">
        <v>451507</v>
      </c>
      <c r="D33" s="79" t="s">
        <v>121</v>
      </c>
      <c r="E33" s="80">
        <f>SUM(F33:G33)</f>
        <v>376244</v>
      </c>
      <c r="F33" s="50">
        <v>352392</v>
      </c>
      <c r="G33" s="50">
        <v>23852</v>
      </c>
      <c r="H33" s="80">
        <f>SUM(I33:J33)</f>
        <v>256869</v>
      </c>
      <c r="I33" s="50">
        <v>244563</v>
      </c>
      <c r="J33" s="50">
        <v>12306</v>
      </c>
      <c r="K33" s="80">
        <f>SUM(L33:M33)</f>
        <v>391269</v>
      </c>
      <c r="L33" s="50">
        <v>391234</v>
      </c>
      <c r="M33" s="50">
        <v>35</v>
      </c>
      <c r="N33" s="80">
        <f>SUM(O33:P33)</f>
        <v>423329</v>
      </c>
      <c r="O33" s="50">
        <v>423075</v>
      </c>
      <c r="P33" s="79">
        <v>254</v>
      </c>
      <c r="Q33" s="80">
        <f>SUM(R33:S33)</f>
        <v>385961</v>
      </c>
      <c r="R33" s="50">
        <v>337961</v>
      </c>
      <c r="S33" s="50">
        <v>48000</v>
      </c>
    </row>
    <row r="34" spans="1:19" ht="18.75" customHeight="1">
      <c r="A34" s="104" t="s">
        <v>332</v>
      </c>
      <c r="B34" s="80">
        <f>SUM(C34:D34)</f>
        <v>448272</v>
      </c>
      <c r="C34" s="50">
        <v>447743</v>
      </c>
      <c r="D34" s="79">
        <v>529</v>
      </c>
      <c r="E34" s="80">
        <f>SUM(F34:G34)</f>
        <v>355708</v>
      </c>
      <c r="F34" s="50">
        <v>354861</v>
      </c>
      <c r="G34" s="50">
        <v>847</v>
      </c>
      <c r="H34" s="80">
        <f>SUM(I34:J34)</f>
        <v>236126</v>
      </c>
      <c r="I34" s="50">
        <v>234600</v>
      </c>
      <c r="J34" s="79">
        <v>1526</v>
      </c>
      <c r="K34" s="80">
        <f>SUM(L34:M34)</f>
        <v>392668</v>
      </c>
      <c r="L34" s="50">
        <v>392668</v>
      </c>
      <c r="M34" s="79" t="s">
        <v>121</v>
      </c>
      <c r="N34" s="80">
        <f>SUM(O34:P34)</f>
        <v>428792</v>
      </c>
      <c r="O34" s="50">
        <v>428792</v>
      </c>
      <c r="P34" s="79" t="s">
        <v>121</v>
      </c>
      <c r="Q34" s="80">
        <f>SUM(R34:S34)</f>
        <v>341530</v>
      </c>
      <c r="R34" s="50">
        <v>340168</v>
      </c>
      <c r="S34" s="50">
        <v>1362</v>
      </c>
    </row>
    <row r="35" spans="1:19" ht="18.75" customHeight="1">
      <c r="A35" s="104" t="s">
        <v>333</v>
      </c>
      <c r="B35" s="80">
        <f>SUM(C35:D35)</f>
        <v>466965</v>
      </c>
      <c r="C35" s="50">
        <v>465964</v>
      </c>
      <c r="D35" s="79">
        <v>1001</v>
      </c>
      <c r="E35" s="80">
        <f>SUM(F35:G35)</f>
        <v>438016</v>
      </c>
      <c r="F35" s="50">
        <v>357037</v>
      </c>
      <c r="G35" s="50">
        <v>80979</v>
      </c>
      <c r="H35" s="80">
        <f>SUM(I35:J35)</f>
        <v>230996</v>
      </c>
      <c r="I35" s="50">
        <v>230996</v>
      </c>
      <c r="J35" s="79" t="s">
        <v>121</v>
      </c>
      <c r="K35" s="80">
        <f>SUM(L35:M35)</f>
        <v>418567</v>
      </c>
      <c r="L35" s="50">
        <v>382771</v>
      </c>
      <c r="M35" s="50">
        <v>35796</v>
      </c>
      <c r="N35" s="80">
        <f>SUM(O35:P35)</f>
        <v>656599</v>
      </c>
      <c r="O35" s="50">
        <v>448565</v>
      </c>
      <c r="P35" s="50">
        <v>208034</v>
      </c>
      <c r="Q35" s="80">
        <f>SUM(R35:S35)</f>
        <v>390736</v>
      </c>
      <c r="R35" s="50">
        <v>339855</v>
      </c>
      <c r="S35" s="50">
        <v>50881</v>
      </c>
    </row>
    <row r="36" spans="1:19" ht="18.75" customHeight="1">
      <c r="A36" s="104" t="s">
        <v>334</v>
      </c>
      <c r="B36" s="80">
        <f>SUM(C36:D36)</f>
        <v>473574</v>
      </c>
      <c r="C36" s="50">
        <v>471225</v>
      </c>
      <c r="D36" s="79">
        <v>2349</v>
      </c>
      <c r="E36" s="80">
        <f>SUM(F36:G36)</f>
        <v>378303</v>
      </c>
      <c r="F36" s="50">
        <v>364239</v>
      </c>
      <c r="G36" s="50">
        <v>14064</v>
      </c>
      <c r="H36" s="80">
        <f>SUM(I36:J36)</f>
        <v>221627</v>
      </c>
      <c r="I36" s="50">
        <v>221386</v>
      </c>
      <c r="J36" s="79">
        <v>241</v>
      </c>
      <c r="K36" s="80">
        <f>SUM(L36:M36)</f>
        <v>399664</v>
      </c>
      <c r="L36" s="50">
        <v>398653</v>
      </c>
      <c r="M36" s="79">
        <v>1011</v>
      </c>
      <c r="N36" s="80">
        <f>SUM(O36:P36)</f>
        <v>458559</v>
      </c>
      <c r="O36" s="50">
        <v>458559</v>
      </c>
      <c r="P36" s="79" t="s">
        <v>121</v>
      </c>
      <c r="Q36" s="80">
        <f>SUM(R36:S36)</f>
        <v>378921</v>
      </c>
      <c r="R36" s="50">
        <v>349850</v>
      </c>
      <c r="S36" s="50">
        <v>29071</v>
      </c>
    </row>
    <row r="37" spans="1:19" ht="18.75" customHeight="1">
      <c r="A37" s="393"/>
      <c r="B37" s="80"/>
      <c r="C37" s="44"/>
      <c r="D37" s="44"/>
      <c r="E37" s="80"/>
      <c r="F37" s="44"/>
      <c r="G37" s="44"/>
      <c r="H37" s="80"/>
      <c r="I37" s="44"/>
      <c r="J37" s="44"/>
      <c r="K37" s="80"/>
      <c r="L37" s="44"/>
      <c r="M37" s="44"/>
      <c r="N37" s="80"/>
      <c r="O37" s="44"/>
      <c r="P37" s="44"/>
      <c r="Q37" s="80"/>
      <c r="R37" s="44"/>
      <c r="S37" s="44"/>
    </row>
    <row r="38" spans="1:19" ht="18.75" customHeight="1">
      <c r="A38" s="104" t="s">
        <v>335</v>
      </c>
      <c r="B38" s="80">
        <f>SUM(C38:D38)</f>
        <v>450663</v>
      </c>
      <c r="C38" s="50">
        <v>449925</v>
      </c>
      <c r="D38" s="79">
        <v>738</v>
      </c>
      <c r="E38" s="80">
        <f>SUM(F38:G38)</f>
        <v>358979</v>
      </c>
      <c r="F38" s="50">
        <v>357640</v>
      </c>
      <c r="G38" s="50">
        <v>1339</v>
      </c>
      <c r="H38" s="80">
        <f>SUM(I38:J38)</f>
        <v>221026</v>
      </c>
      <c r="I38" s="50">
        <v>220845</v>
      </c>
      <c r="J38" s="79">
        <v>181</v>
      </c>
      <c r="K38" s="80">
        <f>SUM(L38:M38)</f>
        <v>390984</v>
      </c>
      <c r="L38" s="50">
        <v>389152</v>
      </c>
      <c r="M38" s="79">
        <v>1832</v>
      </c>
      <c r="N38" s="80">
        <f>SUM(O38:P38)</f>
        <v>440873</v>
      </c>
      <c r="O38" s="50">
        <v>440873</v>
      </c>
      <c r="P38" s="79" t="s">
        <v>121</v>
      </c>
      <c r="Q38" s="80">
        <f>SUM(R38:S38)</f>
        <v>349284</v>
      </c>
      <c r="R38" s="50">
        <v>347052</v>
      </c>
      <c r="S38" s="50">
        <v>2232</v>
      </c>
    </row>
    <row r="39" spans="1:19" ht="18.75" customHeight="1">
      <c r="A39" s="104" t="s">
        <v>336</v>
      </c>
      <c r="B39" s="80">
        <f>SUM(C39:D39)</f>
        <v>1309473</v>
      </c>
      <c r="C39" s="50">
        <v>480383</v>
      </c>
      <c r="D39" s="50">
        <v>829090</v>
      </c>
      <c r="E39" s="80">
        <f>SUM(F39:G39)</f>
        <v>829194</v>
      </c>
      <c r="F39" s="50">
        <v>351456</v>
      </c>
      <c r="G39" s="50">
        <v>477738</v>
      </c>
      <c r="H39" s="80">
        <f>SUM(I39:J39)</f>
        <v>230092</v>
      </c>
      <c r="I39" s="50">
        <v>228401</v>
      </c>
      <c r="J39" s="50">
        <v>1691</v>
      </c>
      <c r="K39" s="80">
        <f>SUM(L39:M39)</f>
        <v>710587</v>
      </c>
      <c r="L39" s="50">
        <v>388328</v>
      </c>
      <c r="M39" s="50">
        <v>322259</v>
      </c>
      <c r="N39" s="80">
        <f>SUM(O39:P39)</f>
        <v>1324473</v>
      </c>
      <c r="O39" s="50">
        <v>407664</v>
      </c>
      <c r="P39" s="50">
        <v>916809</v>
      </c>
      <c r="Q39" s="80">
        <f>SUM(R39:S39)</f>
        <v>770517</v>
      </c>
      <c r="R39" s="50">
        <v>345627</v>
      </c>
      <c r="S39" s="50">
        <v>424890</v>
      </c>
    </row>
    <row r="40" spans="1:19" ht="18.75" customHeight="1">
      <c r="A40" s="104" t="s">
        <v>337</v>
      </c>
      <c r="B40" s="80">
        <f>SUM(C40:D40)</f>
        <v>778854</v>
      </c>
      <c r="C40" s="50">
        <v>462832</v>
      </c>
      <c r="D40" s="50">
        <v>316022</v>
      </c>
      <c r="E40" s="80">
        <f>SUM(F40:G40)</f>
        <v>419359</v>
      </c>
      <c r="F40" s="50">
        <v>354686</v>
      </c>
      <c r="G40" s="50">
        <v>64673</v>
      </c>
      <c r="H40" s="80">
        <f>SUM(I40:J40)</f>
        <v>230977</v>
      </c>
      <c r="I40" s="50">
        <v>230977</v>
      </c>
      <c r="J40" s="79" t="s">
        <v>121</v>
      </c>
      <c r="K40" s="80">
        <f>SUM(L40:M40)</f>
        <v>538028</v>
      </c>
      <c r="L40" s="50">
        <v>386491</v>
      </c>
      <c r="M40" s="50">
        <v>151537</v>
      </c>
      <c r="N40" s="80">
        <f>SUM(O40:P40)</f>
        <v>415577</v>
      </c>
      <c r="O40" s="50">
        <v>415403</v>
      </c>
      <c r="P40" s="79">
        <v>174</v>
      </c>
      <c r="Q40" s="80">
        <f>SUM(R40:S40)</f>
        <v>438095</v>
      </c>
      <c r="R40" s="50">
        <v>347519</v>
      </c>
      <c r="S40" s="50">
        <v>90576</v>
      </c>
    </row>
    <row r="41" spans="1:19" ht="18.75" customHeight="1">
      <c r="A41" s="104" t="s">
        <v>338</v>
      </c>
      <c r="B41" s="80">
        <f>SUM(C41:D41)</f>
        <v>461826</v>
      </c>
      <c r="C41" s="50">
        <v>461377</v>
      </c>
      <c r="D41" s="50">
        <v>449</v>
      </c>
      <c r="E41" s="80">
        <f>SUM(F41:G41)</f>
        <v>401437</v>
      </c>
      <c r="F41" s="50">
        <v>350961</v>
      </c>
      <c r="G41" s="50">
        <v>50476</v>
      </c>
      <c r="H41" s="80">
        <f>SUM(I41:J41)</f>
        <v>399792</v>
      </c>
      <c r="I41" s="50">
        <v>239013</v>
      </c>
      <c r="J41" s="79">
        <v>160779</v>
      </c>
      <c r="K41" s="80">
        <f>SUM(L41:M41)</f>
        <v>311811</v>
      </c>
      <c r="L41" s="50">
        <v>287748</v>
      </c>
      <c r="M41" s="50">
        <v>24063</v>
      </c>
      <c r="N41" s="80">
        <f>SUM(O41:P41)</f>
        <v>406992</v>
      </c>
      <c r="O41" s="50">
        <v>406992</v>
      </c>
      <c r="P41" s="79" t="s">
        <v>121</v>
      </c>
      <c r="Q41" s="80">
        <f>SUM(R41:S41)</f>
        <v>396064</v>
      </c>
      <c r="R41" s="50">
        <v>341405</v>
      </c>
      <c r="S41" s="50">
        <v>54659</v>
      </c>
    </row>
    <row r="42" spans="1:19" ht="18.75" customHeight="1">
      <c r="A42" s="393"/>
      <c r="B42" s="80"/>
      <c r="C42" s="44"/>
      <c r="D42" s="44"/>
      <c r="E42" s="80"/>
      <c r="F42" s="44"/>
      <c r="G42" s="44"/>
      <c r="H42" s="80"/>
      <c r="I42" s="44"/>
      <c r="J42" s="44"/>
      <c r="K42" s="80"/>
      <c r="L42" s="44"/>
      <c r="M42" s="44"/>
      <c r="N42" s="80"/>
      <c r="O42" s="44"/>
      <c r="P42" s="44"/>
      <c r="Q42" s="80"/>
      <c r="R42" s="44"/>
      <c r="S42" s="44"/>
    </row>
    <row r="43" spans="1:19" ht="18.75" customHeight="1">
      <c r="A43" s="104" t="s">
        <v>339</v>
      </c>
      <c r="B43" s="80">
        <f>SUM(C43:D43)</f>
        <v>466015</v>
      </c>
      <c r="C43" s="50">
        <v>465058</v>
      </c>
      <c r="D43" s="50">
        <v>957</v>
      </c>
      <c r="E43" s="80">
        <f>SUM(F43:G43)</f>
        <v>349717</v>
      </c>
      <c r="F43" s="50">
        <v>347725</v>
      </c>
      <c r="G43" s="50">
        <v>1992</v>
      </c>
      <c r="H43" s="80">
        <f>SUM(I43:J43)</f>
        <v>227613</v>
      </c>
      <c r="I43" s="50">
        <v>227613</v>
      </c>
      <c r="J43" s="79" t="s">
        <v>121</v>
      </c>
      <c r="K43" s="80">
        <f>SUM(L43:M43)</f>
        <v>386339</v>
      </c>
      <c r="L43" s="50">
        <v>386339</v>
      </c>
      <c r="M43" s="79" t="s">
        <v>121</v>
      </c>
      <c r="N43" s="80">
        <f>SUM(O43:P43)</f>
        <v>400182</v>
      </c>
      <c r="O43" s="50">
        <v>400182</v>
      </c>
      <c r="P43" s="79" t="s">
        <v>121</v>
      </c>
      <c r="Q43" s="80">
        <f>SUM(R43:S43)</f>
        <v>346869</v>
      </c>
      <c r="R43" s="50">
        <v>342719</v>
      </c>
      <c r="S43" s="50">
        <v>4150</v>
      </c>
    </row>
    <row r="44" spans="1:19" ht="18.75" customHeight="1">
      <c r="A44" s="104" t="s">
        <v>340</v>
      </c>
      <c r="B44" s="80">
        <f>SUM(C44:D44)</f>
        <v>465937</v>
      </c>
      <c r="C44" s="50">
        <v>465250</v>
      </c>
      <c r="D44" s="50">
        <v>687</v>
      </c>
      <c r="E44" s="80">
        <f>SUM(F44:G44)</f>
        <v>376948</v>
      </c>
      <c r="F44" s="50">
        <v>351933</v>
      </c>
      <c r="G44" s="50">
        <v>25015</v>
      </c>
      <c r="H44" s="80">
        <f>SUM(I44:J44)</f>
        <v>235117</v>
      </c>
      <c r="I44" s="50">
        <v>235117</v>
      </c>
      <c r="J44" s="79" t="s">
        <v>121</v>
      </c>
      <c r="K44" s="80">
        <f>SUM(L44:M44)</f>
        <v>398168</v>
      </c>
      <c r="L44" s="50">
        <v>384740</v>
      </c>
      <c r="M44" s="79">
        <v>13428</v>
      </c>
      <c r="N44" s="80">
        <f>SUM(O44:P44)</f>
        <v>468066</v>
      </c>
      <c r="O44" s="50">
        <v>405839</v>
      </c>
      <c r="P44" s="79">
        <v>62227</v>
      </c>
      <c r="Q44" s="80">
        <f>SUM(R44:S44)</f>
        <v>361193</v>
      </c>
      <c r="R44" s="50">
        <v>345647</v>
      </c>
      <c r="S44" s="50">
        <v>15546</v>
      </c>
    </row>
    <row r="45" spans="1:19" ht="18.75" customHeight="1">
      <c r="A45" s="104" t="s">
        <v>341</v>
      </c>
      <c r="B45" s="80">
        <f>SUM(C45:D45)</f>
        <v>468174</v>
      </c>
      <c r="C45" s="50">
        <v>467660</v>
      </c>
      <c r="D45" s="50">
        <v>514</v>
      </c>
      <c r="E45" s="80">
        <f>SUM(F45:G45)</f>
        <v>384995</v>
      </c>
      <c r="F45" s="50">
        <v>356441</v>
      </c>
      <c r="G45" s="50">
        <v>28554</v>
      </c>
      <c r="H45" s="80">
        <f>SUM(I45:J45)</f>
        <v>242806</v>
      </c>
      <c r="I45" s="50">
        <v>242806</v>
      </c>
      <c r="J45" s="79" t="s">
        <v>121</v>
      </c>
      <c r="K45" s="80">
        <f>SUM(L45:M45)</f>
        <v>386283</v>
      </c>
      <c r="L45" s="50">
        <v>386283</v>
      </c>
      <c r="M45" s="79" t="s">
        <v>121</v>
      </c>
      <c r="N45" s="80">
        <f>SUM(O45:P45)</f>
        <v>414910</v>
      </c>
      <c r="O45" s="50">
        <v>410224</v>
      </c>
      <c r="P45" s="79">
        <v>4686</v>
      </c>
      <c r="Q45" s="80">
        <f>SUM(R45:S45)</f>
        <v>407641</v>
      </c>
      <c r="R45" s="50">
        <v>349536</v>
      </c>
      <c r="S45" s="50">
        <v>58105</v>
      </c>
    </row>
    <row r="46" spans="1:19" ht="18.75" customHeight="1">
      <c r="A46" s="104" t="s">
        <v>342</v>
      </c>
      <c r="B46" s="80">
        <f>SUM(C46:D46)</f>
        <v>1699419</v>
      </c>
      <c r="C46" s="50">
        <v>470922</v>
      </c>
      <c r="D46" s="50">
        <v>1228497</v>
      </c>
      <c r="E46" s="80">
        <f>SUM(F46:G46)</f>
        <v>1064904</v>
      </c>
      <c r="F46" s="50">
        <v>353166</v>
      </c>
      <c r="G46" s="50">
        <v>711738</v>
      </c>
      <c r="H46" s="80">
        <f>SUM(I46:J46)</f>
        <v>473857</v>
      </c>
      <c r="I46" s="50">
        <v>238875</v>
      </c>
      <c r="J46" s="79">
        <v>234982</v>
      </c>
      <c r="K46" s="80">
        <f>SUM(L46:M46)</f>
        <v>1042376</v>
      </c>
      <c r="L46" s="50">
        <v>383294</v>
      </c>
      <c r="M46" s="79">
        <v>659082</v>
      </c>
      <c r="N46" s="80">
        <f>SUM(O46:P46)</f>
        <v>1500175</v>
      </c>
      <c r="O46" s="50">
        <v>402011</v>
      </c>
      <c r="P46" s="79">
        <v>1098164</v>
      </c>
      <c r="Q46" s="80">
        <f>SUM(R46:S46)</f>
        <v>996507</v>
      </c>
      <c r="R46" s="50">
        <v>348837</v>
      </c>
      <c r="S46" s="50">
        <v>647670</v>
      </c>
    </row>
    <row r="47" spans="1:19" ht="18.75" customHeight="1">
      <c r="A47" s="156" t="s">
        <v>6</v>
      </c>
      <c r="B47" s="80"/>
      <c r="C47" s="44"/>
      <c r="D47" s="44"/>
      <c r="E47" s="80"/>
      <c r="F47" s="44"/>
      <c r="G47" s="44"/>
      <c r="H47" s="80"/>
      <c r="I47" s="44"/>
      <c r="J47" s="44"/>
      <c r="K47" s="80"/>
      <c r="L47" s="44"/>
      <c r="M47" s="44"/>
      <c r="N47" s="80"/>
      <c r="O47" s="44"/>
      <c r="P47" s="44"/>
      <c r="Q47" s="80"/>
      <c r="R47" s="395"/>
      <c r="S47" s="395"/>
    </row>
    <row r="48" spans="1:19" ht="18.75" customHeight="1">
      <c r="A48" s="135" t="s">
        <v>373</v>
      </c>
      <c r="B48" s="80">
        <f>SUM(C48:D48)</f>
        <v>315458</v>
      </c>
      <c r="C48" s="50">
        <v>247277</v>
      </c>
      <c r="D48" s="50">
        <v>68181</v>
      </c>
      <c r="E48" s="80">
        <f>SUM(F48:G48)</f>
        <v>306780</v>
      </c>
      <c r="F48" s="50">
        <v>233958</v>
      </c>
      <c r="G48" s="50">
        <v>72822</v>
      </c>
      <c r="H48" s="80">
        <f>SUM(I48:J48)</f>
        <v>223885</v>
      </c>
      <c r="I48" s="50">
        <v>195559</v>
      </c>
      <c r="J48" s="50">
        <v>28326</v>
      </c>
      <c r="K48" s="80">
        <f>SUM(L48:M48)</f>
        <v>353377</v>
      </c>
      <c r="L48" s="50">
        <v>267551</v>
      </c>
      <c r="M48" s="50">
        <v>85826</v>
      </c>
      <c r="N48" s="80">
        <f>SUM(O48:P48)</f>
        <v>386720</v>
      </c>
      <c r="O48" s="50">
        <v>273140</v>
      </c>
      <c r="P48" s="50">
        <v>113580</v>
      </c>
      <c r="Q48" s="80">
        <f>SUM(R48:S48)</f>
        <v>259826</v>
      </c>
      <c r="R48" s="50">
        <v>195544</v>
      </c>
      <c r="S48" s="50">
        <v>64282</v>
      </c>
    </row>
    <row r="49" spans="1:19" ht="18.75" customHeight="1">
      <c r="A49" s="104" t="s">
        <v>415</v>
      </c>
      <c r="B49" s="80">
        <f>SUM(C49:D49)</f>
        <v>248350</v>
      </c>
      <c r="C49" s="80">
        <v>188491</v>
      </c>
      <c r="D49" s="80">
        <v>59859</v>
      </c>
      <c r="E49" s="80">
        <f>SUM(F49:G49)</f>
        <v>280818</v>
      </c>
      <c r="F49" s="80">
        <v>217860</v>
      </c>
      <c r="G49" s="80">
        <v>62958</v>
      </c>
      <c r="H49" s="80">
        <f>SUM(I49:J49)</f>
        <v>173468</v>
      </c>
      <c r="I49" s="80">
        <v>164641</v>
      </c>
      <c r="J49" s="80">
        <v>8827</v>
      </c>
      <c r="K49" s="80">
        <f>SUM(L49:M49)</f>
        <v>309207</v>
      </c>
      <c r="L49" s="80">
        <v>232000</v>
      </c>
      <c r="M49" s="80">
        <v>77207</v>
      </c>
      <c r="N49" s="80">
        <f>SUM(O49:P49)</f>
        <v>392063</v>
      </c>
      <c r="O49" s="80">
        <v>274874</v>
      </c>
      <c r="P49" s="80">
        <v>117189</v>
      </c>
      <c r="Q49" s="80">
        <f>SUM(R49:S49)</f>
        <v>235350</v>
      </c>
      <c r="R49" s="80">
        <v>186469</v>
      </c>
      <c r="S49" s="80">
        <v>48881</v>
      </c>
    </row>
    <row r="50" spans="1:19" ht="18.75" customHeight="1">
      <c r="A50" s="102" t="s">
        <v>416</v>
      </c>
      <c r="B50" s="56">
        <f>SUM(C50:D50)</f>
        <v>257013</v>
      </c>
      <c r="C50" s="56">
        <v>194292</v>
      </c>
      <c r="D50" s="56">
        <v>62721</v>
      </c>
      <c r="E50" s="56">
        <f>SUM(F50:G50)</f>
        <v>287121</v>
      </c>
      <c r="F50" s="56">
        <v>220096</v>
      </c>
      <c r="G50" s="56">
        <v>67025</v>
      </c>
      <c r="H50" s="56">
        <f>SUM(I50:J50)</f>
        <v>180704</v>
      </c>
      <c r="I50" s="56">
        <v>170759</v>
      </c>
      <c r="J50" s="56">
        <v>9945</v>
      </c>
      <c r="K50" s="56">
        <f>SUM(L50:M50)</f>
        <v>308230</v>
      </c>
      <c r="L50" s="56">
        <v>235329</v>
      </c>
      <c r="M50" s="56">
        <v>72901</v>
      </c>
      <c r="N50" s="56">
        <f>SUM(O50:P50)</f>
        <v>403448</v>
      </c>
      <c r="O50" s="56">
        <v>285367</v>
      </c>
      <c r="P50" s="56">
        <v>118081</v>
      </c>
      <c r="Q50" s="56">
        <f>SUM(R50:S50)</f>
        <v>240288</v>
      </c>
      <c r="R50" s="56">
        <v>182221</v>
      </c>
      <c r="S50" s="56">
        <v>58067</v>
      </c>
    </row>
    <row r="51" spans="1:19" ht="18.75" customHeight="1">
      <c r="A51" s="78"/>
      <c r="B51" s="80"/>
      <c r="C51" s="50"/>
      <c r="D51" s="50"/>
      <c r="E51" s="80"/>
      <c r="F51" s="50"/>
      <c r="G51" s="50"/>
      <c r="H51" s="80"/>
      <c r="I51" s="50"/>
      <c r="J51" s="50"/>
      <c r="K51" s="80"/>
      <c r="L51" s="50"/>
      <c r="M51" s="50"/>
      <c r="N51" s="80"/>
      <c r="O51" s="50"/>
      <c r="P51" s="50"/>
      <c r="Q51" s="80"/>
      <c r="R51" s="50"/>
      <c r="S51" s="50"/>
    </row>
    <row r="52" spans="1:19" ht="18.75" customHeight="1">
      <c r="A52" s="135" t="s">
        <v>306</v>
      </c>
      <c r="B52" s="80">
        <f>SUM(C52:D52)</f>
        <v>184118</v>
      </c>
      <c r="C52" s="50">
        <v>183803</v>
      </c>
      <c r="D52" s="79">
        <v>315</v>
      </c>
      <c r="E52" s="80">
        <f>SUM(F52:G52)</f>
        <v>224784</v>
      </c>
      <c r="F52" s="50">
        <v>215465</v>
      </c>
      <c r="G52" s="50">
        <v>9319</v>
      </c>
      <c r="H52" s="80">
        <f>SUM(I52:J52)</f>
        <v>168304</v>
      </c>
      <c r="I52" s="50">
        <v>162342</v>
      </c>
      <c r="J52" s="50">
        <v>5962</v>
      </c>
      <c r="K52" s="80">
        <f>SUM(L52:M52)</f>
        <v>237804</v>
      </c>
      <c r="L52" s="50">
        <v>237567</v>
      </c>
      <c r="M52" s="50">
        <v>237</v>
      </c>
      <c r="N52" s="80">
        <f>SUM(O52:P52)</f>
        <v>272453</v>
      </c>
      <c r="O52" s="50">
        <v>272382</v>
      </c>
      <c r="P52" s="79">
        <v>71</v>
      </c>
      <c r="Q52" s="80">
        <f>SUM(R52:S52)</f>
        <v>207246</v>
      </c>
      <c r="R52" s="50">
        <v>176606</v>
      </c>
      <c r="S52" s="50">
        <v>30640</v>
      </c>
    </row>
    <row r="53" spans="1:19" ht="18.75" customHeight="1">
      <c r="A53" s="104" t="s">
        <v>332</v>
      </c>
      <c r="B53" s="80">
        <f>SUM(C53:D53)</f>
        <v>201587</v>
      </c>
      <c r="C53" s="50">
        <v>188405</v>
      </c>
      <c r="D53" s="50">
        <v>13182</v>
      </c>
      <c r="E53" s="80">
        <f>SUM(F53:G53)</f>
        <v>218953</v>
      </c>
      <c r="F53" s="50">
        <v>218609</v>
      </c>
      <c r="G53" s="50">
        <v>344</v>
      </c>
      <c r="H53" s="80">
        <f>SUM(I53:J53)</f>
        <v>171840</v>
      </c>
      <c r="I53" s="50">
        <v>171803</v>
      </c>
      <c r="J53" s="79">
        <v>37</v>
      </c>
      <c r="K53" s="80">
        <f>SUM(L53:M53)</f>
        <v>234574</v>
      </c>
      <c r="L53" s="50">
        <v>234553</v>
      </c>
      <c r="M53" s="50">
        <v>21</v>
      </c>
      <c r="N53" s="80">
        <f>SUM(O53:P53)</f>
        <v>279964</v>
      </c>
      <c r="O53" s="50">
        <v>279964</v>
      </c>
      <c r="P53" s="79" t="s">
        <v>121</v>
      </c>
      <c r="Q53" s="80">
        <f>SUM(R53:S53)</f>
        <v>184123</v>
      </c>
      <c r="R53" s="50">
        <v>182894</v>
      </c>
      <c r="S53" s="50">
        <v>1229</v>
      </c>
    </row>
    <row r="54" spans="1:19" ht="18.75" customHeight="1">
      <c r="A54" s="104" t="s">
        <v>333</v>
      </c>
      <c r="B54" s="80">
        <f>SUM(C54:D54)</f>
        <v>197674</v>
      </c>
      <c r="C54" s="50">
        <v>197467</v>
      </c>
      <c r="D54" s="79">
        <v>207</v>
      </c>
      <c r="E54" s="80">
        <f>SUM(F54:G54)</f>
        <v>256697</v>
      </c>
      <c r="F54" s="50">
        <v>215525</v>
      </c>
      <c r="G54" s="50">
        <v>41172</v>
      </c>
      <c r="H54" s="80">
        <f>SUM(I54:J54)</f>
        <v>159469</v>
      </c>
      <c r="I54" s="50">
        <v>159469</v>
      </c>
      <c r="J54" s="79" t="s">
        <v>121</v>
      </c>
      <c r="K54" s="80">
        <f>SUM(L54:M54)</f>
        <v>248505</v>
      </c>
      <c r="L54" s="50">
        <v>232827</v>
      </c>
      <c r="M54" s="50">
        <v>15678</v>
      </c>
      <c r="N54" s="80">
        <f>SUM(O54:P54)</f>
        <v>421505</v>
      </c>
      <c r="O54" s="50">
        <v>290322</v>
      </c>
      <c r="P54" s="50">
        <v>131183</v>
      </c>
      <c r="Q54" s="80">
        <f>SUM(R54:S54)</f>
        <v>222058</v>
      </c>
      <c r="R54" s="50">
        <v>175637</v>
      </c>
      <c r="S54" s="50">
        <v>46421</v>
      </c>
    </row>
    <row r="55" spans="1:19" ht="18.75" customHeight="1">
      <c r="A55" s="104" t="s">
        <v>334</v>
      </c>
      <c r="B55" s="80">
        <f>SUM(C55:D55)</f>
        <v>219333</v>
      </c>
      <c r="C55" s="50">
        <v>212218</v>
      </c>
      <c r="D55" s="79">
        <v>7115</v>
      </c>
      <c r="E55" s="80">
        <f>SUM(F55:G55)</f>
        <v>223864</v>
      </c>
      <c r="F55" s="50">
        <v>220898</v>
      </c>
      <c r="G55" s="50">
        <v>2966</v>
      </c>
      <c r="H55" s="80">
        <f>SUM(I55:J55)</f>
        <v>157937</v>
      </c>
      <c r="I55" s="50">
        <v>157900</v>
      </c>
      <c r="J55" s="79">
        <v>37</v>
      </c>
      <c r="K55" s="80">
        <f>SUM(L55:M55)</f>
        <v>238328</v>
      </c>
      <c r="L55" s="50">
        <v>237755</v>
      </c>
      <c r="M55" s="50">
        <v>573</v>
      </c>
      <c r="N55" s="80">
        <f>SUM(O55:P55)</f>
        <v>290582</v>
      </c>
      <c r="O55" s="50">
        <v>290582</v>
      </c>
      <c r="P55" s="79" t="s">
        <v>121</v>
      </c>
      <c r="Q55" s="80">
        <f>SUM(R55:S55)</f>
        <v>197798</v>
      </c>
      <c r="R55" s="50">
        <v>187242</v>
      </c>
      <c r="S55" s="50">
        <v>10556</v>
      </c>
    </row>
    <row r="56" spans="1:19" ht="18.75" customHeight="1">
      <c r="A56" s="393"/>
      <c r="B56" s="80"/>
      <c r="C56" s="44"/>
      <c r="D56" s="44"/>
      <c r="E56" s="80"/>
      <c r="F56" s="44"/>
      <c r="G56" s="44"/>
      <c r="H56" s="80"/>
      <c r="I56" s="44"/>
      <c r="J56" s="44"/>
      <c r="K56" s="80"/>
      <c r="L56" s="44"/>
      <c r="M56" s="44"/>
      <c r="N56" s="80"/>
      <c r="O56" s="44"/>
      <c r="P56" s="44"/>
      <c r="Q56" s="80"/>
      <c r="R56" s="44"/>
      <c r="S56" s="44"/>
    </row>
    <row r="57" spans="1:19" ht="18.75" customHeight="1">
      <c r="A57" s="104" t="s">
        <v>335</v>
      </c>
      <c r="B57" s="80">
        <f>SUM(C57:D57)</f>
        <v>195907</v>
      </c>
      <c r="C57" s="50">
        <v>192273</v>
      </c>
      <c r="D57" s="79">
        <v>3634</v>
      </c>
      <c r="E57" s="80">
        <f>SUM(F57:G57)</f>
        <v>220004</v>
      </c>
      <c r="F57" s="50">
        <v>218582</v>
      </c>
      <c r="G57" s="50">
        <v>1422</v>
      </c>
      <c r="H57" s="80">
        <f>SUM(I57:J57)</f>
        <v>159728</v>
      </c>
      <c r="I57" s="50">
        <v>159661</v>
      </c>
      <c r="J57" s="79">
        <v>67</v>
      </c>
      <c r="K57" s="80">
        <f>SUM(L57:M57)</f>
        <v>239222</v>
      </c>
      <c r="L57" s="50">
        <v>238029</v>
      </c>
      <c r="M57" s="50">
        <v>1193</v>
      </c>
      <c r="N57" s="80">
        <f>SUM(O57:P57)</f>
        <v>274621</v>
      </c>
      <c r="O57" s="50">
        <v>274621</v>
      </c>
      <c r="P57" s="79" t="s">
        <v>121</v>
      </c>
      <c r="Q57" s="80">
        <f>SUM(R57:S57)</f>
        <v>189011</v>
      </c>
      <c r="R57" s="50">
        <v>185434</v>
      </c>
      <c r="S57" s="50">
        <v>3577</v>
      </c>
    </row>
    <row r="58" spans="1:19" ht="18.75" customHeight="1">
      <c r="A58" s="104" t="s">
        <v>336</v>
      </c>
      <c r="B58" s="80">
        <f>SUM(C58:D58)</f>
        <v>401498</v>
      </c>
      <c r="C58" s="50">
        <v>194562</v>
      </c>
      <c r="D58" s="50">
        <v>206936</v>
      </c>
      <c r="E58" s="80">
        <f>SUM(F58:G58)</f>
        <v>433298</v>
      </c>
      <c r="F58" s="50">
        <v>220648</v>
      </c>
      <c r="G58" s="50">
        <v>212650</v>
      </c>
      <c r="H58" s="80">
        <f>SUM(I58:J58)</f>
        <v>174741</v>
      </c>
      <c r="I58" s="50">
        <v>174182</v>
      </c>
      <c r="J58" s="50">
        <v>559</v>
      </c>
      <c r="K58" s="80">
        <f>SUM(L58:M58)</f>
        <v>406388</v>
      </c>
      <c r="L58" s="50">
        <v>234194</v>
      </c>
      <c r="M58" s="50">
        <v>172194</v>
      </c>
      <c r="N58" s="80">
        <f>SUM(O58:P58)</f>
        <v>834159</v>
      </c>
      <c r="O58" s="50">
        <v>284698</v>
      </c>
      <c r="P58" s="50">
        <v>549461</v>
      </c>
      <c r="Q58" s="80">
        <f>SUM(R58:S58)</f>
        <v>370102</v>
      </c>
      <c r="R58" s="50">
        <v>184412</v>
      </c>
      <c r="S58" s="50">
        <v>185690</v>
      </c>
    </row>
    <row r="59" spans="1:19" ht="18.75" customHeight="1">
      <c r="A59" s="104" t="s">
        <v>337</v>
      </c>
      <c r="B59" s="80">
        <f>SUM(C59:D59)</f>
        <v>350887</v>
      </c>
      <c r="C59" s="50">
        <v>200491</v>
      </c>
      <c r="D59" s="50">
        <v>150396</v>
      </c>
      <c r="E59" s="80">
        <f>SUM(F59:G59)</f>
        <v>298851</v>
      </c>
      <c r="F59" s="50">
        <v>221014</v>
      </c>
      <c r="G59" s="50">
        <v>77837</v>
      </c>
      <c r="H59" s="80">
        <f>SUM(I59:J59)</f>
        <v>175947</v>
      </c>
      <c r="I59" s="50">
        <v>175947</v>
      </c>
      <c r="J59" s="79" t="s">
        <v>121</v>
      </c>
      <c r="K59" s="80">
        <f>SUM(L59:M59)</f>
        <v>393358</v>
      </c>
      <c r="L59" s="50">
        <v>233036</v>
      </c>
      <c r="M59" s="50">
        <v>160322</v>
      </c>
      <c r="N59" s="80">
        <f>SUM(O59:P59)</f>
        <v>284504</v>
      </c>
      <c r="O59" s="50">
        <v>284424</v>
      </c>
      <c r="P59" s="79">
        <v>80</v>
      </c>
      <c r="Q59" s="80">
        <f>SUM(R59:S59)</f>
        <v>227959</v>
      </c>
      <c r="R59" s="50">
        <v>186331</v>
      </c>
      <c r="S59" s="50">
        <v>41628</v>
      </c>
    </row>
    <row r="60" spans="1:19" ht="18.75" customHeight="1">
      <c r="A60" s="104" t="s">
        <v>338</v>
      </c>
      <c r="B60" s="80">
        <f>SUM(C60:D60)</f>
        <v>222428</v>
      </c>
      <c r="C60" s="50">
        <v>206540</v>
      </c>
      <c r="D60" s="50">
        <v>15888</v>
      </c>
      <c r="E60" s="80">
        <f>SUM(F60:G60)</f>
        <v>250266</v>
      </c>
      <c r="F60" s="50">
        <v>220890</v>
      </c>
      <c r="G60" s="50">
        <v>29376</v>
      </c>
      <c r="H60" s="80">
        <f>SUM(I60:J60)</f>
        <v>230676</v>
      </c>
      <c r="I60" s="50">
        <v>181475</v>
      </c>
      <c r="J60" s="79">
        <v>49201</v>
      </c>
      <c r="K60" s="80">
        <f>SUM(L60:M60)</f>
        <v>256619</v>
      </c>
      <c r="L60" s="50">
        <v>233707</v>
      </c>
      <c r="M60" s="50">
        <v>22912</v>
      </c>
      <c r="N60" s="80">
        <f>SUM(O60:P60)</f>
        <v>284120</v>
      </c>
      <c r="O60" s="50">
        <v>284120</v>
      </c>
      <c r="P60" s="79" t="s">
        <v>121</v>
      </c>
      <c r="Q60" s="80">
        <f>SUM(R60:S60)</f>
        <v>228972</v>
      </c>
      <c r="R60" s="50">
        <v>181275</v>
      </c>
      <c r="S60" s="50">
        <v>47697</v>
      </c>
    </row>
    <row r="61" spans="1:19" ht="18.75" customHeight="1">
      <c r="A61" s="393"/>
      <c r="B61" s="80"/>
      <c r="C61" s="44"/>
      <c r="D61" s="44"/>
      <c r="E61" s="80"/>
      <c r="F61" s="44"/>
      <c r="G61" s="44"/>
      <c r="H61" s="80"/>
      <c r="I61" s="44"/>
      <c r="J61" s="44"/>
      <c r="K61" s="80"/>
      <c r="L61" s="44"/>
      <c r="M61" s="44"/>
      <c r="N61" s="80"/>
      <c r="O61" s="44"/>
      <c r="P61" s="44"/>
      <c r="Q61" s="80"/>
      <c r="R61" s="44"/>
      <c r="S61" s="44"/>
    </row>
    <row r="62" spans="1:19" ht="18.75" customHeight="1">
      <c r="A62" s="104" t="s">
        <v>339</v>
      </c>
      <c r="B62" s="80">
        <f>SUM(C62:D62)</f>
        <v>193449</v>
      </c>
      <c r="C62" s="50">
        <v>192073</v>
      </c>
      <c r="D62" s="50">
        <v>1376</v>
      </c>
      <c r="E62" s="80">
        <f>SUM(F62:G62)</f>
        <v>219264</v>
      </c>
      <c r="F62" s="50">
        <v>217840</v>
      </c>
      <c r="G62" s="50">
        <v>1424</v>
      </c>
      <c r="H62" s="80">
        <f>SUM(I62:J62)</f>
        <v>161642</v>
      </c>
      <c r="I62" s="50">
        <v>161642</v>
      </c>
      <c r="J62" s="79" t="s">
        <v>121</v>
      </c>
      <c r="K62" s="80">
        <f>SUM(L62:M62)</f>
        <v>235239</v>
      </c>
      <c r="L62" s="50">
        <v>235239</v>
      </c>
      <c r="M62" s="79" t="s">
        <v>121</v>
      </c>
      <c r="N62" s="80">
        <f>SUM(O62:P62)</f>
        <v>284728</v>
      </c>
      <c r="O62" s="50">
        <v>284728</v>
      </c>
      <c r="P62" s="79" t="s">
        <v>121</v>
      </c>
      <c r="Q62" s="80">
        <f>SUM(R62:S62)</f>
        <v>182488</v>
      </c>
      <c r="R62" s="50">
        <v>176902</v>
      </c>
      <c r="S62" s="50">
        <v>5586</v>
      </c>
    </row>
    <row r="63" spans="1:19" ht="18.75" customHeight="1">
      <c r="A63" s="104" t="s">
        <v>340</v>
      </c>
      <c r="B63" s="80">
        <f>SUM(C63:D63)</f>
        <v>194958</v>
      </c>
      <c r="C63" s="50">
        <v>189164</v>
      </c>
      <c r="D63" s="50">
        <v>5794</v>
      </c>
      <c r="E63" s="80">
        <f>SUM(F63:G63)</f>
        <v>227452</v>
      </c>
      <c r="F63" s="50">
        <v>220741</v>
      </c>
      <c r="G63" s="50">
        <v>6711</v>
      </c>
      <c r="H63" s="80">
        <f>SUM(I63:J63)</f>
        <v>172880</v>
      </c>
      <c r="I63" s="50">
        <v>172880</v>
      </c>
      <c r="J63" s="79" t="s">
        <v>121</v>
      </c>
      <c r="K63" s="80">
        <f>SUM(L63:M63)</f>
        <v>240578</v>
      </c>
      <c r="L63" s="50">
        <v>235960</v>
      </c>
      <c r="M63" s="79">
        <v>4618</v>
      </c>
      <c r="N63" s="80">
        <f>SUM(O63:P63)</f>
        <v>306455</v>
      </c>
      <c r="O63" s="50">
        <v>286572</v>
      </c>
      <c r="P63" s="79">
        <v>19883</v>
      </c>
      <c r="Q63" s="80">
        <f>SUM(R63:S63)</f>
        <v>184505</v>
      </c>
      <c r="R63" s="50">
        <v>179308</v>
      </c>
      <c r="S63" s="50">
        <v>5197</v>
      </c>
    </row>
    <row r="64" spans="1:19" ht="18.75" customHeight="1">
      <c r="A64" s="104" t="s">
        <v>341</v>
      </c>
      <c r="B64" s="80">
        <f>SUM(C64:D64)</f>
        <v>182774</v>
      </c>
      <c r="C64" s="50">
        <v>177622</v>
      </c>
      <c r="D64" s="50">
        <v>5152</v>
      </c>
      <c r="E64" s="80">
        <f>SUM(F64:G64)</f>
        <v>233239</v>
      </c>
      <c r="F64" s="50">
        <v>227017</v>
      </c>
      <c r="G64" s="50">
        <v>6222</v>
      </c>
      <c r="H64" s="80">
        <f>SUM(I64:J64)</f>
        <v>190765</v>
      </c>
      <c r="I64" s="50">
        <v>190765</v>
      </c>
      <c r="J64" s="79" t="s">
        <v>121</v>
      </c>
      <c r="K64" s="80">
        <f>SUM(L64:M64)</f>
        <v>236171</v>
      </c>
      <c r="L64" s="50">
        <v>236171</v>
      </c>
      <c r="M64" s="79" t="s">
        <v>121</v>
      </c>
      <c r="N64" s="80">
        <f>SUM(O64:P64)</f>
        <v>306912</v>
      </c>
      <c r="O64" s="50">
        <v>297042</v>
      </c>
      <c r="P64" s="79">
        <v>9870</v>
      </c>
      <c r="Q64" s="80">
        <f>SUM(R64:S64)</f>
        <v>205558</v>
      </c>
      <c r="R64" s="50">
        <v>188495</v>
      </c>
      <c r="S64" s="50">
        <v>17063</v>
      </c>
    </row>
    <row r="65" spans="1:19" ht="18.75" customHeight="1">
      <c r="A65" s="403" t="s">
        <v>342</v>
      </c>
      <c r="B65" s="40">
        <f>SUM(C65:D65)</f>
        <v>534916</v>
      </c>
      <c r="C65" s="40">
        <v>196131</v>
      </c>
      <c r="D65" s="40">
        <v>338785</v>
      </c>
      <c r="E65" s="40">
        <f>SUM(F65:G65)</f>
        <v>638945</v>
      </c>
      <c r="F65" s="40">
        <v>223834</v>
      </c>
      <c r="G65" s="40">
        <v>415111</v>
      </c>
      <c r="H65" s="40">
        <f>SUM(I65:J65)</f>
        <v>246548</v>
      </c>
      <c r="I65" s="40">
        <v>181665</v>
      </c>
      <c r="J65" s="97">
        <v>64883</v>
      </c>
      <c r="K65" s="40">
        <f>SUM(L65:M65)</f>
        <v>718712</v>
      </c>
      <c r="L65" s="40">
        <v>234996</v>
      </c>
      <c r="M65" s="97">
        <v>483716</v>
      </c>
      <c r="N65" s="40">
        <f>SUM(O65:P65)</f>
        <v>1012673</v>
      </c>
      <c r="O65" s="40">
        <v>295872</v>
      </c>
      <c r="P65" s="97">
        <v>716801</v>
      </c>
      <c r="Q65" s="40">
        <f>SUM(R65:S65)</f>
        <v>491732</v>
      </c>
      <c r="R65" s="40">
        <v>182417</v>
      </c>
      <c r="S65" s="40">
        <v>309315</v>
      </c>
    </row>
    <row r="66" spans="1:19" ht="18.75" customHeight="1">
      <c r="A66" s="35" t="s">
        <v>304</v>
      </c>
      <c r="B66" s="70"/>
      <c r="C66" s="70"/>
      <c r="D66" s="70"/>
      <c r="E66" s="70"/>
      <c r="F66" s="70"/>
      <c r="G66" s="70"/>
      <c r="H66" s="70"/>
      <c r="I66" s="70"/>
      <c r="J66" s="70"/>
      <c r="K66" s="70"/>
      <c r="L66" s="70"/>
      <c r="M66" s="70"/>
      <c r="N66" s="70"/>
      <c r="O66" s="70"/>
      <c r="P66" s="70"/>
      <c r="Q66" s="70"/>
      <c r="R66" s="70"/>
      <c r="S66" s="70"/>
    </row>
    <row r="67" spans="1:19" ht="18.75" customHeight="1">
      <c r="A67" s="35"/>
      <c r="B67" s="70"/>
      <c r="C67" s="70"/>
      <c r="D67" s="70"/>
      <c r="E67" s="70"/>
      <c r="F67" s="70"/>
      <c r="G67" s="70"/>
      <c r="H67" s="70"/>
      <c r="I67" s="70"/>
      <c r="J67" s="70"/>
      <c r="K67" s="70"/>
      <c r="L67" s="70"/>
      <c r="M67" s="70"/>
      <c r="N67" s="70"/>
      <c r="O67" s="70"/>
      <c r="P67" s="70"/>
      <c r="Q67" s="70"/>
      <c r="R67" s="70"/>
      <c r="S67" s="70"/>
    </row>
    <row r="68" spans="1:19" ht="18.75" customHeight="1">
      <c r="A68" s="1"/>
      <c r="B68" s="3"/>
      <c r="C68" s="3"/>
      <c r="D68" s="3"/>
      <c r="E68" s="3"/>
      <c r="F68" s="3"/>
      <c r="G68" s="3"/>
      <c r="H68" s="3"/>
      <c r="I68" s="3"/>
      <c r="J68" s="3"/>
      <c r="K68" s="3"/>
      <c r="L68" s="3"/>
      <c r="M68" s="3"/>
      <c r="N68" s="3"/>
      <c r="O68" s="3"/>
      <c r="P68" s="3"/>
      <c r="Q68" s="3"/>
      <c r="R68" s="3"/>
      <c r="S68" s="3"/>
    </row>
  </sheetData>
  <sheetProtection/>
  <mergeCells count="28">
    <mergeCell ref="R7:R8"/>
    <mergeCell ref="S7:S8"/>
    <mergeCell ref="A3:S3"/>
    <mergeCell ref="L7:L8"/>
    <mergeCell ref="M7:M8"/>
    <mergeCell ref="N7:N8"/>
    <mergeCell ref="O7:O8"/>
    <mergeCell ref="P7:P8"/>
    <mergeCell ref="Q7:Q8"/>
    <mergeCell ref="F7:F8"/>
    <mergeCell ref="G7:G8"/>
    <mergeCell ref="H7:H8"/>
    <mergeCell ref="I7:I8"/>
    <mergeCell ref="J7:J8"/>
    <mergeCell ref="K7:K8"/>
    <mergeCell ref="B7:B8"/>
    <mergeCell ref="C7:C8"/>
    <mergeCell ref="D7:D8"/>
    <mergeCell ref="E7:E8"/>
    <mergeCell ref="E6:G6"/>
    <mergeCell ref="H6:J6"/>
    <mergeCell ref="K6:M6"/>
    <mergeCell ref="N6:P6"/>
    <mergeCell ref="Q6:S6"/>
    <mergeCell ref="A7:A8"/>
    <mergeCell ref="B5:D6"/>
    <mergeCell ref="E5:S5"/>
    <mergeCell ref="Q1:S1"/>
  </mergeCells>
  <printOptions horizontalCentered="1"/>
  <pageMargins left="0.5118110236220472" right="0.5118110236220472" top="0.5511811023622047" bottom="0.35433070866141736" header="0" footer="0"/>
  <pageSetup fitToHeight="1" fitToWidth="1" horizontalDpi="600" verticalDpi="600" orientation="landscape" paperSize="8" scale="6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G70"/>
  <sheetViews>
    <sheetView zoomScalePageLayoutView="0" workbookViewId="0" topLeftCell="A1">
      <selection activeCell="A1" sqref="A1"/>
    </sheetView>
  </sheetViews>
  <sheetFormatPr defaultColWidth="8.796875" defaultRowHeight="18.75" customHeight="1"/>
  <cols>
    <col min="1" max="1" width="13.09765625" style="0" customWidth="1"/>
    <col min="2" max="16384" width="8.09765625" style="0" customWidth="1"/>
  </cols>
  <sheetData>
    <row r="1" spans="1:33" ht="18.75" customHeight="1">
      <c r="A1" s="170" t="s">
        <v>458</v>
      </c>
      <c r="B1" s="170"/>
      <c r="C1" s="3"/>
      <c r="D1" s="3"/>
      <c r="E1" s="3"/>
      <c r="F1" s="3"/>
      <c r="G1" s="3"/>
      <c r="H1" s="3"/>
      <c r="I1" s="3"/>
      <c r="J1" s="3"/>
      <c r="K1" s="3"/>
      <c r="L1" s="3"/>
      <c r="M1" s="3"/>
      <c r="N1" s="3"/>
      <c r="O1" s="3"/>
      <c r="P1" s="3"/>
      <c r="Q1" s="3"/>
      <c r="R1" s="3"/>
      <c r="S1" s="3"/>
      <c r="T1" s="3"/>
      <c r="U1" s="3"/>
      <c r="V1" s="3"/>
      <c r="W1" s="3"/>
      <c r="X1" s="3"/>
      <c r="Y1" s="3"/>
      <c r="Z1" s="3"/>
      <c r="AA1" s="3"/>
      <c r="AB1" s="3"/>
      <c r="AC1" s="3"/>
      <c r="AD1" s="213" t="s">
        <v>457</v>
      </c>
      <c r="AE1" s="214"/>
      <c r="AF1" s="214"/>
      <c r="AG1" s="214"/>
    </row>
    <row r="2" spans="1:33"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8.75" customHeight="1">
      <c r="A3" s="200" t="s">
        <v>459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row>
    <row r="4" spans="1:33" ht="18.75" customHeight="1" thickBot="1">
      <c r="A4" s="476" t="s">
        <v>453</v>
      </c>
      <c r="B4" s="47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14"/>
      <c r="AD4" s="414"/>
      <c r="AE4" s="414"/>
      <c r="AF4" s="414"/>
      <c r="AG4" s="416" t="s">
        <v>452</v>
      </c>
    </row>
    <row r="5" spans="1:33" ht="18.75" customHeight="1">
      <c r="A5" s="451" t="s">
        <v>405</v>
      </c>
      <c r="B5" s="447" t="s">
        <v>451</v>
      </c>
      <c r="C5" s="446"/>
      <c r="D5" s="446"/>
      <c r="E5" s="445"/>
      <c r="F5" s="450" t="s">
        <v>450</v>
      </c>
      <c r="G5" s="449"/>
      <c r="H5" s="449"/>
      <c r="I5" s="448"/>
      <c r="J5" s="447" t="s">
        <v>449</v>
      </c>
      <c r="K5" s="446"/>
      <c r="L5" s="446"/>
      <c r="M5" s="445"/>
      <c r="N5" s="475" t="s">
        <v>461</v>
      </c>
      <c r="O5" s="443"/>
      <c r="P5" s="443"/>
      <c r="Q5" s="443"/>
      <c r="R5" s="443"/>
      <c r="S5" s="443"/>
      <c r="T5" s="443"/>
      <c r="U5" s="443"/>
      <c r="V5" s="443"/>
      <c r="W5" s="443"/>
      <c r="X5" s="443"/>
      <c r="Y5" s="443"/>
      <c r="Z5" s="443"/>
      <c r="AA5" s="443"/>
      <c r="AB5" s="443"/>
      <c r="AC5" s="443"/>
      <c r="AD5" s="443"/>
      <c r="AE5" s="443"/>
      <c r="AF5" s="443"/>
      <c r="AG5" s="443"/>
    </row>
    <row r="6" spans="1:33" ht="18.75" customHeight="1">
      <c r="A6" s="428"/>
      <c r="B6" s="434"/>
      <c r="C6" s="433"/>
      <c r="D6" s="433"/>
      <c r="E6" s="432"/>
      <c r="F6" s="442"/>
      <c r="G6" s="441"/>
      <c r="H6" s="441"/>
      <c r="I6" s="440"/>
      <c r="J6" s="434"/>
      <c r="K6" s="433"/>
      <c r="L6" s="433"/>
      <c r="M6" s="432"/>
      <c r="N6" s="430" t="s">
        <v>444</v>
      </c>
      <c r="O6" s="429"/>
      <c r="P6" s="429"/>
      <c r="Q6" s="431"/>
      <c r="R6" s="430" t="s">
        <v>443</v>
      </c>
      <c r="S6" s="429"/>
      <c r="T6" s="429"/>
      <c r="U6" s="431"/>
      <c r="V6" s="439" t="s">
        <v>442</v>
      </c>
      <c r="W6" s="438"/>
      <c r="X6" s="438"/>
      <c r="Y6" s="437"/>
      <c r="Z6" s="439" t="s">
        <v>441</v>
      </c>
      <c r="AA6" s="438"/>
      <c r="AB6" s="438"/>
      <c r="AC6" s="437"/>
      <c r="AD6" s="439" t="s">
        <v>440</v>
      </c>
      <c r="AE6" s="438"/>
      <c r="AF6" s="438"/>
      <c r="AG6" s="438"/>
    </row>
    <row r="7" spans="1:33" ht="18.75" customHeight="1">
      <c r="A7" s="428"/>
      <c r="B7" s="426" t="s">
        <v>428</v>
      </c>
      <c r="C7" s="426" t="s">
        <v>431</v>
      </c>
      <c r="D7" s="426" t="s">
        <v>430</v>
      </c>
      <c r="E7" s="426" t="s">
        <v>429</v>
      </c>
      <c r="F7" s="426" t="s">
        <v>428</v>
      </c>
      <c r="G7" s="426" t="s">
        <v>431</v>
      </c>
      <c r="H7" s="426" t="s">
        <v>430</v>
      </c>
      <c r="I7" s="426" t="s">
        <v>429</v>
      </c>
      <c r="J7" s="426" t="s">
        <v>428</v>
      </c>
      <c r="K7" s="426" t="s">
        <v>431</v>
      </c>
      <c r="L7" s="426" t="s">
        <v>430</v>
      </c>
      <c r="M7" s="426" t="s">
        <v>429</v>
      </c>
      <c r="N7" s="426" t="s">
        <v>428</v>
      </c>
      <c r="O7" s="426" t="s">
        <v>431</v>
      </c>
      <c r="P7" s="426" t="s">
        <v>430</v>
      </c>
      <c r="Q7" s="426" t="s">
        <v>429</v>
      </c>
      <c r="R7" s="426" t="s">
        <v>428</v>
      </c>
      <c r="S7" s="426" t="s">
        <v>431</v>
      </c>
      <c r="T7" s="426" t="s">
        <v>430</v>
      </c>
      <c r="U7" s="426" t="s">
        <v>429</v>
      </c>
      <c r="V7" s="426" t="s">
        <v>428</v>
      </c>
      <c r="W7" s="426" t="s">
        <v>431</v>
      </c>
      <c r="X7" s="426" t="s">
        <v>430</v>
      </c>
      <c r="Y7" s="426" t="s">
        <v>429</v>
      </c>
      <c r="Z7" s="426" t="s">
        <v>428</v>
      </c>
      <c r="AA7" s="426" t="s">
        <v>431</v>
      </c>
      <c r="AB7" s="426" t="s">
        <v>430</v>
      </c>
      <c r="AC7" s="427" t="s">
        <v>429</v>
      </c>
      <c r="AD7" s="426" t="s">
        <v>428</v>
      </c>
      <c r="AE7" s="426" t="s">
        <v>431</v>
      </c>
      <c r="AF7" s="426" t="s">
        <v>430</v>
      </c>
      <c r="AG7" s="427" t="s">
        <v>429</v>
      </c>
    </row>
    <row r="8" spans="1:33" ht="18.75" customHeight="1">
      <c r="A8" s="423" t="s">
        <v>423</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1"/>
      <c r="AD8" s="422"/>
      <c r="AE8" s="422"/>
      <c r="AF8" s="422"/>
      <c r="AG8" s="421"/>
    </row>
    <row r="9" spans="1:33" ht="18.75" customHeight="1">
      <c r="A9" s="420" t="s">
        <v>422</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8"/>
      <c r="AD9" s="419"/>
      <c r="AE9" s="419"/>
      <c r="AF9" s="419"/>
      <c r="AG9" s="418"/>
    </row>
    <row r="10" spans="1:33" ht="18.75" customHeight="1">
      <c r="A10" s="415" t="s">
        <v>374</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row>
    <row r="11" spans="1:33" ht="18.75" customHeight="1">
      <c r="A11" s="412" t="s">
        <v>373</v>
      </c>
      <c r="B11" s="452">
        <v>20.8</v>
      </c>
      <c r="C11" s="453">
        <f>SUM(D11:E11)</f>
        <v>165.89999999999998</v>
      </c>
      <c r="D11" s="452">
        <v>155.2</v>
      </c>
      <c r="E11" s="452">
        <v>10.7</v>
      </c>
      <c r="F11" s="452">
        <v>20.8</v>
      </c>
      <c r="G11" s="453">
        <f>SUM(H11:I11)</f>
        <v>168.8</v>
      </c>
      <c r="H11" s="452">
        <v>156.9</v>
      </c>
      <c r="I11" s="452">
        <v>11.9</v>
      </c>
      <c r="J11" s="452">
        <v>21.1</v>
      </c>
      <c r="K11" s="453">
        <f>SUM(L11:M11)</f>
        <v>170.7</v>
      </c>
      <c r="L11" s="452">
        <v>161.5</v>
      </c>
      <c r="M11" s="452">
        <v>9.2</v>
      </c>
      <c r="N11" s="452">
        <v>20.3</v>
      </c>
      <c r="O11" s="453">
        <f>SUM(P11:Q11)</f>
        <v>169.70000000000002</v>
      </c>
      <c r="P11" s="452">
        <v>156.4</v>
      </c>
      <c r="Q11" s="452">
        <v>13.3</v>
      </c>
      <c r="R11" s="452">
        <v>20.5</v>
      </c>
      <c r="S11" s="453">
        <f>SUM(T11:U11)</f>
        <v>155.2</v>
      </c>
      <c r="T11" s="452">
        <v>147</v>
      </c>
      <c r="U11" s="452">
        <v>8.2</v>
      </c>
      <c r="V11" s="454">
        <v>21.1</v>
      </c>
      <c r="W11" s="453">
        <f>SUM(X11:Y11)</f>
        <v>170.70000000000002</v>
      </c>
      <c r="X11" s="454">
        <v>160.9</v>
      </c>
      <c r="Y11" s="454">
        <v>9.8</v>
      </c>
      <c r="Z11" s="452">
        <v>21.7</v>
      </c>
      <c r="AA11" s="453">
        <f>SUM(AB11:AC11)</f>
        <v>175.5</v>
      </c>
      <c r="AB11" s="452">
        <v>168.5</v>
      </c>
      <c r="AC11" s="452">
        <v>7</v>
      </c>
      <c r="AD11" s="452">
        <v>20.5</v>
      </c>
      <c r="AE11" s="453">
        <f>SUM(AF11:AG11)</f>
        <v>169.4</v>
      </c>
      <c r="AF11" s="452">
        <v>156.6</v>
      </c>
      <c r="AG11" s="452">
        <v>12.8</v>
      </c>
    </row>
    <row r="12" spans="1:33" ht="18.75" customHeight="1">
      <c r="A12" s="478" t="s">
        <v>462</v>
      </c>
      <c r="B12" s="453">
        <v>20.6</v>
      </c>
      <c r="C12" s="453">
        <f>SUM(D12:E12)</f>
        <v>163.4</v>
      </c>
      <c r="D12" s="453">
        <v>152.5</v>
      </c>
      <c r="E12" s="453">
        <v>10.9</v>
      </c>
      <c r="F12" s="453">
        <v>20.6</v>
      </c>
      <c r="G12" s="453">
        <f>SUM(H12:I12)</f>
        <v>166</v>
      </c>
      <c r="H12" s="453">
        <v>153.1</v>
      </c>
      <c r="I12" s="453">
        <v>12.9</v>
      </c>
      <c r="J12" s="453">
        <v>21.3</v>
      </c>
      <c r="K12" s="453">
        <f>SUM(L12:M12)</f>
        <v>176.5</v>
      </c>
      <c r="L12" s="453">
        <v>161.5</v>
      </c>
      <c r="M12" s="453">
        <v>15</v>
      </c>
      <c r="N12" s="453">
        <v>20.5</v>
      </c>
      <c r="O12" s="453">
        <f>SUM(P12:Q12)</f>
        <v>169.4</v>
      </c>
      <c r="P12" s="453">
        <v>156.1</v>
      </c>
      <c r="Q12" s="453">
        <v>13.3</v>
      </c>
      <c r="R12" s="453">
        <v>21.3</v>
      </c>
      <c r="S12" s="453">
        <f>SUM(T12:U12)</f>
        <v>163.3</v>
      </c>
      <c r="T12" s="453">
        <v>156.3</v>
      </c>
      <c r="U12" s="453">
        <v>7</v>
      </c>
      <c r="V12" s="455">
        <v>21.5</v>
      </c>
      <c r="W12" s="453">
        <f>SUM(X12:Y12)</f>
        <v>172.9</v>
      </c>
      <c r="X12" s="455">
        <v>161.8</v>
      </c>
      <c r="Y12" s="455">
        <v>11.1</v>
      </c>
      <c r="Z12" s="453">
        <v>21</v>
      </c>
      <c r="AA12" s="453">
        <f>SUM(AB12:AC12)</f>
        <v>162.6</v>
      </c>
      <c r="AB12" s="453">
        <v>155.6</v>
      </c>
      <c r="AC12" s="453">
        <v>7</v>
      </c>
      <c r="AD12" s="453">
        <v>21.3</v>
      </c>
      <c r="AE12" s="453">
        <f>SUM(AF12:AG12)</f>
        <v>175.9</v>
      </c>
      <c r="AF12" s="453">
        <v>163.8</v>
      </c>
      <c r="AG12" s="453">
        <v>12.1</v>
      </c>
    </row>
    <row r="13" spans="1:33" ht="18.75" customHeight="1">
      <c r="A13" s="477" t="s">
        <v>417</v>
      </c>
      <c r="B13" s="456">
        <v>20.4</v>
      </c>
      <c r="C13" s="456">
        <f>AVERAGE(C15:C18,C20:C23,C25:C28)</f>
        <v>161.52683333333331</v>
      </c>
      <c r="D13" s="456">
        <v>150.7</v>
      </c>
      <c r="E13" s="456">
        <v>10.8</v>
      </c>
      <c r="F13" s="456">
        <v>20.4</v>
      </c>
      <c r="G13" s="456">
        <f>AVERAGE(G15:G18,G20:G23,G25:G28)</f>
        <v>164.4333333333333</v>
      </c>
      <c r="H13" s="456">
        <f>AVERAGE(H15:H18,H20:H23,H25:H28)</f>
        <v>151.3</v>
      </c>
      <c r="I13" s="456">
        <v>13.1</v>
      </c>
      <c r="J13" s="456">
        <v>20.7</v>
      </c>
      <c r="K13" s="456">
        <f>AVERAGE(K15:K18,K20:K23,K25:K28)</f>
        <v>167.76666666666665</v>
      </c>
      <c r="L13" s="456">
        <f>AVERAGE(L15:L18,L20:L23,L25:L28)</f>
        <v>156.15833333333333</v>
      </c>
      <c r="M13" s="456">
        <f>AVERAGE(M15:M18,M20:M23,M25:M28)</f>
        <v>11.608333333333333</v>
      </c>
      <c r="N13" s="456">
        <v>20.3</v>
      </c>
      <c r="O13" s="456">
        <f>AVERAGE(O15:O18,O20:O23,O25:O28)</f>
        <v>169.08333333333331</v>
      </c>
      <c r="P13" s="456">
        <f>AVERAGE(P15:P18,P20:P23,P25:P28)</f>
        <v>154.71666666666664</v>
      </c>
      <c r="Q13" s="456">
        <v>14.4</v>
      </c>
      <c r="R13" s="456">
        <v>20.7</v>
      </c>
      <c r="S13" s="456">
        <v>164.7</v>
      </c>
      <c r="T13" s="456">
        <f>AVERAGE(T15:T18,T20:T23,T25:T28)</f>
        <v>154.14999999999998</v>
      </c>
      <c r="U13" s="456">
        <v>10.5</v>
      </c>
      <c r="V13" s="456">
        <f>AVERAGE(V15:V18,V20:V23,V25:V28)</f>
        <v>21.200000000000003</v>
      </c>
      <c r="W13" s="456">
        <f>AVERAGE(W15:W18,W20:W23,W25:W28)</f>
        <v>170.29166666666666</v>
      </c>
      <c r="X13" s="456">
        <f>AVERAGE(X15:X18,X20:X23,X25:X28)</f>
        <v>158.88333333333333</v>
      </c>
      <c r="Y13" s="456">
        <v>11.4</v>
      </c>
      <c r="Z13" s="456">
        <v>21.2</v>
      </c>
      <c r="AA13" s="456">
        <v>164.7</v>
      </c>
      <c r="AB13" s="457">
        <v>157</v>
      </c>
      <c r="AC13" s="456">
        <v>7.7</v>
      </c>
      <c r="AD13" s="456">
        <v>21.6</v>
      </c>
      <c r="AE13" s="456">
        <v>177.1</v>
      </c>
      <c r="AF13" s="456">
        <v>164.4</v>
      </c>
      <c r="AG13" s="456">
        <v>12.7</v>
      </c>
    </row>
    <row r="14" spans="1:33" ht="18.75" customHeight="1">
      <c r="A14" s="413"/>
      <c r="B14" s="458"/>
      <c r="C14" s="458"/>
      <c r="D14" s="458"/>
      <c r="E14" s="458"/>
      <c r="F14" s="458"/>
      <c r="G14" s="458"/>
      <c r="H14" s="453"/>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row>
    <row r="15" spans="1:33" ht="18.75" customHeight="1">
      <c r="A15" s="412" t="s">
        <v>306</v>
      </c>
      <c r="B15" s="452">
        <v>18.6</v>
      </c>
      <c r="C15" s="453">
        <f>SUM(D15:E15)</f>
        <v>147.3</v>
      </c>
      <c r="D15" s="452">
        <v>137.4</v>
      </c>
      <c r="E15" s="452">
        <v>9.9</v>
      </c>
      <c r="F15" s="452">
        <v>18.4</v>
      </c>
      <c r="G15" s="453">
        <f>SUM(H15:I15)</f>
        <v>148.1</v>
      </c>
      <c r="H15" s="453">
        <v>136.2</v>
      </c>
      <c r="I15" s="452">
        <v>11.9</v>
      </c>
      <c r="J15" s="452">
        <v>18.7</v>
      </c>
      <c r="K15" s="453">
        <f>SUM(L15:M15)</f>
        <v>154.3</v>
      </c>
      <c r="L15" s="452">
        <v>142.3</v>
      </c>
      <c r="M15" s="452">
        <v>12</v>
      </c>
      <c r="N15" s="452">
        <v>17.9</v>
      </c>
      <c r="O15" s="453">
        <f>SUM(P15:Q15)</f>
        <v>148.3</v>
      </c>
      <c r="P15" s="452">
        <v>135.8</v>
      </c>
      <c r="Q15" s="452">
        <v>12.5</v>
      </c>
      <c r="R15" s="452">
        <v>20.1</v>
      </c>
      <c r="S15" s="453">
        <f>SUM(T15:U15)</f>
        <v>155.7</v>
      </c>
      <c r="T15" s="452">
        <v>147.7</v>
      </c>
      <c r="U15" s="452">
        <v>8</v>
      </c>
      <c r="V15" s="454">
        <v>18.4</v>
      </c>
      <c r="W15" s="453">
        <f>SUM(X15:Y15)</f>
        <v>148.29999999999998</v>
      </c>
      <c r="X15" s="454">
        <v>138.2</v>
      </c>
      <c r="Y15" s="454">
        <v>10.1</v>
      </c>
      <c r="Z15" s="452">
        <v>18</v>
      </c>
      <c r="AA15" s="453">
        <f>SUM(AB15:AC15)</f>
        <v>140.4</v>
      </c>
      <c r="AB15" s="452">
        <v>133.3</v>
      </c>
      <c r="AC15" s="452">
        <v>7.1</v>
      </c>
      <c r="AD15" s="452">
        <v>18</v>
      </c>
      <c r="AE15" s="453">
        <f>SUM(AF15:AG15)</f>
        <v>147.9</v>
      </c>
      <c r="AF15" s="452">
        <v>138.3</v>
      </c>
      <c r="AG15" s="452">
        <v>9.6</v>
      </c>
    </row>
    <row r="16" spans="1:33" ht="18.75" customHeight="1">
      <c r="A16" s="410">
        <v>2</v>
      </c>
      <c r="B16" s="452">
        <v>20.4</v>
      </c>
      <c r="C16" s="453">
        <f>SUM(D16:E16)</f>
        <v>162.39999999999998</v>
      </c>
      <c r="D16" s="452">
        <v>151.7</v>
      </c>
      <c r="E16" s="452">
        <v>10.7</v>
      </c>
      <c r="F16" s="452">
        <v>20.7</v>
      </c>
      <c r="G16" s="453">
        <f>SUM(H16:I16)</f>
        <v>167.39999999999998</v>
      </c>
      <c r="H16" s="453">
        <v>154.2</v>
      </c>
      <c r="I16" s="452">
        <v>13.2</v>
      </c>
      <c r="J16" s="452">
        <v>20.5</v>
      </c>
      <c r="K16" s="453">
        <f>SUM(L16:M16)</f>
        <v>174.5</v>
      </c>
      <c r="L16" s="452">
        <v>160.2</v>
      </c>
      <c r="M16" s="452">
        <v>14.3</v>
      </c>
      <c r="N16" s="452">
        <v>21.1</v>
      </c>
      <c r="O16" s="453">
        <f>SUM(P16:Q16)</f>
        <v>174.7</v>
      </c>
      <c r="P16" s="452">
        <v>160.5</v>
      </c>
      <c r="Q16" s="452">
        <v>14.2</v>
      </c>
      <c r="R16" s="452">
        <v>20.4</v>
      </c>
      <c r="S16" s="453">
        <f>SUM(T16:U16)</f>
        <v>156</v>
      </c>
      <c r="T16" s="452">
        <v>150.1</v>
      </c>
      <c r="U16" s="452">
        <v>5.9</v>
      </c>
      <c r="V16" s="454">
        <v>21.8</v>
      </c>
      <c r="W16" s="453">
        <f>SUM(X16:Y16)</f>
        <v>175.4</v>
      </c>
      <c r="X16" s="454">
        <v>163.6</v>
      </c>
      <c r="Y16" s="454">
        <v>11.8</v>
      </c>
      <c r="Z16" s="452">
        <v>21</v>
      </c>
      <c r="AA16" s="453">
        <f>SUM(AB16:AC16)</f>
        <v>164</v>
      </c>
      <c r="AB16" s="452">
        <v>156.7</v>
      </c>
      <c r="AC16" s="452">
        <v>7.3</v>
      </c>
      <c r="AD16" s="452">
        <v>22.2</v>
      </c>
      <c r="AE16" s="453">
        <f>SUM(AF16:AG16)</f>
        <v>182.70000000000002</v>
      </c>
      <c r="AF16" s="452">
        <v>168.9</v>
      </c>
      <c r="AG16" s="452">
        <v>13.8</v>
      </c>
    </row>
    <row r="17" spans="1:33" ht="18.75" customHeight="1">
      <c r="A17" s="410">
        <v>3</v>
      </c>
      <c r="B17" s="452">
        <v>20.1</v>
      </c>
      <c r="C17" s="453">
        <f>SUM(D17:E17)</f>
        <v>160.29999999999998</v>
      </c>
      <c r="D17" s="452">
        <v>148.7</v>
      </c>
      <c r="E17" s="452">
        <v>11.6</v>
      </c>
      <c r="F17" s="452">
        <v>20.2</v>
      </c>
      <c r="G17" s="453">
        <f>SUM(H17:I17)</f>
        <v>163.79999999999998</v>
      </c>
      <c r="H17" s="453">
        <v>149.7</v>
      </c>
      <c r="I17" s="452">
        <v>14.1</v>
      </c>
      <c r="J17" s="452">
        <v>21</v>
      </c>
      <c r="K17" s="453">
        <f>SUM(L17:M17)</f>
        <v>174.60000000000002</v>
      </c>
      <c r="L17" s="452">
        <v>157.8</v>
      </c>
      <c r="M17" s="452">
        <v>16.8</v>
      </c>
      <c r="N17" s="452">
        <v>20.2</v>
      </c>
      <c r="O17" s="453">
        <f>SUM(P17:Q17)</f>
        <v>168.89999999999998</v>
      </c>
      <c r="P17" s="452">
        <v>153.7</v>
      </c>
      <c r="Q17" s="452">
        <v>15.2</v>
      </c>
      <c r="R17" s="452">
        <v>20.5</v>
      </c>
      <c r="S17" s="453">
        <f>SUM(T17:U17)</f>
        <v>158.5</v>
      </c>
      <c r="T17" s="452">
        <v>152.4</v>
      </c>
      <c r="U17" s="452">
        <v>6.1</v>
      </c>
      <c r="V17" s="454">
        <v>20.9</v>
      </c>
      <c r="W17" s="453">
        <f>SUM(X17:Y17)</f>
        <v>168</v>
      </c>
      <c r="X17" s="454">
        <v>156.9</v>
      </c>
      <c r="Y17" s="454">
        <v>11.1</v>
      </c>
      <c r="Z17" s="452">
        <v>21.4</v>
      </c>
      <c r="AA17" s="453">
        <f>SUM(AB17:AC17)</f>
        <v>172.39999999999998</v>
      </c>
      <c r="AB17" s="452">
        <v>163.2</v>
      </c>
      <c r="AC17" s="452">
        <v>9.2</v>
      </c>
      <c r="AD17" s="452">
        <v>21.6</v>
      </c>
      <c r="AE17" s="453">
        <f>SUM(AF17:AG17)</f>
        <v>180</v>
      </c>
      <c r="AF17" s="452">
        <v>164.6</v>
      </c>
      <c r="AG17" s="452">
        <v>15.4</v>
      </c>
    </row>
    <row r="18" spans="1:33" ht="18.75" customHeight="1">
      <c r="A18" s="410">
        <v>4</v>
      </c>
      <c r="B18" s="452">
        <v>21.1</v>
      </c>
      <c r="C18" s="453">
        <f>SUM(D18:E18)</f>
        <v>168.70000000000002</v>
      </c>
      <c r="D18" s="452">
        <v>156.9</v>
      </c>
      <c r="E18" s="452">
        <v>11.8</v>
      </c>
      <c r="F18" s="452">
        <v>21.2</v>
      </c>
      <c r="G18" s="453">
        <f>SUM(H18:I18)</f>
        <v>171.9</v>
      </c>
      <c r="H18" s="453">
        <v>158.1</v>
      </c>
      <c r="I18" s="452">
        <v>13.8</v>
      </c>
      <c r="J18" s="452">
        <v>21.2</v>
      </c>
      <c r="K18" s="453">
        <f>SUM(L18:M18)</f>
        <v>175.6</v>
      </c>
      <c r="L18" s="452">
        <v>161.1</v>
      </c>
      <c r="M18" s="452">
        <v>14.5</v>
      </c>
      <c r="N18" s="452">
        <v>21.2</v>
      </c>
      <c r="O18" s="453">
        <f>SUM(P18:Q18)</f>
        <v>176.5</v>
      </c>
      <c r="P18" s="452">
        <v>161.5</v>
      </c>
      <c r="Q18" s="452">
        <v>15</v>
      </c>
      <c r="R18" s="452">
        <v>20.8</v>
      </c>
      <c r="S18" s="453">
        <f>SUM(T18:U18)</f>
        <v>166.2</v>
      </c>
      <c r="T18" s="452">
        <v>156.2</v>
      </c>
      <c r="U18" s="452">
        <v>10</v>
      </c>
      <c r="V18" s="454">
        <v>22.3</v>
      </c>
      <c r="W18" s="453">
        <f>SUM(X18:Y18)</f>
        <v>179.4</v>
      </c>
      <c r="X18" s="454">
        <v>167.1</v>
      </c>
      <c r="Y18" s="454">
        <v>12.3</v>
      </c>
      <c r="Z18" s="452">
        <v>22</v>
      </c>
      <c r="AA18" s="453">
        <f>SUM(AB18:AC18)</f>
        <v>173.4</v>
      </c>
      <c r="AB18" s="452">
        <v>163.6</v>
      </c>
      <c r="AC18" s="452">
        <v>9.8</v>
      </c>
      <c r="AD18" s="452">
        <v>22.8</v>
      </c>
      <c r="AE18" s="453">
        <f>SUM(AF18:AG18)</f>
        <v>187.5</v>
      </c>
      <c r="AF18" s="452">
        <v>172.5</v>
      </c>
      <c r="AG18" s="452">
        <v>15</v>
      </c>
    </row>
    <row r="19" spans="1:33" ht="18.75" customHeight="1">
      <c r="A19" s="411"/>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row>
    <row r="20" spans="1:33" ht="18.75" customHeight="1">
      <c r="A20" s="410">
        <v>5</v>
      </c>
      <c r="B20" s="452">
        <v>20.1</v>
      </c>
      <c r="C20" s="453">
        <f>SUM(D20:E20)</f>
        <v>159.79999999999998</v>
      </c>
      <c r="D20" s="452">
        <v>149.2</v>
      </c>
      <c r="E20" s="452">
        <v>10.6</v>
      </c>
      <c r="F20" s="452">
        <v>20</v>
      </c>
      <c r="G20" s="453">
        <f>SUM(H20:I20)</f>
        <v>160.6</v>
      </c>
      <c r="H20" s="453">
        <v>148</v>
      </c>
      <c r="I20" s="452">
        <v>12.6</v>
      </c>
      <c r="J20" s="452">
        <v>20.3</v>
      </c>
      <c r="K20" s="453">
        <f>SUM(L20:M20)</f>
        <v>161.7</v>
      </c>
      <c r="L20" s="452">
        <v>153.5</v>
      </c>
      <c r="M20" s="452">
        <v>8.2</v>
      </c>
      <c r="N20" s="452">
        <v>19.4</v>
      </c>
      <c r="O20" s="453">
        <f>SUM(P20:Q20)</f>
        <v>161.9</v>
      </c>
      <c r="P20" s="452">
        <v>147.9</v>
      </c>
      <c r="Q20" s="452">
        <v>14</v>
      </c>
      <c r="R20" s="452">
        <v>20.3</v>
      </c>
      <c r="S20" s="453">
        <f>SUM(T20:U20)</f>
        <v>164.3</v>
      </c>
      <c r="T20" s="452">
        <v>150.9</v>
      </c>
      <c r="U20" s="452">
        <v>13.4</v>
      </c>
      <c r="V20" s="454">
        <v>20.6</v>
      </c>
      <c r="W20" s="453">
        <f>SUM(X20:Y20)</f>
        <v>165.7</v>
      </c>
      <c r="X20" s="454">
        <v>155</v>
      </c>
      <c r="Y20" s="454">
        <v>10.7</v>
      </c>
      <c r="Z20" s="452">
        <v>20.1</v>
      </c>
      <c r="AA20" s="453">
        <f>SUM(AB20:AC20)</f>
        <v>154.3</v>
      </c>
      <c r="AB20" s="452">
        <v>149</v>
      </c>
      <c r="AC20" s="452">
        <v>5.3</v>
      </c>
      <c r="AD20" s="452">
        <v>21.4</v>
      </c>
      <c r="AE20" s="453">
        <f>SUM(AF20:AG20)</f>
        <v>173.9</v>
      </c>
      <c r="AF20" s="452">
        <v>161.9</v>
      </c>
      <c r="AG20" s="452">
        <v>12</v>
      </c>
    </row>
    <row r="21" spans="1:33" ht="18.75" customHeight="1">
      <c r="A21" s="410">
        <v>6</v>
      </c>
      <c r="B21" s="452">
        <v>21.3</v>
      </c>
      <c r="C21" s="453">
        <f>SUM(D21:E21)</f>
        <v>168.3</v>
      </c>
      <c r="D21" s="452">
        <v>157.8</v>
      </c>
      <c r="E21" s="452">
        <v>10.5</v>
      </c>
      <c r="F21" s="452">
        <v>21.3</v>
      </c>
      <c r="G21" s="453">
        <f>SUM(H21:I21)</f>
        <v>170.9</v>
      </c>
      <c r="H21" s="453">
        <v>158</v>
      </c>
      <c r="I21" s="452">
        <v>12.9</v>
      </c>
      <c r="J21" s="452">
        <v>21.5</v>
      </c>
      <c r="K21" s="453">
        <f>SUM(L21:M21)</f>
        <v>173.2</v>
      </c>
      <c r="L21" s="452">
        <v>164.6</v>
      </c>
      <c r="M21" s="452">
        <v>8.6</v>
      </c>
      <c r="N21" s="452">
        <v>21.2</v>
      </c>
      <c r="O21" s="453">
        <f>SUM(P21:Q21)</f>
        <v>176.4</v>
      </c>
      <c r="P21" s="452">
        <v>161.4</v>
      </c>
      <c r="Q21" s="452">
        <v>15</v>
      </c>
      <c r="R21" s="452">
        <v>20.4</v>
      </c>
      <c r="S21" s="453">
        <f>SUM(T21:U21)</f>
        <v>164.8</v>
      </c>
      <c r="T21" s="452">
        <v>152</v>
      </c>
      <c r="U21" s="452">
        <v>12.8</v>
      </c>
      <c r="V21" s="454">
        <v>22.4</v>
      </c>
      <c r="W21" s="453">
        <f>SUM(X21:Y21)</f>
        <v>181.20000000000002</v>
      </c>
      <c r="X21" s="454">
        <v>168.4</v>
      </c>
      <c r="Y21" s="454">
        <v>12.8</v>
      </c>
      <c r="Z21" s="452">
        <v>21.4</v>
      </c>
      <c r="AA21" s="453">
        <f>SUM(AB21:AC21)</f>
        <v>163.20000000000002</v>
      </c>
      <c r="AB21" s="452">
        <v>159.3</v>
      </c>
      <c r="AC21" s="452">
        <v>3.9</v>
      </c>
      <c r="AD21" s="452">
        <v>22.8</v>
      </c>
      <c r="AE21" s="453">
        <f>SUM(AF21:AG21)</f>
        <v>185.9</v>
      </c>
      <c r="AF21" s="452">
        <v>173.5</v>
      </c>
      <c r="AG21" s="452">
        <v>12.4</v>
      </c>
    </row>
    <row r="22" spans="1:33" ht="18.75" customHeight="1">
      <c r="A22" s="410">
        <v>7</v>
      </c>
      <c r="B22" s="452">
        <v>21.1</v>
      </c>
      <c r="C22" s="453">
        <f>SUM(D22:E22)</f>
        <v>166.7</v>
      </c>
      <c r="D22" s="452">
        <v>156.6</v>
      </c>
      <c r="E22" s="452">
        <v>10.1</v>
      </c>
      <c r="F22" s="452">
        <v>21.1</v>
      </c>
      <c r="G22" s="453">
        <f>SUM(H22:I22)</f>
        <v>169.1</v>
      </c>
      <c r="H22" s="453">
        <v>156.6</v>
      </c>
      <c r="I22" s="452">
        <v>12.5</v>
      </c>
      <c r="J22" s="452">
        <v>21.7</v>
      </c>
      <c r="K22" s="453">
        <f>SUM(L22:M22)</f>
        <v>174.3</v>
      </c>
      <c r="L22" s="452">
        <v>165.5</v>
      </c>
      <c r="M22" s="452">
        <v>8.8</v>
      </c>
      <c r="N22" s="452">
        <v>20.8</v>
      </c>
      <c r="O22" s="453">
        <f>SUM(P22:Q22)</f>
        <v>173.1</v>
      </c>
      <c r="P22" s="452">
        <v>158.6</v>
      </c>
      <c r="Q22" s="452">
        <v>14.5</v>
      </c>
      <c r="R22" s="452">
        <v>21.3</v>
      </c>
      <c r="S22" s="453">
        <f>SUM(T22:U22)</f>
        <v>168.89999999999998</v>
      </c>
      <c r="T22" s="452">
        <v>158.7</v>
      </c>
      <c r="U22" s="452">
        <v>10.2</v>
      </c>
      <c r="V22" s="454">
        <v>21.5</v>
      </c>
      <c r="W22" s="453">
        <f>SUM(X22:Y22)</f>
        <v>173.39999999999998</v>
      </c>
      <c r="X22" s="454">
        <v>161.2</v>
      </c>
      <c r="Y22" s="454">
        <v>12.2</v>
      </c>
      <c r="Z22" s="452">
        <v>22</v>
      </c>
      <c r="AA22" s="453">
        <f>SUM(AB22:AC22)</f>
        <v>170.6</v>
      </c>
      <c r="AB22" s="452">
        <v>165.1</v>
      </c>
      <c r="AC22" s="452">
        <v>5.5</v>
      </c>
      <c r="AD22" s="452">
        <v>21.7</v>
      </c>
      <c r="AE22" s="453">
        <f>SUM(AF22:AG22)</f>
        <v>179.8</v>
      </c>
      <c r="AF22" s="452">
        <v>165.5</v>
      </c>
      <c r="AG22" s="452">
        <v>14.3</v>
      </c>
    </row>
    <row r="23" spans="1:33" ht="18.75" customHeight="1">
      <c r="A23" s="410">
        <v>8</v>
      </c>
      <c r="B23" s="452">
        <v>19.3</v>
      </c>
      <c r="C23" s="453">
        <f>SUM(D23:E23)</f>
        <v>153.10000000000002</v>
      </c>
      <c r="D23" s="452">
        <v>142.8</v>
      </c>
      <c r="E23" s="452">
        <v>10.3</v>
      </c>
      <c r="F23" s="452">
        <v>19.4</v>
      </c>
      <c r="G23" s="453">
        <f>SUM(H23:I23)</f>
        <v>155.6</v>
      </c>
      <c r="H23" s="453">
        <v>143</v>
      </c>
      <c r="I23" s="452">
        <v>12.6</v>
      </c>
      <c r="J23" s="452">
        <v>19.2</v>
      </c>
      <c r="K23" s="453">
        <f>SUM(L23:M23)</f>
        <v>153.1</v>
      </c>
      <c r="L23" s="452">
        <v>142.4</v>
      </c>
      <c r="M23" s="452">
        <v>10.7</v>
      </c>
      <c r="N23" s="452">
        <v>19.1</v>
      </c>
      <c r="O23" s="453">
        <f>SUM(P23:Q23)</f>
        <v>158.6</v>
      </c>
      <c r="P23" s="452">
        <v>145</v>
      </c>
      <c r="Q23" s="452">
        <v>13.6</v>
      </c>
      <c r="R23" s="452">
        <v>19.6</v>
      </c>
      <c r="S23" s="453">
        <f>SUM(T23:U23)</f>
        <v>158.39999999999998</v>
      </c>
      <c r="T23" s="452">
        <v>145.7</v>
      </c>
      <c r="U23" s="452">
        <v>12.7</v>
      </c>
      <c r="V23" s="454">
        <v>19.9</v>
      </c>
      <c r="W23" s="453">
        <f>SUM(X23:Y23)</f>
        <v>158.20000000000002</v>
      </c>
      <c r="X23" s="454">
        <v>148.4</v>
      </c>
      <c r="Y23" s="454">
        <v>9.8</v>
      </c>
      <c r="Z23" s="452">
        <v>20.7</v>
      </c>
      <c r="AA23" s="453">
        <f>SUM(AB23:AC23)</f>
        <v>161.10000000000002</v>
      </c>
      <c r="AB23" s="452">
        <v>151.8</v>
      </c>
      <c r="AC23" s="452">
        <v>9.3</v>
      </c>
      <c r="AD23" s="452">
        <v>20.9</v>
      </c>
      <c r="AE23" s="453">
        <f>SUM(AF23:AG23)</f>
        <v>170.1</v>
      </c>
      <c r="AF23" s="452">
        <v>157.9</v>
      </c>
      <c r="AG23" s="452">
        <v>12.2</v>
      </c>
    </row>
    <row r="24" spans="1:33" ht="18.75" customHeight="1">
      <c r="A24" s="411"/>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row>
    <row r="25" spans="1:33" ht="18.75" customHeight="1">
      <c r="A25" s="410">
        <v>9</v>
      </c>
      <c r="B25" s="452">
        <v>20.4</v>
      </c>
      <c r="C25" s="453">
        <f>SUM(D25:E25)</f>
        <v>162</v>
      </c>
      <c r="D25" s="452">
        <v>151.2</v>
      </c>
      <c r="E25" s="452">
        <v>10.8</v>
      </c>
      <c r="F25" s="452">
        <v>20.5</v>
      </c>
      <c r="G25" s="453">
        <f>SUM(H25:I25)</f>
        <v>165.3</v>
      </c>
      <c r="H25" s="453">
        <v>151.9</v>
      </c>
      <c r="I25" s="452">
        <v>13.4</v>
      </c>
      <c r="J25" s="452">
        <v>21.1</v>
      </c>
      <c r="K25" s="453">
        <f>SUM(L25:M25)</f>
        <v>168.8</v>
      </c>
      <c r="L25" s="452">
        <v>157.3</v>
      </c>
      <c r="M25" s="452">
        <v>11.5</v>
      </c>
      <c r="N25" s="452">
        <v>20.6</v>
      </c>
      <c r="O25" s="453">
        <f>SUM(P25:Q25)</f>
        <v>172.29999999999998</v>
      </c>
      <c r="P25" s="452">
        <v>157.6</v>
      </c>
      <c r="Q25" s="452">
        <v>14.7</v>
      </c>
      <c r="R25" s="452">
        <v>20.2</v>
      </c>
      <c r="S25" s="453">
        <f>SUM(T25:U25)</f>
        <v>163</v>
      </c>
      <c r="T25" s="452">
        <v>150.3</v>
      </c>
      <c r="U25" s="452">
        <v>12.7</v>
      </c>
      <c r="V25" s="454">
        <v>21.3</v>
      </c>
      <c r="W25" s="453">
        <f>SUM(X25:Y25)</f>
        <v>170</v>
      </c>
      <c r="X25" s="454">
        <v>159.3</v>
      </c>
      <c r="Y25" s="454">
        <v>10.7</v>
      </c>
      <c r="Z25" s="452">
        <v>22.5</v>
      </c>
      <c r="AA25" s="453">
        <f>SUM(AB25:AC25)</f>
        <v>180.6</v>
      </c>
      <c r="AB25" s="452">
        <v>168.6</v>
      </c>
      <c r="AC25" s="452">
        <v>12</v>
      </c>
      <c r="AD25" s="452">
        <v>22</v>
      </c>
      <c r="AE25" s="453">
        <f>SUM(AF25:AG25)</f>
        <v>180.4</v>
      </c>
      <c r="AF25" s="452">
        <v>168.4</v>
      </c>
      <c r="AG25" s="452">
        <v>12</v>
      </c>
    </row>
    <row r="26" spans="1:33" ht="18.75" customHeight="1">
      <c r="A26" s="410">
        <v>10</v>
      </c>
      <c r="B26" s="452">
        <v>20.8</v>
      </c>
      <c r="C26" s="453">
        <f>SUM(D26:E26)</f>
        <v>164.8</v>
      </c>
      <c r="D26" s="452">
        <v>154</v>
      </c>
      <c r="E26" s="452">
        <v>10.8</v>
      </c>
      <c r="F26" s="452">
        <v>20.8</v>
      </c>
      <c r="G26" s="453">
        <f>SUM(H26:I26)</f>
        <v>167.10000000000002</v>
      </c>
      <c r="H26" s="453">
        <v>153.8</v>
      </c>
      <c r="I26" s="452">
        <v>13.3</v>
      </c>
      <c r="J26" s="452">
        <v>21.7</v>
      </c>
      <c r="K26" s="453">
        <f>SUM(L26:M26)</f>
        <v>173</v>
      </c>
      <c r="L26" s="452">
        <v>162.8</v>
      </c>
      <c r="M26" s="452">
        <v>10.2</v>
      </c>
      <c r="N26" s="452">
        <v>20.6</v>
      </c>
      <c r="O26" s="453">
        <f>SUM(P26:Q26)</f>
        <v>170.8</v>
      </c>
      <c r="P26" s="452">
        <v>156.3</v>
      </c>
      <c r="Q26" s="452">
        <v>14.5</v>
      </c>
      <c r="R26" s="452">
        <v>21.7</v>
      </c>
      <c r="S26" s="453">
        <f>SUM(T26:U26)</f>
        <v>176.4</v>
      </c>
      <c r="T26" s="452">
        <v>162.6</v>
      </c>
      <c r="U26" s="452">
        <v>13.8</v>
      </c>
      <c r="V26" s="454">
        <v>21.3</v>
      </c>
      <c r="W26" s="453">
        <f>SUM(X26:Y26)</f>
        <v>170.1</v>
      </c>
      <c r="X26" s="454">
        <v>159.4</v>
      </c>
      <c r="Y26" s="454">
        <v>10.7</v>
      </c>
      <c r="Z26" s="452">
        <v>22.2</v>
      </c>
      <c r="AA26" s="453">
        <f>SUM(AB26:AC26)</f>
        <v>166.20000000000002</v>
      </c>
      <c r="AB26" s="452">
        <v>158.8</v>
      </c>
      <c r="AC26" s="452">
        <v>7.4</v>
      </c>
      <c r="AD26" s="452">
        <v>21</v>
      </c>
      <c r="AE26" s="453">
        <f>SUM(AF26:AG26)</f>
        <v>172.8</v>
      </c>
      <c r="AF26" s="452">
        <v>160.8</v>
      </c>
      <c r="AG26" s="452">
        <v>12</v>
      </c>
    </row>
    <row r="27" spans="1:33" ht="18.75" customHeight="1">
      <c r="A27" s="410">
        <v>11</v>
      </c>
      <c r="B27" s="452">
        <v>20.7</v>
      </c>
      <c r="C27" s="453">
        <f>SUM(D27:E27)</f>
        <v>163.822</v>
      </c>
      <c r="D27" s="452">
        <v>152.5</v>
      </c>
      <c r="E27" s="452">
        <v>11.322</v>
      </c>
      <c r="F27" s="452">
        <v>20.9</v>
      </c>
      <c r="G27" s="453">
        <f>SUM(H27:I27)</f>
        <v>167.9</v>
      </c>
      <c r="H27" s="453">
        <v>153.9</v>
      </c>
      <c r="I27" s="452">
        <v>14</v>
      </c>
      <c r="J27" s="452">
        <v>20.6</v>
      </c>
      <c r="K27" s="453">
        <f>SUM(L27:M27)</f>
        <v>163.8</v>
      </c>
      <c r="L27" s="452">
        <v>152</v>
      </c>
      <c r="M27" s="452">
        <v>11.8</v>
      </c>
      <c r="N27" s="452">
        <v>21.1</v>
      </c>
      <c r="O27" s="453">
        <f>SUM(P27:Q27)</f>
        <v>175.5</v>
      </c>
      <c r="P27" s="452">
        <v>160.6</v>
      </c>
      <c r="Q27" s="452">
        <v>14.9</v>
      </c>
      <c r="R27" s="452">
        <v>21.9</v>
      </c>
      <c r="S27" s="453">
        <f>SUM(T27:U27)</f>
        <v>172.10000000000002</v>
      </c>
      <c r="T27" s="452">
        <v>161.3</v>
      </c>
      <c r="U27" s="452">
        <v>10.8</v>
      </c>
      <c r="V27" s="454">
        <v>22.5</v>
      </c>
      <c r="W27" s="453">
        <f>SUM(X27:Y27)</f>
        <v>180.7</v>
      </c>
      <c r="X27" s="454">
        <v>169.1</v>
      </c>
      <c r="Y27" s="454">
        <v>11.6</v>
      </c>
      <c r="Z27" s="452">
        <v>21.5</v>
      </c>
      <c r="AA27" s="453">
        <f>SUM(AB27:AC27)</f>
        <v>166.29999999999998</v>
      </c>
      <c r="AB27" s="452">
        <v>158.2</v>
      </c>
      <c r="AC27" s="452">
        <v>8.1</v>
      </c>
      <c r="AD27" s="452">
        <v>22.1</v>
      </c>
      <c r="AE27" s="453">
        <f>SUM(AF27:AG27)</f>
        <v>183</v>
      </c>
      <c r="AF27" s="452">
        <v>169.8</v>
      </c>
      <c r="AG27" s="452">
        <v>13.2</v>
      </c>
    </row>
    <row r="28" spans="1:33" ht="18.75" customHeight="1">
      <c r="A28" s="410">
        <v>12</v>
      </c>
      <c r="B28" s="452">
        <v>20.4</v>
      </c>
      <c r="C28" s="453">
        <f>SUM(D28:E28)</f>
        <v>161.1</v>
      </c>
      <c r="D28" s="452">
        <v>150.2</v>
      </c>
      <c r="E28" s="452">
        <v>10.9</v>
      </c>
      <c r="F28" s="452">
        <v>20.6</v>
      </c>
      <c r="G28" s="453">
        <f>SUM(H28:I28)</f>
        <v>165.5</v>
      </c>
      <c r="H28" s="453">
        <v>152.2</v>
      </c>
      <c r="I28" s="452">
        <v>13.3</v>
      </c>
      <c r="J28" s="452">
        <v>20.8</v>
      </c>
      <c r="K28" s="453">
        <f>SUM(L28:M28)</f>
        <v>166.3</v>
      </c>
      <c r="L28" s="452">
        <v>154.4</v>
      </c>
      <c r="M28" s="452">
        <v>11.9</v>
      </c>
      <c r="N28" s="452">
        <v>20.8</v>
      </c>
      <c r="O28" s="453">
        <f>SUM(P28:Q28)</f>
        <v>172</v>
      </c>
      <c r="P28" s="452">
        <v>157.7</v>
      </c>
      <c r="Q28" s="452">
        <v>14.3</v>
      </c>
      <c r="R28" s="452">
        <v>21.9</v>
      </c>
      <c r="S28" s="453">
        <f>SUM(T28:U28)</f>
        <v>171.1</v>
      </c>
      <c r="T28" s="452">
        <v>161.9</v>
      </c>
      <c r="U28" s="452">
        <v>9.2</v>
      </c>
      <c r="V28" s="454">
        <v>21.5</v>
      </c>
      <c r="W28" s="453">
        <f>SUM(X28:Y28)</f>
        <v>173.1</v>
      </c>
      <c r="X28" s="454">
        <v>160</v>
      </c>
      <c r="Y28" s="454">
        <v>13.1</v>
      </c>
      <c r="Z28" s="452">
        <v>21.9</v>
      </c>
      <c r="AA28" s="453">
        <f>SUM(AB28:AC28)</f>
        <v>164.8</v>
      </c>
      <c r="AB28" s="452">
        <v>157.4</v>
      </c>
      <c r="AC28" s="452">
        <v>7.4</v>
      </c>
      <c r="AD28" s="452">
        <v>22.3</v>
      </c>
      <c r="AE28" s="453">
        <f>SUM(AF28:AG28)</f>
        <v>180.5</v>
      </c>
      <c r="AF28" s="452">
        <v>169.2</v>
      </c>
      <c r="AG28" s="452">
        <v>11.3</v>
      </c>
    </row>
    <row r="29" spans="1:33" ht="18.75" customHeight="1">
      <c r="A29" s="415" t="s">
        <v>5</v>
      </c>
      <c r="B29" s="459"/>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row>
    <row r="30" spans="1:33" ht="18.75" customHeight="1">
      <c r="A30" s="412" t="s">
        <v>373</v>
      </c>
      <c r="B30" s="452">
        <v>20.9</v>
      </c>
      <c r="C30" s="453">
        <f>SUM(D30:E30)</f>
        <v>171.5</v>
      </c>
      <c r="D30" s="452">
        <v>157.7</v>
      </c>
      <c r="E30" s="452">
        <v>13.8</v>
      </c>
      <c r="F30" s="452">
        <v>21</v>
      </c>
      <c r="G30" s="453">
        <f>SUM(H30:I30)</f>
        <v>174.20000000000002</v>
      </c>
      <c r="H30" s="452">
        <v>158.9</v>
      </c>
      <c r="I30" s="452">
        <v>15.3</v>
      </c>
      <c r="J30" s="452">
        <v>21.3</v>
      </c>
      <c r="K30" s="453">
        <f>SUM(L30:M30)</f>
        <v>173.3</v>
      </c>
      <c r="L30" s="452">
        <v>163</v>
      </c>
      <c r="M30" s="452">
        <v>10.3</v>
      </c>
      <c r="N30" s="452">
        <v>20.4</v>
      </c>
      <c r="O30" s="453">
        <f>SUM(P30:Q30)</f>
        <v>175.3</v>
      </c>
      <c r="P30" s="452">
        <v>157.3</v>
      </c>
      <c r="Q30" s="452">
        <v>18</v>
      </c>
      <c r="R30" s="452">
        <v>21</v>
      </c>
      <c r="S30" s="453">
        <f>SUM(T30:U30)</f>
        <v>167.79999999999998</v>
      </c>
      <c r="T30" s="452">
        <v>155.2</v>
      </c>
      <c r="U30" s="452">
        <v>12.6</v>
      </c>
      <c r="V30" s="454">
        <v>21.3</v>
      </c>
      <c r="W30" s="453">
        <f>SUM(X30:Y30)</f>
        <v>175.29999999999998</v>
      </c>
      <c r="X30" s="454">
        <v>161.7</v>
      </c>
      <c r="Y30" s="454">
        <v>13.6</v>
      </c>
      <c r="Z30" s="452">
        <v>22.7</v>
      </c>
      <c r="AA30" s="453">
        <f>SUM(AB30:AC30)</f>
        <v>187.8</v>
      </c>
      <c r="AB30" s="452">
        <v>178.3</v>
      </c>
      <c r="AC30" s="452">
        <v>9.5</v>
      </c>
      <c r="AD30" s="452">
        <v>21.1</v>
      </c>
      <c r="AE30" s="453">
        <f>SUM(AF30:AG30)</f>
        <v>175.70000000000002</v>
      </c>
      <c r="AF30" s="452">
        <v>160.9</v>
      </c>
      <c r="AG30" s="452">
        <v>14.8</v>
      </c>
    </row>
    <row r="31" spans="1:33" ht="18.75" customHeight="1">
      <c r="A31" s="478" t="s">
        <v>462</v>
      </c>
      <c r="B31" s="460">
        <v>20.8</v>
      </c>
      <c r="C31" s="453">
        <f>SUM(D31:E31)</f>
        <v>171.6</v>
      </c>
      <c r="D31" s="460">
        <v>156.5</v>
      </c>
      <c r="E31" s="460">
        <v>15.1</v>
      </c>
      <c r="F31" s="460">
        <v>20.8</v>
      </c>
      <c r="G31" s="453">
        <f>SUM(H31:I31)</f>
        <v>172.79999999999998</v>
      </c>
      <c r="H31" s="460">
        <v>156.1</v>
      </c>
      <c r="I31" s="460">
        <v>16.7</v>
      </c>
      <c r="J31" s="460">
        <v>21.3</v>
      </c>
      <c r="K31" s="453">
        <f>SUM(L31:M31)</f>
        <v>178.8</v>
      </c>
      <c r="L31" s="460">
        <v>161.9</v>
      </c>
      <c r="M31" s="460">
        <v>16.9</v>
      </c>
      <c r="N31" s="460">
        <v>20.6</v>
      </c>
      <c r="O31" s="453">
        <f>SUM(P31:Q31)</f>
        <v>176.1</v>
      </c>
      <c r="P31" s="460">
        <v>158.1</v>
      </c>
      <c r="Q31" s="460">
        <v>18</v>
      </c>
      <c r="R31" s="460">
        <v>21.9</v>
      </c>
      <c r="S31" s="453">
        <f>SUM(T31:U31)</f>
        <v>176.7</v>
      </c>
      <c r="T31" s="460">
        <v>165.7</v>
      </c>
      <c r="U31" s="460">
        <v>11</v>
      </c>
      <c r="V31" s="454">
        <v>21.7</v>
      </c>
      <c r="W31" s="453">
        <f>SUM(X31:Y31)</f>
        <v>178.8</v>
      </c>
      <c r="X31" s="454">
        <v>164.4</v>
      </c>
      <c r="Y31" s="454">
        <v>14.4</v>
      </c>
      <c r="Z31" s="460">
        <v>22.4</v>
      </c>
      <c r="AA31" s="453">
        <f>SUM(AB31:AC31)</f>
        <v>171.4</v>
      </c>
      <c r="AB31" s="460">
        <v>168.1</v>
      </c>
      <c r="AC31" s="460">
        <v>3.3</v>
      </c>
      <c r="AD31" s="460">
        <v>22</v>
      </c>
      <c r="AE31" s="453">
        <f>SUM(AF31:AG31)</f>
        <v>184</v>
      </c>
      <c r="AF31" s="460">
        <v>169.2</v>
      </c>
      <c r="AG31" s="460">
        <v>14.8</v>
      </c>
    </row>
    <row r="32" spans="1:33" ht="18.75" customHeight="1">
      <c r="A32" s="477" t="s">
        <v>417</v>
      </c>
      <c r="B32" s="456">
        <f>AVERAGE(B34:B37,B39:B42,B44:B47)</f>
        <v>20.599999999999998</v>
      </c>
      <c r="C32" s="456">
        <f>AVERAGE(C34:C37,C39:C42,C44:C47)</f>
        <v>169.14999999999998</v>
      </c>
      <c r="D32" s="456">
        <f>AVERAGE(D34:D37,D39:D42,D44:D47)</f>
        <v>154.2916666666667</v>
      </c>
      <c r="E32" s="456">
        <v>14.9</v>
      </c>
      <c r="F32" s="456">
        <f>AVERAGE(F34:F37,F39:F42,F44:F47)</f>
        <v>20.591666666666665</v>
      </c>
      <c r="G32" s="456">
        <f>AVERAGE(G34:G37,G39:G42,G44:G47)</f>
        <v>170.85833333333335</v>
      </c>
      <c r="H32" s="456">
        <f>AVERAGE(H34:H37,H39:H42,H44:H47)</f>
        <v>154.0583333333333</v>
      </c>
      <c r="I32" s="456">
        <f>AVERAGE(I34:I37,I39:I42,I44:I47)</f>
        <v>16.8</v>
      </c>
      <c r="J32" s="456">
        <f>AVERAGE(J34:J37,J39:J42,J44:J47)</f>
        <v>20.741666666666664</v>
      </c>
      <c r="K32" s="456">
        <f>AVERAGE(K34:K37,K39:K42,K44:K47)</f>
        <v>169.84166666666667</v>
      </c>
      <c r="L32" s="456">
        <f>AVERAGE(L34:L37,L39:L42,L44:L47)</f>
        <v>157.00833333333335</v>
      </c>
      <c r="M32" s="456">
        <f>AVERAGE(M34:M37,M39:M42,M44:M47)</f>
        <v>12.83333333333333</v>
      </c>
      <c r="N32" s="456">
        <f>AVERAGE(N34:N37,N39:N42,N44:N47)</f>
        <v>20.475</v>
      </c>
      <c r="O32" s="456">
        <f>AVERAGE(O34:O37,O39:O42,O44:O47)</f>
        <v>176.1583333333333</v>
      </c>
      <c r="P32" s="456">
        <f>AVERAGE(P34:P37,P39:P42,P44:P47)</f>
        <v>156.70833333333334</v>
      </c>
      <c r="Q32" s="456">
        <f>AVERAGE(Q34:Q37,Q39:Q42,Q44:Q47)</f>
        <v>19.45</v>
      </c>
      <c r="R32" s="456">
        <f>AVERAGE(R34:R37,R39:R42,R44:R47)</f>
        <v>21.133333333333333</v>
      </c>
      <c r="S32" s="456">
        <f>AVERAGE(S34:S37,S39:S42,S44:S47)</f>
        <v>176.92499999999998</v>
      </c>
      <c r="T32" s="456">
        <f>AVERAGE(T34:T37,T39:T42,T44:T47)</f>
        <v>161.08333333333334</v>
      </c>
      <c r="U32" s="456">
        <f>AVERAGE(U34:U37,U39:U42,U44:U47)</f>
        <v>15.841666666666667</v>
      </c>
      <c r="V32" s="456">
        <f>AVERAGE(V34:V37,V39:V42,V44:V47)</f>
        <v>21.325</v>
      </c>
      <c r="W32" s="456">
        <f>AVERAGE(W34:W37,W39:W42,W44:W47)</f>
        <v>175.63333333333333</v>
      </c>
      <c r="X32" s="456">
        <f>AVERAGE(X34:X37,X39:X42,X44:X47)</f>
        <v>161.025</v>
      </c>
      <c r="Y32" s="456">
        <f>AVERAGE(Y34:Y37,Y39:Y42,Y44:Y47)</f>
        <v>14.608333333333334</v>
      </c>
      <c r="Z32" s="456">
        <f>AVERAGE(Z34:Z37,Z39:Z42,Z44:Z47)</f>
        <v>22.25833333333333</v>
      </c>
      <c r="AA32" s="456">
        <f>AVERAGE(AA34:AA37,AA39:AA42,AA44:AA47)</f>
        <v>169.625</v>
      </c>
      <c r="AB32" s="456">
        <f>AVERAGE(AB34:AB37,AB39:AB42,AB44:AB47)</f>
        <v>166.10000000000002</v>
      </c>
      <c r="AC32" s="456">
        <f>AVERAGE(AC34:AC37,AC39:AC42,AC44:AC47)</f>
        <v>3.525</v>
      </c>
      <c r="AD32" s="456">
        <f>AVERAGE(AD34:AD37,AD39:AD42,AD44:AD47)</f>
        <v>22.141666666666666</v>
      </c>
      <c r="AE32" s="456">
        <f>AVERAGE(AE34:AE37,AE39:AE42,AE44:AE47)</f>
        <v>184.6916666666667</v>
      </c>
      <c r="AF32" s="456">
        <f>AVERAGE(AF34:AF37,AF39:AF42,AF44:AF47)</f>
        <v>168.88333333333333</v>
      </c>
      <c r="AG32" s="456">
        <f>AVERAGE(AG34:AG37,AG39:AG42,AG44:AG47)</f>
        <v>15.808333333333335</v>
      </c>
    </row>
    <row r="33" spans="1:33" ht="18.75" customHeight="1">
      <c r="A33" s="413"/>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row>
    <row r="34" spans="1:33" ht="18.75" customHeight="1">
      <c r="A34" s="412" t="s">
        <v>306</v>
      </c>
      <c r="B34" s="452">
        <v>18.8</v>
      </c>
      <c r="C34" s="453">
        <f>SUM(D34:E34)</f>
        <v>154.2</v>
      </c>
      <c r="D34" s="452">
        <v>140.7</v>
      </c>
      <c r="E34" s="452">
        <v>13.5</v>
      </c>
      <c r="F34" s="452">
        <v>18.5</v>
      </c>
      <c r="G34" s="453">
        <f>SUM(H34:I34)</f>
        <v>153.7</v>
      </c>
      <c r="H34" s="453">
        <v>138.6</v>
      </c>
      <c r="I34" s="452">
        <v>15.1</v>
      </c>
      <c r="J34" s="452">
        <v>18.8</v>
      </c>
      <c r="K34" s="453">
        <f>SUM(L34:M34)</f>
        <v>156.9</v>
      </c>
      <c r="L34" s="452">
        <v>143.6</v>
      </c>
      <c r="M34" s="452">
        <v>13.3</v>
      </c>
      <c r="N34" s="452">
        <v>17.9</v>
      </c>
      <c r="O34" s="453">
        <f>SUM(P34:Q34)</f>
        <v>153.20000000000002</v>
      </c>
      <c r="P34" s="452">
        <v>136.3</v>
      </c>
      <c r="Q34" s="452">
        <v>16.9</v>
      </c>
      <c r="R34" s="452">
        <v>20</v>
      </c>
      <c r="S34" s="453">
        <f>SUM(T34:U34)</f>
        <v>163.8</v>
      </c>
      <c r="T34" s="452">
        <v>151</v>
      </c>
      <c r="U34" s="452">
        <v>12.8</v>
      </c>
      <c r="V34" s="454">
        <v>18.4</v>
      </c>
      <c r="W34" s="453">
        <f>SUM(X34:Y34)</f>
        <v>152.3</v>
      </c>
      <c r="X34" s="454">
        <v>139.4</v>
      </c>
      <c r="Y34" s="454">
        <v>12.9</v>
      </c>
      <c r="Z34" s="452">
        <v>18.8</v>
      </c>
      <c r="AA34" s="453">
        <f>SUM(AB34:AC34)</f>
        <v>144</v>
      </c>
      <c r="AB34" s="452">
        <v>140.6</v>
      </c>
      <c r="AC34" s="452">
        <v>3.4</v>
      </c>
      <c r="AD34" s="452">
        <v>18.7</v>
      </c>
      <c r="AE34" s="453">
        <f>SUM(AF34:AG34)</f>
        <v>155.5</v>
      </c>
      <c r="AF34" s="452">
        <v>143.9</v>
      </c>
      <c r="AG34" s="452">
        <v>11.6</v>
      </c>
    </row>
    <row r="35" spans="1:33" ht="18.75" customHeight="1">
      <c r="A35" s="410">
        <v>2</v>
      </c>
      <c r="B35" s="452">
        <v>20.7</v>
      </c>
      <c r="C35" s="453">
        <f>SUM(D35:E35)</f>
        <v>171.1</v>
      </c>
      <c r="D35" s="452">
        <v>156.1</v>
      </c>
      <c r="E35" s="452">
        <v>15</v>
      </c>
      <c r="F35" s="452">
        <v>20.9</v>
      </c>
      <c r="G35" s="453">
        <f>SUM(H35:I35)</f>
        <v>174.79999999999998</v>
      </c>
      <c r="H35" s="453">
        <v>157.7</v>
      </c>
      <c r="I35" s="452">
        <v>17.1</v>
      </c>
      <c r="J35" s="452">
        <v>20.5</v>
      </c>
      <c r="K35" s="453">
        <f>SUM(L35:M35)</f>
        <v>177.3</v>
      </c>
      <c r="L35" s="452">
        <v>161.3</v>
      </c>
      <c r="M35" s="452">
        <v>16</v>
      </c>
      <c r="N35" s="452">
        <v>21.5</v>
      </c>
      <c r="O35" s="453">
        <f>SUM(P35:Q35)</f>
        <v>184</v>
      </c>
      <c r="P35" s="452">
        <v>164.4</v>
      </c>
      <c r="Q35" s="452">
        <v>19.6</v>
      </c>
      <c r="R35" s="452">
        <v>20.8</v>
      </c>
      <c r="S35" s="453">
        <f>SUM(T35:U35)</f>
        <v>167.7</v>
      </c>
      <c r="T35" s="452">
        <v>158</v>
      </c>
      <c r="U35" s="452">
        <v>9.7</v>
      </c>
      <c r="V35" s="454">
        <v>21.8</v>
      </c>
      <c r="W35" s="453">
        <f>SUM(X35:Y35)</f>
        <v>180.3</v>
      </c>
      <c r="X35" s="454">
        <v>165.3</v>
      </c>
      <c r="Y35" s="454">
        <v>15</v>
      </c>
      <c r="Z35" s="452">
        <v>22.5</v>
      </c>
      <c r="AA35" s="453">
        <f>SUM(AB35:AC35)</f>
        <v>175.60000000000002</v>
      </c>
      <c r="AB35" s="452">
        <v>172.8</v>
      </c>
      <c r="AC35" s="452">
        <v>2.8</v>
      </c>
      <c r="AD35" s="452">
        <v>22.6</v>
      </c>
      <c r="AE35" s="453">
        <f>SUM(AF35:AG35)</f>
        <v>188.79999999999998</v>
      </c>
      <c r="AF35" s="452">
        <v>172.7</v>
      </c>
      <c r="AG35" s="452">
        <v>16.1</v>
      </c>
    </row>
    <row r="36" spans="1:33" ht="18.75" customHeight="1">
      <c r="A36" s="410">
        <v>3</v>
      </c>
      <c r="B36" s="452">
        <v>20.4</v>
      </c>
      <c r="C36" s="453">
        <f>SUM(D36:E36)</f>
        <v>168.4</v>
      </c>
      <c r="D36" s="452">
        <v>152.6</v>
      </c>
      <c r="E36" s="452">
        <v>15.8</v>
      </c>
      <c r="F36" s="452">
        <v>20.3</v>
      </c>
      <c r="G36" s="453">
        <f>SUM(H36:I36)</f>
        <v>169.5</v>
      </c>
      <c r="H36" s="453">
        <v>151.8</v>
      </c>
      <c r="I36" s="452">
        <v>17.7</v>
      </c>
      <c r="J36" s="452">
        <v>21</v>
      </c>
      <c r="K36" s="453">
        <f>SUM(L36:M36)</f>
        <v>176.89999999999998</v>
      </c>
      <c r="L36" s="452">
        <v>158.2</v>
      </c>
      <c r="M36" s="452">
        <v>18.7</v>
      </c>
      <c r="N36" s="452">
        <v>20.2</v>
      </c>
      <c r="O36" s="453">
        <f>SUM(P36:Q36)</f>
        <v>174.89999999999998</v>
      </c>
      <c r="P36" s="452">
        <v>154.7</v>
      </c>
      <c r="Q36" s="452">
        <v>20.2</v>
      </c>
      <c r="R36" s="452">
        <v>20.5</v>
      </c>
      <c r="S36" s="453">
        <f>SUM(T36:U36)</f>
        <v>164.8</v>
      </c>
      <c r="T36" s="452">
        <v>156.8</v>
      </c>
      <c r="U36" s="452">
        <v>8</v>
      </c>
      <c r="V36" s="454">
        <v>21</v>
      </c>
      <c r="W36" s="453">
        <f>SUM(X36:Y36)</f>
        <v>173.6</v>
      </c>
      <c r="X36" s="454">
        <v>159.1</v>
      </c>
      <c r="Y36" s="454">
        <v>14.5</v>
      </c>
      <c r="Z36" s="452">
        <v>22.6</v>
      </c>
      <c r="AA36" s="453">
        <f>SUM(AB36:AC36)</f>
        <v>173.1</v>
      </c>
      <c r="AB36" s="452">
        <v>169.9</v>
      </c>
      <c r="AC36" s="452">
        <v>3.2</v>
      </c>
      <c r="AD36" s="452">
        <v>22.4</v>
      </c>
      <c r="AE36" s="453">
        <f>SUM(AF36:AG36)</f>
        <v>187.3</v>
      </c>
      <c r="AF36" s="452">
        <v>169.8</v>
      </c>
      <c r="AG36" s="452">
        <v>17.5</v>
      </c>
    </row>
    <row r="37" spans="1:33" ht="18.75" customHeight="1">
      <c r="A37" s="410">
        <v>4</v>
      </c>
      <c r="B37" s="452">
        <v>21.3</v>
      </c>
      <c r="C37" s="453">
        <f>SUM(D37:E37)</f>
        <v>176.7</v>
      </c>
      <c r="D37" s="452">
        <v>160.6</v>
      </c>
      <c r="E37" s="452">
        <v>16.1</v>
      </c>
      <c r="F37" s="452">
        <v>21.3</v>
      </c>
      <c r="G37" s="453">
        <f>SUM(H37:I37)</f>
        <v>178.29999999999998</v>
      </c>
      <c r="H37" s="453">
        <v>160.7</v>
      </c>
      <c r="I37" s="452">
        <v>17.6</v>
      </c>
      <c r="J37" s="452">
        <v>21.1</v>
      </c>
      <c r="K37" s="453">
        <f>SUM(L37:M37)</f>
        <v>177</v>
      </c>
      <c r="L37" s="452">
        <v>160.9</v>
      </c>
      <c r="M37" s="452">
        <v>16.1</v>
      </c>
      <c r="N37" s="452">
        <v>21.4</v>
      </c>
      <c r="O37" s="453">
        <f>SUM(P37:Q37)</f>
        <v>184.2</v>
      </c>
      <c r="P37" s="452">
        <v>164</v>
      </c>
      <c r="Q37" s="452">
        <v>20.2</v>
      </c>
      <c r="R37" s="452">
        <v>21.4</v>
      </c>
      <c r="S37" s="453">
        <f>SUM(T37:U37)</f>
        <v>179.1</v>
      </c>
      <c r="T37" s="452">
        <v>163.4</v>
      </c>
      <c r="U37" s="452">
        <v>15.7</v>
      </c>
      <c r="V37" s="454">
        <v>22.5</v>
      </c>
      <c r="W37" s="453">
        <f>SUM(X37:Y37)</f>
        <v>186.4</v>
      </c>
      <c r="X37" s="454">
        <v>170.3</v>
      </c>
      <c r="Y37" s="454">
        <v>16.1</v>
      </c>
      <c r="Z37" s="452">
        <v>23</v>
      </c>
      <c r="AA37" s="453">
        <f>SUM(AB37:AC37)</f>
        <v>175.8</v>
      </c>
      <c r="AB37" s="452">
        <v>173.3</v>
      </c>
      <c r="AC37" s="452">
        <v>2.5</v>
      </c>
      <c r="AD37" s="452">
        <v>23.5</v>
      </c>
      <c r="AE37" s="453">
        <f>SUM(AF37:AG37)</f>
        <v>194.1</v>
      </c>
      <c r="AF37" s="452">
        <v>176</v>
      </c>
      <c r="AG37" s="452">
        <v>18.1</v>
      </c>
    </row>
    <row r="38" spans="1:33" ht="18.75" customHeight="1">
      <c r="A38" s="411"/>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row>
    <row r="39" spans="1:33" ht="18.75" customHeight="1">
      <c r="A39" s="410">
        <v>5</v>
      </c>
      <c r="B39" s="452">
        <v>20.3</v>
      </c>
      <c r="C39" s="453">
        <f>SUM(D39:E39)</f>
        <v>165.8</v>
      </c>
      <c r="D39" s="452">
        <v>152</v>
      </c>
      <c r="E39" s="452">
        <v>13.8</v>
      </c>
      <c r="F39" s="452">
        <v>20.1</v>
      </c>
      <c r="G39" s="453">
        <f>SUM(H39:I39)</f>
        <v>165.60000000000002</v>
      </c>
      <c r="H39" s="453">
        <v>150.3</v>
      </c>
      <c r="I39" s="452">
        <v>15.3</v>
      </c>
      <c r="J39" s="452">
        <v>20.5</v>
      </c>
      <c r="K39" s="453">
        <f>SUM(L39:M39)</f>
        <v>164</v>
      </c>
      <c r="L39" s="452">
        <v>155</v>
      </c>
      <c r="M39" s="452">
        <v>9</v>
      </c>
      <c r="N39" s="452">
        <v>19.5</v>
      </c>
      <c r="O39" s="453">
        <f>SUM(P39:Q39)</f>
        <v>168.29999999999998</v>
      </c>
      <c r="P39" s="452">
        <v>149.6</v>
      </c>
      <c r="Q39" s="452">
        <v>18.7</v>
      </c>
      <c r="R39" s="452">
        <v>20.6</v>
      </c>
      <c r="S39" s="453">
        <f>SUM(T39:U39)</f>
        <v>176.2</v>
      </c>
      <c r="T39" s="452">
        <v>156.2</v>
      </c>
      <c r="U39" s="452">
        <v>20</v>
      </c>
      <c r="V39" s="454">
        <v>20.8</v>
      </c>
      <c r="W39" s="453">
        <f>SUM(X39:Y39)</f>
        <v>171.5</v>
      </c>
      <c r="X39" s="454">
        <v>157.6</v>
      </c>
      <c r="Y39" s="454">
        <v>13.9</v>
      </c>
      <c r="Z39" s="452">
        <v>20.4</v>
      </c>
      <c r="AA39" s="453">
        <f>SUM(AB39:AC39)</f>
        <v>158.4</v>
      </c>
      <c r="AB39" s="452">
        <v>154.6</v>
      </c>
      <c r="AC39" s="452">
        <v>3.8</v>
      </c>
      <c r="AD39" s="452">
        <v>22</v>
      </c>
      <c r="AE39" s="453">
        <f>SUM(AF39:AG39)</f>
        <v>182</v>
      </c>
      <c r="AF39" s="452">
        <v>166.8</v>
      </c>
      <c r="AG39" s="452">
        <v>15.2</v>
      </c>
    </row>
    <row r="40" spans="1:33" ht="18.75" customHeight="1">
      <c r="A40" s="410">
        <v>6</v>
      </c>
      <c r="B40" s="452">
        <v>21.5</v>
      </c>
      <c r="C40" s="453">
        <f>SUM(D40:E40)</f>
        <v>176</v>
      </c>
      <c r="D40" s="452">
        <v>161.5</v>
      </c>
      <c r="E40" s="452">
        <v>14.5</v>
      </c>
      <c r="F40" s="452">
        <v>21.6</v>
      </c>
      <c r="G40" s="453">
        <f>SUM(H40:I40)</f>
        <v>178</v>
      </c>
      <c r="H40" s="453">
        <v>161.5</v>
      </c>
      <c r="I40" s="452">
        <v>16.5</v>
      </c>
      <c r="J40" s="452">
        <v>21.6</v>
      </c>
      <c r="K40" s="453">
        <f>SUM(L40:M40)</f>
        <v>175.1</v>
      </c>
      <c r="L40" s="452">
        <v>165.5</v>
      </c>
      <c r="M40" s="452">
        <v>9.6</v>
      </c>
      <c r="N40" s="452">
        <v>21.6</v>
      </c>
      <c r="O40" s="453">
        <f>SUM(P40:Q40)</f>
        <v>185.5</v>
      </c>
      <c r="P40" s="452">
        <v>165.1</v>
      </c>
      <c r="Q40" s="452">
        <v>20.4</v>
      </c>
      <c r="R40" s="452">
        <v>21.1</v>
      </c>
      <c r="S40" s="453">
        <f>SUM(T40:U40)</f>
        <v>180.70000000000002</v>
      </c>
      <c r="T40" s="452">
        <v>160.9</v>
      </c>
      <c r="U40" s="452">
        <v>19.8</v>
      </c>
      <c r="V40" s="454">
        <v>22.6</v>
      </c>
      <c r="W40" s="453">
        <f>SUM(X40:Y40)</f>
        <v>186.4</v>
      </c>
      <c r="X40" s="454">
        <v>170.8</v>
      </c>
      <c r="Y40" s="454">
        <v>15.6</v>
      </c>
      <c r="Z40" s="452">
        <v>22.9</v>
      </c>
      <c r="AA40" s="453">
        <f>SUM(AB40:AC40)</f>
        <v>178</v>
      </c>
      <c r="AB40" s="452">
        <v>174.4</v>
      </c>
      <c r="AC40" s="452">
        <v>3.6</v>
      </c>
      <c r="AD40" s="452">
        <v>23.5</v>
      </c>
      <c r="AE40" s="453">
        <f>SUM(AF40:AG40)</f>
        <v>193.4</v>
      </c>
      <c r="AF40" s="452">
        <v>177.9</v>
      </c>
      <c r="AG40" s="452">
        <v>15.5</v>
      </c>
    </row>
    <row r="41" spans="1:33" ht="18.75" customHeight="1">
      <c r="A41" s="410">
        <v>7</v>
      </c>
      <c r="B41" s="452">
        <v>21.3</v>
      </c>
      <c r="C41" s="453">
        <f>SUM(D41:E41)</f>
        <v>173.79999999999998</v>
      </c>
      <c r="D41" s="452">
        <v>159.7</v>
      </c>
      <c r="E41" s="452">
        <v>14.1</v>
      </c>
      <c r="F41" s="452">
        <v>21.2</v>
      </c>
      <c r="G41" s="453">
        <f>SUM(H41:I41)</f>
        <v>174.7</v>
      </c>
      <c r="H41" s="453">
        <v>158.6</v>
      </c>
      <c r="I41" s="452">
        <v>16.1</v>
      </c>
      <c r="J41" s="452">
        <v>21.7</v>
      </c>
      <c r="K41" s="453">
        <f>SUM(L41:M41)</f>
        <v>175.8</v>
      </c>
      <c r="L41" s="452">
        <v>166</v>
      </c>
      <c r="M41" s="452">
        <v>9.8</v>
      </c>
      <c r="N41" s="452">
        <v>20.8</v>
      </c>
      <c r="O41" s="453">
        <f>SUM(P41:Q41)</f>
        <v>179.3</v>
      </c>
      <c r="P41" s="452">
        <v>159.3</v>
      </c>
      <c r="Q41" s="452">
        <v>20</v>
      </c>
      <c r="R41" s="452">
        <v>21.9</v>
      </c>
      <c r="S41" s="453">
        <f>SUM(T41:U41)</f>
        <v>184.5</v>
      </c>
      <c r="T41" s="452">
        <v>168</v>
      </c>
      <c r="U41" s="452">
        <v>16.5</v>
      </c>
      <c r="V41" s="454">
        <v>21.6</v>
      </c>
      <c r="W41" s="453">
        <f>SUM(X41:Y41)</f>
        <v>178.9</v>
      </c>
      <c r="X41" s="454">
        <v>163</v>
      </c>
      <c r="Y41" s="454">
        <v>15.9</v>
      </c>
      <c r="Z41" s="452">
        <v>23.7</v>
      </c>
      <c r="AA41" s="453">
        <f>SUM(AB41:AC41)</f>
        <v>183.1</v>
      </c>
      <c r="AB41" s="452">
        <v>178.4</v>
      </c>
      <c r="AC41" s="452">
        <v>4.7</v>
      </c>
      <c r="AD41" s="452">
        <v>22.2</v>
      </c>
      <c r="AE41" s="453">
        <f>SUM(AF41:AG41)</f>
        <v>187.20000000000002</v>
      </c>
      <c r="AF41" s="452">
        <v>169.8</v>
      </c>
      <c r="AG41" s="452">
        <v>17.4</v>
      </c>
    </row>
    <row r="42" spans="1:33" ht="18.75" customHeight="1">
      <c r="A42" s="410">
        <v>8</v>
      </c>
      <c r="B42" s="452">
        <v>19.6</v>
      </c>
      <c r="C42" s="453">
        <f>SUM(D42:E42)</f>
        <v>160.5</v>
      </c>
      <c r="D42" s="452">
        <v>146.2</v>
      </c>
      <c r="E42" s="452">
        <v>14.3</v>
      </c>
      <c r="F42" s="452">
        <v>19.6</v>
      </c>
      <c r="G42" s="453">
        <f>SUM(H42:I42)</f>
        <v>161.9</v>
      </c>
      <c r="H42" s="453">
        <v>145.6</v>
      </c>
      <c r="I42" s="452">
        <v>16.3</v>
      </c>
      <c r="J42" s="452">
        <v>19.2</v>
      </c>
      <c r="K42" s="453">
        <f>SUM(L42:M42)</f>
        <v>153.8</v>
      </c>
      <c r="L42" s="452">
        <v>142</v>
      </c>
      <c r="M42" s="452">
        <v>11.8</v>
      </c>
      <c r="N42" s="452">
        <v>19.3</v>
      </c>
      <c r="O42" s="453">
        <f>SUM(P42:Q42)</f>
        <v>165.4</v>
      </c>
      <c r="P42" s="452">
        <v>146.9</v>
      </c>
      <c r="Q42" s="452">
        <v>18.5</v>
      </c>
      <c r="R42" s="452">
        <v>20.1</v>
      </c>
      <c r="S42" s="453">
        <f>SUM(T42:U42)</f>
        <v>173.20000000000002</v>
      </c>
      <c r="T42" s="452">
        <v>153.8</v>
      </c>
      <c r="U42" s="452">
        <v>19.4</v>
      </c>
      <c r="V42" s="454">
        <v>20.2</v>
      </c>
      <c r="W42" s="453">
        <f>SUM(X42:Y42)</f>
        <v>163.5</v>
      </c>
      <c r="X42" s="454">
        <v>151.2</v>
      </c>
      <c r="Y42" s="454">
        <v>12.3</v>
      </c>
      <c r="Z42" s="452">
        <v>21.7</v>
      </c>
      <c r="AA42" s="453">
        <f>SUM(AB42:AC42)</f>
        <v>155.9</v>
      </c>
      <c r="AB42" s="452">
        <v>151.5</v>
      </c>
      <c r="AC42" s="452">
        <v>4.4</v>
      </c>
      <c r="AD42" s="452">
        <v>21.2</v>
      </c>
      <c r="AE42" s="453">
        <f>SUM(AF42:AG42)</f>
        <v>178.5</v>
      </c>
      <c r="AF42" s="452">
        <v>162.6</v>
      </c>
      <c r="AG42" s="452">
        <v>15.9</v>
      </c>
    </row>
    <row r="43" spans="1:33" ht="18.75" customHeight="1">
      <c r="A43" s="411"/>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row>
    <row r="44" spans="1:33" ht="18.75" customHeight="1">
      <c r="A44" s="410">
        <v>9</v>
      </c>
      <c r="B44" s="452">
        <v>20.6</v>
      </c>
      <c r="C44" s="453">
        <f>SUM(D44:E44)</f>
        <v>169.4</v>
      </c>
      <c r="D44" s="452">
        <v>154.4</v>
      </c>
      <c r="E44" s="452">
        <v>15</v>
      </c>
      <c r="F44" s="452">
        <v>20.7</v>
      </c>
      <c r="G44" s="453">
        <f>SUM(H44:I44)</f>
        <v>172.10000000000002</v>
      </c>
      <c r="H44" s="453">
        <v>154.8</v>
      </c>
      <c r="I44" s="452">
        <v>17.3</v>
      </c>
      <c r="J44" s="452">
        <v>21.1</v>
      </c>
      <c r="K44" s="453">
        <f>SUM(L44:M44)</f>
        <v>170.8</v>
      </c>
      <c r="L44" s="452">
        <v>158</v>
      </c>
      <c r="M44" s="452">
        <v>12.8</v>
      </c>
      <c r="N44" s="452">
        <v>20.7</v>
      </c>
      <c r="O44" s="453">
        <f>SUM(P44:Q44)</f>
        <v>179.1</v>
      </c>
      <c r="P44" s="452">
        <v>159.4</v>
      </c>
      <c r="Q44" s="452">
        <v>19.7</v>
      </c>
      <c r="R44" s="452">
        <v>20.4</v>
      </c>
      <c r="S44" s="453">
        <f>SUM(T44:U44)</f>
        <v>176.20000000000002</v>
      </c>
      <c r="T44" s="452">
        <v>156.3</v>
      </c>
      <c r="U44" s="452">
        <v>19.9</v>
      </c>
      <c r="V44" s="454">
        <v>21.3</v>
      </c>
      <c r="W44" s="453">
        <f>SUM(X44:Y44)</f>
        <v>174.5</v>
      </c>
      <c r="X44" s="454">
        <v>160.8</v>
      </c>
      <c r="Y44" s="454">
        <v>13.7</v>
      </c>
      <c r="Z44" s="452">
        <v>23.6</v>
      </c>
      <c r="AA44" s="453">
        <f>SUM(AB44:AC44)</f>
        <v>178.39999999999998</v>
      </c>
      <c r="AB44" s="452">
        <v>175.7</v>
      </c>
      <c r="AC44" s="452">
        <v>2.7</v>
      </c>
      <c r="AD44" s="452">
        <v>22.5</v>
      </c>
      <c r="AE44" s="453">
        <f>SUM(AF44:AG44)</f>
        <v>189.10000000000002</v>
      </c>
      <c r="AF44" s="452">
        <v>173.8</v>
      </c>
      <c r="AG44" s="452">
        <v>15.3</v>
      </c>
    </row>
    <row r="45" spans="1:33" ht="18.75" customHeight="1">
      <c r="A45" s="410">
        <v>10</v>
      </c>
      <c r="B45" s="452">
        <v>21.1</v>
      </c>
      <c r="C45" s="453">
        <f>SUM(D45:E45)</f>
        <v>173</v>
      </c>
      <c r="D45" s="452">
        <v>157.9</v>
      </c>
      <c r="E45" s="452">
        <v>15.1</v>
      </c>
      <c r="F45" s="452">
        <v>21</v>
      </c>
      <c r="G45" s="453">
        <f>SUM(H45:I45)</f>
        <v>174.4</v>
      </c>
      <c r="H45" s="453">
        <v>157.1</v>
      </c>
      <c r="I45" s="452">
        <v>17.3</v>
      </c>
      <c r="J45" s="452">
        <v>21.8</v>
      </c>
      <c r="K45" s="453">
        <f>SUM(L45:M45)</f>
        <v>176.70000000000002</v>
      </c>
      <c r="L45" s="452">
        <v>165.4</v>
      </c>
      <c r="M45" s="452">
        <v>11.3</v>
      </c>
      <c r="N45" s="452">
        <v>20.6</v>
      </c>
      <c r="O45" s="453">
        <f>SUM(P45:Q45)</f>
        <v>177.4</v>
      </c>
      <c r="P45" s="452">
        <v>157.8</v>
      </c>
      <c r="Q45" s="452">
        <v>19.6</v>
      </c>
      <c r="R45" s="452">
        <v>21.9</v>
      </c>
      <c r="S45" s="453">
        <f>SUM(T45:U45)</f>
        <v>189.5</v>
      </c>
      <c r="T45" s="452">
        <v>168</v>
      </c>
      <c r="U45" s="452">
        <v>21.5</v>
      </c>
      <c r="V45" s="454">
        <v>21.4</v>
      </c>
      <c r="W45" s="453">
        <f>SUM(X45:Y45)</f>
        <v>175.10000000000002</v>
      </c>
      <c r="X45" s="454">
        <v>161.3</v>
      </c>
      <c r="Y45" s="454">
        <v>13.8</v>
      </c>
      <c r="Z45" s="452">
        <v>22.5</v>
      </c>
      <c r="AA45" s="453">
        <f>SUM(AB45:AC45)</f>
        <v>167.1</v>
      </c>
      <c r="AB45" s="452">
        <v>163.4</v>
      </c>
      <c r="AC45" s="452">
        <v>3.7</v>
      </c>
      <c r="AD45" s="452">
        <v>21.8</v>
      </c>
      <c r="AE45" s="453">
        <f>SUM(AF45:AG45)</f>
        <v>182.9</v>
      </c>
      <c r="AF45" s="452">
        <v>167.3</v>
      </c>
      <c r="AG45" s="452">
        <v>15.6</v>
      </c>
    </row>
    <row r="46" spans="1:33" ht="18.75" customHeight="1">
      <c r="A46" s="410">
        <v>11</v>
      </c>
      <c r="B46" s="452">
        <v>20.9</v>
      </c>
      <c r="C46" s="453">
        <f>SUM(D46:E46)</f>
        <v>171.8</v>
      </c>
      <c r="D46" s="452">
        <v>155.9</v>
      </c>
      <c r="E46" s="452">
        <v>15.9</v>
      </c>
      <c r="F46" s="452">
        <v>21.1</v>
      </c>
      <c r="G46" s="453">
        <f>SUM(H46:I46)</f>
        <v>175.2</v>
      </c>
      <c r="H46" s="453">
        <v>157.1</v>
      </c>
      <c r="I46" s="452">
        <v>18.1</v>
      </c>
      <c r="J46" s="452">
        <v>20.7</v>
      </c>
      <c r="K46" s="453">
        <f>SUM(L46:M46)</f>
        <v>165.6</v>
      </c>
      <c r="L46" s="452">
        <v>152.7</v>
      </c>
      <c r="M46" s="452">
        <v>12.9</v>
      </c>
      <c r="N46" s="452">
        <v>21.3</v>
      </c>
      <c r="O46" s="453">
        <f>SUM(P46:Q46)</f>
        <v>183.1</v>
      </c>
      <c r="P46" s="452">
        <v>163</v>
      </c>
      <c r="Q46" s="452">
        <v>20.1</v>
      </c>
      <c r="R46" s="452">
        <v>22.5</v>
      </c>
      <c r="S46" s="453">
        <f>SUM(T46:U46)</f>
        <v>184.1</v>
      </c>
      <c r="T46" s="452">
        <v>169.9</v>
      </c>
      <c r="U46" s="452">
        <v>14.2</v>
      </c>
      <c r="V46" s="454">
        <v>22.8</v>
      </c>
      <c r="W46" s="453">
        <f>SUM(X46:Y46)</f>
        <v>187.1</v>
      </c>
      <c r="X46" s="454">
        <v>172.2</v>
      </c>
      <c r="Y46" s="454">
        <v>14.9</v>
      </c>
      <c r="Z46" s="452">
        <v>22.5</v>
      </c>
      <c r="AA46" s="453">
        <f>SUM(AB46:AC46)</f>
        <v>172.20000000000002</v>
      </c>
      <c r="AB46" s="452">
        <v>168.4</v>
      </c>
      <c r="AC46" s="452">
        <v>3.8</v>
      </c>
      <c r="AD46" s="452">
        <v>22.5</v>
      </c>
      <c r="AE46" s="453">
        <f>SUM(AF46:AG46)</f>
        <v>189.3</v>
      </c>
      <c r="AF46" s="452">
        <v>172.3</v>
      </c>
      <c r="AG46" s="452">
        <v>17</v>
      </c>
    </row>
    <row r="47" spans="1:33" ht="18.75" customHeight="1">
      <c r="A47" s="410">
        <v>12</v>
      </c>
      <c r="B47" s="452">
        <v>20.7</v>
      </c>
      <c r="C47" s="453">
        <f>SUM(D47:E47)</f>
        <v>169.1</v>
      </c>
      <c r="D47" s="452">
        <v>153.9</v>
      </c>
      <c r="E47" s="452">
        <v>15.2</v>
      </c>
      <c r="F47" s="452">
        <v>20.8</v>
      </c>
      <c r="G47" s="453">
        <f>SUM(H47:I47)</f>
        <v>172.1</v>
      </c>
      <c r="H47" s="453">
        <v>154.9</v>
      </c>
      <c r="I47" s="452">
        <v>17.2</v>
      </c>
      <c r="J47" s="452">
        <v>20.9</v>
      </c>
      <c r="K47" s="453">
        <f>SUM(L47:M47)</f>
        <v>168.2</v>
      </c>
      <c r="L47" s="452">
        <v>155.5</v>
      </c>
      <c r="M47" s="452">
        <v>12.7</v>
      </c>
      <c r="N47" s="452">
        <v>20.9</v>
      </c>
      <c r="O47" s="453">
        <f>SUM(P47:Q47)</f>
        <v>179.5</v>
      </c>
      <c r="P47" s="452">
        <v>160</v>
      </c>
      <c r="Q47" s="452">
        <v>19.5</v>
      </c>
      <c r="R47" s="452">
        <v>22.4</v>
      </c>
      <c r="S47" s="453">
        <f>SUM(T47:U47)</f>
        <v>183.29999999999998</v>
      </c>
      <c r="T47" s="452">
        <v>170.7</v>
      </c>
      <c r="U47" s="452">
        <v>12.6</v>
      </c>
      <c r="V47" s="454">
        <v>21.5</v>
      </c>
      <c r="W47" s="453">
        <f>SUM(X47:Y47)</f>
        <v>178</v>
      </c>
      <c r="X47" s="454">
        <v>161.3</v>
      </c>
      <c r="Y47" s="454">
        <v>16.7</v>
      </c>
      <c r="Z47" s="452">
        <v>22.9</v>
      </c>
      <c r="AA47" s="453">
        <f>SUM(AB47:AC47)</f>
        <v>173.89999999999998</v>
      </c>
      <c r="AB47" s="452">
        <v>170.2</v>
      </c>
      <c r="AC47" s="452">
        <v>3.7</v>
      </c>
      <c r="AD47" s="452">
        <v>22.8</v>
      </c>
      <c r="AE47" s="453">
        <f>SUM(AF47:AG47)</f>
        <v>188.2</v>
      </c>
      <c r="AF47" s="452">
        <v>173.7</v>
      </c>
      <c r="AG47" s="452">
        <v>14.5</v>
      </c>
    </row>
    <row r="48" spans="1:33" ht="18.75" customHeight="1">
      <c r="A48" s="415" t="s">
        <v>6</v>
      </c>
      <c r="B48" s="459"/>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row>
    <row r="49" spans="1:33" ht="18.75" customHeight="1">
      <c r="A49" s="412" t="s">
        <v>373</v>
      </c>
      <c r="B49" s="452">
        <v>20.5</v>
      </c>
      <c r="C49" s="453">
        <f>SUM(D49:E49)</f>
        <v>157.8</v>
      </c>
      <c r="D49" s="452">
        <v>151.5</v>
      </c>
      <c r="E49" s="452">
        <v>6.3</v>
      </c>
      <c r="F49" s="452">
        <v>20.4</v>
      </c>
      <c r="G49" s="453">
        <f>SUM(H49:I49)</f>
        <v>159</v>
      </c>
      <c r="H49" s="452">
        <v>153.3</v>
      </c>
      <c r="I49" s="452">
        <v>5.7</v>
      </c>
      <c r="J49" s="452">
        <v>20.1</v>
      </c>
      <c r="K49" s="453">
        <f>SUM(L49:M49)</f>
        <v>156.3</v>
      </c>
      <c r="L49" s="452">
        <v>153.3</v>
      </c>
      <c r="M49" s="452">
        <v>3</v>
      </c>
      <c r="N49" s="452">
        <v>20.3</v>
      </c>
      <c r="O49" s="453">
        <f>SUM(P49:Q49)</f>
        <v>161.7</v>
      </c>
      <c r="P49" s="452">
        <v>155.2</v>
      </c>
      <c r="Q49" s="452">
        <v>6.5</v>
      </c>
      <c r="R49" s="452">
        <v>20.2</v>
      </c>
      <c r="S49" s="453">
        <f>SUM(T49:U49)</f>
        <v>146.4</v>
      </c>
      <c r="T49" s="452">
        <v>141.3</v>
      </c>
      <c r="U49" s="452">
        <v>5.1</v>
      </c>
      <c r="V49" s="454">
        <v>21</v>
      </c>
      <c r="W49" s="453">
        <f>SUM(X49:Y49)</f>
        <v>165.5</v>
      </c>
      <c r="X49" s="454">
        <v>159.9</v>
      </c>
      <c r="Y49" s="454">
        <v>5.6</v>
      </c>
      <c r="Z49" s="452">
        <v>21.5</v>
      </c>
      <c r="AA49" s="453">
        <f>SUM(AB49:AC49)</f>
        <v>172.9</v>
      </c>
      <c r="AB49" s="452">
        <v>166.5</v>
      </c>
      <c r="AC49" s="452">
        <v>6.4</v>
      </c>
      <c r="AD49" s="452">
        <v>19.3</v>
      </c>
      <c r="AE49" s="453">
        <f>SUM(AF49:AG49)</f>
        <v>156.6</v>
      </c>
      <c r="AF49" s="452">
        <v>147.9</v>
      </c>
      <c r="AG49" s="452">
        <v>8.7</v>
      </c>
    </row>
    <row r="50" spans="1:33" ht="18.75" customHeight="1">
      <c r="A50" s="478" t="s">
        <v>462</v>
      </c>
      <c r="B50" s="460">
        <v>20.3</v>
      </c>
      <c r="C50" s="453">
        <f>SUM(D50:E50)</f>
        <v>152.1</v>
      </c>
      <c r="D50" s="460">
        <v>147</v>
      </c>
      <c r="E50" s="460">
        <v>5.1</v>
      </c>
      <c r="F50" s="460">
        <v>20.3</v>
      </c>
      <c r="G50" s="453">
        <f>SUM(H50:I50)</f>
        <v>154</v>
      </c>
      <c r="H50" s="460">
        <v>147.8</v>
      </c>
      <c r="I50" s="460">
        <v>6.2</v>
      </c>
      <c r="J50" s="460">
        <v>21</v>
      </c>
      <c r="K50" s="453">
        <f>SUM(L50:M50)</f>
        <v>164.5</v>
      </c>
      <c r="L50" s="460">
        <v>159.6</v>
      </c>
      <c r="M50" s="460">
        <v>4.9</v>
      </c>
      <c r="N50" s="460">
        <v>20.3</v>
      </c>
      <c r="O50" s="453">
        <f>SUM(P50:Q50)</f>
        <v>159.4</v>
      </c>
      <c r="P50" s="460">
        <v>153.1</v>
      </c>
      <c r="Q50" s="460">
        <v>6.3</v>
      </c>
      <c r="R50" s="460">
        <v>20.9</v>
      </c>
      <c r="S50" s="453">
        <f>SUM(T50:U50)</f>
        <v>154</v>
      </c>
      <c r="T50" s="460">
        <v>149.8</v>
      </c>
      <c r="U50" s="460">
        <v>4.2</v>
      </c>
      <c r="V50" s="454">
        <v>21.2</v>
      </c>
      <c r="W50" s="453">
        <f>SUM(X50:Y50)</f>
        <v>164.2</v>
      </c>
      <c r="X50" s="454">
        <v>158</v>
      </c>
      <c r="Y50" s="454">
        <v>6.2</v>
      </c>
      <c r="Z50" s="460">
        <v>20.7</v>
      </c>
      <c r="AA50" s="453">
        <f>SUM(AB50:AC50)</f>
        <v>160.8</v>
      </c>
      <c r="AB50" s="460">
        <v>153</v>
      </c>
      <c r="AC50" s="460">
        <v>7.8</v>
      </c>
      <c r="AD50" s="460">
        <v>20.2</v>
      </c>
      <c r="AE50" s="453">
        <f>SUM(AF50:AG50)</f>
        <v>161.70000000000002</v>
      </c>
      <c r="AF50" s="460">
        <v>154.3</v>
      </c>
      <c r="AG50" s="460">
        <v>7.4</v>
      </c>
    </row>
    <row r="51" spans="1:33" ht="18.75" customHeight="1">
      <c r="A51" s="477" t="s">
        <v>417</v>
      </c>
      <c r="B51" s="456">
        <f>AVERAGE(B53:B56,B58:B61,B63:B66)</f>
        <v>20.041666666666668</v>
      </c>
      <c r="C51" s="456">
        <f>AVERAGE(C53:C56,C58:C61,C63:C66)</f>
        <v>150.79999999999998</v>
      </c>
      <c r="D51" s="456">
        <f>AVERAGE(D53:D56,D58:D61,D63:D66)</f>
        <v>145.75833333333333</v>
      </c>
      <c r="E51" s="456">
        <f>AVERAGE(E53:E56,E58:E61,E63:E66)</f>
        <v>5.041666666666667</v>
      </c>
      <c r="F51" s="456">
        <f>AVERAGE(F53:F56,F58:F61,F63:F66)</f>
        <v>20.099999999999998</v>
      </c>
      <c r="G51" s="456">
        <f>AVERAGE(G53:G56,G58:G61,G63:G66)</f>
        <v>152.48333333333338</v>
      </c>
      <c r="H51" s="456">
        <f>AVERAGE(H53:H56,H58:H61,H63:H66)</f>
        <v>146.16666666666666</v>
      </c>
      <c r="I51" s="456">
        <f>AVERAGE(I53:I56,I58:I61,I63:I66)</f>
        <v>6.316666666666666</v>
      </c>
      <c r="J51" s="456">
        <f>AVERAGE(J53:J56,J58:J61,J63:J66)</f>
        <v>20.458333333333332</v>
      </c>
      <c r="K51" s="456">
        <f>AVERAGE(K53:K56,K58:K61,K63:K66)</f>
        <v>156.17499999999998</v>
      </c>
      <c r="L51" s="456">
        <f>AVERAGE(L53:L56,L58:L61,L63:L66)</f>
        <v>151.31666666666666</v>
      </c>
      <c r="M51" s="456">
        <f>AVERAGE(M53:M56,M58:M61,M63:M66)</f>
        <v>4.858333333333333</v>
      </c>
      <c r="N51" s="456">
        <f>AVERAGE(N53:N56,N58:N61,N63:N66)</f>
        <v>20.14166666666667</v>
      </c>
      <c r="O51" s="456">
        <f>AVERAGE(O53:O56,O58:O61,O63:O66)</f>
        <v>158.54166666666666</v>
      </c>
      <c r="P51" s="456">
        <f>AVERAGE(P53:P56,P58:P61,P63:P66)</f>
        <v>151.74999999999997</v>
      </c>
      <c r="Q51" s="456">
        <f>AVERAGE(Q53:Q56,Q58:Q61,Q63:Q66)</f>
        <v>6.791666666666667</v>
      </c>
      <c r="R51" s="456">
        <f>AVERAGE(R53:R56,R58:R61,R63:R66)</f>
        <v>20.5</v>
      </c>
      <c r="S51" s="456">
        <f>AVERAGE(S53:S56,S58:S61,S63:S66)</f>
        <v>156.375</v>
      </c>
      <c r="T51" s="456">
        <f>AVERAGE(T53:T56,T58:T61,T63:T66)</f>
        <v>149.39166666666668</v>
      </c>
      <c r="U51" s="456">
        <f>AVERAGE(U53:U56,U58:U61,U63:U66)</f>
        <v>6.983333333333333</v>
      </c>
      <c r="V51" s="456">
        <f>AVERAGE(V53:V56,V58:V61,V63:V66)</f>
        <v>21.041666666666668</v>
      </c>
      <c r="W51" s="456">
        <f>AVERAGE(W53:W56,W58:W61,W63:W66)</f>
        <v>162.25000000000003</v>
      </c>
      <c r="X51" s="456">
        <f>AVERAGE(X53:X56,X58:X61,X63:X66)</f>
        <v>155.66666666666666</v>
      </c>
      <c r="Y51" s="456">
        <f>AVERAGE(Y53:Y56,Y58:Y61,Y63:Y66)</f>
        <v>6.583333333333333</v>
      </c>
      <c r="Z51" s="456">
        <f>AVERAGE(Z53:Z56,Z58:Z61,Z63:Z66)</f>
        <v>21</v>
      </c>
      <c r="AA51" s="456">
        <f>AVERAGE(AA53:AA56,AA58:AA61,AA63:AA66)</f>
        <v>163.71666666666667</v>
      </c>
      <c r="AB51" s="456">
        <f>AVERAGE(AB53:AB56,AB58:AB61,AB63:AB66)</f>
        <v>155.10833333333332</v>
      </c>
      <c r="AC51" s="456">
        <f>AVERAGE(AC53:AC56,AC58:AC61,AC63:AC66)</f>
        <v>8.608333333333333</v>
      </c>
      <c r="AD51" s="456">
        <f>AVERAGE(AD53:AD56,AD58:AD61,AD63:AD66)</f>
        <v>20.500000000000004</v>
      </c>
      <c r="AE51" s="456">
        <f>AVERAGE(AE53:AE56,AE58:AE61,AE63:AE66)</f>
        <v>162.775</v>
      </c>
      <c r="AF51" s="456">
        <f>AVERAGE(AF53:AF56,AF58:AF61,AF63:AF66)</f>
        <v>155.70833333333334</v>
      </c>
      <c r="AG51" s="456">
        <f>AVERAGE(AG53:AG56,AG58:AG61,AG63:AG66)</f>
        <v>7.066666666666666</v>
      </c>
    </row>
    <row r="52" spans="1:33" ht="18.75" customHeight="1">
      <c r="A52" s="413"/>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row>
    <row r="53" spans="1:33" ht="18.75" customHeight="1">
      <c r="A53" s="412" t="s">
        <v>306</v>
      </c>
      <c r="B53" s="452">
        <v>18.4</v>
      </c>
      <c r="C53" s="453">
        <f>SUM(D53:E53)</f>
        <v>137.8</v>
      </c>
      <c r="D53" s="452">
        <v>132.8</v>
      </c>
      <c r="E53" s="452">
        <v>5</v>
      </c>
      <c r="F53" s="452">
        <v>18.2</v>
      </c>
      <c r="G53" s="453">
        <f>SUM(H53:I53)</f>
        <v>137.5</v>
      </c>
      <c r="H53" s="453">
        <v>131.6</v>
      </c>
      <c r="I53" s="452">
        <v>5.9</v>
      </c>
      <c r="J53" s="452">
        <v>18.2</v>
      </c>
      <c r="K53" s="453">
        <f>SUM(L53:M53)</f>
        <v>140.5</v>
      </c>
      <c r="L53" s="452">
        <v>135.3</v>
      </c>
      <c r="M53" s="452">
        <v>5.2</v>
      </c>
      <c r="N53" s="452">
        <v>18</v>
      </c>
      <c r="O53" s="453">
        <f>SUM(P53:Q53)</f>
        <v>141.2</v>
      </c>
      <c r="P53" s="452">
        <v>135.1</v>
      </c>
      <c r="Q53" s="452">
        <v>6.1</v>
      </c>
      <c r="R53" s="452">
        <v>20.2</v>
      </c>
      <c r="S53" s="453">
        <f>SUM(T53:U53)</f>
        <v>149.7</v>
      </c>
      <c r="T53" s="452">
        <v>145.2</v>
      </c>
      <c r="U53" s="452">
        <v>4.5</v>
      </c>
      <c r="V53" s="454">
        <v>18.4</v>
      </c>
      <c r="W53" s="453">
        <f>SUM(X53:Y53)</f>
        <v>142.20000000000002</v>
      </c>
      <c r="X53" s="454">
        <v>136.4</v>
      </c>
      <c r="Y53" s="454">
        <v>5.8</v>
      </c>
      <c r="Z53" s="452">
        <v>17.9</v>
      </c>
      <c r="AA53" s="453">
        <f>SUM(AB53:AC53)</f>
        <v>139.70000000000002</v>
      </c>
      <c r="AB53" s="452">
        <v>131.8</v>
      </c>
      <c r="AC53" s="452">
        <v>7.9</v>
      </c>
      <c r="AD53" s="452">
        <v>16.8</v>
      </c>
      <c r="AE53" s="453">
        <f>SUM(AF53:AG53)</f>
        <v>134.1</v>
      </c>
      <c r="AF53" s="452">
        <v>128.2</v>
      </c>
      <c r="AG53" s="452">
        <v>5.9</v>
      </c>
    </row>
    <row r="54" spans="1:33" ht="18.75" customHeight="1">
      <c r="A54" s="410">
        <v>2</v>
      </c>
      <c r="B54" s="452">
        <v>20</v>
      </c>
      <c r="C54" s="453">
        <f>SUM(D54:E54)</f>
        <v>150.29999999999998</v>
      </c>
      <c r="D54" s="452">
        <v>145.6</v>
      </c>
      <c r="E54" s="452">
        <v>4.7</v>
      </c>
      <c r="F54" s="452">
        <v>20.2</v>
      </c>
      <c r="G54" s="453">
        <f>SUM(H54:I54)</f>
        <v>153.60000000000002</v>
      </c>
      <c r="H54" s="453">
        <v>147.8</v>
      </c>
      <c r="I54" s="452">
        <v>5.8</v>
      </c>
      <c r="J54" s="452">
        <v>20.3</v>
      </c>
      <c r="K54" s="453">
        <f>SUM(L54:M54)</f>
        <v>159.29999999999998</v>
      </c>
      <c r="L54" s="452">
        <v>154.2</v>
      </c>
      <c r="M54" s="452">
        <v>5.1</v>
      </c>
      <c r="N54" s="452">
        <v>20.5</v>
      </c>
      <c r="O54" s="453">
        <f>SUM(P54:Q54)</f>
        <v>160.79999999999998</v>
      </c>
      <c r="P54" s="452">
        <v>154.6</v>
      </c>
      <c r="Q54" s="452">
        <v>6.2</v>
      </c>
      <c r="R54" s="452">
        <v>20.2</v>
      </c>
      <c r="S54" s="453">
        <f>SUM(T54:U54)</f>
        <v>147.3</v>
      </c>
      <c r="T54" s="452">
        <v>144.3</v>
      </c>
      <c r="U54" s="452">
        <v>3</v>
      </c>
      <c r="V54" s="454">
        <v>21.7</v>
      </c>
      <c r="W54" s="453">
        <f>SUM(X54:Y54)</f>
        <v>168.2</v>
      </c>
      <c r="X54" s="454">
        <v>161.1</v>
      </c>
      <c r="Y54" s="454">
        <v>7.1</v>
      </c>
      <c r="Z54" s="452">
        <v>20.7</v>
      </c>
      <c r="AA54" s="453">
        <f>SUM(AB54:AC54)</f>
        <v>161.5</v>
      </c>
      <c r="AB54" s="452">
        <v>153.3</v>
      </c>
      <c r="AC54" s="452">
        <v>8.2</v>
      </c>
      <c r="AD54" s="452">
        <v>21.3</v>
      </c>
      <c r="AE54" s="453">
        <f>SUM(AF54:AG54)</f>
        <v>170.6</v>
      </c>
      <c r="AF54" s="452">
        <v>161.4</v>
      </c>
      <c r="AG54" s="452">
        <v>9.2</v>
      </c>
    </row>
    <row r="55" spans="1:33" ht="18.75" customHeight="1">
      <c r="A55" s="410">
        <v>3</v>
      </c>
      <c r="B55" s="452">
        <v>19.7</v>
      </c>
      <c r="C55" s="453">
        <f>SUM(D55:E55)</f>
        <v>149</v>
      </c>
      <c r="D55" s="452">
        <v>143.3</v>
      </c>
      <c r="E55" s="452">
        <v>5.7</v>
      </c>
      <c r="F55" s="452">
        <v>20</v>
      </c>
      <c r="G55" s="453">
        <f>SUM(H55:I55)</f>
        <v>153.20000000000002</v>
      </c>
      <c r="H55" s="453">
        <v>145.9</v>
      </c>
      <c r="I55" s="452">
        <v>7.3</v>
      </c>
      <c r="J55" s="452">
        <v>21</v>
      </c>
      <c r="K55" s="453">
        <f>SUM(L55:M55)</f>
        <v>162</v>
      </c>
      <c r="L55" s="452">
        <v>155.5</v>
      </c>
      <c r="M55" s="452">
        <v>6.5</v>
      </c>
      <c r="N55" s="452">
        <v>20.1</v>
      </c>
      <c r="O55" s="453">
        <f>SUM(P55:Q55)</f>
        <v>159.9</v>
      </c>
      <c r="P55" s="452">
        <v>152.1</v>
      </c>
      <c r="Q55" s="452">
        <v>7.8</v>
      </c>
      <c r="R55" s="452">
        <v>20.4</v>
      </c>
      <c r="S55" s="453">
        <f>SUM(T55:U55)</f>
        <v>152.9</v>
      </c>
      <c r="T55" s="452">
        <v>148.5</v>
      </c>
      <c r="U55" s="452">
        <v>4.4</v>
      </c>
      <c r="V55" s="454">
        <v>20.7</v>
      </c>
      <c r="W55" s="453">
        <f>SUM(X55:Y55)</f>
        <v>159.6</v>
      </c>
      <c r="X55" s="454">
        <v>153.6</v>
      </c>
      <c r="Y55" s="454">
        <v>6</v>
      </c>
      <c r="Z55" s="452">
        <v>21.1</v>
      </c>
      <c r="AA55" s="453">
        <f>SUM(AB55:AC55)</f>
        <v>172.3</v>
      </c>
      <c r="AB55" s="452">
        <v>161.8</v>
      </c>
      <c r="AC55" s="452">
        <v>10.5</v>
      </c>
      <c r="AD55" s="452">
        <v>20.2</v>
      </c>
      <c r="AE55" s="453">
        <f>SUM(AF55:AG55)</f>
        <v>167.29999999999998</v>
      </c>
      <c r="AF55" s="452">
        <v>155.6</v>
      </c>
      <c r="AG55" s="452">
        <v>11.7</v>
      </c>
    </row>
    <row r="56" spans="1:33" ht="18.75" customHeight="1">
      <c r="A56" s="410">
        <v>4</v>
      </c>
      <c r="B56" s="452">
        <v>20.7</v>
      </c>
      <c r="C56" s="453">
        <f>SUM(D56:E56)</f>
        <v>157.2</v>
      </c>
      <c r="D56" s="452">
        <v>151.6</v>
      </c>
      <c r="E56" s="452">
        <v>5.6</v>
      </c>
      <c r="F56" s="452">
        <v>21</v>
      </c>
      <c r="G56" s="453">
        <f>SUM(H56:I56)</f>
        <v>160.3</v>
      </c>
      <c r="H56" s="453">
        <v>153.3</v>
      </c>
      <c r="I56" s="452">
        <v>7</v>
      </c>
      <c r="J56" s="452">
        <v>21.9</v>
      </c>
      <c r="K56" s="453">
        <f>SUM(L56:M56)</f>
        <v>168.4</v>
      </c>
      <c r="L56" s="452">
        <v>162.1</v>
      </c>
      <c r="M56" s="452">
        <v>6.3</v>
      </c>
      <c r="N56" s="452">
        <v>20.9</v>
      </c>
      <c r="O56" s="453">
        <f>SUM(P56:Q56)</f>
        <v>165.20000000000002</v>
      </c>
      <c r="P56" s="452">
        <v>157.8</v>
      </c>
      <c r="Q56" s="452">
        <v>7.4</v>
      </c>
      <c r="R56" s="452">
        <v>20.5</v>
      </c>
      <c r="S56" s="453">
        <f>SUM(T56:U56)</f>
        <v>158.4</v>
      </c>
      <c r="T56" s="452">
        <v>151.8</v>
      </c>
      <c r="U56" s="452">
        <v>6.6</v>
      </c>
      <c r="V56" s="454">
        <v>22.1</v>
      </c>
      <c r="W56" s="453">
        <f>SUM(X56:Y56)</f>
        <v>168.8</v>
      </c>
      <c r="X56" s="454">
        <v>162.3</v>
      </c>
      <c r="Y56" s="454">
        <v>6.5</v>
      </c>
      <c r="Z56" s="452">
        <v>21.7</v>
      </c>
      <c r="AA56" s="453">
        <f>SUM(AB56:AC56)</f>
        <v>172.8</v>
      </c>
      <c r="AB56" s="452">
        <v>161.4</v>
      </c>
      <c r="AC56" s="452">
        <v>11.4</v>
      </c>
      <c r="AD56" s="452">
        <v>21.7</v>
      </c>
      <c r="AE56" s="453">
        <f>SUM(AF56:AG56)</f>
        <v>175</v>
      </c>
      <c r="AF56" s="452">
        <v>165.9</v>
      </c>
      <c r="AG56" s="452">
        <v>9.1</v>
      </c>
    </row>
    <row r="57" spans="1:33" ht="18.75" customHeight="1">
      <c r="A57" s="411"/>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row>
    <row r="58" spans="1:33" ht="18.75" customHeight="1">
      <c r="A58" s="410">
        <v>5</v>
      </c>
      <c r="B58" s="452">
        <v>19.9</v>
      </c>
      <c r="C58" s="453">
        <f>SUM(D58:E58)</f>
        <v>151.3</v>
      </c>
      <c r="D58" s="452">
        <v>145.3</v>
      </c>
      <c r="E58" s="452">
        <v>6</v>
      </c>
      <c r="F58" s="452">
        <v>19.8</v>
      </c>
      <c r="G58" s="453">
        <f>SUM(H58:I58)</f>
        <v>151.60000000000002</v>
      </c>
      <c r="H58" s="453">
        <v>143.8</v>
      </c>
      <c r="I58" s="452">
        <v>7.8</v>
      </c>
      <c r="J58" s="452">
        <v>19.4</v>
      </c>
      <c r="K58" s="453">
        <f>SUM(L58:M58)</f>
        <v>149.6</v>
      </c>
      <c r="L58" s="452">
        <v>145.4</v>
      </c>
      <c r="M58" s="452">
        <v>4.2</v>
      </c>
      <c r="N58" s="452">
        <v>19.3</v>
      </c>
      <c r="O58" s="453">
        <f>SUM(P58:Q58)</f>
        <v>152.7</v>
      </c>
      <c r="P58" s="452">
        <v>145.5</v>
      </c>
      <c r="Q58" s="452">
        <v>7.2</v>
      </c>
      <c r="R58" s="452">
        <v>20.2</v>
      </c>
      <c r="S58" s="453">
        <f>SUM(T58:U58)</f>
        <v>157.3</v>
      </c>
      <c r="T58" s="452">
        <v>147.8</v>
      </c>
      <c r="U58" s="452">
        <v>9.5</v>
      </c>
      <c r="V58" s="454">
        <v>20.4</v>
      </c>
      <c r="W58" s="453">
        <f>SUM(X58:Y58)</f>
        <v>156.9</v>
      </c>
      <c r="X58" s="454">
        <v>151.1</v>
      </c>
      <c r="Y58" s="454">
        <v>5.8</v>
      </c>
      <c r="Z58" s="452">
        <v>20</v>
      </c>
      <c r="AA58" s="453">
        <f>SUM(AB58:AC58)</f>
        <v>153.4</v>
      </c>
      <c r="AB58" s="452">
        <v>147.8</v>
      </c>
      <c r="AC58" s="452">
        <v>5.6</v>
      </c>
      <c r="AD58" s="452">
        <v>20.1</v>
      </c>
      <c r="AE58" s="453">
        <f>SUM(AF58:AG58)</f>
        <v>158.7</v>
      </c>
      <c r="AF58" s="452">
        <v>152.7</v>
      </c>
      <c r="AG58" s="452">
        <v>6</v>
      </c>
    </row>
    <row r="59" spans="1:33" ht="18.75" customHeight="1">
      <c r="A59" s="410">
        <v>6</v>
      </c>
      <c r="B59" s="452">
        <v>20.9</v>
      </c>
      <c r="C59" s="453">
        <f>SUM(D59:E59)</f>
        <v>157.4</v>
      </c>
      <c r="D59" s="452">
        <v>152.5</v>
      </c>
      <c r="E59" s="452">
        <v>4.9</v>
      </c>
      <c r="F59" s="452">
        <v>20.8</v>
      </c>
      <c r="G59" s="453">
        <f>SUM(H59:I59)</f>
        <v>157.8</v>
      </c>
      <c r="H59" s="453">
        <v>151.5</v>
      </c>
      <c r="I59" s="452">
        <v>6.3</v>
      </c>
      <c r="J59" s="452">
        <v>21.3</v>
      </c>
      <c r="K59" s="453">
        <f>SUM(L59:M59)</f>
        <v>162.6</v>
      </c>
      <c r="L59" s="452">
        <v>159.4</v>
      </c>
      <c r="M59" s="452">
        <v>3.2</v>
      </c>
      <c r="N59" s="452">
        <v>20.7</v>
      </c>
      <c r="O59" s="453">
        <f>SUM(P59:Q59)</f>
        <v>163.1</v>
      </c>
      <c r="P59" s="452">
        <v>156.1</v>
      </c>
      <c r="Q59" s="452">
        <v>7</v>
      </c>
      <c r="R59" s="452">
        <v>20.1</v>
      </c>
      <c r="S59" s="453">
        <f>SUM(T59:U59)</f>
        <v>155.39999999999998</v>
      </c>
      <c r="T59" s="452">
        <v>146.7</v>
      </c>
      <c r="U59" s="452">
        <v>8.7</v>
      </c>
      <c r="V59" s="454">
        <v>22.2</v>
      </c>
      <c r="W59" s="453">
        <f>SUM(X59:Y59)</f>
        <v>173.4</v>
      </c>
      <c r="X59" s="454">
        <v>164.8</v>
      </c>
      <c r="Y59" s="454">
        <v>8.6</v>
      </c>
      <c r="Z59" s="452">
        <v>21.1</v>
      </c>
      <c r="AA59" s="453">
        <f>SUM(AB59:AC59)</f>
        <v>159.9</v>
      </c>
      <c r="AB59" s="452">
        <v>155.9</v>
      </c>
      <c r="AC59" s="452">
        <v>4</v>
      </c>
      <c r="AD59" s="452">
        <v>21.6</v>
      </c>
      <c r="AE59" s="453">
        <f>SUM(AF59:AG59)</f>
        <v>171.6</v>
      </c>
      <c r="AF59" s="452">
        <v>165.2</v>
      </c>
      <c r="AG59" s="452">
        <v>6.4</v>
      </c>
    </row>
    <row r="60" spans="1:33" ht="18.75" customHeight="1">
      <c r="A60" s="410">
        <v>7</v>
      </c>
      <c r="B60" s="452">
        <v>20.9</v>
      </c>
      <c r="C60" s="453">
        <f>SUM(D60:E60)</f>
        <v>156.9</v>
      </c>
      <c r="D60" s="452">
        <v>152.3</v>
      </c>
      <c r="E60" s="452">
        <v>4.6</v>
      </c>
      <c r="F60" s="452">
        <v>20.9</v>
      </c>
      <c r="G60" s="453">
        <f>SUM(H60:I60)</f>
        <v>158.70000000000002</v>
      </c>
      <c r="H60" s="453">
        <v>152.8</v>
      </c>
      <c r="I60" s="452">
        <v>5.9</v>
      </c>
      <c r="J60" s="452">
        <v>21.8</v>
      </c>
      <c r="K60" s="453">
        <f>SUM(L60:M60)</f>
        <v>165.8</v>
      </c>
      <c r="L60" s="452">
        <v>162.8</v>
      </c>
      <c r="M60" s="452">
        <v>3</v>
      </c>
      <c r="N60" s="452">
        <v>20.9</v>
      </c>
      <c r="O60" s="453">
        <f>SUM(P60:Q60)</f>
        <v>164.1</v>
      </c>
      <c r="P60" s="452">
        <v>157.6</v>
      </c>
      <c r="Q60" s="452">
        <v>6.5</v>
      </c>
      <c r="R60" s="452">
        <v>20.9</v>
      </c>
      <c r="S60" s="453">
        <f>SUM(T60:U60)</f>
        <v>159.6</v>
      </c>
      <c r="T60" s="452">
        <v>153.2</v>
      </c>
      <c r="U60" s="452">
        <v>6.4</v>
      </c>
      <c r="V60" s="454">
        <v>21.4</v>
      </c>
      <c r="W60" s="453">
        <f>SUM(X60:Y60)</f>
        <v>164.9</v>
      </c>
      <c r="X60" s="454">
        <v>158.3</v>
      </c>
      <c r="Y60" s="454">
        <v>6.6</v>
      </c>
      <c r="Z60" s="452">
        <v>21.6</v>
      </c>
      <c r="AA60" s="453">
        <f>SUM(AB60:AC60)</f>
        <v>167.79999999999998</v>
      </c>
      <c r="AB60" s="452">
        <v>162.2</v>
      </c>
      <c r="AC60" s="452">
        <v>5.6</v>
      </c>
      <c r="AD60" s="452">
        <v>20.8</v>
      </c>
      <c r="AE60" s="453">
        <f>SUM(AF60:AG60)</f>
        <v>165.8</v>
      </c>
      <c r="AF60" s="452">
        <v>157.4</v>
      </c>
      <c r="AG60" s="452">
        <v>8.4</v>
      </c>
    </row>
    <row r="61" spans="1:33" ht="18.75" customHeight="1">
      <c r="A61" s="410">
        <v>8</v>
      </c>
      <c r="B61" s="452">
        <v>19</v>
      </c>
      <c r="C61" s="453">
        <f>SUM(D61:E61)</f>
        <v>142.7</v>
      </c>
      <c r="D61" s="452">
        <v>138</v>
      </c>
      <c r="E61" s="452">
        <v>4.7</v>
      </c>
      <c r="F61" s="452">
        <v>19.1</v>
      </c>
      <c r="G61" s="453">
        <f>SUM(H61:I61)</f>
        <v>144</v>
      </c>
      <c r="H61" s="453">
        <v>138.2</v>
      </c>
      <c r="I61" s="452">
        <v>5.8</v>
      </c>
      <c r="J61" s="452">
        <v>19.5</v>
      </c>
      <c r="K61" s="453">
        <f>SUM(L61:M61)</f>
        <v>148.39999999999998</v>
      </c>
      <c r="L61" s="452">
        <v>144.2</v>
      </c>
      <c r="M61" s="452">
        <v>4.2</v>
      </c>
      <c r="N61" s="452">
        <v>18.9</v>
      </c>
      <c r="O61" s="453">
        <f>SUM(P61:Q61)</f>
        <v>148.5</v>
      </c>
      <c r="P61" s="452">
        <v>142.1</v>
      </c>
      <c r="Q61" s="452">
        <v>6.4</v>
      </c>
      <c r="R61" s="452">
        <v>19.2</v>
      </c>
      <c r="S61" s="453">
        <f>SUM(T61:U61)</f>
        <v>149.70000000000002</v>
      </c>
      <c r="T61" s="452">
        <v>140.9</v>
      </c>
      <c r="U61" s="452">
        <v>8.8</v>
      </c>
      <c r="V61" s="454">
        <v>19.4</v>
      </c>
      <c r="W61" s="453">
        <f>SUM(X61:Y61)</f>
        <v>150.39999999999998</v>
      </c>
      <c r="X61" s="454">
        <v>144.2</v>
      </c>
      <c r="Y61" s="454">
        <v>6.2</v>
      </c>
      <c r="Z61" s="452">
        <v>20.5</v>
      </c>
      <c r="AA61" s="453">
        <f>SUM(AB61:AC61)</f>
        <v>162.20000000000002</v>
      </c>
      <c r="AB61" s="452">
        <v>151.8</v>
      </c>
      <c r="AC61" s="452">
        <v>10.4</v>
      </c>
      <c r="AD61" s="452">
        <v>20.3</v>
      </c>
      <c r="AE61" s="453">
        <f>SUM(AF61:AG61)</f>
        <v>154.5</v>
      </c>
      <c r="AF61" s="452">
        <v>149.1</v>
      </c>
      <c r="AG61" s="452">
        <v>5.4</v>
      </c>
    </row>
    <row r="62" spans="1:33" ht="18.75" customHeight="1">
      <c r="A62" s="411"/>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row>
    <row r="63" spans="1:33" ht="18.75" customHeight="1">
      <c r="A63" s="410">
        <v>9</v>
      </c>
      <c r="B63" s="452">
        <v>20.1</v>
      </c>
      <c r="C63" s="453">
        <f>SUM(D63:E63)</f>
        <v>151.6</v>
      </c>
      <c r="D63" s="452">
        <v>146.7</v>
      </c>
      <c r="E63" s="452">
        <v>4.9</v>
      </c>
      <c r="F63" s="452">
        <v>20.1</v>
      </c>
      <c r="G63" s="453">
        <f>SUM(H63:I63)</f>
        <v>152.89999999999998</v>
      </c>
      <c r="H63" s="453">
        <v>146.7</v>
      </c>
      <c r="I63" s="452">
        <v>6.2</v>
      </c>
      <c r="J63" s="452">
        <v>20.7</v>
      </c>
      <c r="K63" s="453">
        <f>SUM(L63:M63)</f>
        <v>157.5</v>
      </c>
      <c r="L63" s="452">
        <v>153.2</v>
      </c>
      <c r="M63" s="452">
        <v>4.3</v>
      </c>
      <c r="N63" s="452">
        <v>20.4</v>
      </c>
      <c r="O63" s="453">
        <f>SUM(P63:Q63)</f>
        <v>162.10000000000002</v>
      </c>
      <c r="P63" s="452">
        <v>154.8</v>
      </c>
      <c r="Q63" s="452">
        <v>7.3</v>
      </c>
      <c r="R63" s="452">
        <v>20</v>
      </c>
      <c r="S63" s="453">
        <f>SUM(T63:U63)</f>
        <v>155.3</v>
      </c>
      <c r="T63" s="452">
        <v>146.8</v>
      </c>
      <c r="U63" s="452">
        <v>8.5</v>
      </c>
      <c r="V63" s="454">
        <v>21.3</v>
      </c>
      <c r="W63" s="453">
        <f>SUM(X63:Y63)</f>
        <v>163.2</v>
      </c>
      <c r="X63" s="454">
        <v>157</v>
      </c>
      <c r="Y63" s="454">
        <v>6.2</v>
      </c>
      <c r="Z63" s="452">
        <v>22.3</v>
      </c>
      <c r="AA63" s="453">
        <f>SUM(AB63:AC63)</f>
        <v>181.1</v>
      </c>
      <c r="AB63" s="452">
        <v>166.9</v>
      </c>
      <c r="AC63" s="452">
        <v>14.2</v>
      </c>
      <c r="AD63" s="452">
        <v>21</v>
      </c>
      <c r="AE63" s="453">
        <f>SUM(AF63:AG63)</f>
        <v>164.7</v>
      </c>
      <c r="AF63" s="452">
        <v>158.5</v>
      </c>
      <c r="AG63" s="452">
        <v>6.2</v>
      </c>
    </row>
    <row r="64" spans="1:33" ht="18.75" customHeight="1">
      <c r="A64" s="410">
        <v>10</v>
      </c>
      <c r="B64" s="452">
        <v>20.4</v>
      </c>
      <c r="C64" s="453">
        <f>SUM(D64:E64)</f>
        <v>153.4</v>
      </c>
      <c r="D64" s="452">
        <v>148.5</v>
      </c>
      <c r="E64" s="452">
        <v>4.9</v>
      </c>
      <c r="F64" s="452">
        <v>20.4</v>
      </c>
      <c r="G64" s="453">
        <f>SUM(H64:I64)</f>
        <v>153.7</v>
      </c>
      <c r="H64" s="453">
        <v>147.6</v>
      </c>
      <c r="I64" s="452">
        <v>6.1</v>
      </c>
      <c r="J64" s="452">
        <v>20.9</v>
      </c>
      <c r="K64" s="453">
        <f>SUM(L64:M64)</f>
        <v>152.5</v>
      </c>
      <c r="L64" s="452">
        <v>148.3</v>
      </c>
      <c r="M64" s="452">
        <v>4.2</v>
      </c>
      <c r="N64" s="452">
        <v>20.5</v>
      </c>
      <c r="O64" s="453">
        <f>SUM(P64:Q64)</f>
        <v>160.9</v>
      </c>
      <c r="P64" s="452">
        <v>154.1</v>
      </c>
      <c r="Q64" s="452">
        <v>6.8</v>
      </c>
      <c r="R64" s="452">
        <v>21.6</v>
      </c>
      <c r="S64" s="453">
        <f>SUM(T64:U64)</f>
        <v>168.70000000000002</v>
      </c>
      <c r="T64" s="452">
        <v>159.4</v>
      </c>
      <c r="U64" s="452">
        <v>9.3</v>
      </c>
      <c r="V64" s="454">
        <v>21.2</v>
      </c>
      <c r="W64" s="453">
        <f>SUM(X64:Y64)</f>
        <v>162.5</v>
      </c>
      <c r="X64" s="454">
        <v>156.6</v>
      </c>
      <c r="Y64" s="454">
        <v>5.9</v>
      </c>
      <c r="Z64" s="452">
        <v>22.2</v>
      </c>
      <c r="AA64" s="453">
        <f>SUM(AB64:AC64)</f>
        <v>166</v>
      </c>
      <c r="AB64" s="452">
        <v>157.8</v>
      </c>
      <c r="AC64" s="452">
        <v>8.2</v>
      </c>
      <c r="AD64" s="452">
        <v>19.6</v>
      </c>
      <c r="AE64" s="453">
        <f>SUM(AF64:AG64)</f>
        <v>154</v>
      </c>
      <c r="AF64" s="452">
        <v>148.7</v>
      </c>
      <c r="AG64" s="452">
        <v>5.3</v>
      </c>
    </row>
    <row r="65" spans="1:33" ht="18.75" customHeight="1">
      <c r="A65" s="410">
        <v>11</v>
      </c>
      <c r="B65" s="452">
        <v>20.5</v>
      </c>
      <c r="C65" s="453">
        <f>SUM(D65:E65)</f>
        <v>152.6</v>
      </c>
      <c r="D65" s="452">
        <v>147.7</v>
      </c>
      <c r="E65" s="452">
        <v>4.9</v>
      </c>
      <c r="F65" s="452">
        <v>20.5</v>
      </c>
      <c r="G65" s="453">
        <f>SUM(H65:I65)</f>
        <v>154.1</v>
      </c>
      <c r="H65" s="453">
        <v>147.9</v>
      </c>
      <c r="I65" s="452">
        <v>6.2</v>
      </c>
      <c r="J65" s="452">
        <v>20.5</v>
      </c>
      <c r="K65" s="453">
        <f>SUM(L65:M65)</f>
        <v>152.7</v>
      </c>
      <c r="L65" s="452">
        <v>147.6</v>
      </c>
      <c r="M65" s="452">
        <v>5.1</v>
      </c>
      <c r="N65" s="452">
        <v>20.9</v>
      </c>
      <c r="O65" s="453">
        <f>SUM(P65:Q65)</f>
        <v>163.6</v>
      </c>
      <c r="P65" s="452">
        <v>156.9</v>
      </c>
      <c r="Q65" s="452">
        <v>6.7</v>
      </c>
      <c r="R65" s="452">
        <v>21.3</v>
      </c>
      <c r="S65" s="453">
        <f>SUM(T65:U65)</f>
        <v>161.60000000000002</v>
      </c>
      <c r="T65" s="452">
        <v>153.8</v>
      </c>
      <c r="U65" s="452">
        <v>7.8</v>
      </c>
      <c r="V65" s="454">
        <v>22.2</v>
      </c>
      <c r="W65" s="453">
        <f>SUM(X65:Y65)</f>
        <v>171.2</v>
      </c>
      <c r="X65" s="454">
        <v>164.6</v>
      </c>
      <c r="Y65" s="454">
        <v>6.6</v>
      </c>
      <c r="Z65" s="452">
        <v>21.3</v>
      </c>
      <c r="AA65" s="453">
        <f>SUM(AB65:AC65)</f>
        <v>165</v>
      </c>
      <c r="AB65" s="452">
        <v>156</v>
      </c>
      <c r="AC65" s="452">
        <v>9</v>
      </c>
      <c r="AD65" s="452">
        <v>21.3</v>
      </c>
      <c r="AE65" s="453">
        <f>SUM(AF65:AG65)</f>
        <v>171</v>
      </c>
      <c r="AF65" s="452">
        <v>165</v>
      </c>
      <c r="AG65" s="452">
        <v>6</v>
      </c>
    </row>
    <row r="66" spans="1:33" ht="18.75" customHeight="1">
      <c r="A66" s="409">
        <v>12</v>
      </c>
      <c r="B66" s="461">
        <v>20</v>
      </c>
      <c r="C66" s="461">
        <f>SUM(D66:E66)</f>
        <v>149.4</v>
      </c>
      <c r="D66" s="461">
        <v>144.8</v>
      </c>
      <c r="E66" s="461">
        <v>4.6</v>
      </c>
      <c r="F66" s="461">
        <v>20.2</v>
      </c>
      <c r="G66" s="461">
        <f>SUM(H66:I66)</f>
        <v>152.4</v>
      </c>
      <c r="H66" s="461">
        <v>146.9</v>
      </c>
      <c r="I66" s="461">
        <v>5.5</v>
      </c>
      <c r="J66" s="461">
        <v>20</v>
      </c>
      <c r="K66" s="461">
        <f>SUM(L66:M66)</f>
        <v>154.8</v>
      </c>
      <c r="L66" s="461">
        <v>147.8</v>
      </c>
      <c r="M66" s="461">
        <v>7</v>
      </c>
      <c r="N66" s="461">
        <v>20.6</v>
      </c>
      <c r="O66" s="461">
        <f>SUM(P66:Q66)</f>
        <v>160.4</v>
      </c>
      <c r="P66" s="461">
        <v>154.3</v>
      </c>
      <c r="Q66" s="461">
        <v>6.1</v>
      </c>
      <c r="R66" s="461">
        <v>21.4</v>
      </c>
      <c r="S66" s="461">
        <f>SUM(T66:U66)</f>
        <v>160.60000000000002</v>
      </c>
      <c r="T66" s="461">
        <v>154.3</v>
      </c>
      <c r="U66" s="461">
        <v>6.3</v>
      </c>
      <c r="V66" s="462">
        <v>21.5</v>
      </c>
      <c r="W66" s="461">
        <f>SUM(X66:Y66)</f>
        <v>165.7</v>
      </c>
      <c r="X66" s="462">
        <v>158</v>
      </c>
      <c r="Y66" s="462">
        <v>7.7</v>
      </c>
      <c r="Z66" s="461">
        <v>21.6</v>
      </c>
      <c r="AA66" s="461">
        <f>SUM(AB66:AC66)</f>
        <v>162.9</v>
      </c>
      <c r="AB66" s="461">
        <v>154.6</v>
      </c>
      <c r="AC66" s="461">
        <v>8.3</v>
      </c>
      <c r="AD66" s="461">
        <v>21.3</v>
      </c>
      <c r="AE66" s="461">
        <f>SUM(AF66:AG66)</f>
        <v>166</v>
      </c>
      <c r="AF66" s="461">
        <v>160.8</v>
      </c>
      <c r="AG66" s="461">
        <v>5.2</v>
      </c>
    </row>
    <row r="67" spans="1:33" ht="18.75" customHeight="1">
      <c r="A67" s="3" t="s">
        <v>419</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8.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8.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8.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sheetData>
  <sheetProtection/>
  <mergeCells count="44">
    <mergeCell ref="A3:AG3"/>
    <mergeCell ref="N5:AG5"/>
    <mergeCell ref="A4:B4"/>
    <mergeCell ref="AD1:AG1"/>
    <mergeCell ref="AE7:AE9"/>
    <mergeCell ref="AF7:AF9"/>
    <mergeCell ref="AG7:AG9"/>
    <mergeCell ref="N6:Q6"/>
    <mergeCell ref="R6:U6"/>
    <mergeCell ref="V6:Y6"/>
    <mergeCell ref="Z6:AC6"/>
    <mergeCell ref="AD6:AG6"/>
    <mergeCell ref="O7:O9"/>
    <mergeCell ref="P7:P9"/>
    <mergeCell ref="AD7:AD9"/>
    <mergeCell ref="B7:B9"/>
    <mergeCell ref="C7:C9"/>
    <mergeCell ref="D7:D9"/>
    <mergeCell ref="E7:E9"/>
    <mergeCell ref="F7:F9"/>
    <mergeCell ref="G7:G9"/>
    <mergeCell ref="H7:H9"/>
    <mergeCell ref="I7:I9"/>
    <mergeCell ref="J7:J9"/>
    <mergeCell ref="N7:N9"/>
    <mergeCell ref="Q7:Q9"/>
    <mergeCell ref="V7:V9"/>
    <mergeCell ref="W7:W9"/>
    <mergeCell ref="R7:R9"/>
    <mergeCell ref="S7:S9"/>
    <mergeCell ref="K7:K9"/>
    <mergeCell ref="B5:E6"/>
    <mergeCell ref="F5:I6"/>
    <mergeCell ref="J5:M6"/>
    <mergeCell ref="L7:L9"/>
    <mergeCell ref="M7:M9"/>
    <mergeCell ref="AB7:AB9"/>
    <mergeCell ref="AC7:AC9"/>
    <mergeCell ref="T7:T9"/>
    <mergeCell ref="U7:U9"/>
    <mergeCell ref="Z7:Z9"/>
    <mergeCell ref="AA7:AA9"/>
    <mergeCell ref="X7:X9"/>
    <mergeCell ref="Y7:Y9"/>
  </mergeCells>
  <printOptions horizontalCentered="1"/>
  <pageMargins left="0.5118110236220472" right="0.5118110236220472" top="0.5511811023622047" bottom="0.35433070866141736" header="0" footer="0"/>
  <pageSetup fitToHeight="1" fitToWidth="1" horizontalDpi="600" verticalDpi="600" orientation="landscape" paperSize="8"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尾村国男</dc:creator>
  <cp:keywords/>
  <dc:description/>
  <cp:lastModifiedBy>yutaka-k</cp:lastModifiedBy>
  <cp:lastPrinted>2013-05-30T07:13:10Z</cp:lastPrinted>
  <dcterms:created xsi:type="dcterms:W3CDTF">1997-12-02T06:59:26Z</dcterms:created>
  <dcterms:modified xsi:type="dcterms:W3CDTF">2013-05-30T07:15:18Z</dcterms:modified>
  <cp:category/>
  <cp:version/>
  <cp:contentType/>
  <cp:contentStatus/>
</cp:coreProperties>
</file>