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95" windowWidth="9690" windowHeight="3255" activeTab="6"/>
  </bookViews>
  <sheets>
    <sheet name="59" sheetId="1" r:id="rId1"/>
    <sheet name="60(1)(2),61(1)" sheetId="2" r:id="rId2"/>
    <sheet name="61(2)" sheetId="3" r:id="rId3"/>
    <sheet name="62(1)" sheetId="4" r:id="rId4"/>
    <sheet name="62(2)(3),63(1)(2)(3)" sheetId="5" r:id="rId5"/>
    <sheet name="64" sheetId="6" r:id="rId6"/>
    <sheet name="65,66,67,68" sheetId="7" r:id="rId7"/>
  </sheets>
  <definedNames>
    <definedName name="_xlnm.Print_Area" localSheetId="0">'59'!$A$1:$AX$61</definedName>
    <definedName name="_xlnm.Print_Area" localSheetId="1">'60(1)(2),61(1)'!$A$1:$AF$50</definedName>
    <definedName name="_xlnm.Print_Area" localSheetId="2">'61(2)'!$A$1:$Z$70</definedName>
    <definedName name="_xlnm.Print_Area" localSheetId="3">'62(1)'!$A$1:$AA$72</definedName>
    <definedName name="_xlnm.Print_Area" localSheetId="4">'62(2)(3),63(1)(2)(3)'!$A$1:$U$55</definedName>
    <definedName name="_xlnm.Print_Area" localSheetId="5">'64'!$A$1:$O$49</definedName>
    <definedName name="_xlnm.Print_Area" localSheetId="6">'65,66,67,68'!$A$1:$V$58</definedName>
  </definedNames>
  <calcPr fullCalcOnLoad="1"/>
</workbook>
</file>

<file path=xl/sharedStrings.xml><?xml version="1.0" encoding="utf-8"?>
<sst xmlns="http://schemas.openxmlformats.org/spreadsheetml/2006/main" count="1943" uniqueCount="548">
  <si>
    <t>旅　　　　　　　　　　客　　　　　　　　　　輸　　　　　　　　　　送　　　　　　（　　　　定　　　　期　　　　便　　　　）</t>
  </si>
  <si>
    <t>総　　　　　　　　数</t>
  </si>
  <si>
    <t>小　　　　松　－　東　　　　京</t>
  </si>
  <si>
    <t>小　　　　松　－　札　　　　幌</t>
  </si>
  <si>
    <t>小　　　　松　－　福　　　　岡</t>
  </si>
  <si>
    <t>小　　　　松　－　広　　　　島</t>
  </si>
  <si>
    <t>小　　　　松　－　仙　　　　台</t>
  </si>
  <si>
    <t>小　　　　松　－　那　　　　覇</t>
  </si>
  <si>
    <t>航空回数</t>
  </si>
  <si>
    <t>(回)</t>
  </si>
  <si>
    <t>(人)</t>
  </si>
  <si>
    <t>／</t>
  </si>
  <si>
    <t>貨物（小包を含む）輸送</t>
  </si>
  <si>
    <t>小　　　　松　－　鹿　　児　　島</t>
  </si>
  <si>
    <t>小　　　　松　－　岡　　　　山</t>
  </si>
  <si>
    <t>小　　　　松　－　出　　　　雲</t>
  </si>
  <si>
    <t>小　　　　松　－　高　　　　松</t>
  </si>
  <si>
    <t>小　　　　松　－　松　　　　　山</t>
  </si>
  <si>
    <t>小　　　　松　－　ソ　　ウ　　ル</t>
  </si>
  <si>
    <t>発　　送</t>
  </si>
  <si>
    <t>到　　着</t>
  </si>
  <si>
    <t>―</t>
  </si>
  <si>
    <t>※　平成８年９月１日より就航</t>
  </si>
  <si>
    <t>※　平成８年11月１日より就航</t>
  </si>
  <si>
    <t>資料　石川県空港企画課</t>
  </si>
  <si>
    <t>航 空 回 数</t>
  </si>
  <si>
    <t>※　平成９年７月１日より１日９往復に増便</t>
  </si>
  <si>
    <t>※　平成９年度より通年運航実施</t>
  </si>
  <si>
    <t>※　平成９年12月１日より就航</t>
  </si>
  <si>
    <t>※　平成９年12月２日より就航</t>
  </si>
  <si>
    <t>　　平成10年６月１日より運休</t>
  </si>
  <si>
    <r>
      <t xml:space="preserve">降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客</t>
    </r>
  </si>
  <si>
    <r>
      <t xml:space="preserve">乗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客</t>
    </r>
  </si>
  <si>
    <t>乗 客</t>
  </si>
  <si>
    <t>降 客</t>
  </si>
  <si>
    <t>利用率 (％)</t>
  </si>
  <si>
    <r>
      <t>　　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年６月１日より運休</t>
    </r>
  </si>
  <si>
    <t>注　　航空回数は、出発／到着を表している。</t>
  </si>
  <si>
    <t>　　平成13年４月１日より廃止</t>
  </si>
  <si>
    <t>※　平成12年度　６～９月季節運休</t>
  </si>
  <si>
    <t>※　平成12年度　夏季増便</t>
  </si>
  <si>
    <r>
      <t>※　平成1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年７月１日より１日1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往復に増便</t>
    </r>
  </si>
  <si>
    <t xml:space="preserve">      ５</t>
  </si>
  <si>
    <t xml:space="preserve">      ６</t>
  </si>
  <si>
    <r>
      <t xml:space="preserve"> 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７</t>
    </r>
  </si>
  <si>
    <t xml:space="preserve">      ８</t>
  </si>
  <si>
    <r>
      <t xml:space="preserve"> 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９</t>
    </r>
  </si>
  <si>
    <t xml:space="preserve">      10</t>
  </si>
  <si>
    <t xml:space="preserve">      11</t>
  </si>
  <si>
    <t xml:space="preserve">      12</t>
  </si>
  <si>
    <t xml:space="preserve">      ２</t>
  </si>
  <si>
    <t xml:space="preserve">      ３</t>
  </si>
  <si>
    <t>平成９年度</t>
  </si>
  <si>
    <t>10</t>
  </si>
  <si>
    <t>11</t>
  </si>
  <si>
    <r>
      <t>1</t>
    </r>
    <r>
      <rPr>
        <sz val="12"/>
        <rFont val="ＭＳ 明朝"/>
        <family val="1"/>
      </rPr>
      <t>2</t>
    </r>
  </si>
  <si>
    <t>13</t>
  </si>
  <si>
    <r>
      <t>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年４月</t>
    </r>
  </si>
  <si>
    <r>
      <t>平成1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年１月</t>
    </r>
  </si>
  <si>
    <t>年度及び　  　　月    次</t>
  </si>
  <si>
    <t>重　　量</t>
  </si>
  <si>
    <r>
      <t>※　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年度　４～９月季節増便</t>
    </r>
  </si>
  <si>
    <r>
      <t>※　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月１日より１日３</t>
    </r>
    <r>
      <rPr>
        <sz val="12"/>
        <rFont val="ＭＳ 明朝"/>
        <family val="1"/>
      </rPr>
      <t>往復に増便</t>
    </r>
  </si>
  <si>
    <r>
      <t>※　平成1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年４月１日より廃止</t>
    </r>
  </si>
  <si>
    <r>
      <t>　　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年度　夏季増便</t>
    </r>
  </si>
  <si>
    <r>
      <t>　　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年度　４～９月季節運休</t>
    </r>
  </si>
  <si>
    <r>
      <t>(</t>
    </r>
    <r>
      <rPr>
        <sz val="12"/>
        <rFont val="ＭＳ 明朝"/>
        <family val="1"/>
      </rPr>
      <t>t</t>
    </r>
    <r>
      <rPr>
        <sz val="12"/>
        <rFont val="ＭＳ 明朝"/>
        <family val="1"/>
      </rPr>
      <t>)</t>
    </r>
  </si>
  <si>
    <t>５９　　航　　　　　　空　　　　　　輸　　　　　　送　　　　　　状　　　　　　況</t>
  </si>
  <si>
    <t>１０　　　運　　　　輸　　　　及　　　　び　　　　通　　　　信</t>
  </si>
  <si>
    <t>６０　　鉄　　　　　　　　　道</t>
  </si>
  <si>
    <t>（１）　駅　　別　　運　　輸　　実　　績</t>
  </si>
  <si>
    <t>（単位：１日平均、人、ｔ）</t>
  </si>
  <si>
    <t>路線名及び駅名</t>
  </si>
  <si>
    <t>旅　　　　　客</t>
  </si>
  <si>
    <t>貨　　物</t>
  </si>
  <si>
    <t>乗　車　人　員</t>
  </si>
  <si>
    <t>発　送　　　トン数</t>
  </si>
  <si>
    <t>到　着　　トン数</t>
  </si>
  <si>
    <t>計</t>
  </si>
  <si>
    <t>定 期</t>
  </si>
  <si>
    <t>普 通</t>
  </si>
  <si>
    <t>七尾線計</t>
  </si>
  <si>
    <t>本 津 幡</t>
  </si>
  <si>
    <t>(委)</t>
  </si>
  <si>
    <t>宇 ノ 気</t>
  </si>
  <si>
    <t>12</t>
  </si>
  <si>
    <t>高    松</t>
  </si>
  <si>
    <t>宝    達</t>
  </si>
  <si>
    <t>羽    咋</t>
  </si>
  <si>
    <t>西日本旅客鉄道　　日本貨物鉄道</t>
  </si>
  <si>
    <t>能 登 部</t>
  </si>
  <si>
    <t>良    川</t>
  </si>
  <si>
    <t>七    尾</t>
  </si>
  <si>
    <t>北 陸 本 線 計</t>
  </si>
  <si>
    <t>和倉温泉</t>
  </si>
  <si>
    <t>その他の駅</t>
  </si>
  <si>
    <t>大  聖  寺</t>
  </si>
  <si>
    <t>―</t>
  </si>
  <si>
    <t>加賀温泉</t>
  </si>
  <si>
    <t>の と 鉄 道 計</t>
  </si>
  <si>
    <t>動      橋</t>
  </si>
  <si>
    <r>
      <t>(</t>
    </r>
    <r>
      <rPr>
        <sz val="12"/>
        <rFont val="ＭＳ 明朝"/>
        <family val="1"/>
      </rPr>
      <t>JR)</t>
    </r>
  </si>
  <si>
    <t>粟      津</t>
  </si>
  <si>
    <t>小      松</t>
  </si>
  <si>
    <t>田 鶴 浜</t>
  </si>
  <si>
    <t>寺      井</t>
  </si>
  <si>
    <t>能登中島</t>
  </si>
  <si>
    <t>美      川</t>
  </si>
  <si>
    <t>穴    水</t>
  </si>
  <si>
    <t>加賀笠間</t>
  </si>
  <si>
    <t>能登三井</t>
  </si>
  <si>
    <t>（廃　止）</t>
  </si>
  <si>
    <t>松      任</t>
  </si>
  <si>
    <t>輪    島</t>
  </si>
  <si>
    <t>西  金  沢</t>
  </si>
  <si>
    <t>宇 出 津</t>
  </si>
  <si>
    <t>金      沢</t>
  </si>
  <si>
    <t>九十九湾小木</t>
  </si>
  <si>
    <t>東  金  沢</t>
  </si>
  <si>
    <t>松    波</t>
  </si>
  <si>
    <t>森      本</t>
  </si>
  <si>
    <t>鵜    飼</t>
  </si>
  <si>
    <t>津      幡</t>
  </si>
  <si>
    <t>珠    洲</t>
  </si>
  <si>
    <t>その他の駅</t>
  </si>
  <si>
    <r>
      <t>注　（J</t>
    </r>
    <r>
      <rPr>
        <sz val="12"/>
        <rFont val="ＭＳ 明朝"/>
        <family val="1"/>
      </rPr>
      <t>R</t>
    </r>
    <r>
      <rPr>
        <sz val="12"/>
        <rFont val="ＭＳ 明朝"/>
        <family val="1"/>
      </rPr>
      <t>）、(委)は業務委託駅である。</t>
    </r>
  </si>
  <si>
    <t>資料　西日本旅客鉄道(株)金沢支社、のと鉄道(株)、日本貨物鉄道（株）関西支社金沢支店</t>
  </si>
  <si>
    <t>６０　　鉄　　　　　　道（つづき）</t>
  </si>
  <si>
    <t>（２）　そ　の　他　の　鉄　道　運　輸　実　績</t>
  </si>
  <si>
    <t>（単位：千人、千円）</t>
  </si>
  <si>
    <t>項　　　　目</t>
  </si>
  <si>
    <r>
      <t>10</t>
    </r>
    <r>
      <rPr>
        <sz val="12"/>
        <rFont val="ＭＳ 明朝"/>
        <family val="1"/>
      </rPr>
      <t xml:space="preserve"> 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</si>
  <si>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r>
      <t>1</t>
    </r>
    <r>
      <rPr>
        <sz val="12"/>
        <rFont val="ＭＳ 明朝"/>
        <family val="1"/>
      </rPr>
      <t xml:space="preserve">1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</si>
  <si>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r>
      <t>1</t>
    </r>
    <r>
      <rPr>
        <sz val="12"/>
        <rFont val="ＭＳ 明朝"/>
        <family val="1"/>
      </rPr>
      <t xml:space="preserve">2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</si>
  <si>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r>
      <t>1</t>
    </r>
    <r>
      <rPr>
        <sz val="12"/>
        <rFont val="ＭＳ 明朝"/>
        <family val="1"/>
      </rPr>
      <t xml:space="preserve">3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</si>
  <si>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t>乗車人員（計）</t>
  </si>
  <si>
    <t>定    期</t>
  </si>
  <si>
    <t>定 期 外</t>
  </si>
  <si>
    <t>運  賃  総  額</t>
  </si>
  <si>
    <t>旅客運賃</t>
  </si>
  <si>
    <t>運輸雑収</t>
  </si>
  <si>
    <t>注１　石川総線及び浅野川線である。</t>
  </si>
  <si>
    <r>
      <t xml:space="preserve"> </t>
    </r>
    <r>
      <rPr>
        <sz val="12"/>
        <rFont val="ＭＳ 明朝"/>
        <family val="1"/>
      </rPr>
      <t xml:space="preserve"> ２</t>
    </r>
    <r>
      <rPr>
        <sz val="12"/>
        <rFont val="ＭＳ 明朝"/>
        <family val="1"/>
      </rPr>
      <t>　運輸雑収とは広告料、荷物運搬料を含む。</t>
    </r>
  </si>
  <si>
    <t>資料　北陸鉄道㈱</t>
  </si>
  <si>
    <t>６１　　道　　　　　　　　路</t>
  </si>
  <si>
    <t>（１）　国　　道　　及　　び　　県　　道</t>
  </si>
  <si>
    <t>（単位:km、箇所数）</t>
  </si>
  <si>
    <t>年　次　及　び　　　　項　　目　　別</t>
  </si>
  <si>
    <t>総　数</t>
  </si>
  <si>
    <t>一　般　国　道</t>
  </si>
  <si>
    <t>県　　　　　道</t>
  </si>
  <si>
    <t>有　料　道　路</t>
  </si>
  <si>
    <t>計</t>
  </si>
  <si>
    <t>国の管理</t>
  </si>
  <si>
    <t>県の管理</t>
  </si>
  <si>
    <t>主　　要</t>
  </si>
  <si>
    <t>一　　般</t>
  </si>
  <si>
    <t>高速道路</t>
  </si>
  <si>
    <t>国道(県管理)</t>
  </si>
  <si>
    <t>県　道</t>
  </si>
  <si>
    <t>総　　延　　長</t>
  </si>
  <si>
    <t>平　成　９　年</t>
  </si>
  <si>
    <t xml:space="preserve">     10</t>
  </si>
  <si>
    <t xml:space="preserve">     11</t>
  </si>
  <si>
    <t xml:space="preserve">     12</t>
  </si>
  <si>
    <t xml:space="preserve">     13</t>
  </si>
  <si>
    <t>重  用  延  長</t>
  </si>
  <si>
    <t>実    延    長</t>
  </si>
  <si>
    <t>内　訳</t>
  </si>
  <si>
    <t>規格改良済延長</t>
  </si>
  <si>
    <t>未 改 良 延 長</t>
  </si>
  <si>
    <t>種類別内訳</t>
  </si>
  <si>
    <t>道  路  延  長</t>
  </si>
  <si>
    <t>橋　梁</t>
  </si>
  <si>
    <t>個       数</t>
  </si>
  <si>
    <t>延       長</t>
  </si>
  <si>
    <t>トンネル</t>
  </si>
  <si>
    <t>幅員別内訳</t>
  </si>
  <si>
    <t>規格改良済</t>
  </si>
  <si>
    <t>車道幅19.5m以上</t>
  </si>
  <si>
    <t xml:space="preserve">  〃  13.0  〃</t>
  </si>
  <si>
    <t xml:space="preserve">  〃   5.5  〃</t>
  </si>
  <si>
    <t xml:space="preserve">  〃   5.5m未満</t>
  </si>
  <si>
    <t>未改良</t>
  </si>
  <si>
    <t>車道幅 5.5m以上</t>
  </si>
  <si>
    <t xml:space="preserve">  〃   3.5　〃</t>
  </si>
  <si>
    <t xml:space="preserve">  〃   3.5m未満</t>
  </si>
  <si>
    <t>路面別内訳</t>
  </si>
  <si>
    <t>舗装道</t>
  </si>
  <si>
    <t>計</t>
  </si>
  <si>
    <t>セメント系</t>
  </si>
  <si>
    <t>ｱｽﾌｧﾙﾄ系高級</t>
  </si>
  <si>
    <r>
      <t xml:space="preserve">     〃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 簡易</t>
    </r>
  </si>
  <si>
    <t>砂   利   道</t>
  </si>
  <si>
    <t>注１　各年４月１日現在。</t>
  </si>
  <si>
    <t>　２　四捨五入の関係で合計が合わない場合がある。</t>
  </si>
  <si>
    <t>資料　日本道路公団北陸支社、石川県道路整備課「道路現況調書」</t>
  </si>
  <si>
    <t>６１　　道　　　　　　　　　　　　　　　　　　　路（つづき）</t>
  </si>
  <si>
    <r>
      <t>（２）　市　　　　　　町　　　　　　村　　　　　　道（平成1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年４月１日現在）</t>
    </r>
  </si>
  <si>
    <t>（単位：km、箇所数）</t>
  </si>
  <si>
    <t>市 町 村 別</t>
  </si>
  <si>
    <t>総延長</t>
  </si>
  <si>
    <t>重用延長</t>
  </si>
  <si>
    <t>未供用延長</t>
  </si>
  <si>
    <t>実延長</t>
  </si>
  <si>
    <t>改　  良  　済　　　      　　未 改 良 内 訳</t>
  </si>
  <si>
    <t>種　　類　　別　　内　　訳</t>
  </si>
  <si>
    <t>幅　　員　　別　　内　　訳</t>
  </si>
  <si>
    <t>路　　面　　別　　内　　訳</t>
  </si>
  <si>
    <t>規　格　改　良　済</t>
  </si>
  <si>
    <t>未　　改　　良</t>
  </si>
  <si>
    <t>砂利道</t>
  </si>
  <si>
    <t>舗　　　　装　　　　道</t>
  </si>
  <si>
    <t>道路延長</t>
  </si>
  <si>
    <t>橋　　　梁</t>
  </si>
  <si>
    <t>ト ン ネ ル</t>
  </si>
  <si>
    <t>車　道　　　19.5m　　　以　上</t>
  </si>
  <si>
    <t>車　道　　　13.0m　　　以　上</t>
  </si>
  <si>
    <t>車　道　　 　5.5m　　 　以　上</t>
  </si>
  <si>
    <t>車　道　　 　5.5m　　 　未　満</t>
  </si>
  <si>
    <t>車　道　　 　3.5m　　 　以　上</t>
  </si>
  <si>
    <t>車　道　　 　3.5m　　 　未　満</t>
  </si>
  <si>
    <t>セメン　   　ト　系</t>
  </si>
  <si>
    <t>アスファルト系</t>
  </si>
  <si>
    <r>
      <t>規　  格　　　　改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良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済　　　延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長</t>
    </r>
  </si>
  <si>
    <r>
      <t>未 改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良　  延 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長</t>
    </r>
  </si>
  <si>
    <r>
      <t>う ち 自　　　動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交　　　通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不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能</t>
    </r>
  </si>
  <si>
    <t>個　数</t>
  </si>
  <si>
    <t>延　長</t>
  </si>
  <si>
    <t>高　　級</t>
  </si>
  <si>
    <t>簡　　易</t>
  </si>
  <si>
    <t>総  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</si>
  <si>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</si>
  <si>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</si>
  <si>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</si>
  <si>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</si>
  <si>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</si>
  <si>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</si>
  <si>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</si>
  <si>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</si>
  <si>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</si>
  <si>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</si>
  <si>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</si>
  <si>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</si>
  <si>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</si>
  <si>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</si>
  <si>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</si>
  <si>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</si>
  <si>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</si>
  <si>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</si>
  <si>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</si>
  <si>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</si>
  <si>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</si>
  <si>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</si>
  <si>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</si>
  <si>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</si>
  <si>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</si>
  <si>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</si>
  <si>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</si>
  <si>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</si>
  <si>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</si>
  <si>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</si>
  <si>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</si>
  <si>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</si>
  <si>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</si>
  <si>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</si>
  <si>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</si>
  <si>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</si>
  <si>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</si>
  <si>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</si>
  <si>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</si>
  <si>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</si>
  <si>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</si>
  <si>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</si>
  <si>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</si>
  <si>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</si>
  <si>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</si>
  <si>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</si>
  <si>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</si>
  <si>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</si>
  <si>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</si>
  <si>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注　　四捨五入の関係で計が合わない場合がある。</t>
  </si>
  <si>
    <t>資料　石川県道路整備課「道路現況調書」</t>
  </si>
  <si>
    <t>６２　　自　　　　　　　　　動　　　　　　　　　車</t>
  </si>
  <si>
    <r>
      <t>（１）　市　　町　　村　　別　　車　　種　　別　　車　　両　　数（各年３月3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日現在）</t>
    </r>
  </si>
  <si>
    <t>（単位：台）</t>
  </si>
  <si>
    <t>年次及び　　　市町村別</t>
  </si>
  <si>
    <t>総　　数</t>
  </si>
  <si>
    <t>貨            物            車</t>
  </si>
  <si>
    <t>乗　　合　　車</t>
  </si>
  <si>
    <t>乗　　　　　　用　　　　　　車</t>
  </si>
  <si>
    <t xml:space="preserve">特 種 用 途 車 及 び 特 殊 車 </t>
  </si>
  <si>
    <t>二　 輪</t>
  </si>
  <si>
    <t>普　　　通　　　車</t>
  </si>
  <si>
    <t>小　　　型　　　車</t>
  </si>
  <si>
    <t>被けん　　引　車</t>
  </si>
  <si>
    <t>軽  自　    　動　車</t>
  </si>
  <si>
    <t>普通車及び小型車</t>
  </si>
  <si>
    <t>軽  自　  　動　車</t>
  </si>
  <si>
    <t>特　種　用　途　車</t>
  </si>
  <si>
    <r>
      <t>大   型　   特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車</t>
    </r>
  </si>
  <si>
    <t>小型二輪    車及び軽　　　二 輪 車</t>
  </si>
  <si>
    <t>自家用</t>
  </si>
  <si>
    <t>営業用</t>
  </si>
  <si>
    <r>
      <t>平成1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</t>
    </r>
  </si>
  <si>
    <r>
      <t xml:space="preserve"> </t>
    </r>
    <r>
      <rPr>
        <sz val="12"/>
        <rFont val="ＭＳ 明朝"/>
        <family val="1"/>
      </rPr>
      <t xml:space="preserve">  11</t>
    </r>
  </si>
  <si>
    <r>
      <t xml:space="preserve"> </t>
    </r>
    <r>
      <rPr>
        <sz val="12"/>
        <rFont val="ＭＳ 明朝"/>
        <family val="1"/>
      </rPr>
      <t xml:space="preserve">  12</t>
    </r>
  </si>
  <si>
    <r>
      <t xml:space="preserve">   1</t>
    </r>
    <r>
      <rPr>
        <sz val="12"/>
        <rFont val="ＭＳ 明朝"/>
        <family val="1"/>
      </rPr>
      <t>3</t>
    </r>
  </si>
  <si>
    <t xml:space="preserve">   14</t>
  </si>
  <si>
    <r>
      <t>注　　郡計には町村別不明車両（合計</t>
    </r>
    <r>
      <rPr>
        <sz val="12"/>
        <rFont val="ＭＳ 明朝"/>
        <family val="1"/>
      </rPr>
      <t>116</t>
    </r>
    <r>
      <rPr>
        <sz val="12"/>
        <rFont val="ＭＳ 明朝"/>
        <family val="1"/>
      </rPr>
      <t>台）を含む。</t>
    </r>
  </si>
  <si>
    <t>資料　北陸信越運輸局石川運輸支局</t>
  </si>
  <si>
    <t>６２　　自　　　動　　　車（つづき）</t>
  </si>
  <si>
    <t>（２）　旅　　客　　自　　動　　車　　輸　　送　　実　　績</t>
  </si>
  <si>
    <t>（単位：人、千円）</t>
  </si>
  <si>
    <t>年　　　度</t>
  </si>
  <si>
    <r>
      <t>一 般</t>
    </r>
    <r>
      <rPr>
        <sz val="12"/>
        <rFont val="ＭＳ 明朝"/>
        <family val="1"/>
      </rPr>
      <t xml:space="preserve"> 貸 切 旅 客 自 動 車（観光バス）</t>
    </r>
  </si>
  <si>
    <t>年　度　末　　　　実在車両数</t>
  </si>
  <si>
    <t>総走行㎞</t>
  </si>
  <si>
    <t>輸送人員</t>
  </si>
  <si>
    <t>営業収入</t>
  </si>
  <si>
    <r>
      <t>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成 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</si>
  <si>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r>
      <t>一 般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旅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客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自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動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車（ハイヤ、タクシー）</t>
    </r>
  </si>
  <si>
    <t>（３）　乗　　合　　自　　動　　車　　輸　　送　　実　　績　</t>
  </si>
  <si>
    <r>
      <t>年 度 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　　　　　 営 業 所 別</t>
    </r>
  </si>
  <si>
    <t>西日本ＪＲバス路線</t>
  </si>
  <si>
    <t>年度末現在</t>
  </si>
  <si>
    <r>
      <t>旅 客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輸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送　　　　　人　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員</t>
    </r>
  </si>
  <si>
    <r>
      <t xml:space="preserve">輸　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送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　収　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入</t>
    </r>
  </si>
  <si>
    <t>営　業　㎞</t>
  </si>
  <si>
    <t>総　　額</t>
  </si>
  <si>
    <t>旅客収入</t>
  </si>
  <si>
    <t>その他収入</t>
  </si>
  <si>
    <r>
      <t>平 成</t>
    </r>
    <r>
      <rPr>
        <sz val="12"/>
        <rFont val="ＭＳ 明朝"/>
        <family val="1"/>
      </rPr>
      <t xml:space="preserve"> 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</si>
  <si>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t>金沢営業所</t>
  </si>
  <si>
    <t>穴水営業所</t>
  </si>
  <si>
    <r>
      <t>年　  度　      　及　　び      　　  会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社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</si>
  <si>
    <r>
      <t>その</t>
    </r>
    <r>
      <rPr>
        <sz val="12"/>
        <rFont val="ＭＳ 明朝"/>
        <family val="1"/>
      </rPr>
      <t>他</t>
    </r>
    <r>
      <rPr>
        <sz val="12"/>
        <rFont val="ＭＳ 明朝"/>
        <family val="1"/>
      </rPr>
      <t>の</t>
    </r>
    <r>
      <rPr>
        <sz val="12"/>
        <rFont val="ＭＳ 明朝"/>
        <family val="1"/>
      </rPr>
      <t>私</t>
    </r>
    <r>
      <rPr>
        <sz val="12"/>
        <rFont val="ＭＳ 明朝"/>
        <family val="1"/>
      </rPr>
      <t>鉄</t>
    </r>
    <r>
      <rPr>
        <sz val="12"/>
        <rFont val="ＭＳ 明朝"/>
        <family val="1"/>
      </rPr>
      <t>バ</t>
    </r>
    <r>
      <rPr>
        <sz val="12"/>
        <rFont val="ＭＳ 明朝"/>
        <family val="1"/>
      </rPr>
      <t>ス</t>
    </r>
    <r>
      <rPr>
        <sz val="12"/>
        <rFont val="ＭＳ 明朝"/>
        <family val="1"/>
      </rPr>
      <t>路</t>
    </r>
    <r>
      <rPr>
        <sz val="12"/>
        <rFont val="ＭＳ 明朝"/>
        <family val="1"/>
      </rPr>
      <t>線</t>
    </r>
  </si>
  <si>
    <r>
      <t xml:space="preserve">営　業 </t>
    </r>
    <r>
      <rPr>
        <sz val="12"/>
        <rFont val="ＭＳ 明朝"/>
        <family val="1"/>
      </rPr>
      <t xml:space="preserve"> ㎞</t>
    </r>
  </si>
  <si>
    <t>総　　額</t>
  </si>
  <si>
    <t>北陸鉄道（株）</t>
  </si>
  <si>
    <t>小松バス（株）</t>
  </si>
  <si>
    <t>その他私鉄バス</t>
  </si>
  <si>
    <r>
      <t>注１　平成1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年度分からその他私鉄バスを追加した。</t>
    </r>
  </si>
  <si>
    <r>
      <t>　２　営業k</t>
    </r>
    <r>
      <rPr>
        <sz val="12"/>
        <rFont val="ＭＳ 明朝"/>
        <family val="1"/>
      </rPr>
      <t>mは</t>
    </r>
    <r>
      <rPr>
        <sz val="12"/>
        <rFont val="ＭＳ 明朝"/>
        <family val="1"/>
      </rPr>
      <t>休止部分を除く。</t>
    </r>
  </si>
  <si>
    <t>資料　北陸信越運輸局石川運輸支局、西日本ＪＲバス㈱金沢支店、北陸鉄道㈱、小松バス㈱</t>
  </si>
  <si>
    <t>６３　　港　　　湾　　　及　　　び　　　船　　　舶</t>
  </si>
  <si>
    <r>
      <t>（１）　港　　湾　　及　　び　　入　　港　　船　　舶（平成1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年）</t>
    </r>
  </si>
  <si>
    <t>本表の入港船舶は、積載貨物の有無にかかわらず、総トン数５トン以上のものにつき調査したものである。</t>
  </si>
  <si>
    <t>（単位：隻、ｔ）</t>
  </si>
  <si>
    <t>港　湾　名</t>
  </si>
  <si>
    <t>種　　　　類</t>
  </si>
  <si>
    <t>所 属 地</t>
  </si>
  <si>
    <t xml:space="preserve">総　　　　数  </t>
  </si>
  <si>
    <t>外　航　商　船</t>
  </si>
  <si>
    <t>内　航　商　船</t>
  </si>
  <si>
    <t>漁　　　船</t>
  </si>
  <si>
    <t>そ　の　他</t>
  </si>
  <si>
    <t>隻　　数</t>
  </si>
  <si>
    <t>総トン数</t>
  </si>
  <si>
    <t>総トン数</t>
  </si>
  <si>
    <t>七　　　　　尾</t>
  </si>
  <si>
    <t>重　要　港　湾</t>
  </si>
  <si>
    <r>
      <t>七 尾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市</t>
    </r>
  </si>
  <si>
    <t>金　　　　　沢</t>
  </si>
  <si>
    <r>
      <t>金 沢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市</t>
    </r>
  </si>
  <si>
    <t>塩　　　　　屋</t>
  </si>
  <si>
    <t>地　方　港　湾</t>
  </si>
  <si>
    <r>
      <t>加 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市</t>
    </r>
  </si>
  <si>
    <t>滝</t>
  </si>
  <si>
    <r>
      <t>羽 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市</t>
    </r>
  </si>
  <si>
    <t>福　　　　　浦</t>
  </si>
  <si>
    <r>
      <t>富 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</si>
  <si>
    <t>輪　　　　　島</t>
  </si>
  <si>
    <r>
      <t>地方</t>
    </r>
    <r>
      <rPr>
        <sz val="12"/>
        <rFont val="ＭＳ 明朝"/>
        <family val="1"/>
      </rPr>
      <t>港</t>
    </r>
    <r>
      <rPr>
        <sz val="12"/>
        <rFont val="ＭＳ 明朝"/>
        <family val="1"/>
      </rPr>
      <t>湾</t>
    </r>
    <r>
      <rPr>
        <sz val="12"/>
        <rFont val="ＭＳ 明朝"/>
        <family val="1"/>
      </rPr>
      <t>(避難港)</t>
    </r>
  </si>
  <si>
    <r>
      <t>輪 島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市</t>
    </r>
  </si>
  <si>
    <t>飯　　　　　田</t>
  </si>
  <si>
    <r>
      <t>珠 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市</t>
    </r>
  </si>
  <si>
    <t>小　　　　　木</t>
  </si>
  <si>
    <r>
      <t>内 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</si>
  <si>
    <t>宇　　出　　津</t>
  </si>
  <si>
    <r>
      <t>能 都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</si>
  <si>
    <t>穴　　　　　水</t>
  </si>
  <si>
    <r>
      <t>穴 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</si>
  <si>
    <t>和　　　　　倉</t>
  </si>
  <si>
    <t>半　　　　　浦</t>
  </si>
  <si>
    <t>能登島町</t>
  </si>
  <si>
    <t>県 内 合 計</t>
  </si>
  <si>
    <t>資料　石川県港湾課「港湾統計年報」</t>
  </si>
  <si>
    <t>６３　　港　 湾　 及　 び　 船　 舶（つづき）</t>
  </si>
  <si>
    <r>
      <t>（２）　船　　　　　舶　　　　　数（平成1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年３月31日現在）</t>
    </r>
  </si>
  <si>
    <t>区      分</t>
  </si>
  <si>
    <t>総　　　　数</t>
  </si>
  <si>
    <t>　５Ｇ／Ｔ　以上</t>
  </si>
  <si>
    <t>２０Ｇ／Ｔ　以上</t>
  </si>
  <si>
    <t>２０Ｇ／Ｔ　未満</t>
  </si>
  <si>
    <t>鋼　　　　船</t>
  </si>
  <si>
    <t>木　　　　船</t>
  </si>
  <si>
    <t>総　　数</t>
  </si>
  <si>
    <t>汽　　船</t>
  </si>
  <si>
    <t>帆　　船</t>
  </si>
  <si>
    <t>―</t>
  </si>
  <si>
    <t>注　Ｇ／Ｔとは船舶用語で総トン数（Ｇross tonnage）のことである。</t>
  </si>
  <si>
    <t>資料　北陸信越運輸局石川運輸支局、石川県水産課</t>
  </si>
  <si>
    <t>（３）　旅　 客　 船　 客 　貨 　輸 　送　 量</t>
  </si>
  <si>
    <t>（単位：人、ｔ）</t>
  </si>
  <si>
    <t>年　　度</t>
  </si>
  <si>
    <t>旅　　　　　　　　　　　客</t>
  </si>
  <si>
    <t>貨　　　物</t>
  </si>
  <si>
    <t>総　　　数</t>
  </si>
  <si>
    <t>定　　　期</t>
  </si>
  <si>
    <t>不　定　期</t>
  </si>
  <si>
    <r>
      <t>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成</t>
    </r>
    <r>
      <rPr>
        <sz val="12"/>
        <rFont val="ＭＳ 明朝"/>
        <family val="1"/>
      </rPr>
      <t xml:space="preserve"> 11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</si>
  <si>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t>12</t>
  </si>
  <si>
    <t>13</t>
  </si>
  <si>
    <t>資料　北陸信越運輸局石川運輸支局「旅客航路事業運航実績報告書」</t>
  </si>
  <si>
    <t>６４　　普　通　営　業　倉　庫　使　用　状　況</t>
  </si>
  <si>
    <t>（単位：t、千円）</t>
  </si>
  <si>
    <r>
      <t>年 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　　　　月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次</t>
    </r>
  </si>
  <si>
    <t>入　　庫　　高</t>
  </si>
  <si>
    <t>出　　庫　　高</t>
  </si>
  <si>
    <t>在 庫 高 総 数</t>
  </si>
  <si>
    <t>農  水  産  品</t>
  </si>
  <si>
    <t>金　　　属</t>
  </si>
  <si>
    <t>金 属 製 品 機 械</t>
  </si>
  <si>
    <t>数    量</t>
  </si>
  <si>
    <t>金    額</t>
  </si>
  <si>
    <r>
      <t>平 成</t>
    </r>
    <r>
      <rPr>
        <sz val="12"/>
        <rFont val="ＭＳ 明朝"/>
        <family val="1"/>
      </rPr>
      <t xml:space="preserve"> 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</si>
  <si>
    <r>
      <t xml:space="preserve">   </t>
    </r>
    <r>
      <rPr>
        <sz val="12"/>
        <rFont val="ＭＳ 明朝"/>
        <family val="1"/>
      </rPr>
      <t>10</t>
    </r>
  </si>
  <si>
    <r>
      <t xml:space="preserve">   </t>
    </r>
    <r>
      <rPr>
        <sz val="12"/>
        <rFont val="ＭＳ 明朝"/>
        <family val="1"/>
      </rPr>
      <t>11</t>
    </r>
  </si>
  <si>
    <r>
      <t xml:space="preserve">   1</t>
    </r>
    <r>
      <rPr>
        <sz val="12"/>
        <rFont val="ＭＳ 明朝"/>
        <family val="1"/>
      </rPr>
      <t>2</t>
    </r>
  </si>
  <si>
    <t xml:space="preserve">   13</t>
  </si>
  <si>
    <r>
      <t>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年１月</t>
    </r>
  </si>
  <si>
    <r>
      <t xml:space="preserve">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２</t>
    </r>
  </si>
  <si>
    <r>
      <t xml:space="preserve"> 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３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</si>
  <si>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４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</si>
  <si>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５</t>
    </r>
  </si>
  <si>
    <r>
      <t xml:space="preserve"> 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６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</si>
  <si>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７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</si>
  <si>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８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</si>
  <si>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９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</si>
  <si>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10</t>
    </r>
  </si>
  <si>
    <r>
      <t xml:space="preserve">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11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</si>
  <si>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12</t>
    </r>
  </si>
  <si>
    <t/>
  </si>
  <si>
    <r>
      <t>年 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　　　　月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　　次</t>
    </r>
  </si>
  <si>
    <t>窯　　業　　品</t>
  </si>
  <si>
    <t>その他化学工業品</t>
  </si>
  <si>
    <t>紙　パ　ル　プ</t>
  </si>
  <si>
    <t>繊 維 工 業 品</t>
  </si>
  <si>
    <t>食 料 工 業 品</t>
  </si>
  <si>
    <t>雑　工　業　品</t>
  </si>
  <si>
    <t>資料　石川県倉庫協会「普通営業倉庫・入出庫保管残高表」</t>
  </si>
  <si>
    <r>
      <t xml:space="preserve">雑   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品</t>
    </r>
  </si>
  <si>
    <t>６５　　電 話 数 及 び 電 報 通 数（各年度３月31日現在）</t>
  </si>
  <si>
    <t>（単位：契約数、通）</t>
  </si>
  <si>
    <t>年　　度</t>
  </si>
  <si>
    <t>一 般 加 入 電 話 数</t>
  </si>
  <si>
    <t>ビル電話</t>
  </si>
  <si>
    <t>公　　衆　　電　　話　　数</t>
  </si>
  <si>
    <t>携帯・自動車電話</t>
  </si>
  <si>
    <r>
      <t>簡 易 型　　　携帯電話</t>
    </r>
    <r>
      <rPr>
        <sz val="12"/>
        <rFont val="ＭＳ 明朝"/>
        <family val="1"/>
      </rPr>
      <t xml:space="preserve">    (P H S)</t>
    </r>
  </si>
  <si>
    <t>国内有料　　　　発　　信　　　　　電報通数</t>
  </si>
  <si>
    <t>事　　務</t>
  </si>
  <si>
    <t>住　　宅</t>
  </si>
  <si>
    <t>緑</t>
  </si>
  <si>
    <t>デジタル</t>
  </si>
  <si>
    <t>ＩＣカード</t>
  </si>
  <si>
    <r>
      <t>注　　電報通数は、平成1</t>
    </r>
    <r>
      <rPr>
        <sz val="12"/>
        <rFont val="ＭＳ 明朝"/>
        <family val="1"/>
      </rPr>
      <t>0年度からＦＡＸ発信通数は含まれず、電話発信通数のみである。</t>
    </r>
  </si>
  <si>
    <t>資料　西日本電信電話㈱金沢支店、西日本電信電話㈱電報事業部北陸電報営業支店、北陸総合通信局</t>
  </si>
  <si>
    <t>６６　　インターネット接続サービス加入数（各年度３月31日現在）</t>
  </si>
  <si>
    <t>（単位：契約数）</t>
  </si>
  <si>
    <t>ケーブルテレビ</t>
  </si>
  <si>
    <t>…</t>
  </si>
  <si>
    <t>資料　北陸総合通信局</t>
  </si>
  <si>
    <t>注　　ＤＳＬとは、既存のアナログ回線とデータ回線が同時に使用でき、常時・高速のインターネット接続を可能</t>
  </si>
  <si>
    <t>　　　とする技術の総称</t>
  </si>
  <si>
    <t>携　帯　電　話</t>
  </si>
  <si>
    <t>Ｄ　　Ｓ　　Ｌ</t>
  </si>
  <si>
    <t>６７　　有　　　　線　　　　放　　　　送</t>
  </si>
  <si>
    <t>（１）　有　線　放　送　電　話　設　備　設　置　状　況（各年度３月31日現在）</t>
  </si>
  <si>
    <t>年　　度</t>
  </si>
  <si>
    <t>設　　　　　　　　備　　　　　　　　数</t>
  </si>
  <si>
    <t>端　末　設　備　数</t>
  </si>
  <si>
    <t>単　　　　独　　　　業　　　　務</t>
  </si>
  <si>
    <t>共同業務</t>
  </si>
  <si>
    <t>通話及び　　　　放送受信</t>
  </si>
  <si>
    <t>放送受信　　　　の　　み</t>
  </si>
  <si>
    <t>地方公共団体</t>
  </si>
  <si>
    <t>農林漁業団体</t>
  </si>
  <si>
    <t>公益法人</t>
  </si>
  <si>
    <t>個　　人</t>
  </si>
  <si>
    <t>平成９年度</t>
  </si>
  <si>
    <t>10</t>
  </si>
  <si>
    <t>11</t>
  </si>
  <si>
    <t>資料　北陸総合通信局「年度末報告調査資料」</t>
  </si>
  <si>
    <t>６７　　有　　　線　　　放　　　送（つ づ き）</t>
  </si>
  <si>
    <t>（２）　有　線　放　送　設　備　設　置　状　況（各年度３月31日現在）</t>
  </si>
  <si>
    <t>有　　線　　ラ　　ジ　　オ</t>
  </si>
  <si>
    <t>有　　線　　テ　　レ　　ビ</t>
  </si>
  <si>
    <t>施　　　設　　　数</t>
  </si>
  <si>
    <t>加入者数</t>
  </si>
  <si>
    <t>共同聴取　　　　　告知放送</t>
  </si>
  <si>
    <t>告知放送</t>
  </si>
  <si>
    <t>街頭放送</t>
  </si>
  <si>
    <t>共同聴取</t>
  </si>
  <si>
    <t>Ｎ Ｈ Ｋ</t>
  </si>
  <si>
    <t>その他の</t>
  </si>
  <si>
    <t>辺地共聴</t>
  </si>
  <si>
    <t>施　　設</t>
  </si>
  <si>
    <t>６８　　郵　　　　　　　　便（つ づ き）</t>
  </si>
  <si>
    <t>６８　　郵　　　　　　　　便（つ づ き）</t>
  </si>
  <si>
    <t>（４）　小　　包　　郵　　便　　物　　数　</t>
  </si>
  <si>
    <t>（単位：千個）</t>
  </si>
  <si>
    <t>総　　　数</t>
  </si>
  <si>
    <t>普通小包</t>
  </si>
  <si>
    <t>普通速達小包</t>
  </si>
  <si>
    <t>書留小包</t>
  </si>
  <si>
    <t>資料　北陸郵政局「統計年報」</t>
  </si>
  <si>
    <t>６８　　郵　　　　　　　　　　便</t>
  </si>
  <si>
    <t>（１）　施　　　　　　　設　　　　　　　数（各年度３月31日現在）</t>
  </si>
  <si>
    <t>普　通　局</t>
  </si>
  <si>
    <t>特　　定　　局</t>
  </si>
  <si>
    <t>簡易郵便局</t>
  </si>
  <si>
    <t>分　室　　　　　　　　（別　掲）</t>
  </si>
  <si>
    <t>集　　　配</t>
  </si>
  <si>
    <t>無　集　配</t>
  </si>
  <si>
    <r>
      <t>1</t>
    </r>
    <r>
      <rPr>
        <sz val="12"/>
        <rFont val="ＭＳ 明朝"/>
        <family val="1"/>
      </rPr>
      <t>2</t>
    </r>
  </si>
  <si>
    <t>（２）　普　　通　　通　　常　　郵　　便　　物　　数</t>
  </si>
  <si>
    <t>（単位：千通）</t>
  </si>
  <si>
    <t>第　　１　　種</t>
  </si>
  <si>
    <t>第　２　種</t>
  </si>
  <si>
    <t>第　３　種</t>
  </si>
  <si>
    <t>第　４　種</t>
  </si>
  <si>
    <t>定　　型</t>
  </si>
  <si>
    <t>定　型　外</t>
  </si>
  <si>
    <r>
      <t>平成</t>
    </r>
    <r>
      <rPr>
        <sz val="12"/>
        <rFont val="ＭＳ 明朝"/>
        <family val="1"/>
      </rPr>
      <t>９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度</t>
    </r>
  </si>
  <si>
    <t>（３）　特　　殊　　通　　常　　郵　　便　　物　　数</t>
  </si>
  <si>
    <t>特　殊　通　常　郵　便　物</t>
  </si>
  <si>
    <t>年賀郵便物</t>
  </si>
  <si>
    <t>選挙郵便物</t>
  </si>
  <si>
    <r>
      <t>速 達</t>
    </r>
    <r>
      <rPr>
        <sz val="12"/>
        <rFont val="ＭＳ 明朝"/>
        <family val="1"/>
      </rPr>
      <t xml:space="preserve"> 等</t>
    </r>
  </si>
  <si>
    <t>書　　留</t>
  </si>
  <si>
    <t>（含配達記録）</t>
  </si>
  <si>
    <r>
      <t>注１　速達等には代金引換、ﾓｰﾆﾝｸﾞ</t>
    </r>
    <r>
      <rPr>
        <sz val="12"/>
        <rFont val="ＭＳ 明朝"/>
        <family val="1"/>
      </rPr>
      <t>10、新超特急、配達日指定、巡回、新特急、保冷、ﾚﾀｯｸｽ、</t>
    </r>
  </si>
  <si>
    <t>　　ﾊｲﾌﾞﾘｯﾄめーる、ｺﾝﾋﾟｭｰﾀ郵便を含む。</t>
  </si>
  <si>
    <t>　２　平成13年度の年賀郵便物の数値は平成13年12月15日から平成14年1月10日までの間に引受けた</t>
  </si>
  <si>
    <t>　　年賀葉書の物数であり、年賀封書は含まない。</t>
  </si>
  <si>
    <r>
      <t>平成</t>
    </r>
    <r>
      <rPr>
        <sz val="12"/>
        <rFont val="ＭＳ 明朝"/>
        <family val="1"/>
      </rPr>
      <t>９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度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</si>
</sst>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_ * #,##0_ ;_ * \-#,##0_ ;_ * &quot;&quot;_ ;_ @_ "/>
    <numFmt numFmtId="180" formatCode="#,##0.0_);[Red]\(#,##0.0\)"/>
    <numFmt numFmtId="181" formatCode="#,##0.0"/>
    <numFmt numFmtId="182" formatCode="0.0_);[Red]\(0.0\)"/>
  </numFmts>
  <fonts count="53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b/>
      <sz val="14"/>
      <name val="ＭＳ 明朝"/>
      <family val="1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0" fontId="5" fillId="0" borderId="0">
      <alignment/>
      <protection/>
    </xf>
    <xf numFmtId="0" fontId="52" fillId="32" borderId="0" applyNumberFormat="0" applyBorder="0" applyAlignment="0" applyProtection="0"/>
  </cellStyleXfs>
  <cellXfs count="545">
    <xf numFmtId="0" fontId="0" fillId="0" borderId="0" xfId="0" applyAlignment="1">
      <alignment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 quotePrefix="1">
      <alignment horizontal="center" vertical="center"/>
      <protection/>
    </xf>
    <xf numFmtId="0" fontId="0" fillId="0" borderId="17" xfId="0" applyFont="1" applyFill="1" applyBorder="1" applyAlignment="1" applyProtection="1" quotePrefix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 quotePrefix="1">
      <alignment horizontal="center" vertical="center"/>
      <protection/>
    </xf>
    <xf numFmtId="0" fontId="0" fillId="0" borderId="18" xfId="0" applyFont="1" applyFill="1" applyBorder="1" applyAlignment="1" applyProtection="1" quotePrefix="1">
      <alignment horizontal="center"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horizontal="left" vertical="center"/>
      <protection/>
    </xf>
    <xf numFmtId="176" fontId="0" fillId="0" borderId="13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 vertical="center"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37" fontId="0" fillId="0" borderId="19" xfId="0" applyNumberFormat="1" applyFont="1" applyFill="1" applyBorder="1" applyAlignment="1" applyProtection="1">
      <alignment horizontal="left" vertical="center"/>
      <protection/>
    </xf>
    <xf numFmtId="178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left"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176" fontId="0" fillId="0" borderId="19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left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177" fontId="0" fillId="0" borderId="13" xfId="0" applyNumberFormat="1" applyFont="1" applyFill="1" applyBorder="1" applyAlignment="1" applyProtection="1">
      <alignment horizontal="right" vertical="center"/>
      <protection/>
    </xf>
    <xf numFmtId="176" fontId="0" fillId="0" borderId="13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8" fontId="10" fillId="0" borderId="17" xfId="48" applyFont="1" applyFill="1" applyBorder="1" applyAlignment="1" applyProtection="1" quotePrefix="1">
      <alignment horizontal="center"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178" fontId="10" fillId="0" borderId="0" xfId="48" applyNumberFormat="1" applyFont="1" applyFill="1" applyBorder="1" applyAlignment="1" applyProtection="1">
      <alignment vertical="center"/>
      <protection/>
    </xf>
    <xf numFmtId="38" fontId="10" fillId="0" borderId="0" xfId="48" applyFont="1" applyFill="1" applyAlignment="1">
      <alignment/>
    </xf>
    <xf numFmtId="176" fontId="10" fillId="0" borderId="0" xfId="0" applyNumberFormat="1" applyFont="1" applyFill="1" applyBorder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left" vertical="center"/>
      <protection/>
    </xf>
    <xf numFmtId="176" fontId="1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>
      <alignment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37" fontId="0" fillId="0" borderId="22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176" fontId="0" fillId="0" borderId="19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37" fontId="0" fillId="0" borderId="24" xfId="0" applyNumberFormat="1" applyFont="1" applyFill="1" applyBorder="1" applyAlignment="1" applyProtection="1">
      <alignment vertical="center"/>
      <protection/>
    </xf>
    <xf numFmtId="176" fontId="0" fillId="0" borderId="24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37" fontId="10" fillId="0" borderId="22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left" vertical="center"/>
      <protection/>
    </xf>
    <xf numFmtId="37" fontId="0" fillId="0" borderId="24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>
      <alignment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 vertical="center"/>
    </xf>
    <xf numFmtId="37" fontId="0" fillId="0" borderId="19" xfId="0" applyNumberFormat="1" applyFont="1" applyFill="1" applyBorder="1" applyAlignment="1" applyProtection="1">
      <alignment vertical="center"/>
      <protection/>
    </xf>
    <xf numFmtId="0" fontId="0" fillId="0" borderId="19" xfId="0" applyFill="1" applyBorder="1" applyAlignment="1">
      <alignment vertical="center"/>
    </xf>
    <xf numFmtId="37" fontId="0" fillId="0" borderId="24" xfId="0" applyNumberFormat="1" applyFont="1" applyFill="1" applyBorder="1" applyAlignment="1" applyProtection="1">
      <alignment vertical="center"/>
      <protection/>
    </xf>
    <xf numFmtId="0" fontId="0" fillId="0" borderId="13" xfId="0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37" fontId="0" fillId="0" borderId="12" xfId="0" applyNumberFormat="1" applyFont="1" applyFill="1" applyBorder="1" applyAlignment="1" applyProtection="1">
      <alignment horizontal="center" vertical="center" wrapText="1"/>
      <protection/>
    </xf>
    <xf numFmtId="37" fontId="0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>
      <alignment horizontal="center" vertical="center"/>
    </xf>
    <xf numFmtId="37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38" fontId="0" fillId="0" borderId="28" xfId="0" applyNumberFormat="1" applyFont="1" applyFill="1" applyBorder="1" applyAlignment="1">
      <alignment vertical="center"/>
    </xf>
    <xf numFmtId="38" fontId="0" fillId="0" borderId="19" xfId="0" applyNumberFormat="1" applyFont="1" applyFill="1" applyBorder="1" applyAlignment="1">
      <alignment vertical="center"/>
    </xf>
    <xf numFmtId="37" fontId="0" fillId="0" borderId="38" xfId="0" applyNumberFormat="1" applyFont="1" applyFill="1" applyBorder="1" applyAlignment="1" applyProtection="1">
      <alignment vertical="center"/>
      <protection/>
    </xf>
    <xf numFmtId="37" fontId="27" fillId="0" borderId="39" xfId="0" applyNumberFormat="1" applyFont="1" applyFill="1" applyBorder="1" applyAlignment="1" applyProtection="1">
      <alignment vertical="center"/>
      <protection/>
    </xf>
    <xf numFmtId="0" fontId="10" fillId="0" borderId="19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center"/>
    </xf>
    <xf numFmtId="38" fontId="10" fillId="0" borderId="28" xfId="0" applyNumberFormat="1" applyFont="1" applyFill="1" applyBorder="1" applyAlignment="1">
      <alignment vertical="center"/>
    </xf>
    <xf numFmtId="38" fontId="10" fillId="0" borderId="19" xfId="0" applyNumberFormat="1" applyFont="1" applyFill="1" applyBorder="1" applyAlignment="1">
      <alignment vertical="center"/>
    </xf>
    <xf numFmtId="0" fontId="10" fillId="0" borderId="19" xfId="0" applyFont="1" applyFill="1" applyBorder="1" applyAlignment="1">
      <alignment horizontal="right" vertical="center"/>
    </xf>
    <xf numFmtId="0" fontId="0" fillId="0" borderId="0" xfId="0" applyFill="1" applyBorder="1" applyAlignment="1" quotePrefix="1">
      <alignment horizontal="center" vertical="center"/>
    </xf>
    <xf numFmtId="38" fontId="0" fillId="0" borderId="22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7" fontId="0" fillId="0" borderId="40" xfId="0" applyNumberFormat="1" applyFont="1" applyFill="1" applyBorder="1" applyAlignment="1" applyProtection="1">
      <alignment vertical="center"/>
      <protection/>
    </xf>
    <xf numFmtId="37" fontId="0" fillId="0" borderId="3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37" fontId="30" fillId="0" borderId="35" xfId="0" applyNumberFormat="1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>
      <alignment horizontal="center" vertical="center"/>
    </xf>
    <xf numFmtId="0" fontId="10" fillId="0" borderId="0" xfId="0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38" fontId="10" fillId="0" borderId="22" xfId="0" applyNumberFormat="1" applyFont="1" applyFill="1" applyBorder="1" applyAlignment="1">
      <alignment vertical="center"/>
    </xf>
    <xf numFmtId="38" fontId="10" fillId="0" borderId="0" xfId="0" applyNumberFormat="1" applyFont="1" applyFill="1" applyBorder="1" applyAlignment="1">
      <alignment vertical="center"/>
    </xf>
    <xf numFmtId="38" fontId="10" fillId="0" borderId="4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37" fontId="10" fillId="0" borderId="40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distributed" vertical="center"/>
    </xf>
    <xf numFmtId="0" fontId="31" fillId="0" borderId="0" xfId="0" applyFont="1" applyFill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 wrapText="1"/>
    </xf>
    <xf numFmtId="0" fontId="10" fillId="0" borderId="0" xfId="0" applyFont="1" applyFill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40" xfId="0" applyNumberFormat="1" applyFont="1" applyFill="1" applyBorder="1" applyAlignment="1" applyProtection="1">
      <alignment horizontal="right" vertical="center"/>
      <protection/>
    </xf>
    <xf numFmtId="0" fontId="0" fillId="0" borderId="35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10" fillId="0" borderId="35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right" vertical="center"/>
    </xf>
    <xf numFmtId="38" fontId="0" fillId="0" borderId="22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vertical="center"/>
    </xf>
    <xf numFmtId="38" fontId="0" fillId="0" borderId="26" xfId="0" applyNumberFormat="1" applyFont="1" applyFill="1" applyBorder="1" applyAlignment="1">
      <alignment vertical="center"/>
    </xf>
    <xf numFmtId="38" fontId="0" fillId="0" borderId="13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37" fontId="0" fillId="0" borderId="41" xfId="0" applyNumberFormat="1" applyFont="1" applyFill="1" applyBorder="1" applyAlignment="1" applyProtection="1">
      <alignment horizontal="right" vertical="center"/>
      <protection/>
    </xf>
    <xf numFmtId="37" fontId="0" fillId="0" borderId="37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vertical="center"/>
    </xf>
    <xf numFmtId="0" fontId="0" fillId="0" borderId="42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178" fontId="0" fillId="0" borderId="22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10" fillId="0" borderId="22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178" fontId="0" fillId="0" borderId="26" xfId="0" applyNumberFormat="1" applyFont="1" applyFill="1" applyBorder="1" applyAlignment="1">
      <alignment horizontal="right" vertical="center"/>
    </xf>
    <xf numFmtId="178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3" xfId="0" applyFill="1" applyBorder="1" applyAlignment="1">
      <alignment horizontal="distributed" vertical="center"/>
    </xf>
    <xf numFmtId="0" fontId="0" fillId="0" borderId="16" xfId="0" applyFill="1" applyBorder="1" applyAlignment="1">
      <alignment horizontal="center" vertical="center" textRotation="255"/>
    </xf>
    <xf numFmtId="0" fontId="0" fillId="0" borderId="28" xfId="0" applyFont="1" applyFill="1" applyBorder="1" applyAlignment="1">
      <alignment vertical="center"/>
    </xf>
    <xf numFmtId="0" fontId="0" fillId="0" borderId="17" xfId="0" applyFill="1" applyBorder="1" applyAlignment="1">
      <alignment horizontal="center" vertical="center" textRotation="255"/>
    </xf>
    <xf numFmtId="0" fontId="0" fillId="0" borderId="26" xfId="0" applyFont="1" applyFill="1" applyBorder="1" applyAlignment="1">
      <alignment horizontal="distributed" vertical="center"/>
    </xf>
    <xf numFmtId="178" fontId="0" fillId="0" borderId="0" xfId="48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 textRotation="255"/>
    </xf>
    <xf numFmtId="178" fontId="0" fillId="0" borderId="13" xfId="48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vertical="center"/>
    </xf>
    <xf numFmtId="0" fontId="0" fillId="0" borderId="44" xfId="0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distributed" vertical="center"/>
    </xf>
    <xf numFmtId="38" fontId="0" fillId="0" borderId="0" xfId="48" applyNumberFormat="1" applyFont="1" applyFill="1" applyBorder="1" applyAlignment="1">
      <alignment horizontal="right" vertical="center"/>
    </xf>
    <xf numFmtId="0" fontId="0" fillId="0" borderId="44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 textRotation="255"/>
    </xf>
    <xf numFmtId="0" fontId="0" fillId="0" borderId="44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center" vertical="center" textRotation="255"/>
    </xf>
    <xf numFmtId="0" fontId="0" fillId="0" borderId="17" xfId="0" applyFill="1" applyBorder="1" applyAlignment="1">
      <alignment horizontal="distributed"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7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distributed" vertical="center"/>
    </xf>
    <xf numFmtId="0" fontId="10" fillId="0" borderId="49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38" fontId="10" fillId="0" borderId="50" xfId="0" applyNumberFormat="1" applyFont="1" applyFill="1" applyBorder="1" applyAlignment="1">
      <alignment horizontal="right" vertical="center"/>
    </xf>
    <xf numFmtId="38" fontId="10" fillId="0" borderId="48" xfId="0" applyNumberFormat="1" applyFont="1" applyFill="1" applyBorder="1" applyAlignment="1">
      <alignment horizontal="right" vertical="center"/>
    </xf>
    <xf numFmtId="38" fontId="0" fillId="0" borderId="22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38" fontId="10" fillId="0" borderId="22" xfId="0" applyNumberFormat="1" applyFont="1" applyFill="1" applyBorder="1" applyAlignment="1">
      <alignment horizontal="right" vertical="center"/>
    </xf>
    <xf numFmtId="38" fontId="10" fillId="0" borderId="0" xfId="0" applyNumberFormat="1" applyFont="1" applyFill="1" applyBorder="1" applyAlignment="1">
      <alignment horizontal="right" vertical="center"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6" xfId="0" applyNumberFormat="1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ill="1" applyBorder="1" applyAlignment="1">
      <alignment horizontal="right" vertical="center"/>
    </xf>
    <xf numFmtId="38" fontId="0" fillId="0" borderId="13" xfId="0" applyNumberFormat="1" applyFill="1" applyBorder="1" applyAlignment="1">
      <alignment horizontal="right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13" xfId="0" applyNumberFormat="1" applyFont="1" applyFill="1" applyBorder="1" applyAlignment="1">
      <alignment horizontal="right" vertical="center"/>
    </xf>
    <xf numFmtId="6" fontId="9" fillId="0" borderId="0" xfId="57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Continuous" vertical="center"/>
      <protection/>
    </xf>
    <xf numFmtId="177" fontId="0" fillId="0" borderId="51" xfId="0" applyNumberFormat="1" applyFont="1" applyFill="1" applyBorder="1" applyAlignment="1" applyProtection="1">
      <alignment horizontal="centerContinuous" vertical="center"/>
      <protection/>
    </xf>
    <xf numFmtId="182" fontId="0" fillId="0" borderId="51" xfId="0" applyNumberFormat="1" applyFont="1" applyFill="1" applyBorder="1" applyAlignment="1" applyProtection="1">
      <alignment horizontal="centerContinuous" vertical="center"/>
      <protection/>
    </xf>
    <xf numFmtId="0" fontId="0" fillId="0" borderId="51" xfId="0" applyFont="1" applyFill="1" applyBorder="1" applyAlignment="1" applyProtection="1">
      <alignment horizontal="right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distributed" textRotation="255"/>
      <protection/>
    </xf>
    <xf numFmtId="0" fontId="0" fillId="0" borderId="52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>
      <alignment horizontal="center" vertical="distributed" textRotation="255"/>
    </xf>
    <xf numFmtId="0" fontId="0" fillId="0" borderId="2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 applyProtection="1">
      <alignment horizontal="distributed" vertical="center"/>
      <protection/>
    </xf>
    <xf numFmtId="0" fontId="10" fillId="0" borderId="16" xfId="0" applyFont="1" applyFill="1" applyBorder="1" applyAlignment="1" applyProtection="1">
      <alignment horizontal="distributed" vertical="center"/>
      <protection/>
    </xf>
    <xf numFmtId="177" fontId="10" fillId="0" borderId="28" xfId="0" applyNumberFormat="1" applyFont="1" applyFill="1" applyBorder="1" applyAlignment="1" applyProtection="1">
      <alignment vertical="center"/>
      <protection/>
    </xf>
    <xf numFmtId="177" fontId="10" fillId="0" borderId="19" xfId="0" applyNumberFormat="1" applyFont="1" applyFill="1" applyBorder="1" applyAlignment="1" applyProtection="1">
      <alignment vertical="center"/>
      <protection/>
    </xf>
    <xf numFmtId="37" fontId="10" fillId="0" borderId="19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10" fillId="0" borderId="17" xfId="0" applyFont="1" applyFill="1" applyBorder="1" applyAlignment="1" applyProtection="1">
      <alignment horizontal="distributed" vertical="center"/>
      <protection/>
    </xf>
    <xf numFmtId="178" fontId="10" fillId="0" borderId="22" xfId="48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37" fontId="10" fillId="0" borderId="0" xfId="0" applyNumberFormat="1" applyFont="1" applyFill="1" applyBorder="1" applyAlignment="1" applyProtection="1">
      <alignment horizontal="center" vertical="center"/>
      <protection/>
    </xf>
    <xf numFmtId="177" fontId="10" fillId="0" borderId="22" xfId="0" applyNumberFormat="1" applyFont="1" applyFill="1" applyBorder="1" applyAlignment="1" applyProtection="1">
      <alignment vertical="center"/>
      <protection/>
    </xf>
    <xf numFmtId="177" fontId="10" fillId="0" borderId="0" xfId="0" applyNumberFormat="1" applyFont="1" applyFill="1" applyBorder="1" applyAlignment="1" applyProtection="1">
      <alignment vertical="center"/>
      <protection/>
    </xf>
    <xf numFmtId="177" fontId="1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177" fontId="0" fillId="0" borderId="22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22" xfId="48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177" fontId="0" fillId="0" borderId="26" xfId="0" applyNumberFormat="1" applyFont="1" applyFill="1" applyBorder="1" applyAlignment="1" applyProtection="1">
      <alignment vertical="center"/>
      <protection/>
    </xf>
    <xf numFmtId="177" fontId="0" fillId="0" borderId="13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>
      <alignment vertical="center"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37" fontId="0" fillId="0" borderId="28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7" xfId="0" applyFont="1" applyFill="1" applyBorder="1" applyAlignment="1" applyProtection="1" quotePrefix="1">
      <alignment horizontal="center" vertical="center"/>
      <protection/>
    </xf>
    <xf numFmtId="0" fontId="10" fillId="0" borderId="0" xfId="0" applyFont="1" applyFill="1" applyBorder="1" applyAlignment="1" applyProtection="1" quotePrefix="1">
      <alignment horizontal="center" vertical="center"/>
      <protection/>
    </xf>
    <xf numFmtId="0" fontId="10" fillId="0" borderId="17" xfId="0" applyFont="1" applyFill="1" applyBorder="1" applyAlignment="1" applyProtection="1" quotePrefix="1">
      <alignment horizontal="center" vertical="center"/>
      <protection/>
    </xf>
    <xf numFmtId="0" fontId="27" fillId="0" borderId="0" xfId="0" applyFont="1" applyFill="1" applyBorder="1" applyAlignment="1" applyProtection="1">
      <alignment horizontal="centerContinuous" vertical="center"/>
      <protection/>
    </xf>
    <xf numFmtId="0" fontId="27" fillId="0" borderId="17" xfId="0" applyFont="1" applyFill="1" applyBorder="1" applyAlignment="1" applyProtection="1">
      <alignment horizontal="centerContinuous" vertical="center"/>
      <protection/>
    </xf>
    <xf numFmtId="38" fontId="10" fillId="0" borderId="0" xfId="48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distributed" vertical="center"/>
      <protection/>
    </xf>
    <xf numFmtId="0" fontId="27" fillId="0" borderId="17" xfId="0" applyFont="1" applyFill="1" applyBorder="1" applyAlignment="1" applyProtection="1">
      <alignment horizontal="distributed" vertical="center"/>
      <protection/>
    </xf>
    <xf numFmtId="38" fontId="10" fillId="0" borderId="0" xfId="48" applyFont="1" applyFill="1" applyBorder="1" applyAlignment="1" applyProtection="1">
      <alignment horizontal="center" vertical="center"/>
      <protection/>
    </xf>
    <xf numFmtId="38" fontId="10" fillId="0" borderId="0" xfId="48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Continuous" vertical="center"/>
      <protection/>
    </xf>
    <xf numFmtId="37" fontId="0" fillId="0" borderId="26" xfId="0" applyNumberFormat="1" applyFont="1" applyFill="1" applyBorder="1" applyAlignment="1" applyProtection="1">
      <alignment vertical="center"/>
      <protection/>
    </xf>
    <xf numFmtId="38" fontId="0" fillId="0" borderId="13" xfId="48" applyFont="1" applyFill="1" applyBorder="1" applyAlignment="1" applyProtection="1">
      <alignment vertical="center"/>
      <protection/>
    </xf>
    <xf numFmtId="38" fontId="0" fillId="0" borderId="13" xfId="48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51" xfId="0" applyFont="1" applyFill="1" applyBorder="1" applyAlignment="1">
      <alignment vertical="center"/>
    </xf>
    <xf numFmtId="0" fontId="0" fillId="0" borderId="5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right" vertical="center"/>
    </xf>
    <xf numFmtId="37" fontId="0" fillId="0" borderId="19" xfId="0" applyNumberFormat="1" applyFont="1" applyFill="1" applyBorder="1" applyAlignment="1" applyProtection="1">
      <alignment vertical="center"/>
      <protection/>
    </xf>
    <xf numFmtId="0" fontId="0" fillId="0" borderId="17" xfId="0" applyFill="1" applyBorder="1" applyAlignment="1" quotePrefix="1">
      <alignment horizontal="center" vertical="center"/>
    </xf>
    <xf numFmtId="0" fontId="10" fillId="0" borderId="18" xfId="0" applyFont="1" applyFill="1" applyBorder="1" applyAlignment="1" quotePrefix="1">
      <alignment horizontal="center" vertical="center"/>
    </xf>
    <xf numFmtId="0" fontId="10" fillId="0" borderId="13" xfId="0" applyFont="1" applyFill="1" applyBorder="1" applyAlignment="1">
      <alignment vertical="center"/>
    </xf>
    <xf numFmtId="37" fontId="10" fillId="0" borderId="13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51" xfId="0" applyFont="1" applyFill="1" applyBorder="1" applyAlignment="1">
      <alignment horizontal="centerContinuous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/>
    </xf>
    <xf numFmtId="0" fontId="0" fillId="0" borderId="31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7" fontId="0" fillId="0" borderId="28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quotePrefix="1">
      <alignment horizontal="center" vertical="center"/>
    </xf>
    <xf numFmtId="177" fontId="0" fillId="0" borderId="22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quotePrefix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7" fontId="0" fillId="0" borderId="26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vertical="center"/>
    </xf>
    <xf numFmtId="178" fontId="0" fillId="0" borderId="26" xfId="0" applyNumberFormat="1" applyFont="1" applyFill="1" applyBorder="1" applyAlignment="1">
      <alignment horizontal="right" vertical="center"/>
    </xf>
    <xf numFmtId="38" fontId="0" fillId="0" borderId="13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38" fontId="10" fillId="0" borderId="11" xfId="48" applyFont="1" applyFill="1" applyBorder="1" applyAlignment="1">
      <alignment horizontal="right" vertical="center"/>
    </xf>
    <xf numFmtId="38" fontId="10" fillId="0" borderId="21" xfId="48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37" fontId="10" fillId="0" borderId="28" xfId="0" applyNumberFormat="1" applyFont="1" applyFill="1" applyBorder="1" applyAlignment="1">
      <alignment vertical="center"/>
    </xf>
    <xf numFmtId="37" fontId="10" fillId="0" borderId="19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37" fontId="0" fillId="0" borderId="26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vertical="center"/>
    </xf>
    <xf numFmtId="38" fontId="0" fillId="0" borderId="13" xfId="0" applyNumberFormat="1" applyFont="1" applyFill="1" applyBorder="1" applyAlignment="1" applyProtection="1">
      <alignment vertical="center"/>
      <protection/>
    </xf>
    <xf numFmtId="178" fontId="0" fillId="0" borderId="20" xfId="0" applyNumberFormat="1" applyFont="1" applyFill="1" applyBorder="1" applyAlignment="1" applyProtection="1">
      <alignment horizontal="center" vertical="center"/>
      <protection/>
    </xf>
    <xf numFmtId="178" fontId="0" fillId="0" borderId="15" xfId="0" applyNumberFormat="1" applyFont="1" applyFill="1" applyBorder="1" applyAlignment="1" applyProtection="1">
      <alignment horizontal="center" vertical="center"/>
      <protection/>
    </xf>
    <xf numFmtId="178" fontId="0" fillId="0" borderId="28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 applyProtection="1">
      <alignment vertical="center"/>
      <protection/>
    </xf>
    <xf numFmtId="38" fontId="0" fillId="0" borderId="19" xfId="0" applyNumberFormat="1" applyFont="1" applyFill="1" applyBorder="1" applyAlignment="1" applyProtection="1">
      <alignment vertical="center"/>
      <protection/>
    </xf>
    <xf numFmtId="178" fontId="0" fillId="0" borderId="22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178" fontId="10" fillId="0" borderId="26" xfId="0" applyNumberFormat="1" applyFont="1" applyFill="1" applyBorder="1" applyAlignment="1">
      <alignment vertical="center"/>
    </xf>
    <xf numFmtId="178" fontId="10" fillId="0" borderId="13" xfId="0" applyNumberFormat="1" applyFont="1" applyFill="1" applyBorder="1" applyAlignment="1">
      <alignment vertical="center"/>
    </xf>
    <xf numFmtId="38" fontId="10" fillId="0" borderId="13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37" fontId="0" fillId="0" borderId="28" xfId="0" applyNumberFormat="1" applyFont="1" applyFill="1" applyBorder="1" applyAlignment="1" applyProtection="1">
      <alignment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0" fontId="10" fillId="0" borderId="17" xfId="0" applyFont="1" applyFill="1" applyBorder="1" applyAlignment="1" applyProtection="1" quotePrefix="1">
      <alignment horizontal="center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 quotePrefix="1">
      <alignment horizontal="center" vertical="center"/>
      <protection/>
    </xf>
    <xf numFmtId="37" fontId="0" fillId="0" borderId="26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distributed" vertical="center" wrapText="1"/>
      <protection/>
    </xf>
    <xf numFmtId="0" fontId="0" fillId="0" borderId="52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distributed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distributed" vertical="center" wrapText="1"/>
    </xf>
    <xf numFmtId="38" fontId="0" fillId="0" borderId="19" xfId="48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right" vertical="center"/>
      <protection/>
    </xf>
    <xf numFmtId="38" fontId="0" fillId="0" borderId="19" xfId="0" applyNumberFormat="1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0" fontId="10" fillId="0" borderId="18" xfId="0" applyFont="1" applyFill="1" applyBorder="1" applyAlignment="1" applyProtection="1" quotePrefix="1">
      <alignment horizontal="center" vertical="center"/>
      <protection/>
    </xf>
    <xf numFmtId="37" fontId="10" fillId="0" borderId="26" xfId="0" applyNumberFormat="1" applyFont="1" applyFill="1" applyBorder="1" applyAlignment="1" applyProtection="1">
      <alignment vertical="center"/>
      <protection/>
    </xf>
    <xf numFmtId="37" fontId="10" fillId="0" borderId="13" xfId="0" applyNumberFormat="1" applyFont="1" applyFill="1" applyBorder="1" applyAlignment="1" applyProtection="1">
      <alignment horizontal="right" vertical="center"/>
      <protection/>
    </xf>
    <xf numFmtId="38" fontId="1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28" xfId="0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right" vertical="center"/>
      <protection/>
    </xf>
    <xf numFmtId="38" fontId="0" fillId="0" borderId="22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10" fillId="0" borderId="26" xfId="0" applyNumberFormat="1" applyFont="1" applyFill="1" applyBorder="1" applyAlignment="1" applyProtection="1">
      <alignment horizontal="right" vertical="center"/>
      <protection/>
    </xf>
    <xf numFmtId="38" fontId="10" fillId="0" borderId="13" xfId="0" applyNumberFormat="1" applyFont="1" applyFill="1" applyBorder="1" applyAlignment="1" applyProtection="1">
      <alignment horizontal="right" vertical="center"/>
      <protection/>
    </xf>
    <xf numFmtId="38" fontId="10" fillId="0" borderId="54" xfId="0" applyNumberFormat="1" applyFont="1" applyFill="1" applyBorder="1" applyAlignment="1" applyProtection="1">
      <alignment horizontal="right" vertical="center"/>
      <protection/>
    </xf>
    <xf numFmtId="38" fontId="10" fillId="0" borderId="54" xfId="0" applyNumberFormat="1" applyFont="1" applyFill="1" applyBorder="1" applyAlignment="1">
      <alignment horizontal="right" vertical="center"/>
    </xf>
    <xf numFmtId="0" fontId="0" fillId="0" borderId="52" xfId="0" applyFill="1" applyBorder="1" applyAlignment="1">
      <alignment horizontal="center" vertical="center"/>
    </xf>
    <xf numFmtId="0" fontId="0" fillId="0" borderId="52" xfId="0" applyFill="1" applyBorder="1" applyAlignment="1" applyProtection="1">
      <alignment horizontal="center" vertical="center"/>
      <protection/>
    </xf>
    <xf numFmtId="37" fontId="10" fillId="0" borderId="54" xfId="0" applyNumberFormat="1" applyFont="1" applyFill="1" applyBorder="1" applyAlignment="1" applyProtection="1">
      <alignment horizontal="right" vertical="center"/>
      <protection/>
    </xf>
    <xf numFmtId="0" fontId="35" fillId="0" borderId="14" xfId="0" applyFont="1" applyFill="1" applyBorder="1" applyAlignment="1" applyProtection="1">
      <alignment horizontal="center" vertical="center"/>
      <protection/>
    </xf>
    <xf numFmtId="0" fontId="35" fillId="0" borderId="18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right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0" fillId="0" borderId="26" xfId="0" applyFont="1" applyFill="1" applyBorder="1" applyAlignment="1" applyProtection="1">
      <alignment vertical="center"/>
      <protection/>
    </xf>
    <xf numFmtId="0" fontId="10" fillId="0" borderId="13" xfId="0" applyFont="1" applyFill="1" applyBorder="1" applyAlignment="1" applyProtection="1">
      <alignment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37" fontId="0" fillId="0" borderId="0" xfId="0" applyNumberFormat="1" applyFill="1" applyBorder="1" applyAlignment="1" applyProtection="1" quotePrefix="1">
      <alignment horizontal="center" vertical="center"/>
      <protection/>
    </xf>
    <xf numFmtId="37" fontId="10" fillId="0" borderId="13" xfId="0" applyNumberFormat="1" applyFont="1" applyFill="1" applyBorder="1" applyAlignment="1" applyProtection="1" quotePrefix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38" fontId="10" fillId="0" borderId="13" xfId="48" applyFont="1" applyFill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4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1" xfId="0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AZ61"/>
  <sheetViews>
    <sheetView showGridLines="0" defaultGridColor="0" zoomScaleSheetLayoutView="75" zoomScalePageLayoutView="0" colorId="47" workbookViewId="0" topLeftCell="A1">
      <selection activeCell="A1" sqref="A1"/>
    </sheetView>
  </sheetViews>
  <sheetFormatPr defaultColWidth="10.59765625" defaultRowHeight="15"/>
  <cols>
    <col min="1" max="1" width="12.59765625" style="20" customWidth="1"/>
    <col min="2" max="2" width="7.5" style="20" customWidth="1"/>
    <col min="3" max="3" width="2.8984375" style="20" customWidth="1"/>
    <col min="4" max="6" width="11.8984375" style="20" customWidth="1"/>
    <col min="7" max="8" width="5.59765625" style="20" customWidth="1"/>
    <col min="9" max="9" width="7.69921875" style="20" customWidth="1"/>
    <col min="10" max="10" width="2.8984375" style="20" customWidth="1"/>
    <col min="11" max="11" width="7.3984375" style="20" customWidth="1"/>
    <col min="12" max="12" width="11.59765625" style="20" customWidth="1"/>
    <col min="13" max="13" width="12.5" style="20" customWidth="1"/>
    <col min="14" max="15" width="5.59765625" style="20" customWidth="1"/>
    <col min="16" max="16" width="4.8984375" style="20" customWidth="1"/>
    <col min="17" max="17" width="2.8984375" style="20" customWidth="1"/>
    <col min="18" max="18" width="4.8984375" style="20" customWidth="1"/>
    <col min="19" max="20" width="7.59765625" style="20" customWidth="1"/>
    <col min="21" max="22" width="5.59765625" style="20" customWidth="1"/>
    <col min="23" max="23" width="7.5" style="20" customWidth="1"/>
    <col min="24" max="24" width="2.8984375" style="20" customWidth="1"/>
    <col min="25" max="25" width="8.3984375" style="20" customWidth="1"/>
    <col min="26" max="27" width="7.59765625" style="20" customWidth="1"/>
    <col min="28" max="29" width="5.59765625" style="20" customWidth="1"/>
    <col min="30" max="30" width="4.8984375" style="20" customWidth="1"/>
    <col min="31" max="31" width="2.8984375" style="20" customWidth="1"/>
    <col min="32" max="32" width="4.8984375" style="20" customWidth="1"/>
    <col min="33" max="34" width="7.59765625" style="20" customWidth="1"/>
    <col min="35" max="36" width="5.59765625" style="20" customWidth="1"/>
    <col min="37" max="37" width="4.8984375" style="20" customWidth="1"/>
    <col min="38" max="38" width="2.8984375" style="20" customWidth="1"/>
    <col min="39" max="39" width="4.8984375" style="20" customWidth="1"/>
    <col min="40" max="41" width="7.59765625" style="20" customWidth="1"/>
    <col min="42" max="43" width="5.59765625" style="20" customWidth="1"/>
    <col min="44" max="44" width="4.8984375" style="20" customWidth="1"/>
    <col min="45" max="45" width="2.8984375" style="20" customWidth="1"/>
    <col min="46" max="46" width="4.8984375" style="20" customWidth="1"/>
    <col min="47" max="48" width="7.59765625" style="20" customWidth="1"/>
    <col min="49" max="50" width="5.59765625" style="20" customWidth="1"/>
    <col min="51" max="52" width="11.09765625" style="20" customWidth="1"/>
    <col min="53" max="53" width="10.59765625" style="20" customWidth="1"/>
    <col min="54" max="54" width="13.19921875" style="20" bestFit="1" customWidth="1"/>
    <col min="55" max="16384" width="10.59765625" style="20" customWidth="1"/>
  </cols>
  <sheetData>
    <row r="1" ht="18.75" customHeight="1"/>
    <row r="2" spans="1:50" ht="18.75" customHeight="1">
      <c r="A2" s="134" t="s">
        <v>68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</row>
    <row r="3" ht="18.75" customHeight="1"/>
    <row r="4" spans="1:52" s="2" customFormat="1" ht="19.5" customHeight="1">
      <c r="A4" s="132" t="s">
        <v>67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"/>
      <c r="AZ4" s="1"/>
    </row>
    <row r="5" spans="1:44" s="2" customFormat="1" ht="18" customHeight="1" thickBo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R5" s="5"/>
    </row>
    <row r="6" spans="1:50" s="2" customFormat="1" ht="24.75" customHeight="1">
      <c r="A6" s="94" t="s">
        <v>59</v>
      </c>
      <c r="B6" s="133" t="s">
        <v>0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6"/>
      <c r="AS6" s="6"/>
      <c r="AT6" s="6"/>
      <c r="AU6" s="6"/>
      <c r="AV6" s="6"/>
      <c r="AW6" s="6"/>
      <c r="AX6" s="6"/>
    </row>
    <row r="7" spans="1:50" s="2" customFormat="1" ht="24.75" customHeight="1">
      <c r="A7" s="95"/>
      <c r="B7" s="102" t="s">
        <v>1</v>
      </c>
      <c r="C7" s="120"/>
      <c r="D7" s="120"/>
      <c r="E7" s="120"/>
      <c r="F7" s="120"/>
      <c r="G7" s="120"/>
      <c r="H7" s="121"/>
      <c r="I7" s="102" t="s">
        <v>2</v>
      </c>
      <c r="J7" s="119"/>
      <c r="K7" s="119"/>
      <c r="L7" s="119"/>
      <c r="M7" s="119"/>
      <c r="N7" s="119"/>
      <c r="O7" s="103"/>
      <c r="P7" s="102" t="s">
        <v>3</v>
      </c>
      <c r="Q7" s="119"/>
      <c r="R7" s="119"/>
      <c r="S7" s="119"/>
      <c r="T7" s="119"/>
      <c r="U7" s="119"/>
      <c r="V7" s="103"/>
      <c r="W7" s="102" t="s">
        <v>4</v>
      </c>
      <c r="X7" s="119"/>
      <c r="Y7" s="119"/>
      <c r="Z7" s="119"/>
      <c r="AA7" s="119"/>
      <c r="AB7" s="119"/>
      <c r="AC7" s="103"/>
      <c r="AD7" s="102" t="s">
        <v>5</v>
      </c>
      <c r="AE7" s="119"/>
      <c r="AF7" s="119"/>
      <c r="AG7" s="119"/>
      <c r="AH7" s="119"/>
      <c r="AI7" s="119"/>
      <c r="AJ7" s="103"/>
      <c r="AK7" s="102" t="s">
        <v>6</v>
      </c>
      <c r="AL7" s="119"/>
      <c r="AM7" s="119"/>
      <c r="AN7" s="119"/>
      <c r="AO7" s="119"/>
      <c r="AP7" s="119"/>
      <c r="AQ7" s="103"/>
      <c r="AR7" s="102" t="s">
        <v>7</v>
      </c>
      <c r="AS7" s="119"/>
      <c r="AT7" s="119"/>
      <c r="AU7" s="119"/>
      <c r="AV7" s="119"/>
      <c r="AW7" s="119"/>
      <c r="AX7" s="119"/>
    </row>
    <row r="8" spans="1:50" s="2" customFormat="1" ht="24.75" customHeight="1">
      <c r="A8" s="95"/>
      <c r="B8" s="116" t="s">
        <v>25</v>
      </c>
      <c r="C8" s="117"/>
      <c r="D8" s="118"/>
      <c r="E8" s="8" t="s">
        <v>32</v>
      </c>
      <c r="F8" s="9" t="s">
        <v>31</v>
      </c>
      <c r="G8" s="102" t="s">
        <v>35</v>
      </c>
      <c r="H8" s="103"/>
      <c r="I8" s="116" t="s">
        <v>25</v>
      </c>
      <c r="J8" s="117"/>
      <c r="K8" s="118"/>
      <c r="L8" s="8" t="s">
        <v>32</v>
      </c>
      <c r="M8" s="9" t="s">
        <v>31</v>
      </c>
      <c r="N8" s="102" t="s">
        <v>35</v>
      </c>
      <c r="O8" s="103"/>
      <c r="P8" s="116" t="s">
        <v>25</v>
      </c>
      <c r="Q8" s="117"/>
      <c r="R8" s="118"/>
      <c r="S8" s="8" t="s">
        <v>32</v>
      </c>
      <c r="T8" s="9" t="s">
        <v>31</v>
      </c>
      <c r="U8" s="102" t="s">
        <v>35</v>
      </c>
      <c r="V8" s="103"/>
      <c r="W8" s="116" t="s">
        <v>25</v>
      </c>
      <c r="X8" s="117"/>
      <c r="Y8" s="118"/>
      <c r="Z8" s="8" t="s">
        <v>32</v>
      </c>
      <c r="AA8" s="9" t="s">
        <v>31</v>
      </c>
      <c r="AB8" s="102" t="s">
        <v>35</v>
      </c>
      <c r="AC8" s="103"/>
      <c r="AD8" s="116" t="s">
        <v>25</v>
      </c>
      <c r="AE8" s="117"/>
      <c r="AF8" s="118"/>
      <c r="AG8" s="8" t="s">
        <v>32</v>
      </c>
      <c r="AH8" s="9" t="s">
        <v>31</v>
      </c>
      <c r="AI8" s="102" t="s">
        <v>35</v>
      </c>
      <c r="AJ8" s="103"/>
      <c r="AK8" s="116" t="s">
        <v>25</v>
      </c>
      <c r="AL8" s="117"/>
      <c r="AM8" s="118"/>
      <c r="AN8" s="8" t="s">
        <v>32</v>
      </c>
      <c r="AO8" s="9" t="s">
        <v>31</v>
      </c>
      <c r="AP8" s="102" t="s">
        <v>35</v>
      </c>
      <c r="AQ8" s="103"/>
      <c r="AR8" s="116" t="s">
        <v>25</v>
      </c>
      <c r="AS8" s="117"/>
      <c r="AT8" s="118"/>
      <c r="AU8" s="8" t="s">
        <v>32</v>
      </c>
      <c r="AV8" s="9" t="s">
        <v>31</v>
      </c>
      <c r="AW8" s="102" t="s">
        <v>35</v>
      </c>
      <c r="AX8" s="119"/>
    </row>
    <row r="9" spans="1:50" s="2" customFormat="1" ht="24.75" customHeight="1">
      <c r="A9" s="96"/>
      <c r="B9" s="88" t="s">
        <v>9</v>
      </c>
      <c r="C9" s="89"/>
      <c r="D9" s="90"/>
      <c r="E9" s="10" t="s">
        <v>10</v>
      </c>
      <c r="F9" s="11" t="s">
        <v>10</v>
      </c>
      <c r="G9" s="12" t="s">
        <v>33</v>
      </c>
      <c r="H9" s="12" t="s">
        <v>34</v>
      </c>
      <c r="I9" s="88" t="s">
        <v>9</v>
      </c>
      <c r="J9" s="89"/>
      <c r="K9" s="90"/>
      <c r="L9" s="10" t="s">
        <v>10</v>
      </c>
      <c r="M9" s="11" t="s">
        <v>10</v>
      </c>
      <c r="N9" s="12" t="s">
        <v>33</v>
      </c>
      <c r="O9" s="12" t="s">
        <v>34</v>
      </c>
      <c r="P9" s="88" t="s">
        <v>9</v>
      </c>
      <c r="Q9" s="89"/>
      <c r="R9" s="90"/>
      <c r="S9" s="10" t="s">
        <v>10</v>
      </c>
      <c r="T9" s="11" t="s">
        <v>10</v>
      </c>
      <c r="U9" s="12" t="s">
        <v>33</v>
      </c>
      <c r="V9" s="12" t="s">
        <v>34</v>
      </c>
      <c r="W9" s="88" t="s">
        <v>9</v>
      </c>
      <c r="X9" s="89"/>
      <c r="Y9" s="90"/>
      <c r="Z9" s="10" t="s">
        <v>10</v>
      </c>
      <c r="AA9" s="11" t="s">
        <v>10</v>
      </c>
      <c r="AB9" s="12" t="s">
        <v>33</v>
      </c>
      <c r="AC9" s="12" t="s">
        <v>34</v>
      </c>
      <c r="AD9" s="88" t="s">
        <v>9</v>
      </c>
      <c r="AE9" s="89"/>
      <c r="AF9" s="90"/>
      <c r="AG9" s="10" t="s">
        <v>10</v>
      </c>
      <c r="AH9" s="11" t="s">
        <v>10</v>
      </c>
      <c r="AI9" s="12" t="s">
        <v>33</v>
      </c>
      <c r="AJ9" s="12" t="s">
        <v>34</v>
      </c>
      <c r="AK9" s="88" t="s">
        <v>9</v>
      </c>
      <c r="AL9" s="89"/>
      <c r="AM9" s="90"/>
      <c r="AN9" s="10" t="s">
        <v>10</v>
      </c>
      <c r="AO9" s="11" t="s">
        <v>10</v>
      </c>
      <c r="AP9" s="12" t="s">
        <v>33</v>
      </c>
      <c r="AQ9" s="12" t="s">
        <v>34</v>
      </c>
      <c r="AR9" s="88" t="s">
        <v>9</v>
      </c>
      <c r="AS9" s="89"/>
      <c r="AT9" s="90"/>
      <c r="AU9" s="10" t="s">
        <v>10</v>
      </c>
      <c r="AV9" s="11" t="s">
        <v>10</v>
      </c>
      <c r="AW9" s="12" t="s">
        <v>33</v>
      </c>
      <c r="AX9" s="7" t="s">
        <v>34</v>
      </c>
    </row>
    <row r="10" spans="1:50" s="2" customFormat="1" ht="24.75" customHeight="1">
      <c r="A10" s="13" t="s">
        <v>52</v>
      </c>
      <c r="B10" s="66">
        <f>SUM(I10,P10,W10,AD10,AK10,AR10,B38,I38,P38,W38,AD38,AK38)</f>
        <v>7387</v>
      </c>
      <c r="C10" s="67" t="s">
        <v>11</v>
      </c>
      <c r="D10" s="73">
        <f>SUM(K10,R10,Y10,AF10,AM10,AT10,D38,K38,R38,Y38,AF38,AM38)</f>
        <v>7399</v>
      </c>
      <c r="E10" s="67">
        <f>SUM(L10,S10,Z10,AG10,AN10,AU10,E38,L38,S38,Z38,AG38,AN38)</f>
        <v>1189949</v>
      </c>
      <c r="F10" s="67">
        <f>SUM(M10,T10,AA10,AH10,AO10,AV10,F38,M38,T38,AA38,AH38,AO38)</f>
        <v>1192866</v>
      </c>
      <c r="G10" s="68">
        <v>65.3</v>
      </c>
      <c r="H10" s="68">
        <v>65.4</v>
      </c>
      <c r="I10" s="69">
        <v>3154</v>
      </c>
      <c r="J10" s="69" t="s">
        <v>11</v>
      </c>
      <c r="K10" s="70">
        <v>3156</v>
      </c>
      <c r="L10" s="69">
        <v>899985</v>
      </c>
      <c r="M10" s="69">
        <v>896931</v>
      </c>
      <c r="N10" s="68">
        <v>66.9</v>
      </c>
      <c r="O10" s="68">
        <v>66.6</v>
      </c>
      <c r="P10" s="69">
        <v>517</v>
      </c>
      <c r="Q10" s="69" t="s">
        <v>11</v>
      </c>
      <c r="R10" s="70">
        <v>516</v>
      </c>
      <c r="S10" s="69">
        <v>78511</v>
      </c>
      <c r="T10" s="69">
        <v>81983</v>
      </c>
      <c r="U10" s="68">
        <v>63.5</v>
      </c>
      <c r="V10" s="68">
        <v>66.4</v>
      </c>
      <c r="W10" s="69">
        <v>733</v>
      </c>
      <c r="X10" s="69" t="s">
        <v>11</v>
      </c>
      <c r="Y10" s="70">
        <v>736</v>
      </c>
      <c r="Z10" s="69">
        <v>79439</v>
      </c>
      <c r="AA10" s="69">
        <v>82016</v>
      </c>
      <c r="AB10" s="68">
        <v>65.6</v>
      </c>
      <c r="AC10" s="68">
        <v>67.4</v>
      </c>
      <c r="AD10" s="69">
        <v>720</v>
      </c>
      <c r="AE10" s="69" t="s">
        <v>11</v>
      </c>
      <c r="AF10" s="70">
        <v>726</v>
      </c>
      <c r="AG10" s="69">
        <v>8406</v>
      </c>
      <c r="AH10" s="69">
        <v>8554</v>
      </c>
      <c r="AI10" s="68">
        <v>62.6</v>
      </c>
      <c r="AJ10" s="68">
        <v>62</v>
      </c>
      <c r="AK10" s="69">
        <v>359</v>
      </c>
      <c r="AL10" s="69" t="s">
        <v>11</v>
      </c>
      <c r="AM10" s="70">
        <v>362</v>
      </c>
      <c r="AN10" s="69">
        <v>33101</v>
      </c>
      <c r="AO10" s="69">
        <v>32078</v>
      </c>
      <c r="AP10" s="68">
        <v>61.6</v>
      </c>
      <c r="AQ10" s="68">
        <v>37.4</v>
      </c>
      <c r="AR10" s="69">
        <v>392</v>
      </c>
      <c r="AS10" s="71" t="s">
        <v>11</v>
      </c>
      <c r="AT10" s="70">
        <v>392</v>
      </c>
      <c r="AU10" s="69">
        <v>35476</v>
      </c>
      <c r="AV10" s="69">
        <v>37338</v>
      </c>
      <c r="AW10" s="68">
        <v>70.6</v>
      </c>
      <c r="AX10" s="68">
        <v>74.3</v>
      </c>
    </row>
    <row r="11" spans="1:50" s="2" customFormat="1" ht="24.75" customHeight="1">
      <c r="A11" s="14" t="s">
        <v>53</v>
      </c>
      <c r="B11" s="66">
        <f>SUM(I11,P11,W11,AD11,AK11,AR11,B39,I39,P39,W39,AD39,AK39)</f>
        <v>7331</v>
      </c>
      <c r="C11" s="67" t="s">
        <v>11</v>
      </c>
      <c r="D11" s="73">
        <f>SUM(K11,R11,Y11,AF11,AM11,AT11,D39,K39,R39,Y39,AF39,AM39)</f>
        <v>7339</v>
      </c>
      <c r="E11" s="67">
        <f>SUM(L11,S11,Z11,AG11,AN11,AU11,E39,L39,S39,Z39,AG39,AN39)</f>
        <v>1221355</v>
      </c>
      <c r="F11" s="67">
        <f>SUM(M11,T11,AA11,AH11,AO11,AV11,F39,M39,T39,AA39,AH39,AO39)</f>
        <v>1217867</v>
      </c>
      <c r="G11" s="72">
        <v>65.3</v>
      </c>
      <c r="H11" s="72">
        <v>65.4</v>
      </c>
      <c r="I11" s="67">
        <v>3268</v>
      </c>
      <c r="J11" s="67" t="s">
        <v>11</v>
      </c>
      <c r="K11" s="73">
        <v>3271</v>
      </c>
      <c r="L11" s="67">
        <v>933929</v>
      </c>
      <c r="M11" s="67">
        <v>926477</v>
      </c>
      <c r="N11" s="72">
        <v>67.2</v>
      </c>
      <c r="O11" s="72">
        <v>66.7</v>
      </c>
      <c r="P11" s="67">
        <v>517</v>
      </c>
      <c r="Q11" s="67" t="s">
        <v>11</v>
      </c>
      <c r="R11" s="73">
        <v>515</v>
      </c>
      <c r="S11" s="67">
        <v>77054</v>
      </c>
      <c r="T11" s="67">
        <v>80878</v>
      </c>
      <c r="U11" s="72">
        <v>57.1</v>
      </c>
      <c r="V11" s="72">
        <v>59.7</v>
      </c>
      <c r="W11" s="67">
        <v>727</v>
      </c>
      <c r="X11" s="67" t="s">
        <v>11</v>
      </c>
      <c r="Y11" s="73">
        <v>730</v>
      </c>
      <c r="Z11" s="67">
        <v>79442</v>
      </c>
      <c r="AA11" s="67">
        <v>81185</v>
      </c>
      <c r="AB11" s="72">
        <v>65.9</v>
      </c>
      <c r="AC11" s="72">
        <v>67.1</v>
      </c>
      <c r="AD11" s="67">
        <v>722</v>
      </c>
      <c r="AE11" s="67" t="s">
        <v>11</v>
      </c>
      <c r="AF11" s="73">
        <v>721</v>
      </c>
      <c r="AG11" s="67">
        <v>7594</v>
      </c>
      <c r="AH11" s="67">
        <v>7962</v>
      </c>
      <c r="AI11" s="72">
        <v>55.4</v>
      </c>
      <c r="AJ11" s="72">
        <v>58.1</v>
      </c>
      <c r="AK11" s="67">
        <v>439</v>
      </c>
      <c r="AL11" s="67" t="s">
        <v>11</v>
      </c>
      <c r="AM11" s="73">
        <v>438</v>
      </c>
      <c r="AN11" s="67">
        <v>33760</v>
      </c>
      <c r="AO11" s="67">
        <v>30495</v>
      </c>
      <c r="AP11" s="72">
        <v>57.8</v>
      </c>
      <c r="AQ11" s="72">
        <v>52.3</v>
      </c>
      <c r="AR11" s="74">
        <v>397</v>
      </c>
      <c r="AS11" s="74" t="s">
        <v>11</v>
      </c>
      <c r="AT11" s="75">
        <v>397</v>
      </c>
      <c r="AU11" s="67">
        <v>37578</v>
      </c>
      <c r="AV11" s="67">
        <v>38262</v>
      </c>
      <c r="AW11" s="72">
        <v>73.5</v>
      </c>
      <c r="AX11" s="72">
        <v>74.9</v>
      </c>
    </row>
    <row r="12" spans="1:50" s="2" customFormat="1" ht="24.75" customHeight="1">
      <c r="A12" s="14" t="s">
        <v>54</v>
      </c>
      <c r="B12" s="66">
        <f>SUM(I12,P12,W12,AD12,AK12,AR12,B40,I40,P40,W40,AD40,AK40)</f>
        <v>6721</v>
      </c>
      <c r="C12" s="67" t="s">
        <v>11</v>
      </c>
      <c r="D12" s="73">
        <f>SUM(K12,R12,Y12,AF12,AM12,AT12,D40,K40,R40,Y40,AF40,AM40)</f>
        <v>6723</v>
      </c>
      <c r="E12" s="67">
        <f>SUM(L12,S12,Z12,AG12,AN12,AU12,E40,L40,S40,Z40,AG40,AN40)</f>
        <v>1256804</v>
      </c>
      <c r="F12" s="67">
        <f>SUM(M12,T12,AA12,AH12,AO12,AV12,F40,M40,T40,AA40,AH40,AO40)</f>
        <v>1246657</v>
      </c>
      <c r="G12" s="72">
        <v>71.6</v>
      </c>
      <c r="H12" s="72">
        <v>71</v>
      </c>
      <c r="I12" s="67">
        <v>3278</v>
      </c>
      <c r="J12" s="67" t="s">
        <v>11</v>
      </c>
      <c r="K12" s="73">
        <v>3276</v>
      </c>
      <c r="L12" s="67">
        <v>974257</v>
      </c>
      <c r="M12" s="67">
        <v>960080</v>
      </c>
      <c r="N12" s="72">
        <v>74.5</v>
      </c>
      <c r="O12" s="72">
        <v>73.4</v>
      </c>
      <c r="P12" s="67">
        <v>364</v>
      </c>
      <c r="Q12" s="67" t="s">
        <v>11</v>
      </c>
      <c r="R12" s="73">
        <v>365</v>
      </c>
      <c r="S12" s="67">
        <v>77886</v>
      </c>
      <c r="T12" s="67">
        <v>79361</v>
      </c>
      <c r="U12" s="72">
        <v>58.6</v>
      </c>
      <c r="V12" s="72">
        <v>59.6</v>
      </c>
      <c r="W12" s="67">
        <v>728</v>
      </c>
      <c r="X12" s="67" t="s">
        <v>11</v>
      </c>
      <c r="Y12" s="73">
        <v>729</v>
      </c>
      <c r="Z12" s="67">
        <v>81214</v>
      </c>
      <c r="AA12" s="67">
        <v>84372</v>
      </c>
      <c r="AB12" s="72">
        <v>67.4</v>
      </c>
      <c r="AC12" s="72">
        <v>69.9</v>
      </c>
      <c r="AD12" s="67">
        <v>721</v>
      </c>
      <c r="AE12" s="67" t="s">
        <v>11</v>
      </c>
      <c r="AF12" s="73">
        <v>718</v>
      </c>
      <c r="AG12" s="67">
        <v>7136</v>
      </c>
      <c r="AH12" s="67">
        <v>7395</v>
      </c>
      <c r="AI12" s="72">
        <v>52.1</v>
      </c>
      <c r="AJ12" s="72">
        <v>54.2</v>
      </c>
      <c r="AK12" s="67">
        <v>361</v>
      </c>
      <c r="AL12" s="67" t="s">
        <v>11</v>
      </c>
      <c r="AM12" s="73">
        <v>361</v>
      </c>
      <c r="AN12" s="67">
        <v>28611</v>
      </c>
      <c r="AO12" s="67">
        <v>28333</v>
      </c>
      <c r="AP12" s="72">
        <v>62.9</v>
      </c>
      <c r="AQ12" s="72">
        <v>62.3</v>
      </c>
      <c r="AR12" s="74">
        <v>388</v>
      </c>
      <c r="AS12" s="74" t="s">
        <v>11</v>
      </c>
      <c r="AT12" s="75">
        <v>386</v>
      </c>
      <c r="AU12" s="67">
        <v>39892</v>
      </c>
      <c r="AV12" s="67">
        <v>39911</v>
      </c>
      <c r="AW12" s="72">
        <v>75.8</v>
      </c>
      <c r="AX12" s="72">
        <v>76.1</v>
      </c>
    </row>
    <row r="13" spans="1:50" s="2" customFormat="1" ht="24.75" customHeight="1">
      <c r="A13" s="15" t="s">
        <v>55</v>
      </c>
      <c r="B13" s="66">
        <f>SUM(I13,P13,W13,AD13,AK13,AR13,B41,I41,P41,W41,AD41,AK41)</f>
        <v>7136</v>
      </c>
      <c r="C13" s="67" t="s">
        <v>11</v>
      </c>
      <c r="D13" s="73">
        <f>SUM(K13,R13,Y13,AF13,AM13,AT13,D41,K41,R41,Y41,AF41,AM41)</f>
        <v>7143</v>
      </c>
      <c r="E13" s="67">
        <f>SUM(L13,S13,Z13,AG13,AN13,AU13,E41,L41,S41,Z41,AG41,AN41)</f>
        <v>1292480</v>
      </c>
      <c r="F13" s="67">
        <f>SUM(M13,T13,AA13,AH13,AO13,AV13,F41,M41,T41,AA41,AH41,AO41)</f>
        <v>1284788</v>
      </c>
      <c r="G13" s="72">
        <v>67.96527486003143</v>
      </c>
      <c r="H13" s="72">
        <v>67.5411490724045</v>
      </c>
      <c r="I13" s="67">
        <v>3802</v>
      </c>
      <c r="J13" s="67" t="s">
        <v>11</v>
      </c>
      <c r="K13" s="73">
        <v>3805</v>
      </c>
      <c r="L13" s="67">
        <v>1022608</v>
      </c>
      <c r="M13" s="67">
        <v>1014631</v>
      </c>
      <c r="N13" s="72">
        <v>70.51267818516432</v>
      </c>
      <c r="O13" s="72">
        <v>69.93876237125554</v>
      </c>
      <c r="P13" s="67">
        <v>363</v>
      </c>
      <c r="Q13" s="67" t="s">
        <v>11</v>
      </c>
      <c r="R13" s="73">
        <v>361</v>
      </c>
      <c r="S13" s="67">
        <v>69783</v>
      </c>
      <c r="T13" s="67">
        <v>69740</v>
      </c>
      <c r="U13" s="72">
        <v>52.460926634540925</v>
      </c>
      <c r="V13" s="72">
        <v>52.576425798183124</v>
      </c>
      <c r="W13" s="67">
        <v>846</v>
      </c>
      <c r="X13" s="67" t="s">
        <v>11</v>
      </c>
      <c r="Y13" s="73">
        <v>846</v>
      </c>
      <c r="Z13" s="67">
        <v>86669</v>
      </c>
      <c r="AA13" s="67">
        <v>87815</v>
      </c>
      <c r="AB13" s="72">
        <v>64.51850638716017</v>
      </c>
      <c r="AC13" s="72">
        <v>65.37064332186937</v>
      </c>
      <c r="AD13" s="67">
        <v>700</v>
      </c>
      <c r="AE13" s="67" t="s">
        <v>11</v>
      </c>
      <c r="AF13" s="73">
        <v>708</v>
      </c>
      <c r="AG13" s="67">
        <v>6586</v>
      </c>
      <c r="AH13" s="67">
        <v>6789</v>
      </c>
      <c r="AI13" s="72">
        <v>49.5187969924812</v>
      </c>
      <c r="AJ13" s="72">
        <v>50.46833184656556</v>
      </c>
      <c r="AK13" s="67">
        <v>357</v>
      </c>
      <c r="AL13" s="67" t="s">
        <v>11</v>
      </c>
      <c r="AM13" s="73">
        <v>362</v>
      </c>
      <c r="AN13" s="67">
        <v>28660</v>
      </c>
      <c r="AO13" s="67">
        <v>26435</v>
      </c>
      <c r="AP13" s="72">
        <v>62.51772353467268</v>
      </c>
      <c r="AQ13" s="72">
        <v>56.77254472435196</v>
      </c>
      <c r="AR13" s="67">
        <v>413</v>
      </c>
      <c r="AS13" s="74" t="s">
        <v>11</v>
      </c>
      <c r="AT13" s="73">
        <v>411</v>
      </c>
      <c r="AU13" s="67">
        <v>40616</v>
      </c>
      <c r="AV13" s="67">
        <v>40968</v>
      </c>
      <c r="AW13" s="76">
        <v>67.52564464912135</v>
      </c>
      <c r="AX13" s="76">
        <v>68.42940419916819</v>
      </c>
    </row>
    <row r="14" spans="1:50" s="57" customFormat="1" ht="24.75" customHeight="1">
      <c r="A14" s="54" t="s">
        <v>56</v>
      </c>
      <c r="B14" s="84">
        <f>SUM(B16:B29)</f>
        <v>6809</v>
      </c>
      <c r="C14" s="55" t="s">
        <v>11</v>
      </c>
      <c r="D14" s="60">
        <f>SUM(D16:D29)</f>
        <v>6816</v>
      </c>
      <c r="E14" s="55">
        <f>SUM(E16:E29)</f>
        <v>1297367</v>
      </c>
      <c r="F14" s="55">
        <f>SUM(F16:F29)</f>
        <v>1304954</v>
      </c>
      <c r="G14" s="56">
        <v>66.9</v>
      </c>
      <c r="H14" s="56">
        <v>67.3</v>
      </c>
      <c r="I14" s="55">
        <f>SUM(I16:I29)</f>
        <v>4002</v>
      </c>
      <c r="J14" s="55" t="s">
        <v>11</v>
      </c>
      <c r="K14" s="55">
        <f>SUM(K16:K29)</f>
        <v>4003</v>
      </c>
      <c r="L14" s="55">
        <f>SUM(L16:L29)</f>
        <v>1035789</v>
      </c>
      <c r="M14" s="55">
        <f>SUM(M16:M29)</f>
        <v>1038083</v>
      </c>
      <c r="N14" s="56">
        <v>69.8</v>
      </c>
      <c r="O14" s="56">
        <v>68.1</v>
      </c>
      <c r="P14" s="55">
        <f>SUM(P16:P29)</f>
        <v>363</v>
      </c>
      <c r="Q14" s="55" t="s">
        <v>11</v>
      </c>
      <c r="R14" s="55">
        <f>SUM(R16:R29)</f>
        <v>363</v>
      </c>
      <c r="S14" s="55">
        <f>SUM(S16:S29)</f>
        <v>68147</v>
      </c>
      <c r="T14" s="55">
        <f>SUM(T16:T29)</f>
        <v>67773</v>
      </c>
      <c r="U14" s="56">
        <v>59.3</v>
      </c>
      <c r="V14" s="56">
        <v>58.9</v>
      </c>
      <c r="W14" s="55">
        <f>SUM(W16:W29)</f>
        <v>1092</v>
      </c>
      <c r="X14" s="55" t="s">
        <v>11</v>
      </c>
      <c r="Y14" s="60">
        <f>SUM(Y16:Y29)</f>
        <v>1092</v>
      </c>
      <c r="Z14" s="55">
        <f>SUM(Z16:Z29)</f>
        <v>92535</v>
      </c>
      <c r="AA14" s="55">
        <f>SUM(AA16:AA29)</f>
        <v>96650</v>
      </c>
      <c r="AB14" s="56">
        <v>57.6</v>
      </c>
      <c r="AC14" s="56">
        <v>60.2</v>
      </c>
      <c r="AD14" s="59">
        <f>SUM(AD16:AD29)</f>
        <v>236</v>
      </c>
      <c r="AE14" s="55" t="s">
        <v>11</v>
      </c>
      <c r="AF14" s="60">
        <f>SUM(AF16:AF29)</f>
        <v>238</v>
      </c>
      <c r="AG14" s="55">
        <f>SUM(AG16:AG29)</f>
        <v>2272</v>
      </c>
      <c r="AH14" s="55">
        <f>SUM(AH16:AH29)</f>
        <v>2549</v>
      </c>
      <c r="AI14" s="56">
        <v>49.4</v>
      </c>
      <c r="AJ14" s="56">
        <v>55.2</v>
      </c>
      <c r="AK14" s="55">
        <f>SUM(AK16:AK29)</f>
        <v>362</v>
      </c>
      <c r="AL14" s="55" t="s">
        <v>11</v>
      </c>
      <c r="AM14" s="60">
        <f>SUM(AM16:AM29)</f>
        <v>364</v>
      </c>
      <c r="AN14" s="55">
        <f>SUM(AN16:AN29)</f>
        <v>27043</v>
      </c>
      <c r="AO14" s="55">
        <f>SUM(AO16:AO29)</f>
        <v>25100</v>
      </c>
      <c r="AP14" s="56">
        <v>59.1</v>
      </c>
      <c r="AQ14" s="56">
        <v>53.5</v>
      </c>
      <c r="AR14" s="55">
        <f>SUM(AR16:AR29)</f>
        <v>419</v>
      </c>
      <c r="AS14" s="55" t="s">
        <v>11</v>
      </c>
      <c r="AT14" s="60">
        <f>SUM(AT16:AT29)</f>
        <v>420</v>
      </c>
      <c r="AU14" s="55">
        <f>SUM(AU16:AU29)</f>
        <v>37852</v>
      </c>
      <c r="AV14" s="55">
        <f>SUM(AV16:AV29)</f>
        <v>39386</v>
      </c>
      <c r="AW14" s="56">
        <v>60.6</v>
      </c>
      <c r="AX14" s="56">
        <v>62.9</v>
      </c>
    </row>
    <row r="15" spans="1:50" ht="15" customHeight="1">
      <c r="A15" s="16"/>
      <c r="B15" s="72"/>
      <c r="C15" s="72"/>
      <c r="D15" s="85"/>
      <c r="E15" s="72"/>
      <c r="F15" s="72"/>
      <c r="G15" s="72"/>
      <c r="H15" s="77"/>
      <c r="I15" s="77"/>
      <c r="J15" s="77"/>
      <c r="K15" s="75"/>
      <c r="L15" s="77"/>
      <c r="M15" s="77"/>
      <c r="N15" s="77"/>
      <c r="O15" s="77"/>
      <c r="P15" s="77"/>
      <c r="Q15" s="77"/>
      <c r="R15" s="75"/>
      <c r="S15" s="77"/>
      <c r="T15" s="77"/>
      <c r="U15" s="77"/>
      <c r="V15" s="77"/>
      <c r="W15" s="77"/>
      <c r="X15" s="77"/>
      <c r="Y15" s="75"/>
      <c r="Z15" s="77"/>
      <c r="AA15" s="77"/>
      <c r="AB15" s="77"/>
      <c r="AC15" s="77"/>
      <c r="AD15" s="77"/>
      <c r="AE15" s="77"/>
      <c r="AF15" s="75"/>
      <c r="AG15" s="77"/>
      <c r="AH15" s="77"/>
      <c r="AI15" s="77"/>
      <c r="AJ15" s="77"/>
      <c r="AK15" s="77"/>
      <c r="AL15" s="77"/>
      <c r="AM15" s="75"/>
      <c r="AN15" s="77"/>
      <c r="AO15" s="77"/>
      <c r="AP15" s="77"/>
      <c r="AQ15" s="77"/>
      <c r="AR15" s="77"/>
      <c r="AS15" s="77"/>
      <c r="AT15" s="75"/>
      <c r="AU15" s="77"/>
      <c r="AV15" s="77"/>
      <c r="AW15" s="77"/>
      <c r="AX15" s="77"/>
    </row>
    <row r="16" spans="1:50" ht="24.75" customHeight="1">
      <c r="A16" s="16" t="s">
        <v>57</v>
      </c>
      <c r="B16" s="66">
        <f>SUM(I16,P16,W16,AD16,AK16,AR16,B44,I44,P44,W44,AD44,AK44)</f>
        <v>547</v>
      </c>
      <c r="C16" s="67" t="s">
        <v>11</v>
      </c>
      <c r="D16" s="73">
        <f>SUM(K16,R16,Y16,AF16,AM16,AT16,D44,K44,R44,Y44,AF44,AM44)</f>
        <v>547</v>
      </c>
      <c r="E16" s="67">
        <f>SUM(L16,S16,Z16,AG16,AN16,AU16,E44,L44,S44,Z44,AG44,AN44)</f>
        <v>97880</v>
      </c>
      <c r="F16" s="67">
        <f>SUM(M16,T16,AA16,AH16,AO16,AV16,F44,M44,T44,AA44,AH44,AO44)</f>
        <v>100101</v>
      </c>
      <c r="G16" s="72">
        <v>63.5</v>
      </c>
      <c r="H16" s="72">
        <v>65</v>
      </c>
      <c r="I16" s="67">
        <v>330</v>
      </c>
      <c r="J16" s="67" t="s">
        <v>11</v>
      </c>
      <c r="K16" s="73">
        <v>330</v>
      </c>
      <c r="L16" s="67">
        <v>80074</v>
      </c>
      <c r="M16" s="67">
        <v>81439</v>
      </c>
      <c r="N16" s="72">
        <v>66.2</v>
      </c>
      <c r="O16" s="72">
        <v>67.3</v>
      </c>
      <c r="P16" s="67">
        <v>30</v>
      </c>
      <c r="Q16" s="67" t="s">
        <v>11</v>
      </c>
      <c r="R16" s="73">
        <v>30</v>
      </c>
      <c r="S16" s="67">
        <v>3277</v>
      </c>
      <c r="T16" s="67">
        <v>4019</v>
      </c>
      <c r="U16" s="72">
        <v>38.2</v>
      </c>
      <c r="V16" s="72">
        <v>46.8</v>
      </c>
      <c r="W16" s="78">
        <v>90</v>
      </c>
      <c r="X16" s="67" t="s">
        <v>11</v>
      </c>
      <c r="Y16" s="73">
        <v>90</v>
      </c>
      <c r="Z16" s="67">
        <v>7270</v>
      </c>
      <c r="AA16" s="67">
        <v>7329</v>
      </c>
      <c r="AB16" s="72">
        <v>57.5</v>
      </c>
      <c r="AC16" s="72">
        <v>58</v>
      </c>
      <c r="AD16" s="67">
        <v>25</v>
      </c>
      <c r="AE16" s="67" t="s">
        <v>11</v>
      </c>
      <c r="AF16" s="73">
        <v>25</v>
      </c>
      <c r="AG16" s="67">
        <v>198</v>
      </c>
      <c r="AH16" s="67">
        <v>231</v>
      </c>
      <c r="AI16" s="72">
        <v>41.7</v>
      </c>
      <c r="AJ16" s="72">
        <v>48.6</v>
      </c>
      <c r="AK16" s="67">
        <v>30</v>
      </c>
      <c r="AL16" s="67" t="s">
        <v>11</v>
      </c>
      <c r="AM16" s="73">
        <v>30</v>
      </c>
      <c r="AN16" s="67">
        <v>2216</v>
      </c>
      <c r="AO16" s="67">
        <v>2047</v>
      </c>
      <c r="AP16" s="72">
        <v>58.5</v>
      </c>
      <c r="AQ16" s="72">
        <v>54.1</v>
      </c>
      <c r="AR16" s="67">
        <v>30</v>
      </c>
      <c r="AS16" s="74" t="s">
        <v>11</v>
      </c>
      <c r="AT16" s="73">
        <v>30</v>
      </c>
      <c r="AU16" s="67">
        <v>3007</v>
      </c>
      <c r="AV16" s="67">
        <v>3168</v>
      </c>
      <c r="AW16" s="72">
        <v>69.7</v>
      </c>
      <c r="AX16" s="72">
        <v>73.1</v>
      </c>
    </row>
    <row r="17" spans="1:50" ht="24.75" customHeight="1">
      <c r="A17" s="24" t="s">
        <v>42</v>
      </c>
      <c r="B17" s="66">
        <f>SUM(I17,P17,W17,AD17,AK17,AR17,B45,I45,P45,W45,AD45,AK45)</f>
        <v>564</v>
      </c>
      <c r="C17" s="67" t="s">
        <v>11</v>
      </c>
      <c r="D17" s="73">
        <f>SUM(K17,R17,Y17,AF17,AM17,AT17,D45,K45,R45,Y45,AF45,AM45)</f>
        <v>563</v>
      </c>
      <c r="E17" s="67">
        <f>SUM(L17,S17,Z17,AG17,AN17,AU17,E45,L45,S45,Z45,AG45,AN45)</f>
        <v>111149</v>
      </c>
      <c r="F17" s="67">
        <f>SUM(M17,T17,AA17,AH17,AO17,AV17,F45,M45,T45,AA45,AH45,AO45)</f>
        <v>116689</v>
      </c>
      <c r="G17" s="72">
        <v>68.8</v>
      </c>
      <c r="H17" s="72">
        <v>72.3</v>
      </c>
      <c r="I17" s="67">
        <v>341</v>
      </c>
      <c r="J17" s="67" t="s">
        <v>11</v>
      </c>
      <c r="K17" s="73">
        <v>341</v>
      </c>
      <c r="L17" s="67">
        <v>89264</v>
      </c>
      <c r="M17" s="67">
        <v>94449</v>
      </c>
      <c r="N17" s="72">
        <v>70.5</v>
      </c>
      <c r="O17" s="72">
        <v>74.6</v>
      </c>
      <c r="P17" s="67">
        <v>31</v>
      </c>
      <c r="Q17" s="67" t="s">
        <v>11</v>
      </c>
      <c r="R17" s="73">
        <v>31</v>
      </c>
      <c r="S17" s="67">
        <v>5339</v>
      </c>
      <c r="T17" s="67">
        <v>5062</v>
      </c>
      <c r="U17" s="72">
        <v>59</v>
      </c>
      <c r="V17" s="72">
        <v>56</v>
      </c>
      <c r="W17" s="67">
        <v>93</v>
      </c>
      <c r="X17" s="67" t="s">
        <v>11</v>
      </c>
      <c r="Y17" s="73">
        <v>92</v>
      </c>
      <c r="Z17" s="67">
        <v>8111</v>
      </c>
      <c r="AA17" s="67">
        <v>8655</v>
      </c>
      <c r="AB17" s="72">
        <v>61.1</v>
      </c>
      <c r="AC17" s="72">
        <v>65.9</v>
      </c>
      <c r="AD17" s="67">
        <v>24</v>
      </c>
      <c r="AE17" s="67" t="s">
        <v>11</v>
      </c>
      <c r="AF17" s="73">
        <v>24</v>
      </c>
      <c r="AG17" s="67">
        <v>253</v>
      </c>
      <c r="AH17" s="67">
        <v>266</v>
      </c>
      <c r="AI17" s="72">
        <v>55.5</v>
      </c>
      <c r="AJ17" s="72">
        <v>58.3</v>
      </c>
      <c r="AK17" s="67">
        <v>31</v>
      </c>
      <c r="AL17" s="67" t="s">
        <v>11</v>
      </c>
      <c r="AM17" s="73">
        <v>31</v>
      </c>
      <c r="AN17" s="67">
        <v>2384</v>
      </c>
      <c r="AO17" s="67">
        <v>2257</v>
      </c>
      <c r="AP17" s="72">
        <v>60.9</v>
      </c>
      <c r="AQ17" s="72">
        <v>57.7</v>
      </c>
      <c r="AR17" s="67">
        <v>31</v>
      </c>
      <c r="AS17" s="74" t="s">
        <v>11</v>
      </c>
      <c r="AT17" s="73">
        <v>31</v>
      </c>
      <c r="AU17" s="67">
        <v>3364</v>
      </c>
      <c r="AV17" s="67">
        <v>3582</v>
      </c>
      <c r="AW17" s="72">
        <v>73.6</v>
      </c>
      <c r="AX17" s="72">
        <v>78.3</v>
      </c>
    </row>
    <row r="18" spans="1:50" ht="24.75" customHeight="1">
      <c r="A18" s="24" t="s">
        <v>43</v>
      </c>
      <c r="B18" s="66">
        <f>SUM(I18,P18,W18,AD18,AK18,AR18,B46,I46,P46,W46,AD46,AK46)</f>
        <v>537</v>
      </c>
      <c r="C18" s="67" t="s">
        <v>11</v>
      </c>
      <c r="D18" s="73">
        <f>SUM(K18,R18,Y18,AF18,AM18,AT18,D46,K46,R46,Y46,AF46,AM46)</f>
        <v>537</v>
      </c>
      <c r="E18" s="67">
        <f>SUM(L18,S18,Z18,AG18,AN18,AU18,E46,L46,S46,Z46,AG46,AN46)</f>
        <v>112972</v>
      </c>
      <c r="F18" s="67">
        <f>SUM(M18,T18,AA18,AH18,AO18,AV18,F46,M46,T46,AA46,AH46,AO46)</f>
        <v>111053</v>
      </c>
      <c r="G18" s="72">
        <v>72.1</v>
      </c>
      <c r="H18" s="72">
        <v>70.8</v>
      </c>
      <c r="I18" s="67">
        <v>327</v>
      </c>
      <c r="J18" s="67" t="s">
        <v>11</v>
      </c>
      <c r="K18" s="73">
        <v>327</v>
      </c>
      <c r="L18" s="67">
        <v>88392</v>
      </c>
      <c r="M18" s="67">
        <v>87316</v>
      </c>
      <c r="N18" s="72">
        <v>72.7</v>
      </c>
      <c r="O18" s="72">
        <v>71.9</v>
      </c>
      <c r="P18" s="67">
        <v>30</v>
      </c>
      <c r="Q18" s="67" t="s">
        <v>11</v>
      </c>
      <c r="R18" s="73">
        <v>30</v>
      </c>
      <c r="S18" s="67">
        <v>9044</v>
      </c>
      <c r="T18" s="67">
        <v>8228</v>
      </c>
      <c r="U18" s="72">
        <v>87.7</v>
      </c>
      <c r="V18" s="72">
        <v>79.4</v>
      </c>
      <c r="W18" s="67">
        <v>89</v>
      </c>
      <c r="X18" s="67" t="s">
        <v>11</v>
      </c>
      <c r="Y18" s="73">
        <v>89</v>
      </c>
      <c r="Z18" s="67">
        <v>7191</v>
      </c>
      <c r="AA18" s="67">
        <v>7478</v>
      </c>
      <c r="AB18" s="72">
        <v>56.8</v>
      </c>
      <c r="AC18" s="72">
        <v>59.1</v>
      </c>
      <c r="AD18" s="67">
        <v>16</v>
      </c>
      <c r="AE18" s="67" t="s">
        <v>11</v>
      </c>
      <c r="AF18" s="73">
        <v>16</v>
      </c>
      <c r="AG18" s="67">
        <v>170</v>
      </c>
      <c r="AH18" s="67">
        <v>193</v>
      </c>
      <c r="AI18" s="72">
        <v>55.9</v>
      </c>
      <c r="AJ18" s="72">
        <v>63.5</v>
      </c>
      <c r="AK18" s="67">
        <v>30</v>
      </c>
      <c r="AL18" s="67" t="s">
        <v>11</v>
      </c>
      <c r="AM18" s="73">
        <v>30</v>
      </c>
      <c r="AN18" s="67">
        <v>2713</v>
      </c>
      <c r="AO18" s="67">
        <v>2257</v>
      </c>
      <c r="AP18" s="72">
        <v>71.8</v>
      </c>
      <c r="AQ18" s="72">
        <v>59.7</v>
      </c>
      <c r="AR18" s="67">
        <v>32</v>
      </c>
      <c r="AS18" s="74" t="s">
        <v>11</v>
      </c>
      <c r="AT18" s="73">
        <v>32</v>
      </c>
      <c r="AU18" s="67">
        <v>3075</v>
      </c>
      <c r="AV18" s="67">
        <v>3142</v>
      </c>
      <c r="AW18" s="72">
        <v>66.2</v>
      </c>
      <c r="AX18" s="72">
        <v>67.7</v>
      </c>
    </row>
    <row r="19" spans="1:50" ht="24.75" customHeight="1">
      <c r="A19" s="24" t="s">
        <v>44</v>
      </c>
      <c r="B19" s="66">
        <f>SUM(I19,P19,W19,AD19,AK19,AR19,B47,I47,P47,W47,AD47,AK47)</f>
        <v>562</v>
      </c>
      <c r="C19" s="67" t="s">
        <v>11</v>
      </c>
      <c r="D19" s="73">
        <f>SUM(K19,R19,Y19,AF19,AM19,AT19,D47,K47,R47,Y47,AF47,AM47)</f>
        <v>563</v>
      </c>
      <c r="E19" s="67">
        <f>SUM(L19,S19,Z19,AG19,AN19,AU19,E47,L47,S47,Z47,AG47,AN47)</f>
        <v>108292</v>
      </c>
      <c r="F19" s="67">
        <f>SUM(M19,T19,AA19,AH19,AO19,AV19,F47,M47,T47,AA47,AH47,AO47)</f>
        <v>109980</v>
      </c>
      <c r="G19" s="72">
        <v>64.9</v>
      </c>
      <c r="H19" s="72">
        <v>65.9</v>
      </c>
      <c r="I19" s="67">
        <v>341</v>
      </c>
      <c r="J19" s="67" t="s">
        <v>11</v>
      </c>
      <c r="K19" s="73">
        <v>341</v>
      </c>
      <c r="L19" s="67">
        <v>85530</v>
      </c>
      <c r="M19" s="67">
        <v>86896</v>
      </c>
      <c r="N19" s="72">
        <v>65.9</v>
      </c>
      <c r="O19" s="72">
        <v>66.9</v>
      </c>
      <c r="P19" s="67">
        <v>31</v>
      </c>
      <c r="Q19" s="67" t="s">
        <v>11</v>
      </c>
      <c r="R19" s="73">
        <v>31</v>
      </c>
      <c r="S19" s="67">
        <v>7862</v>
      </c>
      <c r="T19" s="67">
        <v>7678</v>
      </c>
      <c r="U19" s="72">
        <v>66.2</v>
      </c>
      <c r="V19" s="72">
        <v>64.6</v>
      </c>
      <c r="W19" s="67">
        <v>93</v>
      </c>
      <c r="X19" s="67" t="s">
        <v>11</v>
      </c>
      <c r="Y19" s="73">
        <v>93</v>
      </c>
      <c r="Z19" s="67">
        <v>6828</v>
      </c>
      <c r="AA19" s="67">
        <v>7108</v>
      </c>
      <c r="AB19" s="72">
        <v>54.6</v>
      </c>
      <c r="AC19" s="72">
        <v>56.8</v>
      </c>
      <c r="AD19" s="67">
        <v>22</v>
      </c>
      <c r="AE19" s="67" t="s">
        <v>11</v>
      </c>
      <c r="AF19" s="73">
        <v>23</v>
      </c>
      <c r="AG19" s="67">
        <v>213</v>
      </c>
      <c r="AH19" s="67">
        <v>228</v>
      </c>
      <c r="AI19" s="72">
        <v>51</v>
      </c>
      <c r="AJ19" s="72">
        <v>52.2</v>
      </c>
      <c r="AK19" s="67">
        <v>31</v>
      </c>
      <c r="AL19" s="67" t="s">
        <v>11</v>
      </c>
      <c r="AM19" s="73">
        <v>31</v>
      </c>
      <c r="AN19" s="67">
        <v>2465</v>
      </c>
      <c r="AO19" s="67">
        <v>2438</v>
      </c>
      <c r="AP19" s="72">
        <v>63.1</v>
      </c>
      <c r="AQ19" s="72">
        <v>62.4</v>
      </c>
      <c r="AR19" s="67">
        <v>31</v>
      </c>
      <c r="AS19" s="74" t="s">
        <v>11</v>
      </c>
      <c r="AT19" s="73">
        <v>31</v>
      </c>
      <c r="AU19" s="67">
        <v>2966</v>
      </c>
      <c r="AV19" s="67">
        <v>3077</v>
      </c>
      <c r="AW19" s="72">
        <v>63.8</v>
      </c>
      <c r="AX19" s="72">
        <v>66.2</v>
      </c>
    </row>
    <row r="20" spans="1:50" ht="15" customHeight="1">
      <c r="A20" s="24"/>
      <c r="B20" s="72"/>
      <c r="C20" s="72"/>
      <c r="D20" s="85"/>
      <c r="E20" s="72"/>
      <c r="F20" s="72"/>
      <c r="G20" s="72"/>
      <c r="H20" s="72"/>
      <c r="I20" s="67"/>
      <c r="J20" s="67"/>
      <c r="K20" s="73"/>
      <c r="L20" s="67"/>
      <c r="M20" s="67"/>
      <c r="N20" s="72"/>
      <c r="O20" s="72"/>
      <c r="P20" s="67"/>
      <c r="Q20" s="67"/>
      <c r="R20" s="73"/>
      <c r="S20" s="67"/>
      <c r="T20" s="67"/>
      <c r="U20" s="72"/>
      <c r="V20" s="72"/>
      <c r="W20" s="67"/>
      <c r="X20" s="67"/>
      <c r="Y20" s="73"/>
      <c r="Z20" s="67"/>
      <c r="AA20" s="67"/>
      <c r="AB20" s="72"/>
      <c r="AC20" s="72"/>
      <c r="AD20" s="67"/>
      <c r="AE20" s="67"/>
      <c r="AF20" s="73"/>
      <c r="AG20" s="67"/>
      <c r="AH20" s="67"/>
      <c r="AI20" s="72"/>
      <c r="AJ20" s="72"/>
      <c r="AK20" s="67"/>
      <c r="AL20" s="67"/>
      <c r="AM20" s="73"/>
      <c r="AN20" s="67"/>
      <c r="AO20" s="67"/>
      <c r="AP20" s="72"/>
      <c r="AQ20" s="72"/>
      <c r="AR20" s="67"/>
      <c r="AS20" s="74"/>
      <c r="AT20" s="73"/>
      <c r="AU20" s="67"/>
      <c r="AV20" s="67"/>
      <c r="AW20" s="72"/>
      <c r="AX20" s="72"/>
    </row>
    <row r="21" spans="1:50" ht="24.75" customHeight="1">
      <c r="A21" s="24" t="s">
        <v>45</v>
      </c>
      <c r="B21" s="66">
        <f>SUM(I21,P21,W21,AD21,AK21,AR21,B49,I49,P49,W49,AD49,AK49)</f>
        <v>594</v>
      </c>
      <c r="C21" s="67" t="s">
        <v>11</v>
      </c>
      <c r="D21" s="73">
        <f>SUM(K21,R21,Y21,AF21,AM21,AT21,D49,K49,R49,Y49,AF49,AM49)</f>
        <v>594</v>
      </c>
      <c r="E21" s="67">
        <f>SUM(L21,S21,Z21,AG21,AN21,AU21,E49,L49,S49,Z49,AG49,AN49)</f>
        <v>119098</v>
      </c>
      <c r="F21" s="67">
        <f>SUM(M21,T21,AA21,AH21,AO21,AV21,F49,M49,T49,AA49,AH49,AO49)</f>
        <v>119400</v>
      </c>
      <c r="G21" s="72">
        <v>67.5</v>
      </c>
      <c r="H21" s="72">
        <v>67.7</v>
      </c>
      <c r="I21" s="67">
        <v>341</v>
      </c>
      <c r="J21" s="67" t="s">
        <v>11</v>
      </c>
      <c r="K21" s="73">
        <v>341</v>
      </c>
      <c r="L21" s="67">
        <v>92140</v>
      </c>
      <c r="M21" s="67">
        <v>92289</v>
      </c>
      <c r="N21" s="72">
        <v>69.4</v>
      </c>
      <c r="O21" s="72">
        <v>69.5</v>
      </c>
      <c r="P21" s="67">
        <v>31</v>
      </c>
      <c r="Q21" s="67" t="s">
        <v>11</v>
      </c>
      <c r="R21" s="73">
        <v>31</v>
      </c>
      <c r="S21" s="67">
        <v>8811</v>
      </c>
      <c r="T21" s="67">
        <v>8336</v>
      </c>
      <c r="U21" s="72">
        <v>61.7</v>
      </c>
      <c r="V21" s="72">
        <v>58.4</v>
      </c>
      <c r="W21" s="67">
        <v>93</v>
      </c>
      <c r="X21" s="67" t="s">
        <v>11</v>
      </c>
      <c r="Y21" s="73">
        <v>93</v>
      </c>
      <c r="Z21" s="67">
        <v>7257</v>
      </c>
      <c r="AA21" s="67">
        <v>7818</v>
      </c>
      <c r="AB21" s="72">
        <v>61</v>
      </c>
      <c r="AC21" s="72">
        <v>65.7</v>
      </c>
      <c r="AD21" s="67">
        <v>22</v>
      </c>
      <c r="AE21" s="67" t="s">
        <v>11</v>
      </c>
      <c r="AF21" s="73">
        <v>22</v>
      </c>
      <c r="AG21" s="67">
        <v>285</v>
      </c>
      <c r="AH21" s="67">
        <v>306</v>
      </c>
      <c r="AI21" s="72">
        <v>68.2</v>
      </c>
      <c r="AJ21" s="72">
        <v>73.2</v>
      </c>
      <c r="AK21" s="67">
        <v>31</v>
      </c>
      <c r="AL21" s="67" t="s">
        <v>11</v>
      </c>
      <c r="AM21" s="73">
        <v>31</v>
      </c>
      <c r="AN21" s="67">
        <v>2307</v>
      </c>
      <c r="AO21" s="67">
        <v>2292</v>
      </c>
      <c r="AP21" s="72">
        <v>59</v>
      </c>
      <c r="AQ21" s="72">
        <v>58.6</v>
      </c>
      <c r="AR21" s="67">
        <v>62</v>
      </c>
      <c r="AS21" s="74" t="s">
        <v>11</v>
      </c>
      <c r="AT21" s="73">
        <v>62</v>
      </c>
      <c r="AU21" s="67">
        <v>5082</v>
      </c>
      <c r="AV21" s="67">
        <v>5318</v>
      </c>
      <c r="AW21" s="72">
        <v>54.7</v>
      </c>
      <c r="AX21" s="72">
        <v>57.2</v>
      </c>
    </row>
    <row r="22" spans="1:50" ht="24.75" customHeight="1">
      <c r="A22" s="24" t="s">
        <v>46</v>
      </c>
      <c r="B22" s="66">
        <f>SUM(I22,P22,W22,AD22,AK22,AR22,B50,I50,P50,W50,AD50,AK50)</f>
        <v>546</v>
      </c>
      <c r="C22" s="67" t="s">
        <v>11</v>
      </c>
      <c r="D22" s="73">
        <f>SUM(K22,R22,Y22,AF22,AM22,AT22,D50,K50,R50,Y50,AF50,AM50)</f>
        <v>548</v>
      </c>
      <c r="E22" s="67">
        <f>SUM(L22,S22,Z22,AG22,AN22,AU22,E50,L50,S50,Z50,AG50,AN50)</f>
        <v>111312</v>
      </c>
      <c r="F22" s="67">
        <f>SUM(M22,T22,AA22,AH22,AO22,AV22,F50,M50,T50,AA50,AH50,AO50)</f>
        <v>110464</v>
      </c>
      <c r="G22" s="72">
        <v>72</v>
      </c>
      <c r="H22" s="72">
        <v>71.3</v>
      </c>
      <c r="I22" s="67">
        <v>328</v>
      </c>
      <c r="J22" s="67" t="s">
        <v>11</v>
      </c>
      <c r="K22" s="73">
        <v>329</v>
      </c>
      <c r="L22" s="67">
        <v>89612</v>
      </c>
      <c r="M22" s="67">
        <v>88101</v>
      </c>
      <c r="N22" s="72">
        <v>74.4</v>
      </c>
      <c r="O22" s="72">
        <v>72.9</v>
      </c>
      <c r="P22" s="67">
        <v>30</v>
      </c>
      <c r="Q22" s="67" t="s">
        <v>11</v>
      </c>
      <c r="R22" s="73">
        <v>30</v>
      </c>
      <c r="S22" s="67">
        <v>6480</v>
      </c>
      <c r="T22" s="67">
        <v>6336</v>
      </c>
      <c r="U22" s="72">
        <v>75</v>
      </c>
      <c r="V22" s="72">
        <v>73.4</v>
      </c>
      <c r="W22" s="67">
        <v>90</v>
      </c>
      <c r="X22" s="67" t="s">
        <v>11</v>
      </c>
      <c r="Y22" s="73">
        <v>90</v>
      </c>
      <c r="Z22" s="67">
        <v>7486</v>
      </c>
      <c r="AA22" s="67">
        <v>8064</v>
      </c>
      <c r="AB22" s="72">
        <v>64.6</v>
      </c>
      <c r="AC22" s="72">
        <v>69.6</v>
      </c>
      <c r="AD22" s="67">
        <v>13</v>
      </c>
      <c r="AE22" s="67" t="s">
        <v>11</v>
      </c>
      <c r="AF22" s="73">
        <v>13</v>
      </c>
      <c r="AG22" s="67">
        <v>147</v>
      </c>
      <c r="AH22" s="67">
        <v>188</v>
      </c>
      <c r="AI22" s="72">
        <v>59.5</v>
      </c>
      <c r="AJ22" s="72">
        <v>76.1</v>
      </c>
      <c r="AK22" s="67">
        <v>29</v>
      </c>
      <c r="AL22" s="67" t="s">
        <v>11</v>
      </c>
      <c r="AM22" s="73">
        <v>30</v>
      </c>
      <c r="AN22" s="67">
        <v>2624</v>
      </c>
      <c r="AO22" s="67">
        <v>2266</v>
      </c>
      <c r="AP22" s="72">
        <v>71.7</v>
      </c>
      <c r="AQ22" s="72">
        <v>59.7</v>
      </c>
      <c r="AR22" s="67">
        <v>44</v>
      </c>
      <c r="AS22" s="74" t="s">
        <v>11</v>
      </c>
      <c r="AT22" s="73">
        <v>44</v>
      </c>
      <c r="AU22" s="67">
        <v>2900</v>
      </c>
      <c r="AV22" s="67">
        <v>3197</v>
      </c>
      <c r="AW22" s="72">
        <v>43.9</v>
      </c>
      <c r="AX22" s="72">
        <v>48.4</v>
      </c>
    </row>
    <row r="23" spans="1:50" ht="24.75" customHeight="1">
      <c r="A23" s="24" t="s">
        <v>47</v>
      </c>
      <c r="B23" s="66">
        <f>SUM(I23,P23,W23,AD23,AK23,AR23,B51,I51,P51,W51,AD51,AK51)</f>
        <v>599</v>
      </c>
      <c r="C23" s="67" t="s">
        <v>11</v>
      </c>
      <c r="D23" s="73">
        <f>SUM(K23,R23,Y23,AF23,AM23,AT23,D51,K51,R51,Y51,AF51,AM51)</f>
        <v>601</v>
      </c>
      <c r="E23" s="67">
        <f>SUM(L23,S23,Z23,AG23,AN23,AU23,E51,L51,S51,Z51,AG51,AN51)</f>
        <v>120074</v>
      </c>
      <c r="F23" s="67">
        <f>SUM(M23,T23,AA23,AH23,AO23,AV23,F51,M51,T51,AA51,AH51,AO51)</f>
        <v>121721</v>
      </c>
      <c r="G23" s="72">
        <v>73.4</v>
      </c>
      <c r="H23" s="72">
        <v>74.4</v>
      </c>
      <c r="I23" s="67">
        <v>341</v>
      </c>
      <c r="J23" s="67" t="s">
        <v>11</v>
      </c>
      <c r="K23" s="73">
        <v>341</v>
      </c>
      <c r="L23" s="67">
        <v>95531</v>
      </c>
      <c r="M23" s="67">
        <v>94982</v>
      </c>
      <c r="N23" s="72">
        <v>77.7</v>
      </c>
      <c r="O23" s="72">
        <v>77.4</v>
      </c>
      <c r="P23" s="67">
        <v>31</v>
      </c>
      <c r="Q23" s="67" t="s">
        <v>11</v>
      </c>
      <c r="R23" s="73">
        <v>31</v>
      </c>
      <c r="S23" s="67">
        <v>6356</v>
      </c>
      <c r="T23" s="67">
        <v>6877</v>
      </c>
      <c r="U23" s="72">
        <v>68.5</v>
      </c>
      <c r="V23" s="72">
        <v>74.1</v>
      </c>
      <c r="W23" s="67">
        <v>93</v>
      </c>
      <c r="X23" s="67" t="s">
        <v>11</v>
      </c>
      <c r="Y23" s="73">
        <v>93</v>
      </c>
      <c r="Z23" s="67">
        <v>9319</v>
      </c>
      <c r="AA23" s="67">
        <v>10074</v>
      </c>
      <c r="AB23" s="72">
        <v>66.9</v>
      </c>
      <c r="AC23" s="72">
        <v>72.3</v>
      </c>
      <c r="AD23" s="67">
        <v>22</v>
      </c>
      <c r="AE23" s="67" t="s">
        <v>11</v>
      </c>
      <c r="AF23" s="73">
        <v>23</v>
      </c>
      <c r="AG23" s="67">
        <v>199</v>
      </c>
      <c r="AH23" s="67">
        <v>235</v>
      </c>
      <c r="AI23" s="72">
        <v>45.5</v>
      </c>
      <c r="AJ23" s="72">
        <v>53.8</v>
      </c>
      <c r="AK23" s="67">
        <v>31</v>
      </c>
      <c r="AL23" s="67" t="s">
        <v>11</v>
      </c>
      <c r="AM23" s="73">
        <v>31</v>
      </c>
      <c r="AN23" s="67">
        <v>3010</v>
      </c>
      <c r="AO23" s="67">
        <v>3302</v>
      </c>
      <c r="AP23" s="72">
        <v>75.6</v>
      </c>
      <c r="AQ23" s="72">
        <v>82.9</v>
      </c>
      <c r="AR23" s="67">
        <v>37</v>
      </c>
      <c r="AS23" s="74" t="s">
        <v>11</v>
      </c>
      <c r="AT23" s="73">
        <v>38</v>
      </c>
      <c r="AU23" s="67">
        <v>2431</v>
      </c>
      <c r="AV23" s="67">
        <v>2880</v>
      </c>
      <c r="AW23" s="72">
        <v>43.8</v>
      </c>
      <c r="AX23" s="72">
        <v>50.5</v>
      </c>
    </row>
    <row r="24" spans="1:50" ht="24.75" customHeight="1">
      <c r="A24" s="24" t="s">
        <v>48</v>
      </c>
      <c r="B24" s="66">
        <f>SUM(I24,P24,W24,AD24,AK24,AR24,B52,I52,P52,W52,AD52,AK52)</f>
        <v>575</v>
      </c>
      <c r="C24" s="67" t="s">
        <v>11</v>
      </c>
      <c r="D24" s="73">
        <f>SUM(K24,R24,Y24,AF24,AM24,AT24,D52,K52,R52,Y52,AF52,AM52)</f>
        <v>575</v>
      </c>
      <c r="E24" s="67">
        <f>SUM(L24,S24,Z24,AG24,AN24,AU24,E52,L52,S52,Z52,AG52,AN52)</f>
        <v>119379</v>
      </c>
      <c r="F24" s="67">
        <f>SUM(M24,T24,AA24,AH24,AO24,AV24,F52,M52,T52,AA52,AH52,AO52)</f>
        <v>119170</v>
      </c>
      <c r="G24" s="72">
        <v>73.7</v>
      </c>
      <c r="H24" s="72">
        <v>73.4</v>
      </c>
      <c r="I24" s="67">
        <v>330</v>
      </c>
      <c r="J24" s="67" t="s">
        <v>11</v>
      </c>
      <c r="K24" s="73">
        <v>330</v>
      </c>
      <c r="L24" s="67">
        <v>97114</v>
      </c>
      <c r="M24" s="67">
        <v>96895</v>
      </c>
      <c r="N24" s="72">
        <v>79.3</v>
      </c>
      <c r="O24" s="72">
        <v>78.9</v>
      </c>
      <c r="P24" s="67">
        <v>30</v>
      </c>
      <c r="Q24" s="67" t="s">
        <v>11</v>
      </c>
      <c r="R24" s="73">
        <v>30</v>
      </c>
      <c r="S24" s="67">
        <v>4518</v>
      </c>
      <c r="T24" s="67">
        <v>4454</v>
      </c>
      <c r="U24" s="72">
        <v>52.3</v>
      </c>
      <c r="V24" s="72">
        <v>51.6</v>
      </c>
      <c r="W24" s="67">
        <v>90</v>
      </c>
      <c r="X24" s="67" t="s">
        <v>11</v>
      </c>
      <c r="Y24" s="73">
        <v>90</v>
      </c>
      <c r="Z24" s="67">
        <v>9436</v>
      </c>
      <c r="AA24" s="67">
        <v>9899</v>
      </c>
      <c r="AB24" s="72">
        <v>63.6</v>
      </c>
      <c r="AC24" s="72">
        <v>66.7</v>
      </c>
      <c r="AD24" s="67">
        <v>22</v>
      </c>
      <c r="AE24" s="67" t="s">
        <v>11</v>
      </c>
      <c r="AF24" s="73">
        <v>22</v>
      </c>
      <c r="AG24" s="67">
        <v>206</v>
      </c>
      <c r="AH24" s="67">
        <v>237</v>
      </c>
      <c r="AI24" s="72">
        <v>49.3</v>
      </c>
      <c r="AJ24" s="72">
        <v>56.7</v>
      </c>
      <c r="AK24" s="67">
        <v>30</v>
      </c>
      <c r="AL24" s="67" t="s">
        <v>11</v>
      </c>
      <c r="AM24" s="73">
        <v>30</v>
      </c>
      <c r="AN24" s="67">
        <v>2960</v>
      </c>
      <c r="AO24" s="67">
        <v>2353</v>
      </c>
      <c r="AP24" s="72">
        <v>78.2</v>
      </c>
      <c r="AQ24" s="72">
        <v>59.2</v>
      </c>
      <c r="AR24" s="67">
        <v>30</v>
      </c>
      <c r="AS24" s="74" t="s">
        <v>11</v>
      </c>
      <c r="AT24" s="73">
        <v>30</v>
      </c>
      <c r="AU24" s="67">
        <v>2104</v>
      </c>
      <c r="AV24" s="67">
        <v>2042</v>
      </c>
      <c r="AW24" s="72">
        <v>46.8</v>
      </c>
      <c r="AX24" s="72">
        <v>45.4</v>
      </c>
    </row>
    <row r="25" spans="1:50" ht="15" customHeight="1">
      <c r="A25" s="24"/>
      <c r="B25" s="72"/>
      <c r="C25" s="72"/>
      <c r="D25" s="85"/>
      <c r="E25" s="72"/>
      <c r="F25" s="72"/>
      <c r="G25" s="72"/>
      <c r="H25" s="72"/>
      <c r="I25" s="67"/>
      <c r="J25" s="67"/>
      <c r="K25" s="73"/>
      <c r="L25" s="67"/>
      <c r="M25" s="67"/>
      <c r="N25" s="72"/>
      <c r="O25" s="72"/>
      <c r="P25" s="67"/>
      <c r="Q25" s="67"/>
      <c r="R25" s="73"/>
      <c r="S25" s="67"/>
      <c r="T25" s="67"/>
      <c r="U25" s="72"/>
      <c r="V25" s="72"/>
      <c r="W25" s="67"/>
      <c r="X25" s="67"/>
      <c r="Y25" s="73"/>
      <c r="Z25" s="67"/>
      <c r="AA25" s="67"/>
      <c r="AB25" s="72"/>
      <c r="AC25" s="72"/>
      <c r="AD25" s="67"/>
      <c r="AE25" s="67"/>
      <c r="AF25" s="73"/>
      <c r="AG25" s="67"/>
      <c r="AH25" s="67"/>
      <c r="AI25" s="72"/>
      <c r="AJ25" s="72"/>
      <c r="AK25" s="67"/>
      <c r="AL25" s="67"/>
      <c r="AM25" s="73"/>
      <c r="AN25" s="67"/>
      <c r="AO25" s="67"/>
      <c r="AP25" s="72"/>
      <c r="AQ25" s="72"/>
      <c r="AR25" s="67"/>
      <c r="AS25" s="74"/>
      <c r="AT25" s="73"/>
      <c r="AU25" s="67"/>
      <c r="AV25" s="67"/>
      <c r="AW25" s="72"/>
      <c r="AX25" s="72"/>
    </row>
    <row r="26" spans="1:50" ht="24.75" customHeight="1">
      <c r="A26" s="24" t="s">
        <v>49</v>
      </c>
      <c r="B26" s="66">
        <f>SUM(I26,P26,W26,AD26,AK26,AR26,B54,I54,P54,W54,AD54,AK54)</f>
        <v>579</v>
      </c>
      <c r="C26" s="67" t="s">
        <v>11</v>
      </c>
      <c r="D26" s="73">
        <f>SUM(K26,R26,Y26,AF26,AM26,AT26,D54,K54,R54,Y54,AF54,AM54)</f>
        <v>580</v>
      </c>
      <c r="E26" s="67">
        <f>SUM(L26,S26,Z26,AG26,AN26,AU26,E54,L54,S54,Z54,AG54,AN54)</f>
        <v>93397</v>
      </c>
      <c r="F26" s="67">
        <f>SUM(M26,T26,AA26,AH26,AO26,AV26,F54,M54,T54,AA54,AH54,AO54)</f>
        <v>101366</v>
      </c>
      <c r="G26" s="72">
        <v>56.4</v>
      </c>
      <c r="H26" s="72">
        <v>61.2</v>
      </c>
      <c r="I26" s="67">
        <v>341</v>
      </c>
      <c r="J26" s="67" t="s">
        <v>11</v>
      </c>
      <c r="K26" s="73">
        <v>341</v>
      </c>
      <c r="L26" s="67">
        <v>75457</v>
      </c>
      <c r="M26" s="67">
        <v>84139</v>
      </c>
      <c r="N26" s="72">
        <v>59.7</v>
      </c>
      <c r="O26" s="72">
        <v>66.6</v>
      </c>
      <c r="P26" s="67">
        <v>29</v>
      </c>
      <c r="Q26" s="67" t="s">
        <v>11</v>
      </c>
      <c r="R26" s="73">
        <v>29</v>
      </c>
      <c r="S26" s="67">
        <v>3751</v>
      </c>
      <c r="T26" s="67">
        <v>3480</v>
      </c>
      <c r="U26" s="72">
        <v>44.9</v>
      </c>
      <c r="V26" s="72">
        <v>41.7</v>
      </c>
      <c r="W26" s="67">
        <v>92</v>
      </c>
      <c r="X26" s="67" t="s">
        <v>11</v>
      </c>
      <c r="Y26" s="73">
        <v>93</v>
      </c>
      <c r="Z26" s="67">
        <v>6981</v>
      </c>
      <c r="AA26" s="67">
        <v>6781</v>
      </c>
      <c r="AB26" s="72">
        <v>48.3</v>
      </c>
      <c r="AC26" s="72">
        <v>46.4</v>
      </c>
      <c r="AD26" s="67">
        <v>11</v>
      </c>
      <c r="AE26" s="67" t="s">
        <v>11</v>
      </c>
      <c r="AF26" s="73">
        <v>11</v>
      </c>
      <c r="AG26" s="67">
        <v>100</v>
      </c>
      <c r="AH26" s="67">
        <v>110</v>
      </c>
      <c r="AI26" s="72">
        <v>47.8</v>
      </c>
      <c r="AJ26" s="72">
        <v>52.6</v>
      </c>
      <c r="AK26" s="67">
        <v>31</v>
      </c>
      <c r="AL26" s="67" t="s">
        <v>11</v>
      </c>
      <c r="AM26" s="73">
        <v>31</v>
      </c>
      <c r="AN26" s="67">
        <v>1554</v>
      </c>
      <c r="AO26" s="67">
        <v>1570</v>
      </c>
      <c r="AP26" s="72">
        <v>39.8</v>
      </c>
      <c r="AQ26" s="72">
        <v>38.3</v>
      </c>
      <c r="AR26" s="67">
        <v>31</v>
      </c>
      <c r="AS26" s="74" t="s">
        <v>11</v>
      </c>
      <c r="AT26" s="73">
        <v>31</v>
      </c>
      <c r="AU26" s="67">
        <v>2468</v>
      </c>
      <c r="AV26" s="67">
        <v>2295</v>
      </c>
      <c r="AW26" s="72">
        <v>53.1</v>
      </c>
      <c r="AX26" s="72">
        <v>49.4</v>
      </c>
    </row>
    <row r="27" spans="1:50" ht="24.75" customHeight="1">
      <c r="A27" s="16" t="s">
        <v>58</v>
      </c>
      <c r="B27" s="66">
        <f>SUM(I27,P27,W27,AD27,AK27,AR27,B55,I55,P55,W55,AD55,AK55)</f>
        <v>579</v>
      </c>
      <c r="C27" s="67" t="s">
        <v>11</v>
      </c>
      <c r="D27" s="73">
        <f>SUM(K27,R27,Y27,AF27,AM27,AT27,D55,K55,R55,Y55,AF55,AM55)</f>
        <v>580</v>
      </c>
      <c r="E27" s="67">
        <f>SUM(L27,S27,Z27,AG27,AN27,AU27,E55,L55,S55,Z55,AG55,AN55)</f>
        <v>91135</v>
      </c>
      <c r="F27" s="67">
        <f>SUM(M27,T27,AA27,AH27,AO27,AV27,F55,M55,T55,AA55,AH55,AO55)</f>
        <v>83103</v>
      </c>
      <c r="G27" s="72">
        <v>56.1</v>
      </c>
      <c r="H27" s="72">
        <v>51.1</v>
      </c>
      <c r="I27" s="67">
        <v>333</v>
      </c>
      <c r="J27" s="67" t="s">
        <v>11</v>
      </c>
      <c r="K27" s="73">
        <v>333</v>
      </c>
      <c r="L27" s="67">
        <v>73563</v>
      </c>
      <c r="M27" s="67">
        <v>64680</v>
      </c>
      <c r="N27" s="72">
        <v>60.1</v>
      </c>
      <c r="O27" s="72">
        <v>52.8</v>
      </c>
      <c r="P27" s="67">
        <v>31</v>
      </c>
      <c r="Q27" s="67" t="s">
        <v>11</v>
      </c>
      <c r="R27" s="73">
        <v>31</v>
      </c>
      <c r="S27" s="67">
        <v>3747</v>
      </c>
      <c r="T27" s="67">
        <v>3709</v>
      </c>
      <c r="U27" s="72">
        <v>42</v>
      </c>
      <c r="V27" s="72">
        <v>41.5</v>
      </c>
      <c r="W27" s="67">
        <v>93</v>
      </c>
      <c r="X27" s="67" t="s">
        <v>11</v>
      </c>
      <c r="Y27" s="73">
        <v>92</v>
      </c>
      <c r="Z27" s="67">
        <v>6515</v>
      </c>
      <c r="AA27" s="67">
        <v>6901</v>
      </c>
      <c r="AB27" s="72">
        <v>44.8</v>
      </c>
      <c r="AC27" s="72">
        <v>47.9</v>
      </c>
      <c r="AD27" s="67">
        <v>17</v>
      </c>
      <c r="AE27" s="67" t="s">
        <v>11</v>
      </c>
      <c r="AF27" s="73">
        <v>17</v>
      </c>
      <c r="AG27" s="67">
        <v>162</v>
      </c>
      <c r="AH27" s="67">
        <v>176</v>
      </c>
      <c r="AI27" s="72">
        <v>38.8</v>
      </c>
      <c r="AJ27" s="72">
        <v>42.1</v>
      </c>
      <c r="AK27" s="67">
        <v>29</v>
      </c>
      <c r="AL27" s="67" t="s">
        <v>11</v>
      </c>
      <c r="AM27" s="73">
        <v>31</v>
      </c>
      <c r="AN27" s="67">
        <v>1268</v>
      </c>
      <c r="AO27" s="67">
        <v>1120</v>
      </c>
      <c r="AP27" s="72">
        <v>34.7</v>
      </c>
      <c r="AQ27" s="72">
        <v>27.2</v>
      </c>
      <c r="AR27" s="67">
        <v>32</v>
      </c>
      <c r="AS27" s="74" t="s">
        <v>11</v>
      </c>
      <c r="AT27" s="73">
        <v>32</v>
      </c>
      <c r="AU27" s="67">
        <v>2916</v>
      </c>
      <c r="AV27" s="67">
        <v>3114</v>
      </c>
      <c r="AW27" s="72">
        <v>60.8</v>
      </c>
      <c r="AX27" s="72">
        <v>64.9</v>
      </c>
    </row>
    <row r="28" spans="1:50" ht="24.75" customHeight="1">
      <c r="A28" s="24" t="s">
        <v>50</v>
      </c>
      <c r="B28" s="66">
        <f>SUM(I28,P28,W28,AD28,AK28,AR28,B56,I56,P56,W56,AD56,AK56)</f>
        <v>535</v>
      </c>
      <c r="C28" s="67" t="s">
        <v>11</v>
      </c>
      <c r="D28" s="73">
        <f>SUM(K28,R28,Y28,AF28,AM28,AT28,D56,K56,R56,Y56,AF56,AM56)</f>
        <v>535</v>
      </c>
      <c r="E28" s="67">
        <f>SUM(L28,S28,Z28,AG28,AN28,AU28,E56,L56,S56,Z56,AG56,AN56)</f>
        <v>94289</v>
      </c>
      <c r="F28" s="67">
        <f>SUM(M28,T28,AA28,AH28,AO28,AV28,F56,M56,T56,AA56,AH56,AO56)</f>
        <v>94237</v>
      </c>
      <c r="G28" s="72">
        <v>63.3</v>
      </c>
      <c r="H28" s="72">
        <v>63.3</v>
      </c>
      <c r="I28" s="67">
        <v>308</v>
      </c>
      <c r="J28" s="67" t="s">
        <v>11</v>
      </c>
      <c r="K28" s="73">
        <v>308</v>
      </c>
      <c r="L28" s="67">
        <v>73892</v>
      </c>
      <c r="M28" s="67">
        <v>73654</v>
      </c>
      <c r="N28" s="72">
        <v>65.8</v>
      </c>
      <c r="O28" s="72">
        <v>65.6</v>
      </c>
      <c r="P28" s="67">
        <v>28</v>
      </c>
      <c r="Q28" s="67" t="s">
        <v>11</v>
      </c>
      <c r="R28" s="73">
        <v>28</v>
      </c>
      <c r="S28" s="67">
        <v>4697</v>
      </c>
      <c r="T28" s="67">
        <v>4850</v>
      </c>
      <c r="U28" s="72">
        <v>58.2</v>
      </c>
      <c r="V28" s="72">
        <v>59.8</v>
      </c>
      <c r="W28" s="67">
        <v>84</v>
      </c>
      <c r="X28" s="67" t="s">
        <v>11</v>
      </c>
      <c r="Y28" s="73">
        <v>84</v>
      </c>
      <c r="Z28" s="67">
        <v>7329</v>
      </c>
      <c r="AA28" s="67">
        <v>7465</v>
      </c>
      <c r="AB28" s="72">
        <v>54.5</v>
      </c>
      <c r="AC28" s="72">
        <v>55.5</v>
      </c>
      <c r="AD28" s="67">
        <v>19</v>
      </c>
      <c r="AE28" s="67" t="s">
        <v>11</v>
      </c>
      <c r="AF28" s="73">
        <v>19</v>
      </c>
      <c r="AG28" s="67">
        <v>130</v>
      </c>
      <c r="AH28" s="67">
        <v>134</v>
      </c>
      <c r="AI28" s="72">
        <v>36</v>
      </c>
      <c r="AJ28" s="72">
        <v>37.1</v>
      </c>
      <c r="AK28" s="67">
        <v>28</v>
      </c>
      <c r="AL28" s="67" t="s">
        <v>11</v>
      </c>
      <c r="AM28" s="73">
        <v>28</v>
      </c>
      <c r="AN28" s="67">
        <v>1512</v>
      </c>
      <c r="AO28" s="67">
        <v>1345</v>
      </c>
      <c r="AP28" s="72">
        <v>42.9</v>
      </c>
      <c r="AQ28" s="72">
        <v>36.3</v>
      </c>
      <c r="AR28" s="67">
        <v>28</v>
      </c>
      <c r="AS28" s="74" t="s">
        <v>11</v>
      </c>
      <c r="AT28" s="73">
        <v>28</v>
      </c>
      <c r="AU28" s="67">
        <v>3261</v>
      </c>
      <c r="AV28" s="67">
        <v>3224</v>
      </c>
      <c r="AW28" s="72">
        <v>77.6</v>
      </c>
      <c r="AX28" s="72">
        <v>76.8</v>
      </c>
    </row>
    <row r="29" spans="1:50" ht="24.75" customHeight="1">
      <c r="A29" s="25" t="s">
        <v>51</v>
      </c>
      <c r="B29" s="79">
        <f>SUM(I29,P29,W29,AD29,AK29,AR29,B57,I57,P57,W57,AD57,AK57)</f>
        <v>592</v>
      </c>
      <c r="C29" s="80" t="s">
        <v>11</v>
      </c>
      <c r="D29" s="86">
        <f>SUM(K29,R29,Y29,AF29,AM29,AT29,D57,K57,R57,Y57,AF57,AM57)</f>
        <v>593</v>
      </c>
      <c r="E29" s="80">
        <f>SUM(L29,S29,Z29,AG29,AN29,AU29,E57,L57,S57,Z57,AG57,AN57)</f>
        <v>118390</v>
      </c>
      <c r="F29" s="80">
        <f>SUM(M29,T29,AA29,AH29,AO29,AV29,F57,M57,T57,AA57,AH57,AO57)</f>
        <v>117670</v>
      </c>
      <c r="G29" s="81">
        <v>71.5</v>
      </c>
      <c r="H29" s="81">
        <v>71</v>
      </c>
      <c r="I29" s="80">
        <v>341</v>
      </c>
      <c r="J29" s="80" t="s">
        <v>11</v>
      </c>
      <c r="K29" s="82">
        <v>341</v>
      </c>
      <c r="L29" s="80">
        <v>95220</v>
      </c>
      <c r="M29" s="80">
        <v>93243</v>
      </c>
      <c r="N29" s="81">
        <v>76</v>
      </c>
      <c r="O29" s="81">
        <v>74.4</v>
      </c>
      <c r="P29" s="80">
        <v>31</v>
      </c>
      <c r="Q29" s="80" t="s">
        <v>11</v>
      </c>
      <c r="R29" s="82">
        <v>31</v>
      </c>
      <c r="S29" s="80">
        <v>4265</v>
      </c>
      <c r="T29" s="80">
        <v>4744</v>
      </c>
      <c r="U29" s="81">
        <v>47.8</v>
      </c>
      <c r="V29" s="81">
        <v>53.1</v>
      </c>
      <c r="W29" s="80">
        <v>92</v>
      </c>
      <c r="X29" s="80" t="s">
        <v>11</v>
      </c>
      <c r="Y29" s="82">
        <v>93</v>
      </c>
      <c r="Z29" s="80">
        <v>8812</v>
      </c>
      <c r="AA29" s="80">
        <v>9078</v>
      </c>
      <c r="AB29" s="81">
        <v>59.8</v>
      </c>
      <c r="AC29" s="81">
        <v>60.9</v>
      </c>
      <c r="AD29" s="80">
        <v>23</v>
      </c>
      <c r="AE29" s="80" t="s">
        <v>11</v>
      </c>
      <c r="AF29" s="82">
        <v>23</v>
      </c>
      <c r="AG29" s="80">
        <v>209</v>
      </c>
      <c r="AH29" s="80">
        <v>245</v>
      </c>
      <c r="AI29" s="81">
        <v>47.8</v>
      </c>
      <c r="AJ29" s="81">
        <v>56.1</v>
      </c>
      <c r="AK29" s="80">
        <v>31</v>
      </c>
      <c r="AL29" s="80" t="s">
        <v>11</v>
      </c>
      <c r="AM29" s="82">
        <v>30</v>
      </c>
      <c r="AN29" s="80">
        <v>2030</v>
      </c>
      <c r="AO29" s="80">
        <v>1853</v>
      </c>
      <c r="AP29" s="81">
        <v>52</v>
      </c>
      <c r="AQ29" s="81">
        <v>46.6</v>
      </c>
      <c r="AR29" s="80">
        <v>31</v>
      </c>
      <c r="AS29" s="83" t="s">
        <v>11</v>
      </c>
      <c r="AT29" s="82">
        <v>31</v>
      </c>
      <c r="AU29" s="80">
        <v>4278</v>
      </c>
      <c r="AV29" s="80">
        <v>4347</v>
      </c>
      <c r="AW29" s="81">
        <v>92</v>
      </c>
      <c r="AX29" s="81">
        <v>93.5</v>
      </c>
    </row>
    <row r="30" spans="1:50" ht="18" customHeight="1">
      <c r="A30" s="30"/>
      <c r="B30" s="31"/>
      <c r="C30" s="31"/>
      <c r="D30" s="31"/>
      <c r="E30" s="31"/>
      <c r="F30" s="31"/>
      <c r="G30" s="31"/>
      <c r="H30" s="31"/>
      <c r="I30" s="23" t="s">
        <v>26</v>
      </c>
      <c r="J30" s="32"/>
      <c r="K30" s="32"/>
      <c r="L30" s="32"/>
      <c r="M30" s="32"/>
      <c r="N30" s="32"/>
      <c r="O30" s="32"/>
      <c r="P30" s="31"/>
      <c r="Q30" s="31"/>
      <c r="R30" s="31"/>
      <c r="S30" s="31"/>
      <c r="T30" s="31"/>
      <c r="U30" s="33"/>
      <c r="V30" s="33"/>
      <c r="W30" s="23" t="s">
        <v>61</v>
      </c>
      <c r="X30" s="31"/>
      <c r="Y30" s="31"/>
      <c r="Z30" s="31"/>
      <c r="AA30" s="31"/>
      <c r="AB30" s="33"/>
      <c r="AC30" s="33"/>
      <c r="AD30" s="34" t="s">
        <v>63</v>
      </c>
      <c r="AE30" s="34"/>
      <c r="AF30" s="34"/>
      <c r="AG30" s="34"/>
      <c r="AH30" s="34"/>
      <c r="AI30" s="34"/>
      <c r="AJ30" s="34"/>
      <c r="AK30" s="23" t="s">
        <v>27</v>
      </c>
      <c r="AL30" s="34"/>
      <c r="AM30" s="34"/>
      <c r="AN30" s="34"/>
      <c r="AO30" s="34"/>
      <c r="AP30" s="34"/>
      <c r="AQ30" s="34"/>
      <c r="AR30" s="23" t="s">
        <v>40</v>
      </c>
      <c r="AS30" s="34"/>
      <c r="AT30" s="34"/>
      <c r="AU30" s="34"/>
      <c r="AV30" s="34"/>
      <c r="AW30" s="34"/>
      <c r="AX30" s="34"/>
    </row>
    <row r="31" spans="1:50" ht="18" customHeight="1">
      <c r="A31" s="30"/>
      <c r="B31" s="31"/>
      <c r="C31" s="31"/>
      <c r="D31" s="31"/>
      <c r="E31" s="31"/>
      <c r="F31" s="31"/>
      <c r="G31" s="31"/>
      <c r="H31" s="31"/>
      <c r="I31" s="23" t="s">
        <v>41</v>
      </c>
      <c r="J31" s="23"/>
      <c r="K31" s="23"/>
      <c r="L31" s="23"/>
      <c r="M31" s="23"/>
      <c r="N31" s="23"/>
      <c r="O31" s="23"/>
      <c r="P31" s="31"/>
      <c r="Q31" s="31"/>
      <c r="R31" s="31"/>
      <c r="S31" s="31"/>
      <c r="T31" s="31"/>
      <c r="U31" s="33"/>
      <c r="V31" s="33"/>
      <c r="W31" s="23" t="s">
        <v>62</v>
      </c>
      <c r="X31" s="31"/>
      <c r="Y31" s="31"/>
      <c r="Z31" s="31"/>
      <c r="AA31" s="31"/>
      <c r="AB31" s="33"/>
      <c r="AC31" s="33"/>
      <c r="AD31" s="34"/>
      <c r="AE31" s="34"/>
      <c r="AF31" s="34"/>
      <c r="AG31" s="34"/>
      <c r="AH31" s="34"/>
      <c r="AI31" s="34"/>
      <c r="AJ31" s="34"/>
      <c r="AK31" s="23"/>
      <c r="AL31" s="34"/>
      <c r="AM31" s="34"/>
      <c r="AN31" s="34"/>
      <c r="AO31" s="34"/>
      <c r="AP31" s="34"/>
      <c r="AQ31" s="34"/>
      <c r="AR31" s="34" t="s">
        <v>64</v>
      </c>
      <c r="AS31" s="34"/>
      <c r="AT31" s="34"/>
      <c r="AU31" s="34"/>
      <c r="AV31" s="34"/>
      <c r="AW31" s="34"/>
      <c r="AX31" s="34"/>
    </row>
    <row r="32" spans="1:50" ht="18" customHeight="1">
      <c r="A32" s="30"/>
      <c r="B32" s="31"/>
      <c r="C32" s="31"/>
      <c r="D32" s="31"/>
      <c r="E32" s="31"/>
      <c r="F32" s="31"/>
      <c r="G32" s="31"/>
      <c r="H32" s="31"/>
      <c r="I32" s="23"/>
      <c r="J32" s="23"/>
      <c r="K32" s="23"/>
      <c r="L32" s="23"/>
      <c r="M32" s="23"/>
      <c r="N32" s="23"/>
      <c r="O32" s="23"/>
      <c r="P32" s="31"/>
      <c r="Q32" s="31"/>
      <c r="R32" s="31"/>
      <c r="S32" s="31"/>
      <c r="T32" s="31"/>
      <c r="U32" s="33"/>
      <c r="V32" s="33"/>
      <c r="W32" s="23"/>
      <c r="X32" s="31"/>
      <c r="Y32" s="31"/>
      <c r="Z32" s="31"/>
      <c r="AA32" s="31"/>
      <c r="AB32" s="33"/>
      <c r="AC32" s="33"/>
      <c r="AD32" s="34"/>
      <c r="AE32" s="34"/>
      <c r="AF32" s="34"/>
      <c r="AG32" s="34"/>
      <c r="AH32" s="34"/>
      <c r="AI32" s="34"/>
      <c r="AJ32" s="34"/>
      <c r="AK32" s="23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</row>
    <row r="33" ht="18" customHeight="1" thickBot="1">
      <c r="R33" s="35"/>
    </row>
    <row r="34" spans="1:50" ht="24.75" customHeight="1">
      <c r="A34" s="94" t="s">
        <v>59</v>
      </c>
      <c r="B34" s="97" t="s">
        <v>0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104" t="s">
        <v>12</v>
      </c>
      <c r="AS34" s="105"/>
      <c r="AT34" s="106"/>
      <c r="AU34" s="106"/>
      <c r="AV34" s="106"/>
      <c r="AW34" s="106"/>
      <c r="AX34" s="107"/>
    </row>
    <row r="35" spans="1:50" ht="24.75" customHeight="1">
      <c r="A35" s="95"/>
      <c r="B35" s="109" t="s">
        <v>13</v>
      </c>
      <c r="C35" s="110"/>
      <c r="D35" s="110"/>
      <c r="E35" s="110"/>
      <c r="F35" s="110"/>
      <c r="G35" s="110"/>
      <c r="H35" s="111"/>
      <c r="I35" s="109" t="s">
        <v>14</v>
      </c>
      <c r="J35" s="110"/>
      <c r="K35" s="110"/>
      <c r="L35" s="110"/>
      <c r="M35" s="110"/>
      <c r="N35" s="110"/>
      <c r="O35" s="111"/>
      <c r="P35" s="109" t="s">
        <v>15</v>
      </c>
      <c r="Q35" s="110"/>
      <c r="R35" s="110"/>
      <c r="S35" s="110"/>
      <c r="T35" s="110"/>
      <c r="U35" s="110"/>
      <c r="V35" s="111"/>
      <c r="W35" s="109" t="s">
        <v>16</v>
      </c>
      <c r="X35" s="110"/>
      <c r="Y35" s="110"/>
      <c r="Z35" s="110"/>
      <c r="AA35" s="110"/>
      <c r="AB35" s="110"/>
      <c r="AC35" s="111"/>
      <c r="AD35" s="109" t="s">
        <v>17</v>
      </c>
      <c r="AE35" s="110"/>
      <c r="AF35" s="110"/>
      <c r="AG35" s="110"/>
      <c r="AH35" s="110"/>
      <c r="AI35" s="110"/>
      <c r="AJ35" s="111"/>
      <c r="AK35" s="109" t="s">
        <v>18</v>
      </c>
      <c r="AL35" s="110"/>
      <c r="AM35" s="110"/>
      <c r="AN35" s="110"/>
      <c r="AO35" s="110"/>
      <c r="AP35" s="110"/>
      <c r="AQ35" s="111"/>
      <c r="AR35" s="113" t="s">
        <v>19</v>
      </c>
      <c r="AS35" s="114"/>
      <c r="AT35" s="114"/>
      <c r="AU35" s="114"/>
      <c r="AV35" s="113" t="s">
        <v>20</v>
      </c>
      <c r="AW35" s="114"/>
      <c r="AX35" s="115"/>
    </row>
    <row r="36" spans="1:51" ht="24.75" customHeight="1">
      <c r="A36" s="95"/>
      <c r="B36" s="99" t="s">
        <v>8</v>
      </c>
      <c r="C36" s="100"/>
      <c r="D36" s="101"/>
      <c r="E36" s="8" t="s">
        <v>32</v>
      </c>
      <c r="F36" s="9" t="s">
        <v>31</v>
      </c>
      <c r="G36" s="102" t="s">
        <v>35</v>
      </c>
      <c r="H36" s="103"/>
      <c r="I36" s="99" t="s">
        <v>8</v>
      </c>
      <c r="J36" s="100"/>
      <c r="K36" s="101"/>
      <c r="L36" s="8" t="s">
        <v>32</v>
      </c>
      <c r="M36" s="9" t="s">
        <v>31</v>
      </c>
      <c r="N36" s="102" t="s">
        <v>35</v>
      </c>
      <c r="O36" s="103"/>
      <c r="P36" s="99" t="s">
        <v>8</v>
      </c>
      <c r="Q36" s="100"/>
      <c r="R36" s="101"/>
      <c r="S36" s="8" t="s">
        <v>32</v>
      </c>
      <c r="T36" s="9" t="s">
        <v>31</v>
      </c>
      <c r="U36" s="102" t="s">
        <v>35</v>
      </c>
      <c r="V36" s="103"/>
      <c r="W36" s="99" t="s">
        <v>8</v>
      </c>
      <c r="X36" s="100"/>
      <c r="Y36" s="101"/>
      <c r="Z36" s="8" t="s">
        <v>32</v>
      </c>
      <c r="AA36" s="9" t="s">
        <v>31</v>
      </c>
      <c r="AB36" s="102" t="s">
        <v>35</v>
      </c>
      <c r="AC36" s="103"/>
      <c r="AD36" s="99" t="s">
        <v>8</v>
      </c>
      <c r="AE36" s="100"/>
      <c r="AF36" s="101"/>
      <c r="AG36" s="8" t="s">
        <v>32</v>
      </c>
      <c r="AH36" s="9" t="s">
        <v>31</v>
      </c>
      <c r="AI36" s="102" t="s">
        <v>35</v>
      </c>
      <c r="AJ36" s="103"/>
      <c r="AK36" s="99" t="s">
        <v>8</v>
      </c>
      <c r="AL36" s="100"/>
      <c r="AM36" s="101"/>
      <c r="AN36" s="8" t="s">
        <v>32</v>
      </c>
      <c r="AO36" s="9" t="s">
        <v>31</v>
      </c>
      <c r="AP36" s="102" t="s">
        <v>35</v>
      </c>
      <c r="AQ36" s="103"/>
      <c r="AR36" s="99" t="s">
        <v>60</v>
      </c>
      <c r="AS36" s="112"/>
      <c r="AT36" s="112"/>
      <c r="AU36" s="124"/>
      <c r="AV36" s="99" t="s">
        <v>60</v>
      </c>
      <c r="AW36" s="112"/>
      <c r="AX36" s="112"/>
      <c r="AY36" s="36"/>
    </row>
    <row r="37" spans="1:51" ht="24.75" customHeight="1">
      <c r="A37" s="96"/>
      <c r="B37" s="91" t="s">
        <v>9</v>
      </c>
      <c r="C37" s="92"/>
      <c r="D37" s="93"/>
      <c r="E37" s="10" t="s">
        <v>10</v>
      </c>
      <c r="F37" s="11" t="s">
        <v>10</v>
      </c>
      <c r="G37" s="12" t="s">
        <v>33</v>
      </c>
      <c r="H37" s="12" t="s">
        <v>34</v>
      </c>
      <c r="I37" s="91" t="s">
        <v>9</v>
      </c>
      <c r="J37" s="92"/>
      <c r="K37" s="93"/>
      <c r="L37" s="10" t="s">
        <v>10</v>
      </c>
      <c r="M37" s="11" t="s">
        <v>10</v>
      </c>
      <c r="N37" s="12" t="s">
        <v>33</v>
      </c>
      <c r="O37" s="12" t="s">
        <v>34</v>
      </c>
      <c r="P37" s="91" t="s">
        <v>9</v>
      </c>
      <c r="Q37" s="92"/>
      <c r="R37" s="93"/>
      <c r="S37" s="10" t="s">
        <v>10</v>
      </c>
      <c r="T37" s="11" t="s">
        <v>10</v>
      </c>
      <c r="U37" s="12" t="s">
        <v>33</v>
      </c>
      <c r="V37" s="12" t="s">
        <v>34</v>
      </c>
      <c r="W37" s="91" t="s">
        <v>9</v>
      </c>
      <c r="X37" s="92"/>
      <c r="Y37" s="93"/>
      <c r="Z37" s="10" t="s">
        <v>10</v>
      </c>
      <c r="AA37" s="11" t="s">
        <v>10</v>
      </c>
      <c r="AB37" s="12" t="s">
        <v>33</v>
      </c>
      <c r="AC37" s="12" t="s">
        <v>34</v>
      </c>
      <c r="AD37" s="91" t="s">
        <v>9</v>
      </c>
      <c r="AE37" s="92"/>
      <c r="AF37" s="93"/>
      <c r="AG37" s="10" t="s">
        <v>10</v>
      </c>
      <c r="AH37" s="11" t="s">
        <v>10</v>
      </c>
      <c r="AI37" s="12" t="s">
        <v>33</v>
      </c>
      <c r="AJ37" s="12" t="s">
        <v>34</v>
      </c>
      <c r="AK37" s="91" t="s">
        <v>9</v>
      </c>
      <c r="AL37" s="92"/>
      <c r="AM37" s="93"/>
      <c r="AN37" s="10" t="s">
        <v>10</v>
      </c>
      <c r="AO37" s="11" t="s">
        <v>10</v>
      </c>
      <c r="AP37" s="12" t="s">
        <v>33</v>
      </c>
      <c r="AQ37" s="12" t="s">
        <v>34</v>
      </c>
      <c r="AR37" s="91" t="s">
        <v>66</v>
      </c>
      <c r="AS37" s="108"/>
      <c r="AT37" s="108"/>
      <c r="AU37" s="125"/>
      <c r="AV37" s="91" t="s">
        <v>66</v>
      </c>
      <c r="AW37" s="108"/>
      <c r="AX37" s="108"/>
      <c r="AY37" s="36"/>
    </row>
    <row r="38" spans="1:50" ht="24.75" customHeight="1">
      <c r="A38" s="13" t="s">
        <v>52</v>
      </c>
      <c r="B38" s="37">
        <v>363</v>
      </c>
      <c r="C38" s="32" t="s">
        <v>11</v>
      </c>
      <c r="D38" s="38">
        <v>364</v>
      </c>
      <c r="E38" s="37">
        <v>26590</v>
      </c>
      <c r="F38" s="37">
        <v>26230</v>
      </c>
      <c r="G38" s="39">
        <v>49</v>
      </c>
      <c r="H38" s="39">
        <v>48.2</v>
      </c>
      <c r="I38" s="37">
        <v>602</v>
      </c>
      <c r="J38" s="32" t="s">
        <v>11</v>
      </c>
      <c r="K38" s="38">
        <v>603</v>
      </c>
      <c r="L38" s="37">
        <v>7828</v>
      </c>
      <c r="M38" s="37">
        <v>7776</v>
      </c>
      <c r="N38" s="39">
        <v>36.1</v>
      </c>
      <c r="O38" s="39">
        <v>35.8</v>
      </c>
      <c r="P38" s="37">
        <v>322</v>
      </c>
      <c r="Q38" s="32" t="s">
        <v>11</v>
      </c>
      <c r="R38" s="38">
        <v>319</v>
      </c>
      <c r="S38" s="37">
        <v>3598</v>
      </c>
      <c r="T38" s="37">
        <v>3639</v>
      </c>
      <c r="U38" s="39">
        <v>58.8</v>
      </c>
      <c r="V38" s="39">
        <v>60.2</v>
      </c>
      <c r="W38" s="37">
        <v>69</v>
      </c>
      <c r="X38" s="32" t="s">
        <v>11</v>
      </c>
      <c r="Y38" s="38">
        <v>69</v>
      </c>
      <c r="Z38" s="37">
        <v>1304</v>
      </c>
      <c r="AA38" s="37">
        <v>1173</v>
      </c>
      <c r="AB38" s="39">
        <v>52.5</v>
      </c>
      <c r="AC38" s="39">
        <v>47.2</v>
      </c>
      <c r="AD38" s="37">
        <v>52</v>
      </c>
      <c r="AE38" s="32" t="s">
        <v>11</v>
      </c>
      <c r="AF38" s="38">
        <v>52</v>
      </c>
      <c r="AG38" s="37">
        <v>1215</v>
      </c>
      <c r="AH38" s="37">
        <v>1198</v>
      </c>
      <c r="AI38" s="39">
        <v>64.9</v>
      </c>
      <c r="AJ38" s="39">
        <v>64</v>
      </c>
      <c r="AK38" s="32">
        <v>104</v>
      </c>
      <c r="AL38" s="32" t="s">
        <v>11</v>
      </c>
      <c r="AM38" s="40">
        <v>104</v>
      </c>
      <c r="AN38" s="41">
        <v>14496</v>
      </c>
      <c r="AO38" s="41">
        <v>13950</v>
      </c>
      <c r="AP38" s="42">
        <v>51.6</v>
      </c>
      <c r="AQ38" s="42">
        <v>49.7</v>
      </c>
      <c r="AR38" s="128">
        <v>13446</v>
      </c>
      <c r="AS38" s="129"/>
      <c r="AT38" s="129"/>
      <c r="AU38" s="129"/>
      <c r="AV38" s="128">
        <v>9029</v>
      </c>
      <c r="AW38" s="129"/>
      <c r="AX38" s="129"/>
    </row>
    <row r="39" spans="1:50" ht="24.75" customHeight="1">
      <c r="A39" s="14" t="s">
        <v>53</v>
      </c>
      <c r="B39" s="23">
        <v>358</v>
      </c>
      <c r="C39" s="23" t="s">
        <v>11</v>
      </c>
      <c r="D39" s="19">
        <v>362</v>
      </c>
      <c r="E39" s="18">
        <v>22325</v>
      </c>
      <c r="F39" s="18">
        <v>23119</v>
      </c>
      <c r="G39" s="22">
        <v>49.5</v>
      </c>
      <c r="H39" s="22">
        <v>50.7</v>
      </c>
      <c r="I39" s="43">
        <v>61</v>
      </c>
      <c r="J39" s="23" t="s">
        <v>11</v>
      </c>
      <c r="K39" s="21">
        <v>61</v>
      </c>
      <c r="L39" s="43">
        <v>683</v>
      </c>
      <c r="M39" s="43">
        <v>603</v>
      </c>
      <c r="N39" s="44">
        <v>31.1</v>
      </c>
      <c r="O39" s="44">
        <v>27.5</v>
      </c>
      <c r="P39" s="43">
        <v>332</v>
      </c>
      <c r="Q39" s="23" t="s">
        <v>11</v>
      </c>
      <c r="R39" s="21">
        <v>335</v>
      </c>
      <c r="S39" s="43">
        <v>3399</v>
      </c>
      <c r="T39" s="43">
        <v>3438</v>
      </c>
      <c r="U39" s="44">
        <v>53.9</v>
      </c>
      <c r="V39" s="44">
        <v>54</v>
      </c>
      <c r="W39" s="43">
        <v>208</v>
      </c>
      <c r="X39" s="23" t="s">
        <v>11</v>
      </c>
      <c r="Y39" s="21">
        <v>207</v>
      </c>
      <c r="Z39" s="43">
        <v>2984</v>
      </c>
      <c r="AA39" s="43">
        <v>3212</v>
      </c>
      <c r="AB39" s="44">
        <v>39.9</v>
      </c>
      <c r="AC39" s="44">
        <v>43.1</v>
      </c>
      <c r="AD39" s="43">
        <v>198</v>
      </c>
      <c r="AE39" s="23" t="s">
        <v>11</v>
      </c>
      <c r="AF39" s="21">
        <v>198</v>
      </c>
      <c r="AG39" s="43">
        <v>4027</v>
      </c>
      <c r="AH39" s="43">
        <v>3892</v>
      </c>
      <c r="AI39" s="44">
        <v>56.5</v>
      </c>
      <c r="AJ39" s="44">
        <v>54.6</v>
      </c>
      <c r="AK39" s="23">
        <v>104</v>
      </c>
      <c r="AL39" s="23" t="s">
        <v>11</v>
      </c>
      <c r="AM39" s="19">
        <v>104</v>
      </c>
      <c r="AN39" s="18">
        <v>18580</v>
      </c>
      <c r="AO39" s="18">
        <v>18344</v>
      </c>
      <c r="AP39" s="22">
        <v>66.2</v>
      </c>
      <c r="AQ39" s="22">
        <v>65.32763532763532</v>
      </c>
      <c r="AR39" s="122">
        <v>13081</v>
      </c>
      <c r="AS39" s="123"/>
      <c r="AT39" s="123"/>
      <c r="AU39" s="123"/>
      <c r="AV39" s="122">
        <v>8498</v>
      </c>
      <c r="AW39" s="123"/>
      <c r="AX39" s="123"/>
    </row>
    <row r="40" spans="1:50" ht="24.75" customHeight="1">
      <c r="A40" s="14" t="s">
        <v>54</v>
      </c>
      <c r="B40" s="23">
        <v>363</v>
      </c>
      <c r="C40" s="23" t="s">
        <v>11</v>
      </c>
      <c r="D40" s="19">
        <v>365</v>
      </c>
      <c r="E40" s="18">
        <v>22359</v>
      </c>
      <c r="F40" s="18">
        <v>21690</v>
      </c>
      <c r="G40" s="22">
        <v>48.9</v>
      </c>
      <c r="H40" s="22">
        <v>47.2</v>
      </c>
      <c r="I40" s="43" t="s">
        <v>21</v>
      </c>
      <c r="J40" s="23" t="s">
        <v>11</v>
      </c>
      <c r="K40" s="21" t="s">
        <v>21</v>
      </c>
      <c r="L40" s="43" t="s">
        <v>21</v>
      </c>
      <c r="M40" s="43" t="s">
        <v>21</v>
      </c>
      <c r="N40" s="46" t="s">
        <v>21</v>
      </c>
      <c r="O40" s="46" t="s">
        <v>21</v>
      </c>
      <c r="P40" s="43">
        <v>345</v>
      </c>
      <c r="Q40" s="23" t="s">
        <v>11</v>
      </c>
      <c r="R40" s="21">
        <v>349</v>
      </c>
      <c r="S40" s="43">
        <v>3509</v>
      </c>
      <c r="T40" s="43">
        <v>3565</v>
      </c>
      <c r="U40" s="46">
        <v>53.5</v>
      </c>
      <c r="V40" s="46">
        <v>53.8</v>
      </c>
      <c r="W40" s="43">
        <v>35</v>
      </c>
      <c r="X40" s="23" t="s">
        <v>11</v>
      </c>
      <c r="Y40" s="21">
        <v>35</v>
      </c>
      <c r="Z40" s="43">
        <v>683</v>
      </c>
      <c r="AA40" s="43">
        <v>701</v>
      </c>
      <c r="AB40" s="44">
        <v>54.2</v>
      </c>
      <c r="AC40" s="44">
        <v>55.6</v>
      </c>
      <c r="AD40" s="43">
        <v>35</v>
      </c>
      <c r="AE40" s="23" t="s">
        <v>11</v>
      </c>
      <c r="AF40" s="21">
        <v>35</v>
      </c>
      <c r="AG40" s="43">
        <v>651</v>
      </c>
      <c r="AH40" s="43">
        <v>633</v>
      </c>
      <c r="AI40" s="44">
        <v>51.7</v>
      </c>
      <c r="AJ40" s="44">
        <v>50.2</v>
      </c>
      <c r="AK40" s="23">
        <v>103</v>
      </c>
      <c r="AL40" s="23" t="s">
        <v>11</v>
      </c>
      <c r="AM40" s="19">
        <v>104</v>
      </c>
      <c r="AN40" s="18">
        <v>20606</v>
      </c>
      <c r="AO40" s="18">
        <v>20616</v>
      </c>
      <c r="AP40" s="22">
        <v>74.1</v>
      </c>
      <c r="AQ40" s="22">
        <v>73.5</v>
      </c>
      <c r="AR40" s="122">
        <v>13785</v>
      </c>
      <c r="AS40" s="123"/>
      <c r="AT40" s="123"/>
      <c r="AU40" s="123"/>
      <c r="AV40" s="122">
        <v>10246</v>
      </c>
      <c r="AW40" s="123"/>
      <c r="AX40" s="123"/>
    </row>
    <row r="41" spans="1:50" ht="24.75" customHeight="1">
      <c r="A41" s="15" t="s">
        <v>55</v>
      </c>
      <c r="B41" s="18">
        <v>242</v>
      </c>
      <c r="C41" s="18" t="s">
        <v>11</v>
      </c>
      <c r="D41" s="21">
        <v>242</v>
      </c>
      <c r="E41" s="18">
        <v>14584</v>
      </c>
      <c r="F41" s="18">
        <v>14713</v>
      </c>
      <c r="G41" s="22">
        <v>46.91350082027858</v>
      </c>
      <c r="H41" s="22">
        <v>47.43068987749839</v>
      </c>
      <c r="I41" s="43" t="s">
        <v>21</v>
      </c>
      <c r="J41" s="18" t="s">
        <v>11</v>
      </c>
      <c r="K41" s="21" t="s">
        <v>21</v>
      </c>
      <c r="L41" s="43" t="s">
        <v>21</v>
      </c>
      <c r="M41" s="43" t="s">
        <v>21</v>
      </c>
      <c r="N41" s="47" t="s">
        <v>21</v>
      </c>
      <c r="O41" s="47" t="s">
        <v>21</v>
      </c>
      <c r="P41" s="18">
        <v>310</v>
      </c>
      <c r="Q41" s="18" t="s">
        <v>11</v>
      </c>
      <c r="R41" s="21">
        <v>305</v>
      </c>
      <c r="S41" s="18">
        <v>3171</v>
      </c>
      <c r="T41" s="18">
        <v>3266</v>
      </c>
      <c r="U41" s="22">
        <v>53.83701188455009</v>
      </c>
      <c r="V41" s="22">
        <v>56.35893011216566</v>
      </c>
      <c r="W41" s="43" t="s">
        <v>21</v>
      </c>
      <c r="X41" s="18" t="s">
        <v>11</v>
      </c>
      <c r="Y41" s="21" t="s">
        <v>21</v>
      </c>
      <c r="Z41" s="43" t="s">
        <v>21</v>
      </c>
      <c r="AA41" s="43" t="s">
        <v>21</v>
      </c>
      <c r="AB41" s="47" t="s">
        <v>21</v>
      </c>
      <c r="AC41" s="47" t="s">
        <v>21</v>
      </c>
      <c r="AD41" s="43" t="s">
        <v>21</v>
      </c>
      <c r="AE41" s="18" t="s">
        <v>11</v>
      </c>
      <c r="AF41" s="21" t="s">
        <v>21</v>
      </c>
      <c r="AG41" s="43" t="s">
        <v>21</v>
      </c>
      <c r="AH41" s="43" t="s">
        <v>21</v>
      </c>
      <c r="AI41" s="47" t="s">
        <v>21</v>
      </c>
      <c r="AJ41" s="47" t="s">
        <v>21</v>
      </c>
      <c r="AK41" s="18">
        <v>103</v>
      </c>
      <c r="AL41" s="18" t="s">
        <v>11</v>
      </c>
      <c r="AM41" s="21">
        <v>103</v>
      </c>
      <c r="AN41" s="18">
        <v>19803</v>
      </c>
      <c r="AO41" s="18">
        <v>20431</v>
      </c>
      <c r="AP41" s="22">
        <v>71.20819848975188</v>
      </c>
      <c r="AQ41" s="22">
        <v>73.46637900035958</v>
      </c>
      <c r="AR41" s="122">
        <v>14174</v>
      </c>
      <c r="AS41" s="123"/>
      <c r="AT41" s="123"/>
      <c r="AU41" s="123"/>
      <c r="AV41" s="122">
        <v>13027</v>
      </c>
      <c r="AW41" s="123"/>
      <c r="AX41" s="123"/>
    </row>
    <row r="42" spans="1:50" s="62" customFormat="1" ht="24.75" customHeight="1">
      <c r="A42" s="54" t="s">
        <v>56</v>
      </c>
      <c r="B42" s="55">
        <f>SUM(B44:B57)</f>
        <v>180</v>
      </c>
      <c r="C42" s="55" t="s">
        <v>11</v>
      </c>
      <c r="D42" s="60">
        <f>SUM(D44:D57)</f>
        <v>181</v>
      </c>
      <c r="E42" s="55">
        <f>SUM(E44:E57)</f>
        <v>9204</v>
      </c>
      <c r="F42" s="55">
        <f>SUM(F44:F57)</f>
        <v>10282</v>
      </c>
      <c r="G42" s="58">
        <v>38.9</v>
      </c>
      <c r="H42" s="58">
        <v>45</v>
      </c>
      <c r="I42" s="59" t="s">
        <v>21</v>
      </c>
      <c r="J42" s="55" t="s">
        <v>11</v>
      </c>
      <c r="K42" s="60" t="s">
        <v>21</v>
      </c>
      <c r="L42" s="59" t="s">
        <v>21</v>
      </c>
      <c r="M42" s="59" t="s">
        <v>21</v>
      </c>
      <c r="N42" s="61" t="s">
        <v>21</v>
      </c>
      <c r="O42" s="61" t="s">
        <v>21</v>
      </c>
      <c r="P42" s="61" t="s">
        <v>21</v>
      </c>
      <c r="Q42" s="55" t="s">
        <v>11</v>
      </c>
      <c r="R42" s="61" t="s">
        <v>21</v>
      </c>
      <c r="S42" s="61" t="s">
        <v>21</v>
      </c>
      <c r="T42" s="61" t="s">
        <v>21</v>
      </c>
      <c r="U42" s="61" t="s">
        <v>21</v>
      </c>
      <c r="V42" s="61" t="s">
        <v>21</v>
      </c>
      <c r="W42" s="59" t="s">
        <v>21</v>
      </c>
      <c r="X42" s="55" t="s">
        <v>11</v>
      </c>
      <c r="Y42" s="60" t="s">
        <v>21</v>
      </c>
      <c r="Z42" s="59" t="s">
        <v>21</v>
      </c>
      <c r="AA42" s="59" t="s">
        <v>21</v>
      </c>
      <c r="AB42" s="61" t="s">
        <v>21</v>
      </c>
      <c r="AC42" s="61" t="s">
        <v>21</v>
      </c>
      <c r="AD42" s="59" t="s">
        <v>21</v>
      </c>
      <c r="AE42" s="55" t="s">
        <v>11</v>
      </c>
      <c r="AF42" s="60" t="s">
        <v>21</v>
      </c>
      <c r="AG42" s="59" t="s">
        <v>21</v>
      </c>
      <c r="AH42" s="59" t="s">
        <v>21</v>
      </c>
      <c r="AI42" s="61" t="s">
        <v>21</v>
      </c>
      <c r="AJ42" s="61" t="s">
        <v>21</v>
      </c>
      <c r="AK42" s="55">
        <f>SUM(AK44:AK57)</f>
        <v>155</v>
      </c>
      <c r="AL42" s="55" t="s">
        <v>11</v>
      </c>
      <c r="AM42" s="60">
        <f>SUM(AM44:AM57)</f>
        <v>155</v>
      </c>
      <c r="AN42" s="55">
        <f>SUM(AN44:AN57)</f>
        <v>24525</v>
      </c>
      <c r="AO42" s="55">
        <f>SUM(AO44:AO57)</f>
        <v>25131</v>
      </c>
      <c r="AP42" s="58">
        <v>58.6</v>
      </c>
      <c r="AQ42" s="58">
        <v>60.1</v>
      </c>
      <c r="AR42" s="126">
        <f>SUM(AR44:AR57)</f>
        <v>12119</v>
      </c>
      <c r="AS42" s="127"/>
      <c r="AT42" s="127"/>
      <c r="AU42" s="127"/>
      <c r="AV42" s="126">
        <f>SUM(AV44:AV57)</f>
        <v>15573</v>
      </c>
      <c r="AW42" s="127"/>
      <c r="AX42" s="127"/>
    </row>
    <row r="43" spans="1:50" ht="15" customHeight="1">
      <c r="A43" s="16"/>
      <c r="B43" s="17"/>
      <c r="C43" s="17"/>
      <c r="D43" s="19"/>
      <c r="E43" s="48"/>
      <c r="F43" s="48"/>
      <c r="G43" s="17"/>
      <c r="H43" s="17"/>
      <c r="I43" s="17"/>
      <c r="J43" s="17"/>
      <c r="K43" s="19"/>
      <c r="L43" s="17"/>
      <c r="M43" s="17"/>
      <c r="N43" s="17"/>
      <c r="O43" s="17"/>
      <c r="P43" s="17"/>
      <c r="Q43" s="17"/>
      <c r="R43" s="19"/>
      <c r="S43" s="17"/>
      <c r="T43" s="17"/>
      <c r="U43" s="17"/>
      <c r="V43" s="17"/>
      <c r="W43" s="17"/>
      <c r="X43" s="17"/>
      <c r="Y43" s="19"/>
      <c r="Z43" s="17"/>
      <c r="AA43" s="17"/>
      <c r="AB43" s="17"/>
      <c r="AC43" s="17"/>
      <c r="AD43" s="17"/>
      <c r="AE43" s="17"/>
      <c r="AF43" s="19"/>
      <c r="AG43" s="17"/>
      <c r="AH43" s="17"/>
      <c r="AI43" s="17"/>
      <c r="AJ43" s="17"/>
      <c r="AK43" s="17"/>
      <c r="AL43" s="17"/>
      <c r="AM43" s="19"/>
      <c r="AN43" s="17"/>
      <c r="AO43" s="17"/>
      <c r="AP43" s="17"/>
      <c r="AQ43" s="17"/>
      <c r="AR43" s="122"/>
      <c r="AS43" s="123"/>
      <c r="AT43" s="123"/>
      <c r="AU43" s="123"/>
      <c r="AV43" s="122"/>
      <c r="AW43" s="123"/>
      <c r="AX43" s="123"/>
    </row>
    <row r="44" spans="1:50" ht="24.75" customHeight="1">
      <c r="A44" s="16" t="s">
        <v>57</v>
      </c>
      <c r="B44" s="47" t="s">
        <v>21</v>
      </c>
      <c r="C44" s="23" t="s">
        <v>11</v>
      </c>
      <c r="D44" s="49" t="s">
        <v>21</v>
      </c>
      <c r="E44" s="47" t="s">
        <v>21</v>
      </c>
      <c r="F44" s="47" t="s">
        <v>21</v>
      </c>
      <c r="G44" s="47" t="s">
        <v>21</v>
      </c>
      <c r="H44" s="47" t="s">
        <v>21</v>
      </c>
      <c r="I44" s="43" t="s">
        <v>21</v>
      </c>
      <c r="J44" s="23" t="s">
        <v>11</v>
      </c>
      <c r="K44" s="21" t="s">
        <v>21</v>
      </c>
      <c r="L44" s="43" t="s">
        <v>21</v>
      </c>
      <c r="M44" s="43" t="s">
        <v>21</v>
      </c>
      <c r="N44" s="46" t="s">
        <v>21</v>
      </c>
      <c r="O44" s="46" t="s">
        <v>21</v>
      </c>
      <c r="P44" s="46" t="s">
        <v>21</v>
      </c>
      <c r="Q44" s="23" t="s">
        <v>11</v>
      </c>
      <c r="R44" s="46" t="s">
        <v>21</v>
      </c>
      <c r="S44" s="46" t="s">
        <v>21</v>
      </c>
      <c r="T44" s="46" t="s">
        <v>21</v>
      </c>
      <c r="U44" s="46" t="s">
        <v>21</v>
      </c>
      <c r="V44" s="46" t="s">
        <v>21</v>
      </c>
      <c r="W44" s="43" t="s">
        <v>21</v>
      </c>
      <c r="X44" s="23" t="s">
        <v>11</v>
      </c>
      <c r="Y44" s="21" t="s">
        <v>21</v>
      </c>
      <c r="Z44" s="43" t="s">
        <v>21</v>
      </c>
      <c r="AA44" s="43" t="s">
        <v>21</v>
      </c>
      <c r="AB44" s="43" t="s">
        <v>21</v>
      </c>
      <c r="AC44" s="43" t="s">
        <v>21</v>
      </c>
      <c r="AD44" s="43" t="s">
        <v>21</v>
      </c>
      <c r="AE44" s="23" t="s">
        <v>11</v>
      </c>
      <c r="AF44" s="21" t="s">
        <v>21</v>
      </c>
      <c r="AG44" s="43" t="s">
        <v>21</v>
      </c>
      <c r="AH44" s="43" t="s">
        <v>21</v>
      </c>
      <c r="AI44" s="46" t="s">
        <v>21</v>
      </c>
      <c r="AJ44" s="46" t="s">
        <v>21</v>
      </c>
      <c r="AK44" s="18">
        <v>12</v>
      </c>
      <c r="AL44" s="23" t="s">
        <v>11</v>
      </c>
      <c r="AM44" s="21">
        <v>12</v>
      </c>
      <c r="AN44" s="18">
        <v>1838</v>
      </c>
      <c r="AO44" s="18">
        <v>1868</v>
      </c>
      <c r="AP44" s="22">
        <v>56.7</v>
      </c>
      <c r="AQ44" s="22">
        <v>57.7</v>
      </c>
      <c r="AR44" s="122">
        <v>1035</v>
      </c>
      <c r="AS44" s="123"/>
      <c r="AT44" s="123"/>
      <c r="AU44" s="123"/>
      <c r="AV44" s="122">
        <v>1098</v>
      </c>
      <c r="AW44" s="123"/>
      <c r="AX44" s="123"/>
    </row>
    <row r="45" spans="1:50" ht="24.75" customHeight="1">
      <c r="A45" s="24" t="s">
        <v>42</v>
      </c>
      <c r="B45" s="47" t="s">
        <v>21</v>
      </c>
      <c r="C45" s="23" t="s">
        <v>11</v>
      </c>
      <c r="D45" s="49" t="s">
        <v>21</v>
      </c>
      <c r="E45" s="47" t="s">
        <v>21</v>
      </c>
      <c r="F45" s="47" t="s">
        <v>21</v>
      </c>
      <c r="G45" s="47" t="s">
        <v>21</v>
      </c>
      <c r="H45" s="47" t="s">
        <v>21</v>
      </c>
      <c r="I45" s="43" t="s">
        <v>21</v>
      </c>
      <c r="J45" s="23" t="s">
        <v>11</v>
      </c>
      <c r="K45" s="21" t="s">
        <v>21</v>
      </c>
      <c r="L45" s="43" t="s">
        <v>21</v>
      </c>
      <c r="M45" s="43" t="s">
        <v>21</v>
      </c>
      <c r="N45" s="46" t="s">
        <v>21</v>
      </c>
      <c r="O45" s="46" t="s">
        <v>21</v>
      </c>
      <c r="P45" s="46" t="s">
        <v>21</v>
      </c>
      <c r="Q45" s="23" t="s">
        <v>11</v>
      </c>
      <c r="R45" s="46" t="s">
        <v>21</v>
      </c>
      <c r="S45" s="46" t="s">
        <v>21</v>
      </c>
      <c r="T45" s="46" t="s">
        <v>21</v>
      </c>
      <c r="U45" s="46" t="s">
        <v>21</v>
      </c>
      <c r="V45" s="46" t="s">
        <v>21</v>
      </c>
      <c r="W45" s="43" t="s">
        <v>21</v>
      </c>
      <c r="X45" s="23" t="s">
        <v>11</v>
      </c>
      <c r="Y45" s="21" t="s">
        <v>21</v>
      </c>
      <c r="Z45" s="43" t="s">
        <v>21</v>
      </c>
      <c r="AA45" s="43" t="s">
        <v>21</v>
      </c>
      <c r="AB45" s="43" t="s">
        <v>21</v>
      </c>
      <c r="AC45" s="43" t="s">
        <v>21</v>
      </c>
      <c r="AD45" s="43" t="s">
        <v>21</v>
      </c>
      <c r="AE45" s="23" t="s">
        <v>11</v>
      </c>
      <c r="AF45" s="21" t="s">
        <v>21</v>
      </c>
      <c r="AG45" s="43" t="s">
        <v>21</v>
      </c>
      <c r="AH45" s="43" t="s">
        <v>21</v>
      </c>
      <c r="AI45" s="46" t="s">
        <v>21</v>
      </c>
      <c r="AJ45" s="46" t="s">
        <v>21</v>
      </c>
      <c r="AK45" s="18">
        <v>13</v>
      </c>
      <c r="AL45" s="23" t="s">
        <v>11</v>
      </c>
      <c r="AM45" s="21">
        <v>13</v>
      </c>
      <c r="AN45" s="18">
        <v>2434</v>
      </c>
      <c r="AO45" s="18">
        <v>2418</v>
      </c>
      <c r="AP45" s="22">
        <v>69.3</v>
      </c>
      <c r="AQ45" s="22">
        <v>68.9</v>
      </c>
      <c r="AR45" s="122">
        <v>964</v>
      </c>
      <c r="AS45" s="123"/>
      <c r="AT45" s="123"/>
      <c r="AU45" s="123"/>
      <c r="AV45" s="122">
        <v>1108</v>
      </c>
      <c r="AW45" s="123"/>
      <c r="AX45" s="123"/>
    </row>
    <row r="46" spans="1:50" ht="24.75" customHeight="1">
      <c r="A46" s="24" t="s">
        <v>43</v>
      </c>
      <c r="B46" s="47" t="s">
        <v>21</v>
      </c>
      <c r="C46" s="23" t="s">
        <v>11</v>
      </c>
      <c r="D46" s="49" t="s">
        <v>21</v>
      </c>
      <c r="E46" s="47" t="s">
        <v>21</v>
      </c>
      <c r="F46" s="47" t="s">
        <v>21</v>
      </c>
      <c r="G46" s="47" t="s">
        <v>21</v>
      </c>
      <c r="H46" s="47" t="s">
        <v>21</v>
      </c>
      <c r="I46" s="43" t="s">
        <v>21</v>
      </c>
      <c r="J46" s="23" t="s">
        <v>11</v>
      </c>
      <c r="K46" s="21" t="s">
        <v>21</v>
      </c>
      <c r="L46" s="43" t="s">
        <v>21</v>
      </c>
      <c r="M46" s="43" t="s">
        <v>21</v>
      </c>
      <c r="N46" s="43" t="s">
        <v>21</v>
      </c>
      <c r="O46" s="43" t="s">
        <v>21</v>
      </c>
      <c r="P46" s="46" t="s">
        <v>21</v>
      </c>
      <c r="Q46" s="23" t="s">
        <v>11</v>
      </c>
      <c r="R46" s="46" t="s">
        <v>21</v>
      </c>
      <c r="S46" s="46" t="s">
        <v>21</v>
      </c>
      <c r="T46" s="46" t="s">
        <v>21</v>
      </c>
      <c r="U46" s="46" t="s">
        <v>21</v>
      </c>
      <c r="V46" s="46" t="s">
        <v>21</v>
      </c>
      <c r="W46" s="43" t="s">
        <v>21</v>
      </c>
      <c r="X46" s="23" t="s">
        <v>11</v>
      </c>
      <c r="Y46" s="21" t="s">
        <v>21</v>
      </c>
      <c r="Z46" s="43" t="s">
        <v>21</v>
      </c>
      <c r="AA46" s="43" t="s">
        <v>21</v>
      </c>
      <c r="AB46" s="43" t="s">
        <v>21</v>
      </c>
      <c r="AC46" s="43" t="s">
        <v>21</v>
      </c>
      <c r="AD46" s="43" t="s">
        <v>21</v>
      </c>
      <c r="AE46" s="23" t="s">
        <v>11</v>
      </c>
      <c r="AF46" s="21" t="s">
        <v>21</v>
      </c>
      <c r="AG46" s="43" t="s">
        <v>21</v>
      </c>
      <c r="AH46" s="43" t="s">
        <v>21</v>
      </c>
      <c r="AI46" s="43" t="s">
        <v>21</v>
      </c>
      <c r="AJ46" s="43" t="s">
        <v>21</v>
      </c>
      <c r="AK46" s="18">
        <v>13</v>
      </c>
      <c r="AL46" s="23" t="s">
        <v>11</v>
      </c>
      <c r="AM46" s="21">
        <v>13</v>
      </c>
      <c r="AN46" s="18">
        <v>2387</v>
      </c>
      <c r="AO46" s="18">
        <v>2439</v>
      </c>
      <c r="AP46" s="22">
        <v>68</v>
      </c>
      <c r="AQ46" s="22">
        <v>69.5</v>
      </c>
      <c r="AR46" s="122">
        <v>1053</v>
      </c>
      <c r="AS46" s="123"/>
      <c r="AT46" s="123"/>
      <c r="AU46" s="123"/>
      <c r="AV46" s="122">
        <v>1028</v>
      </c>
      <c r="AW46" s="123"/>
      <c r="AX46" s="123"/>
    </row>
    <row r="47" spans="1:50" ht="24.75" customHeight="1">
      <c r="A47" s="24" t="s">
        <v>44</v>
      </c>
      <c r="B47" s="47" t="s">
        <v>21</v>
      </c>
      <c r="C47" s="23" t="s">
        <v>11</v>
      </c>
      <c r="D47" s="49" t="s">
        <v>21</v>
      </c>
      <c r="E47" s="47" t="s">
        <v>21</v>
      </c>
      <c r="F47" s="47" t="s">
        <v>21</v>
      </c>
      <c r="G47" s="47" t="s">
        <v>21</v>
      </c>
      <c r="H47" s="47" t="s">
        <v>21</v>
      </c>
      <c r="I47" s="43" t="s">
        <v>21</v>
      </c>
      <c r="J47" s="23" t="s">
        <v>11</v>
      </c>
      <c r="K47" s="21" t="s">
        <v>21</v>
      </c>
      <c r="L47" s="43" t="s">
        <v>21</v>
      </c>
      <c r="M47" s="43" t="s">
        <v>21</v>
      </c>
      <c r="N47" s="43" t="s">
        <v>21</v>
      </c>
      <c r="O47" s="43" t="s">
        <v>21</v>
      </c>
      <c r="P47" s="46" t="s">
        <v>21</v>
      </c>
      <c r="Q47" s="23" t="s">
        <v>11</v>
      </c>
      <c r="R47" s="46" t="s">
        <v>21</v>
      </c>
      <c r="S47" s="46" t="s">
        <v>21</v>
      </c>
      <c r="T47" s="46" t="s">
        <v>21</v>
      </c>
      <c r="U47" s="46" t="s">
        <v>21</v>
      </c>
      <c r="V47" s="46" t="s">
        <v>21</v>
      </c>
      <c r="W47" s="43" t="s">
        <v>21</v>
      </c>
      <c r="X47" s="23" t="s">
        <v>11</v>
      </c>
      <c r="Y47" s="21" t="s">
        <v>21</v>
      </c>
      <c r="Z47" s="43" t="s">
        <v>21</v>
      </c>
      <c r="AA47" s="43" t="s">
        <v>21</v>
      </c>
      <c r="AB47" s="43" t="s">
        <v>21</v>
      </c>
      <c r="AC47" s="43" t="s">
        <v>21</v>
      </c>
      <c r="AD47" s="43" t="s">
        <v>21</v>
      </c>
      <c r="AE47" s="23" t="s">
        <v>11</v>
      </c>
      <c r="AF47" s="21" t="s">
        <v>21</v>
      </c>
      <c r="AG47" s="43" t="s">
        <v>21</v>
      </c>
      <c r="AH47" s="43" t="s">
        <v>21</v>
      </c>
      <c r="AI47" s="43" t="s">
        <v>21</v>
      </c>
      <c r="AJ47" s="43" t="s">
        <v>21</v>
      </c>
      <c r="AK47" s="18">
        <v>13</v>
      </c>
      <c r="AL47" s="23" t="s">
        <v>11</v>
      </c>
      <c r="AM47" s="21">
        <v>13</v>
      </c>
      <c r="AN47" s="18">
        <v>2428</v>
      </c>
      <c r="AO47" s="18">
        <v>2555</v>
      </c>
      <c r="AP47" s="22">
        <v>69.2</v>
      </c>
      <c r="AQ47" s="22">
        <v>72.8</v>
      </c>
      <c r="AR47" s="122">
        <v>924</v>
      </c>
      <c r="AS47" s="123"/>
      <c r="AT47" s="123"/>
      <c r="AU47" s="123"/>
      <c r="AV47" s="122">
        <v>1141</v>
      </c>
      <c r="AW47" s="123"/>
      <c r="AX47" s="123"/>
    </row>
    <row r="48" spans="1:50" ht="15" customHeight="1">
      <c r="A48" s="24"/>
      <c r="B48" s="47"/>
      <c r="C48" s="23"/>
      <c r="D48" s="49"/>
      <c r="E48" s="47"/>
      <c r="F48" s="47"/>
      <c r="G48" s="47"/>
      <c r="H48" s="47"/>
      <c r="I48" s="43"/>
      <c r="J48" s="23"/>
      <c r="K48" s="21"/>
      <c r="L48" s="43"/>
      <c r="M48" s="43"/>
      <c r="N48" s="43"/>
      <c r="O48" s="43"/>
      <c r="P48" s="46"/>
      <c r="Q48" s="23"/>
      <c r="R48" s="46"/>
      <c r="S48" s="46"/>
      <c r="T48" s="46"/>
      <c r="U48" s="46"/>
      <c r="V48" s="46"/>
      <c r="W48" s="43"/>
      <c r="X48" s="23"/>
      <c r="Y48" s="21"/>
      <c r="Z48" s="43"/>
      <c r="AA48" s="43"/>
      <c r="AB48" s="43"/>
      <c r="AC48" s="43"/>
      <c r="AD48" s="43"/>
      <c r="AE48" s="23"/>
      <c r="AF48" s="21"/>
      <c r="AG48" s="43"/>
      <c r="AH48" s="43"/>
      <c r="AI48" s="43"/>
      <c r="AJ48" s="43"/>
      <c r="AK48" s="18"/>
      <c r="AL48" s="23"/>
      <c r="AM48" s="21"/>
      <c r="AN48" s="18"/>
      <c r="AO48" s="18"/>
      <c r="AP48" s="22"/>
      <c r="AQ48" s="22"/>
      <c r="AR48" s="18"/>
      <c r="AS48" s="45"/>
      <c r="AT48" s="45"/>
      <c r="AU48" s="45"/>
      <c r="AV48" s="18"/>
      <c r="AW48" s="45"/>
      <c r="AX48" s="45"/>
    </row>
    <row r="49" spans="1:50" ht="24.75" customHeight="1">
      <c r="A49" s="24" t="s">
        <v>45</v>
      </c>
      <c r="B49" s="47" t="s">
        <v>21</v>
      </c>
      <c r="C49" s="23" t="s">
        <v>11</v>
      </c>
      <c r="D49" s="49" t="s">
        <v>21</v>
      </c>
      <c r="E49" s="47" t="s">
        <v>21</v>
      </c>
      <c r="F49" s="47" t="s">
        <v>21</v>
      </c>
      <c r="G49" s="47" t="s">
        <v>21</v>
      </c>
      <c r="H49" s="47" t="s">
        <v>21</v>
      </c>
      <c r="I49" s="43" t="s">
        <v>21</v>
      </c>
      <c r="J49" s="23" t="s">
        <v>11</v>
      </c>
      <c r="K49" s="21" t="s">
        <v>21</v>
      </c>
      <c r="L49" s="43" t="s">
        <v>21</v>
      </c>
      <c r="M49" s="43" t="s">
        <v>21</v>
      </c>
      <c r="N49" s="43" t="s">
        <v>21</v>
      </c>
      <c r="O49" s="43" t="s">
        <v>21</v>
      </c>
      <c r="P49" s="46" t="s">
        <v>21</v>
      </c>
      <c r="Q49" s="23" t="s">
        <v>11</v>
      </c>
      <c r="R49" s="46" t="s">
        <v>21</v>
      </c>
      <c r="S49" s="46" t="s">
        <v>21</v>
      </c>
      <c r="T49" s="46" t="s">
        <v>21</v>
      </c>
      <c r="U49" s="46" t="s">
        <v>21</v>
      </c>
      <c r="V49" s="46" t="s">
        <v>21</v>
      </c>
      <c r="W49" s="43" t="s">
        <v>21</v>
      </c>
      <c r="X49" s="23" t="s">
        <v>11</v>
      </c>
      <c r="Y49" s="21" t="s">
        <v>21</v>
      </c>
      <c r="Z49" s="43" t="s">
        <v>21</v>
      </c>
      <c r="AA49" s="43" t="s">
        <v>21</v>
      </c>
      <c r="AB49" s="43" t="s">
        <v>21</v>
      </c>
      <c r="AC49" s="43" t="s">
        <v>21</v>
      </c>
      <c r="AD49" s="43" t="s">
        <v>21</v>
      </c>
      <c r="AE49" s="23" t="s">
        <v>11</v>
      </c>
      <c r="AF49" s="21" t="s">
        <v>21</v>
      </c>
      <c r="AG49" s="43" t="s">
        <v>21</v>
      </c>
      <c r="AH49" s="43" t="s">
        <v>21</v>
      </c>
      <c r="AI49" s="43" t="s">
        <v>21</v>
      </c>
      <c r="AJ49" s="43" t="s">
        <v>21</v>
      </c>
      <c r="AK49" s="18">
        <v>14</v>
      </c>
      <c r="AL49" s="23" t="s">
        <v>11</v>
      </c>
      <c r="AM49" s="21">
        <v>14</v>
      </c>
      <c r="AN49" s="18">
        <v>3216</v>
      </c>
      <c r="AO49" s="18">
        <v>3041</v>
      </c>
      <c r="AP49" s="22">
        <v>85.1</v>
      </c>
      <c r="AQ49" s="22">
        <v>80.4</v>
      </c>
      <c r="AR49" s="122">
        <v>997</v>
      </c>
      <c r="AS49" s="123"/>
      <c r="AT49" s="123"/>
      <c r="AU49" s="123"/>
      <c r="AV49" s="122">
        <v>1579</v>
      </c>
      <c r="AW49" s="123"/>
      <c r="AX49" s="123"/>
    </row>
    <row r="50" spans="1:50" ht="24.75" customHeight="1">
      <c r="A50" s="24" t="s">
        <v>46</v>
      </c>
      <c r="B50" s="47" t="s">
        <v>21</v>
      </c>
      <c r="C50" s="23" t="s">
        <v>11</v>
      </c>
      <c r="D50" s="49" t="s">
        <v>21</v>
      </c>
      <c r="E50" s="47" t="s">
        <v>21</v>
      </c>
      <c r="F50" s="47" t="s">
        <v>21</v>
      </c>
      <c r="G50" s="47" t="s">
        <v>21</v>
      </c>
      <c r="H50" s="47" t="s">
        <v>21</v>
      </c>
      <c r="I50" s="43" t="s">
        <v>21</v>
      </c>
      <c r="J50" s="23" t="s">
        <v>11</v>
      </c>
      <c r="K50" s="21" t="s">
        <v>21</v>
      </c>
      <c r="L50" s="43" t="s">
        <v>21</v>
      </c>
      <c r="M50" s="43" t="s">
        <v>21</v>
      </c>
      <c r="N50" s="43" t="s">
        <v>21</v>
      </c>
      <c r="O50" s="43" t="s">
        <v>21</v>
      </c>
      <c r="P50" s="46" t="s">
        <v>21</v>
      </c>
      <c r="Q50" s="23" t="s">
        <v>11</v>
      </c>
      <c r="R50" s="46" t="s">
        <v>21</v>
      </c>
      <c r="S50" s="46" t="s">
        <v>21</v>
      </c>
      <c r="T50" s="46" t="s">
        <v>21</v>
      </c>
      <c r="U50" s="46" t="s">
        <v>21</v>
      </c>
      <c r="V50" s="46" t="s">
        <v>21</v>
      </c>
      <c r="W50" s="43" t="s">
        <v>21</v>
      </c>
      <c r="X50" s="23" t="s">
        <v>11</v>
      </c>
      <c r="Y50" s="21" t="s">
        <v>21</v>
      </c>
      <c r="Z50" s="43" t="s">
        <v>21</v>
      </c>
      <c r="AA50" s="43" t="s">
        <v>21</v>
      </c>
      <c r="AB50" s="43" t="s">
        <v>21</v>
      </c>
      <c r="AC50" s="43" t="s">
        <v>21</v>
      </c>
      <c r="AD50" s="43" t="s">
        <v>21</v>
      </c>
      <c r="AE50" s="23" t="s">
        <v>11</v>
      </c>
      <c r="AF50" s="21" t="s">
        <v>21</v>
      </c>
      <c r="AG50" s="43" t="s">
        <v>21</v>
      </c>
      <c r="AH50" s="43" t="s">
        <v>21</v>
      </c>
      <c r="AI50" s="43" t="s">
        <v>21</v>
      </c>
      <c r="AJ50" s="43" t="s">
        <v>21</v>
      </c>
      <c r="AK50" s="18">
        <v>12</v>
      </c>
      <c r="AL50" s="23" t="s">
        <v>11</v>
      </c>
      <c r="AM50" s="21">
        <v>12</v>
      </c>
      <c r="AN50" s="18">
        <v>2063</v>
      </c>
      <c r="AO50" s="18">
        <v>2312</v>
      </c>
      <c r="AP50" s="22">
        <v>63.7</v>
      </c>
      <c r="AQ50" s="22">
        <v>71.4</v>
      </c>
      <c r="AR50" s="122">
        <v>991</v>
      </c>
      <c r="AS50" s="123"/>
      <c r="AT50" s="123"/>
      <c r="AU50" s="123"/>
      <c r="AV50" s="122">
        <v>1332</v>
      </c>
      <c r="AW50" s="123"/>
      <c r="AX50" s="123"/>
    </row>
    <row r="51" spans="1:50" ht="24.75" customHeight="1">
      <c r="A51" s="24" t="s">
        <v>47</v>
      </c>
      <c r="B51" s="18">
        <v>30</v>
      </c>
      <c r="C51" s="23" t="s">
        <v>11</v>
      </c>
      <c r="D51" s="21">
        <v>30</v>
      </c>
      <c r="E51" s="18">
        <v>1476</v>
      </c>
      <c r="F51" s="18">
        <v>1431</v>
      </c>
      <c r="G51" s="22">
        <v>38.9</v>
      </c>
      <c r="H51" s="22">
        <v>37.7</v>
      </c>
      <c r="I51" s="43" t="s">
        <v>21</v>
      </c>
      <c r="J51" s="23" t="s">
        <v>11</v>
      </c>
      <c r="K51" s="21" t="s">
        <v>21</v>
      </c>
      <c r="L51" s="43" t="s">
        <v>21</v>
      </c>
      <c r="M51" s="43" t="s">
        <v>21</v>
      </c>
      <c r="N51" s="43" t="s">
        <v>21</v>
      </c>
      <c r="O51" s="43" t="s">
        <v>21</v>
      </c>
      <c r="P51" s="46" t="s">
        <v>21</v>
      </c>
      <c r="Q51" s="23" t="s">
        <v>11</v>
      </c>
      <c r="R51" s="46" t="s">
        <v>21</v>
      </c>
      <c r="S51" s="46" t="s">
        <v>21</v>
      </c>
      <c r="T51" s="46" t="s">
        <v>21</v>
      </c>
      <c r="U51" s="46" t="s">
        <v>21</v>
      </c>
      <c r="V51" s="46" t="s">
        <v>21</v>
      </c>
      <c r="W51" s="43" t="s">
        <v>21</v>
      </c>
      <c r="X51" s="23" t="s">
        <v>11</v>
      </c>
      <c r="Y51" s="21" t="s">
        <v>21</v>
      </c>
      <c r="Z51" s="43" t="s">
        <v>21</v>
      </c>
      <c r="AA51" s="43" t="s">
        <v>21</v>
      </c>
      <c r="AB51" s="43" t="s">
        <v>21</v>
      </c>
      <c r="AC51" s="43" t="s">
        <v>21</v>
      </c>
      <c r="AD51" s="43" t="s">
        <v>21</v>
      </c>
      <c r="AE51" s="23" t="s">
        <v>11</v>
      </c>
      <c r="AF51" s="21" t="s">
        <v>21</v>
      </c>
      <c r="AG51" s="43" t="s">
        <v>21</v>
      </c>
      <c r="AH51" s="43" t="s">
        <v>21</v>
      </c>
      <c r="AI51" s="43" t="s">
        <v>21</v>
      </c>
      <c r="AJ51" s="43" t="s">
        <v>21</v>
      </c>
      <c r="AK51" s="18">
        <v>14</v>
      </c>
      <c r="AL51" s="23" t="s">
        <v>11</v>
      </c>
      <c r="AM51" s="21">
        <v>14</v>
      </c>
      <c r="AN51" s="18">
        <v>1752</v>
      </c>
      <c r="AO51" s="18">
        <v>1940</v>
      </c>
      <c r="AP51" s="22">
        <v>46.3</v>
      </c>
      <c r="AQ51" s="22">
        <v>51.3</v>
      </c>
      <c r="AR51" s="122">
        <v>1037</v>
      </c>
      <c r="AS51" s="123"/>
      <c r="AT51" s="123"/>
      <c r="AU51" s="123"/>
      <c r="AV51" s="122">
        <v>1371</v>
      </c>
      <c r="AW51" s="123"/>
      <c r="AX51" s="123"/>
    </row>
    <row r="52" spans="1:50" ht="24.75" customHeight="1">
      <c r="A52" s="24" t="s">
        <v>48</v>
      </c>
      <c r="B52" s="18">
        <v>30</v>
      </c>
      <c r="C52" s="23" t="s">
        <v>11</v>
      </c>
      <c r="D52" s="21">
        <v>30</v>
      </c>
      <c r="E52" s="18">
        <v>1707</v>
      </c>
      <c r="F52" s="18">
        <v>1900</v>
      </c>
      <c r="G52" s="22">
        <v>42.9</v>
      </c>
      <c r="H52" s="22">
        <v>50.2</v>
      </c>
      <c r="I52" s="43" t="s">
        <v>21</v>
      </c>
      <c r="J52" s="23" t="s">
        <v>11</v>
      </c>
      <c r="K52" s="21" t="s">
        <v>21</v>
      </c>
      <c r="L52" s="43" t="s">
        <v>21</v>
      </c>
      <c r="M52" s="43" t="s">
        <v>21</v>
      </c>
      <c r="N52" s="43" t="s">
        <v>21</v>
      </c>
      <c r="O52" s="43" t="s">
        <v>21</v>
      </c>
      <c r="P52" s="46" t="s">
        <v>21</v>
      </c>
      <c r="Q52" s="23" t="s">
        <v>11</v>
      </c>
      <c r="R52" s="46" t="s">
        <v>21</v>
      </c>
      <c r="S52" s="46" t="s">
        <v>21</v>
      </c>
      <c r="T52" s="46" t="s">
        <v>21</v>
      </c>
      <c r="U52" s="46" t="s">
        <v>21</v>
      </c>
      <c r="V52" s="46" t="s">
        <v>21</v>
      </c>
      <c r="W52" s="43" t="s">
        <v>21</v>
      </c>
      <c r="X52" s="23" t="s">
        <v>11</v>
      </c>
      <c r="Y52" s="21" t="s">
        <v>21</v>
      </c>
      <c r="Z52" s="43" t="s">
        <v>21</v>
      </c>
      <c r="AA52" s="43" t="s">
        <v>21</v>
      </c>
      <c r="AB52" s="43" t="s">
        <v>21</v>
      </c>
      <c r="AC52" s="43" t="s">
        <v>21</v>
      </c>
      <c r="AD52" s="43" t="s">
        <v>21</v>
      </c>
      <c r="AE52" s="23" t="s">
        <v>11</v>
      </c>
      <c r="AF52" s="21" t="s">
        <v>21</v>
      </c>
      <c r="AG52" s="43" t="s">
        <v>21</v>
      </c>
      <c r="AH52" s="43" t="s">
        <v>21</v>
      </c>
      <c r="AI52" s="43" t="s">
        <v>21</v>
      </c>
      <c r="AJ52" s="43" t="s">
        <v>21</v>
      </c>
      <c r="AK52" s="18">
        <v>13</v>
      </c>
      <c r="AL52" s="23" t="s">
        <v>11</v>
      </c>
      <c r="AM52" s="21">
        <v>13</v>
      </c>
      <c r="AN52" s="18">
        <v>1334</v>
      </c>
      <c r="AO52" s="18">
        <v>1390</v>
      </c>
      <c r="AP52" s="22">
        <v>38</v>
      </c>
      <c r="AQ52" s="22">
        <v>39.6</v>
      </c>
      <c r="AR52" s="122">
        <v>914</v>
      </c>
      <c r="AS52" s="123"/>
      <c r="AT52" s="123"/>
      <c r="AU52" s="123"/>
      <c r="AV52" s="122">
        <v>1539</v>
      </c>
      <c r="AW52" s="123"/>
      <c r="AX52" s="123"/>
    </row>
    <row r="53" spans="1:50" ht="15" customHeight="1">
      <c r="A53" s="24"/>
      <c r="B53" s="18"/>
      <c r="C53" s="23"/>
      <c r="D53" s="21"/>
      <c r="E53" s="18"/>
      <c r="F53" s="18"/>
      <c r="G53" s="22"/>
      <c r="H53" s="22"/>
      <c r="I53" s="43"/>
      <c r="J53" s="23"/>
      <c r="K53" s="21"/>
      <c r="L53" s="43"/>
      <c r="M53" s="43"/>
      <c r="N53" s="43"/>
      <c r="O53" s="43"/>
      <c r="P53" s="46"/>
      <c r="Q53" s="23"/>
      <c r="R53" s="46"/>
      <c r="S53" s="46"/>
      <c r="T53" s="46"/>
      <c r="U53" s="46"/>
      <c r="V53" s="46"/>
      <c r="W53" s="43"/>
      <c r="X53" s="23"/>
      <c r="Y53" s="21"/>
      <c r="Z53" s="43"/>
      <c r="AA53" s="43"/>
      <c r="AB53" s="43"/>
      <c r="AC53" s="43"/>
      <c r="AD53" s="43"/>
      <c r="AE53" s="23"/>
      <c r="AF53" s="21"/>
      <c r="AG53" s="43"/>
      <c r="AH53" s="43"/>
      <c r="AI53" s="43"/>
      <c r="AJ53" s="43"/>
      <c r="AK53" s="18"/>
      <c r="AL53" s="23"/>
      <c r="AM53" s="21"/>
      <c r="AN53" s="18"/>
      <c r="AO53" s="18"/>
      <c r="AP53" s="22"/>
      <c r="AQ53" s="22"/>
      <c r="AR53" s="18"/>
      <c r="AS53" s="45"/>
      <c r="AT53" s="45"/>
      <c r="AU53" s="45"/>
      <c r="AV53" s="18"/>
      <c r="AW53" s="45"/>
      <c r="AX53" s="45"/>
    </row>
    <row r="54" spans="1:50" ht="24.75" customHeight="1">
      <c r="A54" s="24" t="s">
        <v>49</v>
      </c>
      <c r="B54" s="18">
        <v>31</v>
      </c>
      <c r="C54" s="23" t="s">
        <v>11</v>
      </c>
      <c r="D54" s="21">
        <v>31</v>
      </c>
      <c r="E54" s="18">
        <v>1341</v>
      </c>
      <c r="F54" s="18">
        <v>1314</v>
      </c>
      <c r="G54" s="22">
        <v>32.7</v>
      </c>
      <c r="H54" s="22">
        <v>33.6</v>
      </c>
      <c r="I54" s="43" t="s">
        <v>21</v>
      </c>
      <c r="J54" s="23" t="s">
        <v>11</v>
      </c>
      <c r="K54" s="21" t="s">
        <v>21</v>
      </c>
      <c r="L54" s="43" t="s">
        <v>21</v>
      </c>
      <c r="M54" s="43" t="s">
        <v>21</v>
      </c>
      <c r="N54" s="43" t="s">
        <v>21</v>
      </c>
      <c r="O54" s="43" t="s">
        <v>21</v>
      </c>
      <c r="P54" s="46" t="s">
        <v>21</v>
      </c>
      <c r="Q54" s="23" t="s">
        <v>11</v>
      </c>
      <c r="R54" s="46" t="s">
        <v>21</v>
      </c>
      <c r="S54" s="46" t="s">
        <v>21</v>
      </c>
      <c r="T54" s="46" t="s">
        <v>21</v>
      </c>
      <c r="U54" s="46" t="s">
        <v>21</v>
      </c>
      <c r="V54" s="46" t="s">
        <v>21</v>
      </c>
      <c r="W54" s="43" t="s">
        <v>21</v>
      </c>
      <c r="X54" s="23" t="s">
        <v>11</v>
      </c>
      <c r="Y54" s="21" t="s">
        <v>21</v>
      </c>
      <c r="Z54" s="43" t="s">
        <v>21</v>
      </c>
      <c r="AA54" s="43" t="s">
        <v>21</v>
      </c>
      <c r="AB54" s="46" t="s">
        <v>21</v>
      </c>
      <c r="AC54" s="46" t="s">
        <v>21</v>
      </c>
      <c r="AD54" s="43" t="s">
        <v>21</v>
      </c>
      <c r="AE54" s="23" t="s">
        <v>11</v>
      </c>
      <c r="AF54" s="21" t="s">
        <v>21</v>
      </c>
      <c r="AG54" s="43" t="s">
        <v>21</v>
      </c>
      <c r="AH54" s="43" t="s">
        <v>21</v>
      </c>
      <c r="AI54" s="47" t="s">
        <v>21</v>
      </c>
      <c r="AJ54" s="47" t="s">
        <v>21</v>
      </c>
      <c r="AK54" s="18">
        <v>13</v>
      </c>
      <c r="AL54" s="23" t="s">
        <v>11</v>
      </c>
      <c r="AM54" s="21">
        <v>13</v>
      </c>
      <c r="AN54" s="18">
        <v>1745</v>
      </c>
      <c r="AO54" s="18">
        <v>1677</v>
      </c>
      <c r="AP54" s="22">
        <v>49.7</v>
      </c>
      <c r="AQ54" s="22">
        <v>47.8</v>
      </c>
      <c r="AR54" s="122">
        <v>1204</v>
      </c>
      <c r="AS54" s="123"/>
      <c r="AT54" s="123"/>
      <c r="AU54" s="123"/>
      <c r="AV54" s="122">
        <v>1391</v>
      </c>
      <c r="AW54" s="123"/>
      <c r="AX54" s="123"/>
    </row>
    <row r="55" spans="1:50" ht="24.75" customHeight="1">
      <c r="A55" s="16" t="s">
        <v>58</v>
      </c>
      <c r="B55" s="18">
        <v>31</v>
      </c>
      <c r="C55" s="23" t="s">
        <v>11</v>
      </c>
      <c r="D55" s="21">
        <v>31</v>
      </c>
      <c r="E55" s="18">
        <v>1248</v>
      </c>
      <c r="F55" s="18">
        <v>1476</v>
      </c>
      <c r="G55" s="22">
        <v>30.3</v>
      </c>
      <c r="H55" s="22">
        <v>37.8</v>
      </c>
      <c r="I55" s="43" t="s">
        <v>21</v>
      </c>
      <c r="J55" s="23" t="s">
        <v>11</v>
      </c>
      <c r="K55" s="21" t="s">
        <v>21</v>
      </c>
      <c r="L55" s="43" t="s">
        <v>21</v>
      </c>
      <c r="M55" s="43" t="s">
        <v>21</v>
      </c>
      <c r="N55" s="43" t="s">
        <v>21</v>
      </c>
      <c r="O55" s="43" t="s">
        <v>21</v>
      </c>
      <c r="P55" s="46" t="s">
        <v>21</v>
      </c>
      <c r="Q55" s="23" t="s">
        <v>11</v>
      </c>
      <c r="R55" s="46" t="s">
        <v>21</v>
      </c>
      <c r="S55" s="46" t="s">
        <v>21</v>
      </c>
      <c r="T55" s="46" t="s">
        <v>21</v>
      </c>
      <c r="U55" s="46" t="s">
        <v>21</v>
      </c>
      <c r="V55" s="46" t="s">
        <v>21</v>
      </c>
      <c r="W55" s="43" t="s">
        <v>21</v>
      </c>
      <c r="X55" s="23" t="s">
        <v>11</v>
      </c>
      <c r="Y55" s="21" t="s">
        <v>21</v>
      </c>
      <c r="Z55" s="43" t="s">
        <v>21</v>
      </c>
      <c r="AA55" s="43" t="s">
        <v>21</v>
      </c>
      <c r="AB55" s="46" t="s">
        <v>21</v>
      </c>
      <c r="AC55" s="46" t="s">
        <v>21</v>
      </c>
      <c r="AD55" s="43" t="s">
        <v>21</v>
      </c>
      <c r="AE55" s="23" t="s">
        <v>11</v>
      </c>
      <c r="AF55" s="21" t="s">
        <v>21</v>
      </c>
      <c r="AG55" s="43" t="s">
        <v>21</v>
      </c>
      <c r="AH55" s="43" t="s">
        <v>21</v>
      </c>
      <c r="AI55" s="47" t="s">
        <v>21</v>
      </c>
      <c r="AJ55" s="47" t="s">
        <v>21</v>
      </c>
      <c r="AK55" s="18">
        <v>13</v>
      </c>
      <c r="AL55" s="23" t="s">
        <v>11</v>
      </c>
      <c r="AM55" s="21">
        <v>13</v>
      </c>
      <c r="AN55" s="18">
        <v>1716</v>
      </c>
      <c r="AO55" s="18">
        <v>1927</v>
      </c>
      <c r="AP55" s="22">
        <v>48.9</v>
      </c>
      <c r="AQ55" s="22">
        <v>54.9</v>
      </c>
      <c r="AR55" s="122">
        <v>850</v>
      </c>
      <c r="AS55" s="123"/>
      <c r="AT55" s="123"/>
      <c r="AU55" s="123"/>
      <c r="AV55" s="122">
        <v>1064</v>
      </c>
      <c r="AW55" s="123"/>
      <c r="AX55" s="123"/>
    </row>
    <row r="56" spans="1:50" ht="24.75" customHeight="1">
      <c r="A56" s="24" t="s">
        <v>50</v>
      </c>
      <c r="B56" s="18">
        <v>28</v>
      </c>
      <c r="C56" s="23" t="s">
        <v>11</v>
      </c>
      <c r="D56" s="21">
        <v>28</v>
      </c>
      <c r="E56" s="18">
        <v>1560</v>
      </c>
      <c r="F56" s="18">
        <v>1877</v>
      </c>
      <c r="G56" s="22">
        <v>42</v>
      </c>
      <c r="H56" s="22">
        <v>53.2</v>
      </c>
      <c r="I56" s="43" t="s">
        <v>21</v>
      </c>
      <c r="J56" s="23" t="s">
        <v>11</v>
      </c>
      <c r="K56" s="21" t="s">
        <v>21</v>
      </c>
      <c r="L56" s="43" t="s">
        <v>21</v>
      </c>
      <c r="M56" s="43" t="s">
        <v>21</v>
      </c>
      <c r="N56" s="43" t="s">
        <v>21</v>
      </c>
      <c r="O56" s="43" t="s">
        <v>21</v>
      </c>
      <c r="P56" s="46" t="s">
        <v>21</v>
      </c>
      <c r="Q56" s="23" t="s">
        <v>11</v>
      </c>
      <c r="R56" s="46" t="s">
        <v>21</v>
      </c>
      <c r="S56" s="46" t="s">
        <v>21</v>
      </c>
      <c r="T56" s="46" t="s">
        <v>21</v>
      </c>
      <c r="U56" s="46" t="s">
        <v>21</v>
      </c>
      <c r="V56" s="46" t="s">
        <v>21</v>
      </c>
      <c r="W56" s="43" t="s">
        <v>21</v>
      </c>
      <c r="X56" s="23" t="s">
        <v>11</v>
      </c>
      <c r="Y56" s="21" t="s">
        <v>21</v>
      </c>
      <c r="Z56" s="43" t="s">
        <v>21</v>
      </c>
      <c r="AA56" s="43" t="s">
        <v>21</v>
      </c>
      <c r="AB56" s="46" t="s">
        <v>21</v>
      </c>
      <c r="AC56" s="46" t="s">
        <v>21</v>
      </c>
      <c r="AD56" s="43" t="s">
        <v>21</v>
      </c>
      <c r="AE56" s="23" t="s">
        <v>11</v>
      </c>
      <c r="AF56" s="21" t="s">
        <v>21</v>
      </c>
      <c r="AG56" s="43" t="s">
        <v>21</v>
      </c>
      <c r="AH56" s="43" t="s">
        <v>21</v>
      </c>
      <c r="AI56" s="47" t="s">
        <v>21</v>
      </c>
      <c r="AJ56" s="47" t="s">
        <v>21</v>
      </c>
      <c r="AK56" s="18">
        <v>12</v>
      </c>
      <c r="AL56" s="23" t="s">
        <v>11</v>
      </c>
      <c r="AM56" s="21">
        <v>12</v>
      </c>
      <c r="AN56" s="18">
        <v>1908</v>
      </c>
      <c r="AO56" s="18">
        <v>1688</v>
      </c>
      <c r="AP56" s="22">
        <v>58.9</v>
      </c>
      <c r="AQ56" s="22">
        <v>52.1</v>
      </c>
      <c r="AR56" s="122">
        <v>978</v>
      </c>
      <c r="AS56" s="123"/>
      <c r="AT56" s="123"/>
      <c r="AU56" s="123"/>
      <c r="AV56" s="122">
        <v>1341</v>
      </c>
      <c r="AW56" s="123"/>
      <c r="AX56" s="123"/>
    </row>
    <row r="57" spans="1:50" ht="24.75" customHeight="1">
      <c r="A57" s="25" t="s">
        <v>51</v>
      </c>
      <c r="B57" s="26">
        <v>30</v>
      </c>
      <c r="C57" s="29" t="s">
        <v>11</v>
      </c>
      <c r="D57" s="27">
        <v>31</v>
      </c>
      <c r="E57" s="26">
        <v>1872</v>
      </c>
      <c r="F57" s="26">
        <v>2284</v>
      </c>
      <c r="G57" s="28">
        <v>47.1</v>
      </c>
      <c r="H57" s="28">
        <v>58.5</v>
      </c>
      <c r="I57" s="50" t="s">
        <v>21</v>
      </c>
      <c r="J57" s="29" t="s">
        <v>11</v>
      </c>
      <c r="K57" s="27" t="s">
        <v>21</v>
      </c>
      <c r="L57" s="50" t="s">
        <v>21</v>
      </c>
      <c r="M57" s="50" t="s">
        <v>21</v>
      </c>
      <c r="N57" s="50" t="s">
        <v>21</v>
      </c>
      <c r="O57" s="50" t="s">
        <v>21</v>
      </c>
      <c r="P57" s="51" t="s">
        <v>21</v>
      </c>
      <c r="Q57" s="29" t="s">
        <v>11</v>
      </c>
      <c r="R57" s="51" t="s">
        <v>21</v>
      </c>
      <c r="S57" s="51" t="s">
        <v>21</v>
      </c>
      <c r="T57" s="51" t="s">
        <v>21</v>
      </c>
      <c r="U57" s="51" t="s">
        <v>21</v>
      </c>
      <c r="V57" s="51" t="s">
        <v>21</v>
      </c>
      <c r="W57" s="50" t="s">
        <v>21</v>
      </c>
      <c r="X57" s="29" t="s">
        <v>11</v>
      </c>
      <c r="Y57" s="27" t="s">
        <v>21</v>
      </c>
      <c r="Z57" s="50" t="s">
        <v>21</v>
      </c>
      <c r="AA57" s="50" t="s">
        <v>21</v>
      </c>
      <c r="AB57" s="52" t="s">
        <v>21</v>
      </c>
      <c r="AC57" s="52" t="s">
        <v>21</v>
      </c>
      <c r="AD57" s="50" t="s">
        <v>21</v>
      </c>
      <c r="AE57" s="29" t="s">
        <v>11</v>
      </c>
      <c r="AF57" s="27" t="s">
        <v>21</v>
      </c>
      <c r="AG57" s="50" t="s">
        <v>21</v>
      </c>
      <c r="AH57" s="50" t="s">
        <v>21</v>
      </c>
      <c r="AI57" s="52" t="s">
        <v>21</v>
      </c>
      <c r="AJ57" s="52" t="s">
        <v>21</v>
      </c>
      <c r="AK57" s="26">
        <v>13</v>
      </c>
      <c r="AL57" s="29" t="s">
        <v>11</v>
      </c>
      <c r="AM57" s="27">
        <v>13</v>
      </c>
      <c r="AN57" s="26">
        <v>1704</v>
      </c>
      <c r="AO57" s="26">
        <v>1876</v>
      </c>
      <c r="AP57" s="28">
        <v>48.5</v>
      </c>
      <c r="AQ57" s="28">
        <v>53.4</v>
      </c>
      <c r="AR57" s="130">
        <v>1172</v>
      </c>
      <c r="AS57" s="131"/>
      <c r="AT57" s="131"/>
      <c r="AU57" s="131"/>
      <c r="AV57" s="130">
        <v>1581</v>
      </c>
      <c r="AW57" s="131"/>
      <c r="AX57" s="131"/>
    </row>
    <row r="58" spans="1:45" ht="18" customHeight="1">
      <c r="A58" s="34"/>
      <c r="B58" s="23" t="s">
        <v>39</v>
      </c>
      <c r="C58" s="23"/>
      <c r="D58" s="23"/>
      <c r="E58" s="23"/>
      <c r="F58" s="23"/>
      <c r="G58" s="23"/>
      <c r="H58" s="23"/>
      <c r="I58" s="23" t="s">
        <v>22</v>
      </c>
      <c r="J58" s="23"/>
      <c r="K58" s="23"/>
      <c r="L58" s="23"/>
      <c r="M58" s="23"/>
      <c r="N58" s="23"/>
      <c r="O58" s="34"/>
      <c r="P58" s="23" t="s">
        <v>23</v>
      </c>
      <c r="Q58" s="23"/>
      <c r="R58" s="23"/>
      <c r="S58" s="23"/>
      <c r="T58" s="23"/>
      <c r="U58" s="23"/>
      <c r="V58" s="23"/>
      <c r="W58" s="23" t="s">
        <v>28</v>
      </c>
      <c r="X58" s="23"/>
      <c r="Y58" s="23"/>
      <c r="Z58" s="23"/>
      <c r="AA58" s="23"/>
      <c r="AB58" s="23"/>
      <c r="AC58" s="23"/>
      <c r="AD58" s="23" t="s">
        <v>29</v>
      </c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</row>
    <row r="59" spans="1:45" ht="18" customHeight="1">
      <c r="A59" s="34"/>
      <c r="B59" s="31" t="s">
        <v>65</v>
      </c>
      <c r="C59" s="31"/>
      <c r="D59" s="31"/>
      <c r="E59" s="31"/>
      <c r="F59" s="31"/>
      <c r="G59" s="33"/>
      <c r="H59" s="33"/>
      <c r="I59" s="34" t="s">
        <v>30</v>
      </c>
      <c r="J59" s="31"/>
      <c r="K59" s="31"/>
      <c r="L59" s="53"/>
      <c r="M59" s="53"/>
      <c r="N59" s="33"/>
      <c r="O59" s="33"/>
      <c r="P59" s="34" t="s">
        <v>38</v>
      </c>
      <c r="Q59" s="34"/>
      <c r="R59" s="34"/>
      <c r="S59" s="34"/>
      <c r="T59" s="34"/>
      <c r="U59" s="34"/>
      <c r="V59" s="34"/>
      <c r="W59" s="34" t="s">
        <v>36</v>
      </c>
      <c r="X59" s="34"/>
      <c r="Y59" s="34"/>
      <c r="Z59" s="34"/>
      <c r="AA59" s="34"/>
      <c r="AB59" s="34"/>
      <c r="AC59" s="34"/>
      <c r="AD59" s="34" t="s">
        <v>36</v>
      </c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</row>
    <row r="60" spans="1:52" ht="18" customHeight="1">
      <c r="A60" s="23" t="s">
        <v>37</v>
      </c>
      <c r="B60" s="23"/>
      <c r="C60" s="23"/>
      <c r="D60" s="23"/>
      <c r="E60" s="23"/>
      <c r="F60" s="23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53"/>
      <c r="AA60" s="53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</row>
    <row r="61" spans="1:52" ht="18" customHeight="1">
      <c r="A61" s="23" t="s">
        <v>24</v>
      </c>
      <c r="B61" s="23"/>
      <c r="C61" s="23"/>
      <c r="D61" s="23"/>
      <c r="E61" s="23"/>
      <c r="F61" s="23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53"/>
      <c r="AA61" s="53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</row>
  </sheetData>
  <sheetProtection/>
  <mergeCells count="101">
    <mergeCell ref="A2:AX2"/>
    <mergeCell ref="A4:AX4"/>
    <mergeCell ref="W7:AC7"/>
    <mergeCell ref="AD7:AJ7"/>
    <mergeCell ref="AK7:AQ7"/>
    <mergeCell ref="I7:O7"/>
    <mergeCell ref="AD8:AF8"/>
    <mergeCell ref="N8:O8"/>
    <mergeCell ref="A6:A9"/>
    <mergeCell ref="B6:AQ6"/>
    <mergeCell ref="B8:D8"/>
    <mergeCell ref="AV55:AX55"/>
    <mergeCell ref="AV56:AX56"/>
    <mergeCell ref="AV57:AX57"/>
    <mergeCell ref="AR55:AU55"/>
    <mergeCell ref="AR56:AU56"/>
    <mergeCell ref="AR57:AU57"/>
    <mergeCell ref="AV50:AX50"/>
    <mergeCell ref="AV51:AX51"/>
    <mergeCell ref="AV52:AX52"/>
    <mergeCell ref="AV54:AX54"/>
    <mergeCell ref="AV45:AX45"/>
    <mergeCell ref="AV46:AX46"/>
    <mergeCell ref="AV47:AX47"/>
    <mergeCell ref="AV49:AX49"/>
    <mergeCell ref="AV41:AX41"/>
    <mergeCell ref="AV42:AX42"/>
    <mergeCell ref="AV43:AX43"/>
    <mergeCell ref="AV44:AX44"/>
    <mergeCell ref="AV38:AX38"/>
    <mergeCell ref="AV39:AX39"/>
    <mergeCell ref="AV40:AX40"/>
    <mergeCell ref="AR54:AU54"/>
    <mergeCell ref="AR49:AU49"/>
    <mergeCell ref="AR52:AU52"/>
    <mergeCell ref="AR44:AU44"/>
    <mergeCell ref="AR47:AU47"/>
    <mergeCell ref="AR50:AU50"/>
    <mergeCell ref="AR51:AU51"/>
    <mergeCell ref="AR45:AU45"/>
    <mergeCell ref="AR46:AU46"/>
    <mergeCell ref="AR43:AU43"/>
    <mergeCell ref="AR35:AU35"/>
    <mergeCell ref="AR39:AU39"/>
    <mergeCell ref="AR36:AU36"/>
    <mergeCell ref="AR37:AU37"/>
    <mergeCell ref="AR41:AU41"/>
    <mergeCell ref="AR42:AU42"/>
    <mergeCell ref="AR38:AU38"/>
    <mergeCell ref="AR40:AU40"/>
    <mergeCell ref="B9:D9"/>
    <mergeCell ref="B7:H7"/>
    <mergeCell ref="G8:H8"/>
    <mergeCell ref="I8:K8"/>
    <mergeCell ref="P7:V7"/>
    <mergeCell ref="AI8:AJ8"/>
    <mergeCell ref="AD9:AF9"/>
    <mergeCell ref="P9:R9"/>
    <mergeCell ref="W8:Y8"/>
    <mergeCell ref="U8:V8"/>
    <mergeCell ref="P8:R8"/>
    <mergeCell ref="W9:Y9"/>
    <mergeCell ref="AR7:AX7"/>
    <mergeCell ref="AR8:AT8"/>
    <mergeCell ref="AW8:AX8"/>
    <mergeCell ref="AR9:AT9"/>
    <mergeCell ref="AK8:AM8"/>
    <mergeCell ref="AP8:AQ8"/>
    <mergeCell ref="AK9:AM9"/>
    <mergeCell ref="AP36:AQ36"/>
    <mergeCell ref="W37:Y37"/>
    <mergeCell ref="AK35:AQ35"/>
    <mergeCell ref="AB8:AC8"/>
    <mergeCell ref="AR34:AX34"/>
    <mergeCell ref="AV37:AX37"/>
    <mergeCell ref="B35:H35"/>
    <mergeCell ref="I35:O35"/>
    <mergeCell ref="P35:V35"/>
    <mergeCell ref="W35:AC35"/>
    <mergeCell ref="AD35:AJ35"/>
    <mergeCell ref="AV36:AX36"/>
    <mergeCell ref="AV35:AX35"/>
    <mergeCell ref="I37:K37"/>
    <mergeCell ref="I36:K36"/>
    <mergeCell ref="N36:O36"/>
    <mergeCell ref="P37:R37"/>
    <mergeCell ref="G36:H36"/>
    <mergeCell ref="AK37:AM37"/>
    <mergeCell ref="P36:R36"/>
    <mergeCell ref="W36:Y36"/>
    <mergeCell ref="AB36:AC36"/>
    <mergeCell ref="I9:K9"/>
    <mergeCell ref="B37:D37"/>
    <mergeCell ref="A34:A37"/>
    <mergeCell ref="B34:AQ34"/>
    <mergeCell ref="B36:D36"/>
    <mergeCell ref="AK36:AM36"/>
    <mergeCell ref="AD36:AF36"/>
    <mergeCell ref="AI36:AJ36"/>
    <mergeCell ref="AD37:AF37"/>
    <mergeCell ref="U36:V36"/>
  </mergeCells>
  <printOptions horizontalCentered="1" verticalCentered="1"/>
  <pageMargins left="0.5118110236220472" right="0.31496062992125984" top="0.5118110236220472" bottom="0.31496062992125984" header="0" footer="0"/>
  <pageSetup horizontalDpi="300" verticalDpi="300" orientation="landscape" paperSize="8" scale="55" r:id="rId1"/>
  <colBreaks count="1" manualBreakCount="1">
    <brk id="5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50"/>
  <sheetViews>
    <sheetView zoomScalePageLayoutView="0" workbookViewId="0" topLeftCell="A31">
      <selection activeCell="A41" sqref="A41:C41"/>
    </sheetView>
  </sheetViews>
  <sheetFormatPr defaultColWidth="8.796875" defaultRowHeight="26.25" customHeight="1"/>
  <cols>
    <col min="1" max="1" width="3.69921875" style="0" customWidth="1"/>
    <col min="2" max="2" width="12.5" style="0" customWidth="1"/>
    <col min="3" max="3" width="5" style="0" customWidth="1"/>
    <col min="4" max="8" width="10.59765625" style="0" customWidth="1"/>
    <col min="9" max="9" width="2.5" style="0" customWidth="1"/>
    <col min="10" max="10" width="12.5" style="0" customWidth="1"/>
    <col min="11" max="11" width="5" style="0" customWidth="1"/>
    <col min="12" max="16" width="10.59765625" style="0" customWidth="1"/>
    <col min="17" max="18" width="10" style="0" customWidth="1"/>
    <col min="19" max="19" width="3.69921875" style="0" customWidth="1"/>
    <col min="20" max="20" width="3.8984375" style="0" customWidth="1"/>
    <col min="21" max="21" width="16.19921875" style="0" customWidth="1"/>
    <col min="22" max="32" width="10.59765625" style="0" customWidth="1"/>
    <col min="33" max="16384" width="12.5" style="0" customWidth="1"/>
  </cols>
  <sheetData>
    <row r="1" spans="1:32" ht="26.25" customHeight="1">
      <c r="A1" s="135" t="s">
        <v>69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6"/>
      <c r="P1" s="136"/>
      <c r="S1" s="233" t="s">
        <v>144</v>
      </c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</row>
    <row r="2" spans="1:32" ht="26.25" customHeight="1">
      <c r="A2" s="137" t="s">
        <v>70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8"/>
      <c r="P2" s="138"/>
      <c r="S2" s="234" t="s">
        <v>145</v>
      </c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</row>
    <row r="3" spans="1:32" ht="26.25" customHeight="1" thickBot="1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39"/>
      <c r="P3" s="141" t="s">
        <v>71</v>
      </c>
      <c r="S3" s="140"/>
      <c r="T3" s="140"/>
      <c r="U3" s="140"/>
      <c r="V3" s="140"/>
      <c r="W3" s="140"/>
      <c r="X3" s="140"/>
      <c r="Y3" s="140"/>
      <c r="Z3" s="140"/>
      <c r="AA3" s="140"/>
      <c r="AB3" s="139"/>
      <c r="AC3" s="139"/>
      <c r="AD3" s="139"/>
      <c r="AE3" s="139"/>
      <c r="AF3" s="141" t="s">
        <v>146</v>
      </c>
    </row>
    <row r="4" spans="1:32" ht="26.25" customHeight="1">
      <c r="A4" s="142" t="s">
        <v>72</v>
      </c>
      <c r="B4" s="142"/>
      <c r="C4" s="143"/>
      <c r="D4" s="144" t="s">
        <v>73</v>
      </c>
      <c r="E4" s="98"/>
      <c r="F4" s="98"/>
      <c r="G4" s="144" t="s">
        <v>74</v>
      </c>
      <c r="H4" s="145"/>
      <c r="I4" s="146" t="s">
        <v>72</v>
      </c>
      <c r="J4" s="147"/>
      <c r="K4" s="148"/>
      <c r="L4" s="144" t="s">
        <v>73</v>
      </c>
      <c r="M4" s="98"/>
      <c r="N4" s="98"/>
      <c r="O4" s="144" t="s">
        <v>74</v>
      </c>
      <c r="P4" s="149"/>
      <c r="S4" s="235" t="s">
        <v>147</v>
      </c>
      <c r="T4" s="236"/>
      <c r="U4" s="237"/>
      <c r="V4" s="238" t="s">
        <v>148</v>
      </c>
      <c r="W4" s="144" t="s">
        <v>149</v>
      </c>
      <c r="X4" s="149"/>
      <c r="Y4" s="239"/>
      <c r="Z4" s="144" t="s">
        <v>150</v>
      </c>
      <c r="AA4" s="149"/>
      <c r="AB4" s="149"/>
      <c r="AC4" s="144" t="s">
        <v>151</v>
      </c>
      <c r="AD4" s="142"/>
      <c r="AE4" s="149"/>
      <c r="AF4" s="149"/>
    </row>
    <row r="5" spans="1:32" ht="26.25" customHeight="1">
      <c r="A5" s="150"/>
      <c r="B5" s="150"/>
      <c r="C5" s="151"/>
      <c r="D5" s="152" t="s">
        <v>75</v>
      </c>
      <c r="E5" s="153"/>
      <c r="F5" s="153"/>
      <c r="G5" s="154" t="s">
        <v>76</v>
      </c>
      <c r="H5" s="155" t="s">
        <v>77</v>
      </c>
      <c r="I5" s="156"/>
      <c r="J5" s="150"/>
      <c r="K5" s="151"/>
      <c r="L5" s="152" t="s">
        <v>75</v>
      </c>
      <c r="M5" s="153"/>
      <c r="N5" s="153"/>
      <c r="O5" s="154" t="s">
        <v>76</v>
      </c>
      <c r="P5" s="157" t="s">
        <v>77</v>
      </c>
      <c r="S5" s="240"/>
      <c r="T5" s="240"/>
      <c r="U5" s="96"/>
      <c r="V5" s="241"/>
      <c r="W5" s="158" t="s">
        <v>152</v>
      </c>
      <c r="X5" s="65" t="s">
        <v>153</v>
      </c>
      <c r="Y5" s="158" t="s">
        <v>154</v>
      </c>
      <c r="Z5" s="65" t="s">
        <v>152</v>
      </c>
      <c r="AA5" s="158" t="s">
        <v>155</v>
      </c>
      <c r="AB5" s="158" t="s">
        <v>156</v>
      </c>
      <c r="AC5" s="158" t="s">
        <v>152</v>
      </c>
      <c r="AD5" s="158" t="s">
        <v>157</v>
      </c>
      <c r="AE5" s="242" t="s">
        <v>158</v>
      </c>
      <c r="AF5" s="243" t="s">
        <v>159</v>
      </c>
    </row>
    <row r="6" spans="1:32" ht="26.25" customHeight="1">
      <c r="A6" s="108"/>
      <c r="B6" s="108"/>
      <c r="C6" s="125"/>
      <c r="D6" s="158" t="s">
        <v>78</v>
      </c>
      <c r="E6" s="158" t="s">
        <v>79</v>
      </c>
      <c r="F6" s="158" t="s">
        <v>80</v>
      </c>
      <c r="G6" s="159"/>
      <c r="H6" s="160"/>
      <c r="I6" s="161"/>
      <c r="J6" s="108"/>
      <c r="K6" s="125"/>
      <c r="L6" s="158" t="s">
        <v>78</v>
      </c>
      <c r="M6" s="158" t="s">
        <v>79</v>
      </c>
      <c r="N6" s="158" t="s">
        <v>80</v>
      </c>
      <c r="O6" s="159"/>
      <c r="P6" s="162"/>
      <c r="S6" s="169" t="s">
        <v>160</v>
      </c>
      <c r="T6" s="169"/>
      <c r="U6" s="170"/>
      <c r="V6" s="244"/>
      <c r="W6" s="231"/>
      <c r="X6" s="231"/>
      <c r="Y6" s="231"/>
      <c r="Z6" s="231"/>
      <c r="AA6" s="231"/>
      <c r="AB6" s="231"/>
      <c r="AC6" s="231"/>
      <c r="AD6" s="231"/>
      <c r="AE6" s="231"/>
      <c r="AF6" s="231"/>
    </row>
    <row r="7" spans="1:32" ht="26.25" customHeight="1">
      <c r="A7" s="163" t="s">
        <v>52</v>
      </c>
      <c r="B7" s="163"/>
      <c r="C7" s="164"/>
      <c r="D7" s="165">
        <f>SUM(E7:F7)</f>
        <v>72178</v>
      </c>
      <c r="E7" s="166">
        <v>45071</v>
      </c>
      <c r="F7" s="166">
        <v>27107</v>
      </c>
      <c r="G7" s="69">
        <v>463</v>
      </c>
      <c r="H7" s="167">
        <v>1361</v>
      </c>
      <c r="I7" s="168"/>
      <c r="J7" s="169" t="s">
        <v>81</v>
      </c>
      <c r="K7" s="170"/>
      <c r="L7" s="171">
        <f>SUM(L8:L17)</f>
        <v>11546</v>
      </c>
      <c r="M7" s="172">
        <f>SUM(M8:M17)</f>
        <v>8430</v>
      </c>
      <c r="N7" s="172">
        <f>SUM(N8:N17)</f>
        <v>3116</v>
      </c>
      <c r="O7" s="173" t="s">
        <v>21</v>
      </c>
      <c r="P7" s="173" t="s">
        <v>21</v>
      </c>
      <c r="S7" s="36"/>
      <c r="T7" s="245" t="s">
        <v>161</v>
      </c>
      <c r="U7" s="246"/>
      <c r="V7" s="247">
        <f>SUM(W7,Z7,AC7)</f>
        <v>2890</v>
      </c>
      <c r="W7" s="248">
        <f>SUM(X7:Y7)</f>
        <v>692</v>
      </c>
      <c r="X7" s="248">
        <v>197.3</v>
      </c>
      <c r="Y7" s="248">
        <v>494.7</v>
      </c>
      <c r="Z7" s="248">
        <f>SUM(AA7:AB7)</f>
        <v>2041.1</v>
      </c>
      <c r="AA7" s="248">
        <v>1038.3</v>
      </c>
      <c r="AB7" s="248">
        <v>1002.8</v>
      </c>
      <c r="AC7" s="248">
        <f>SUM(AD7:AF7)</f>
        <v>156.9</v>
      </c>
      <c r="AD7" s="248">
        <v>67</v>
      </c>
      <c r="AE7" s="248" t="s">
        <v>21</v>
      </c>
      <c r="AF7" s="248">
        <v>89.9</v>
      </c>
    </row>
    <row r="8" spans="1:32" ht="26.25" customHeight="1">
      <c r="A8" s="174" t="s">
        <v>53</v>
      </c>
      <c r="B8" s="150"/>
      <c r="C8" s="151"/>
      <c r="D8" s="175">
        <f>SUM(E8:F8)</f>
        <v>70567</v>
      </c>
      <c r="E8" s="176">
        <v>44339</v>
      </c>
      <c r="F8" s="176">
        <v>26228</v>
      </c>
      <c r="G8" s="67">
        <v>448</v>
      </c>
      <c r="H8" s="177">
        <v>1212</v>
      </c>
      <c r="I8" s="178"/>
      <c r="J8" s="179" t="s">
        <v>82</v>
      </c>
      <c r="K8" s="180" t="s">
        <v>83</v>
      </c>
      <c r="L8" s="175">
        <f aca="true" t="shared" si="0" ref="L8:L17">SUM(M8:N8)</f>
        <v>666</v>
      </c>
      <c r="M8" s="181">
        <v>522</v>
      </c>
      <c r="N8" s="176">
        <v>144</v>
      </c>
      <c r="O8" s="141" t="s">
        <v>21</v>
      </c>
      <c r="P8" s="141" t="s">
        <v>21</v>
      </c>
      <c r="S8" s="36"/>
      <c r="T8" s="174" t="s">
        <v>162</v>
      </c>
      <c r="U8" s="151"/>
      <c r="V8" s="247">
        <f>SUM(W8,Z8,AC8)</f>
        <v>2893.3</v>
      </c>
      <c r="W8" s="248">
        <v>695.9</v>
      </c>
      <c r="X8" s="248">
        <v>201.1</v>
      </c>
      <c r="Y8" s="248">
        <v>494.7</v>
      </c>
      <c r="Z8" s="248">
        <f aca="true" t="shared" si="1" ref="Z8:Z46">SUM(AA8:AB8)</f>
        <v>2040.5</v>
      </c>
      <c r="AA8" s="248">
        <v>1035.3</v>
      </c>
      <c r="AB8" s="248">
        <v>1005.2</v>
      </c>
      <c r="AC8" s="248">
        <f aca="true" t="shared" si="2" ref="AC8:AC34">SUM(AD8:AF8)</f>
        <v>156.9</v>
      </c>
      <c r="AD8" s="248">
        <v>67</v>
      </c>
      <c r="AE8" s="248" t="s">
        <v>21</v>
      </c>
      <c r="AF8" s="248">
        <v>89.9</v>
      </c>
    </row>
    <row r="9" spans="1:32" ht="26.25" customHeight="1">
      <c r="A9" s="174" t="s">
        <v>54</v>
      </c>
      <c r="B9" s="150"/>
      <c r="C9" s="151"/>
      <c r="D9" s="175">
        <f>SUM(E9:F9)</f>
        <v>68386</v>
      </c>
      <c r="E9" s="176">
        <v>43174</v>
      </c>
      <c r="F9" s="176">
        <v>25212</v>
      </c>
      <c r="G9" s="67">
        <v>437</v>
      </c>
      <c r="H9" s="177">
        <v>1168</v>
      </c>
      <c r="I9" s="182"/>
      <c r="J9" s="179" t="s">
        <v>84</v>
      </c>
      <c r="K9" s="180" t="s">
        <v>83</v>
      </c>
      <c r="L9" s="175">
        <f t="shared" si="0"/>
        <v>1425</v>
      </c>
      <c r="M9" s="181">
        <v>1174</v>
      </c>
      <c r="N9" s="176">
        <v>251</v>
      </c>
      <c r="O9" s="141" t="s">
        <v>21</v>
      </c>
      <c r="P9" s="141" t="s">
        <v>21</v>
      </c>
      <c r="S9" s="36"/>
      <c r="T9" s="174" t="s">
        <v>163</v>
      </c>
      <c r="U9" s="151"/>
      <c r="V9" s="247">
        <f aca="true" t="shared" si="3" ref="V9:V35">SUM(W9,Z9,AC9)</f>
        <v>2813</v>
      </c>
      <c r="W9" s="248">
        <f aca="true" t="shared" si="4" ref="W9:W46">SUM(X9:Y9)</f>
        <v>697.1</v>
      </c>
      <c r="X9" s="248">
        <v>202</v>
      </c>
      <c r="Y9" s="248">
        <v>495.1</v>
      </c>
      <c r="Z9" s="248">
        <f t="shared" si="1"/>
        <v>1955.1</v>
      </c>
      <c r="AA9" s="248">
        <v>947.8</v>
      </c>
      <c r="AB9" s="248">
        <v>1007.3</v>
      </c>
      <c r="AC9" s="248">
        <f t="shared" si="2"/>
        <v>160.8</v>
      </c>
      <c r="AD9" s="248">
        <v>67</v>
      </c>
      <c r="AE9" s="248">
        <v>6.3</v>
      </c>
      <c r="AF9" s="248">
        <v>87.5</v>
      </c>
    </row>
    <row r="10" spans="1:32" ht="26.25" customHeight="1">
      <c r="A10" s="174" t="s">
        <v>85</v>
      </c>
      <c r="B10" s="150"/>
      <c r="C10" s="151"/>
      <c r="D10" s="175">
        <f>SUM(E10:F10)</f>
        <v>66432</v>
      </c>
      <c r="E10" s="176">
        <v>42046</v>
      </c>
      <c r="F10" s="176">
        <v>24386</v>
      </c>
      <c r="G10" s="67">
        <v>402</v>
      </c>
      <c r="H10" s="177">
        <v>1207</v>
      </c>
      <c r="I10" s="183"/>
      <c r="J10" s="179" t="s">
        <v>86</v>
      </c>
      <c r="K10" s="180" t="s">
        <v>83</v>
      </c>
      <c r="L10" s="175">
        <f t="shared" si="0"/>
        <v>771</v>
      </c>
      <c r="M10" s="181">
        <v>605</v>
      </c>
      <c r="N10" s="176">
        <v>166</v>
      </c>
      <c r="O10" s="141" t="s">
        <v>21</v>
      </c>
      <c r="P10" s="141" t="s">
        <v>21</v>
      </c>
      <c r="S10" s="36"/>
      <c r="T10" s="174" t="s">
        <v>164</v>
      </c>
      <c r="U10" s="151"/>
      <c r="V10" s="247">
        <f t="shared" si="3"/>
        <v>2850.6000000000004</v>
      </c>
      <c r="W10" s="248">
        <f t="shared" si="4"/>
        <v>713.8</v>
      </c>
      <c r="X10" s="248">
        <v>202</v>
      </c>
      <c r="Y10" s="248">
        <v>511.8</v>
      </c>
      <c r="Z10" s="248">
        <f t="shared" si="1"/>
        <v>1976</v>
      </c>
      <c r="AA10" s="248">
        <v>954</v>
      </c>
      <c r="AB10" s="248">
        <v>1022</v>
      </c>
      <c r="AC10" s="248">
        <f t="shared" si="2"/>
        <v>160.8</v>
      </c>
      <c r="AD10" s="248">
        <v>67</v>
      </c>
      <c r="AE10" s="248">
        <v>6.3</v>
      </c>
      <c r="AF10" s="248">
        <v>87.5</v>
      </c>
    </row>
    <row r="11" spans="1:32" ht="26.25" customHeight="1">
      <c r="A11" s="184" t="s">
        <v>56</v>
      </c>
      <c r="B11" s="185"/>
      <c r="C11" s="186"/>
      <c r="D11" s="187">
        <f>SUM(D14,L19)</f>
        <v>63948</v>
      </c>
      <c r="E11" s="188">
        <f>SUM(E14,M19)</f>
        <v>40511</v>
      </c>
      <c r="F11" s="188">
        <f>SUM(F14,N19)</f>
        <v>23437</v>
      </c>
      <c r="G11" s="188">
        <f>SUM(G14,O19)</f>
        <v>396</v>
      </c>
      <c r="H11" s="189">
        <f>SUM(H14,P19)</f>
        <v>1134</v>
      </c>
      <c r="I11" s="183"/>
      <c r="J11" s="179" t="s">
        <v>87</v>
      </c>
      <c r="K11" s="180" t="s">
        <v>83</v>
      </c>
      <c r="L11" s="175">
        <f t="shared" si="0"/>
        <v>608</v>
      </c>
      <c r="M11" s="176">
        <v>495</v>
      </c>
      <c r="N11" s="176">
        <v>113</v>
      </c>
      <c r="O11" s="141" t="s">
        <v>21</v>
      </c>
      <c r="P11" s="141" t="s">
        <v>21</v>
      </c>
      <c r="S11" s="200"/>
      <c r="T11" s="184" t="s">
        <v>165</v>
      </c>
      <c r="U11" s="186"/>
      <c r="V11" s="249">
        <f>SUM(V13:V15)</f>
        <v>2852.7</v>
      </c>
      <c r="W11" s="250">
        <f aca="true" t="shared" si="5" ref="W11:AF11">SUM(W13:W15)</f>
        <v>715.5</v>
      </c>
      <c r="X11" s="250">
        <f t="shared" si="5"/>
        <v>202</v>
      </c>
      <c r="Y11" s="250">
        <f t="shared" si="5"/>
        <v>513.5</v>
      </c>
      <c r="Z11" s="250">
        <f t="shared" si="5"/>
        <v>1976.4</v>
      </c>
      <c r="AA11" s="250">
        <f t="shared" si="5"/>
        <v>953.0999999999999</v>
      </c>
      <c r="AB11" s="250">
        <f t="shared" si="5"/>
        <v>1023.3000000000001</v>
      </c>
      <c r="AC11" s="250">
        <f t="shared" si="5"/>
        <v>160.79999999999998</v>
      </c>
      <c r="AD11" s="250">
        <f t="shared" si="5"/>
        <v>67</v>
      </c>
      <c r="AE11" s="250">
        <f t="shared" si="5"/>
        <v>6.3</v>
      </c>
      <c r="AF11" s="250">
        <f t="shared" si="5"/>
        <v>87.5</v>
      </c>
    </row>
    <row r="12" spans="1:32" ht="26.25" customHeight="1">
      <c r="A12" s="190"/>
      <c r="B12" s="190"/>
      <c r="C12" s="191"/>
      <c r="D12" s="187"/>
      <c r="E12" s="188"/>
      <c r="F12" s="188"/>
      <c r="G12" s="55"/>
      <c r="H12" s="192"/>
      <c r="I12" s="182"/>
      <c r="J12" s="179" t="s">
        <v>88</v>
      </c>
      <c r="K12" s="193"/>
      <c r="L12" s="175">
        <f t="shared" si="0"/>
        <v>1693</v>
      </c>
      <c r="M12" s="181">
        <v>1181</v>
      </c>
      <c r="N12" s="176">
        <v>512</v>
      </c>
      <c r="O12" s="141" t="s">
        <v>21</v>
      </c>
      <c r="P12" s="141" t="s">
        <v>21</v>
      </c>
      <c r="S12" s="251"/>
      <c r="T12" s="200"/>
      <c r="U12" s="193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</row>
    <row r="13" spans="1:32" ht="26.25" customHeight="1">
      <c r="A13" s="194" t="s">
        <v>89</v>
      </c>
      <c r="B13" s="195"/>
      <c r="C13" s="196"/>
      <c r="D13" s="187"/>
      <c r="E13" s="188"/>
      <c r="F13" s="188"/>
      <c r="G13" s="55"/>
      <c r="H13" s="192"/>
      <c r="I13" s="183"/>
      <c r="J13" s="179" t="s">
        <v>90</v>
      </c>
      <c r="K13" s="180" t="s">
        <v>83</v>
      </c>
      <c r="L13" s="175">
        <f t="shared" si="0"/>
        <v>706</v>
      </c>
      <c r="M13" s="181">
        <v>593</v>
      </c>
      <c r="N13" s="176">
        <v>113</v>
      </c>
      <c r="O13" s="141" t="s">
        <v>21</v>
      </c>
      <c r="P13" s="141" t="s">
        <v>21</v>
      </c>
      <c r="S13" s="200"/>
      <c r="T13" s="252" t="s">
        <v>166</v>
      </c>
      <c r="U13" s="253"/>
      <c r="V13" s="254">
        <f t="shared" si="3"/>
        <v>281.29999999999995</v>
      </c>
      <c r="W13" s="255">
        <f t="shared" si="4"/>
        <v>113.6</v>
      </c>
      <c r="X13" s="256">
        <v>4.3</v>
      </c>
      <c r="Y13" s="256">
        <v>109.3</v>
      </c>
      <c r="Z13" s="255">
        <f t="shared" si="1"/>
        <v>165.8</v>
      </c>
      <c r="AA13" s="256">
        <v>93.3</v>
      </c>
      <c r="AB13" s="257">
        <v>72.5</v>
      </c>
      <c r="AC13" s="255">
        <f t="shared" si="2"/>
        <v>1.9</v>
      </c>
      <c r="AD13" s="255" t="s">
        <v>21</v>
      </c>
      <c r="AE13" s="255" t="s">
        <v>21</v>
      </c>
      <c r="AF13" s="255">
        <v>1.9</v>
      </c>
    </row>
    <row r="14" spans="1:32" ht="26.25" customHeight="1">
      <c r="A14" s="195"/>
      <c r="B14" s="195"/>
      <c r="C14" s="196" t="s">
        <v>78</v>
      </c>
      <c r="D14" s="187">
        <f>SUM(D16,L7)</f>
        <v>58376</v>
      </c>
      <c r="E14" s="188">
        <f>SUM(E16,M7)</f>
        <v>36722</v>
      </c>
      <c r="F14" s="188">
        <f>SUM(F16,N7)</f>
        <v>21654</v>
      </c>
      <c r="G14" s="188">
        <f>SUM(G16,O7)</f>
        <v>396</v>
      </c>
      <c r="H14" s="189">
        <f>SUM(H16,P7)</f>
        <v>1134</v>
      </c>
      <c r="I14" s="183"/>
      <c r="J14" s="179" t="s">
        <v>91</v>
      </c>
      <c r="K14" s="180" t="s">
        <v>83</v>
      </c>
      <c r="L14" s="175">
        <f t="shared" si="0"/>
        <v>357</v>
      </c>
      <c r="M14" s="176">
        <v>259</v>
      </c>
      <c r="N14" s="176">
        <v>98</v>
      </c>
      <c r="O14" s="141" t="s">
        <v>21</v>
      </c>
      <c r="P14" s="141" t="s">
        <v>21</v>
      </c>
      <c r="S14" s="225"/>
      <c r="T14" s="225"/>
      <c r="U14" s="258"/>
      <c r="V14" s="209"/>
      <c r="W14" s="209"/>
      <c r="X14" s="209"/>
      <c r="Y14" s="209"/>
      <c r="Z14" s="209"/>
      <c r="AA14" s="209"/>
      <c r="AB14" s="209"/>
      <c r="AC14" s="209"/>
      <c r="AD14" s="209"/>
      <c r="AE14" s="259"/>
      <c r="AF14" s="259"/>
    </row>
    <row r="15" spans="1:32" ht="26.25" customHeight="1">
      <c r="A15" s="197"/>
      <c r="B15" s="197"/>
      <c r="C15" s="198"/>
      <c r="D15" s="187"/>
      <c r="E15" s="188"/>
      <c r="F15" s="188"/>
      <c r="G15" s="55"/>
      <c r="H15" s="192"/>
      <c r="I15" s="182"/>
      <c r="J15" s="179" t="s">
        <v>92</v>
      </c>
      <c r="K15" s="180"/>
      <c r="L15" s="175">
        <f t="shared" si="0"/>
        <v>1476</v>
      </c>
      <c r="M15" s="176">
        <v>888</v>
      </c>
      <c r="N15" s="176">
        <v>588</v>
      </c>
      <c r="O15" s="141" t="s">
        <v>21</v>
      </c>
      <c r="P15" s="141" t="s">
        <v>21</v>
      </c>
      <c r="S15" s="252" t="s">
        <v>167</v>
      </c>
      <c r="T15" s="260"/>
      <c r="U15" s="253"/>
      <c r="V15" s="254">
        <f>SUM(V17:V19)</f>
        <v>2571.4</v>
      </c>
      <c r="W15" s="255">
        <f aca="true" t="shared" si="6" ref="W15:AF15">SUM(W17:W19)</f>
        <v>601.9</v>
      </c>
      <c r="X15" s="255">
        <f t="shared" si="6"/>
        <v>197.7</v>
      </c>
      <c r="Y15" s="255">
        <f t="shared" si="6"/>
        <v>404.20000000000005</v>
      </c>
      <c r="Z15" s="255">
        <f t="shared" si="6"/>
        <v>1810.6000000000001</v>
      </c>
      <c r="AA15" s="255">
        <f t="shared" si="6"/>
        <v>859.8</v>
      </c>
      <c r="AB15" s="255">
        <f t="shared" si="6"/>
        <v>950.8000000000001</v>
      </c>
      <c r="AC15" s="255">
        <f t="shared" si="6"/>
        <v>158.89999999999998</v>
      </c>
      <c r="AD15" s="255">
        <f t="shared" si="6"/>
        <v>67</v>
      </c>
      <c r="AE15" s="255">
        <f t="shared" si="6"/>
        <v>6.3</v>
      </c>
      <c r="AF15" s="255">
        <f t="shared" si="6"/>
        <v>85.6</v>
      </c>
    </row>
    <row r="16" spans="1:32" ht="26.25" customHeight="1">
      <c r="A16" s="199"/>
      <c r="B16" s="190" t="s">
        <v>93</v>
      </c>
      <c r="C16" s="191"/>
      <c r="D16" s="187">
        <f>SUM(D18:D32)</f>
        <v>46830</v>
      </c>
      <c r="E16" s="188">
        <f>SUM(E18:E32)</f>
        <v>28292</v>
      </c>
      <c r="F16" s="188">
        <f>SUM(F18:F32)</f>
        <v>18538</v>
      </c>
      <c r="G16" s="188">
        <f>SUM(G18:G32)</f>
        <v>396</v>
      </c>
      <c r="H16" s="189">
        <f>SUM(H18:H32)</f>
        <v>1134</v>
      </c>
      <c r="I16" s="183"/>
      <c r="J16" s="179" t="s">
        <v>94</v>
      </c>
      <c r="K16" s="193"/>
      <c r="L16" s="175">
        <f t="shared" si="0"/>
        <v>647</v>
      </c>
      <c r="M16" s="176">
        <v>207</v>
      </c>
      <c r="N16" s="176">
        <v>440</v>
      </c>
      <c r="O16" s="141" t="s">
        <v>21</v>
      </c>
      <c r="P16" s="141" t="s">
        <v>21</v>
      </c>
      <c r="S16" s="261" t="s">
        <v>168</v>
      </c>
      <c r="T16" s="262"/>
      <c r="U16" s="258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</row>
    <row r="17" spans="1:32" ht="26.25" customHeight="1">
      <c r="A17" s="200"/>
      <c r="B17" s="200"/>
      <c r="C17" s="193"/>
      <c r="D17" s="175"/>
      <c r="E17" s="176"/>
      <c r="F17" s="176"/>
      <c r="G17" s="201"/>
      <c r="H17" s="202"/>
      <c r="I17" s="183"/>
      <c r="J17" s="179" t="s">
        <v>95</v>
      </c>
      <c r="K17" s="193"/>
      <c r="L17" s="175">
        <f t="shared" si="0"/>
        <v>3197</v>
      </c>
      <c r="M17" s="176">
        <v>2506</v>
      </c>
      <c r="N17" s="176">
        <v>691</v>
      </c>
      <c r="O17" s="141" t="s">
        <v>21</v>
      </c>
      <c r="P17" s="141" t="s">
        <v>21</v>
      </c>
      <c r="S17" s="263"/>
      <c r="T17" s="264" t="s">
        <v>169</v>
      </c>
      <c r="U17" s="253"/>
      <c r="V17" s="247">
        <f t="shared" si="3"/>
        <v>2007.9</v>
      </c>
      <c r="W17" s="248">
        <f t="shared" si="4"/>
        <v>563.8</v>
      </c>
      <c r="X17" s="265">
        <v>197.7</v>
      </c>
      <c r="Y17" s="265">
        <v>366.1</v>
      </c>
      <c r="Z17" s="248">
        <f t="shared" si="1"/>
        <v>1285.2</v>
      </c>
      <c r="AA17" s="265">
        <v>646</v>
      </c>
      <c r="AB17" s="265">
        <v>639.2</v>
      </c>
      <c r="AC17" s="248">
        <f t="shared" si="2"/>
        <v>158.89999999999998</v>
      </c>
      <c r="AD17" s="266">
        <v>67</v>
      </c>
      <c r="AE17" s="209">
        <v>6.3</v>
      </c>
      <c r="AF17" s="209">
        <v>85.6</v>
      </c>
    </row>
    <row r="18" spans="1:32" ht="26.25" customHeight="1">
      <c r="A18" s="200"/>
      <c r="B18" s="179" t="s">
        <v>96</v>
      </c>
      <c r="C18" s="180" t="s">
        <v>83</v>
      </c>
      <c r="D18" s="175">
        <f aca="true" t="shared" si="7" ref="D18:D32">SUM(E18:F18)</f>
        <v>1239</v>
      </c>
      <c r="E18" s="176">
        <v>938</v>
      </c>
      <c r="F18" s="176">
        <v>301</v>
      </c>
      <c r="G18" s="203" t="s">
        <v>97</v>
      </c>
      <c r="H18" s="204" t="s">
        <v>21</v>
      </c>
      <c r="I18" s="205"/>
      <c r="J18" s="179"/>
      <c r="K18" s="206"/>
      <c r="L18" s="207"/>
      <c r="M18" s="208"/>
      <c r="N18" s="209"/>
      <c r="O18" s="200"/>
      <c r="P18" s="200"/>
      <c r="S18" s="263"/>
      <c r="T18" s="267"/>
      <c r="U18" s="193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</row>
    <row r="19" spans="1:32" ht="26.25" customHeight="1">
      <c r="A19" s="200"/>
      <c r="B19" s="179" t="s">
        <v>98</v>
      </c>
      <c r="C19" s="193"/>
      <c r="D19" s="175">
        <f t="shared" si="7"/>
        <v>2464</v>
      </c>
      <c r="E19" s="176">
        <v>840</v>
      </c>
      <c r="F19" s="176">
        <v>1624</v>
      </c>
      <c r="G19" s="203" t="s">
        <v>97</v>
      </c>
      <c r="H19" s="204" t="s">
        <v>21</v>
      </c>
      <c r="I19" s="210" t="s">
        <v>99</v>
      </c>
      <c r="J19" s="190"/>
      <c r="K19" s="191"/>
      <c r="L19" s="187">
        <f>SUM(L20:L32)</f>
        <v>5572</v>
      </c>
      <c r="M19" s="188">
        <f>SUM(M20:M32)</f>
        <v>3789</v>
      </c>
      <c r="N19" s="188">
        <f>SUM(N20:N32)</f>
        <v>1783</v>
      </c>
      <c r="O19" s="211" t="s">
        <v>21</v>
      </c>
      <c r="P19" s="211" t="s">
        <v>21</v>
      </c>
      <c r="S19" s="268"/>
      <c r="T19" s="264" t="s">
        <v>170</v>
      </c>
      <c r="U19" s="253"/>
      <c r="V19" s="254">
        <f t="shared" si="3"/>
        <v>563.5000000000001</v>
      </c>
      <c r="W19" s="255">
        <f t="shared" si="4"/>
        <v>38.1</v>
      </c>
      <c r="X19" s="269" t="s">
        <v>97</v>
      </c>
      <c r="Y19" s="269">
        <v>38.1</v>
      </c>
      <c r="Z19" s="255">
        <f t="shared" si="1"/>
        <v>525.4000000000001</v>
      </c>
      <c r="AA19" s="269">
        <v>213.8</v>
      </c>
      <c r="AB19" s="269">
        <v>311.6</v>
      </c>
      <c r="AC19" s="269" t="s">
        <v>97</v>
      </c>
      <c r="AD19" s="269" t="s">
        <v>97</v>
      </c>
      <c r="AE19" s="269" t="s">
        <v>97</v>
      </c>
      <c r="AF19" s="269" t="s">
        <v>97</v>
      </c>
    </row>
    <row r="20" spans="1:32" ht="26.25" customHeight="1">
      <c r="A20" s="200"/>
      <c r="B20" s="179" t="s">
        <v>100</v>
      </c>
      <c r="C20" s="180" t="s">
        <v>83</v>
      </c>
      <c r="D20" s="175">
        <f t="shared" si="7"/>
        <v>740</v>
      </c>
      <c r="E20" s="176">
        <v>586</v>
      </c>
      <c r="F20" s="176">
        <v>154</v>
      </c>
      <c r="G20" s="203" t="s">
        <v>97</v>
      </c>
      <c r="H20" s="204" t="s">
        <v>21</v>
      </c>
      <c r="I20" s="178"/>
      <c r="J20" s="179" t="s">
        <v>92</v>
      </c>
      <c r="K20" s="193" t="s">
        <v>101</v>
      </c>
      <c r="L20" s="175">
        <f>SUM(M20:N20)</f>
        <v>958</v>
      </c>
      <c r="M20" s="176">
        <v>651</v>
      </c>
      <c r="N20" s="176">
        <v>307</v>
      </c>
      <c r="O20" s="141" t="s">
        <v>21</v>
      </c>
      <c r="P20" s="141" t="s">
        <v>21</v>
      </c>
      <c r="S20" s="270" t="s">
        <v>171</v>
      </c>
      <c r="T20" s="200"/>
      <c r="U20" s="193"/>
      <c r="V20" s="209"/>
      <c r="W20" s="209"/>
      <c r="X20" s="209"/>
      <c r="Y20" s="209"/>
      <c r="Z20" s="209"/>
      <c r="AA20" s="209"/>
      <c r="AB20" s="209"/>
      <c r="AC20" s="209"/>
      <c r="AD20" s="209"/>
      <c r="AE20" s="259"/>
      <c r="AF20" s="259"/>
    </row>
    <row r="21" spans="1:32" ht="26.25" customHeight="1">
      <c r="A21" s="200"/>
      <c r="B21" s="179" t="s">
        <v>102</v>
      </c>
      <c r="C21" s="193"/>
      <c r="D21" s="175">
        <f t="shared" si="7"/>
        <v>1362</v>
      </c>
      <c r="E21" s="176">
        <v>1038</v>
      </c>
      <c r="F21" s="176">
        <v>324</v>
      </c>
      <c r="G21" s="67">
        <v>1</v>
      </c>
      <c r="H21" s="177">
        <v>59</v>
      </c>
      <c r="I21" s="178"/>
      <c r="J21" s="179" t="s">
        <v>94</v>
      </c>
      <c r="K21" s="193" t="s">
        <v>101</v>
      </c>
      <c r="L21" s="175">
        <f>SUM(M21:N21)</f>
        <v>416</v>
      </c>
      <c r="M21" s="176">
        <v>283</v>
      </c>
      <c r="N21" s="176">
        <v>133</v>
      </c>
      <c r="O21" s="141" t="s">
        <v>21</v>
      </c>
      <c r="P21" s="141" t="s">
        <v>21</v>
      </c>
      <c r="S21" s="263"/>
      <c r="T21" s="271" t="s">
        <v>172</v>
      </c>
      <c r="U21" s="246"/>
      <c r="V21" s="247">
        <f t="shared" si="3"/>
        <v>2484.8999999999996</v>
      </c>
      <c r="W21" s="248">
        <f t="shared" si="4"/>
        <v>569</v>
      </c>
      <c r="X21" s="265">
        <v>187.3</v>
      </c>
      <c r="Y21" s="265">
        <v>381.7</v>
      </c>
      <c r="Z21" s="248">
        <f t="shared" si="1"/>
        <v>1776.7</v>
      </c>
      <c r="AA21" s="265">
        <v>839</v>
      </c>
      <c r="AB21" s="265">
        <v>937.7</v>
      </c>
      <c r="AC21" s="248">
        <f t="shared" si="2"/>
        <v>139.2</v>
      </c>
      <c r="AD21" s="265">
        <v>54.4</v>
      </c>
      <c r="AE21" s="209">
        <v>4.1</v>
      </c>
      <c r="AF21" s="209">
        <v>80.7</v>
      </c>
    </row>
    <row r="22" spans="1:32" ht="26.25" customHeight="1">
      <c r="A22" s="200"/>
      <c r="B22" s="179" t="s">
        <v>103</v>
      </c>
      <c r="C22" s="193"/>
      <c r="D22" s="175">
        <f t="shared" si="7"/>
        <v>4044</v>
      </c>
      <c r="E22" s="176">
        <v>2380</v>
      </c>
      <c r="F22" s="176">
        <v>1664</v>
      </c>
      <c r="G22" s="203" t="s">
        <v>97</v>
      </c>
      <c r="H22" s="204" t="s">
        <v>21</v>
      </c>
      <c r="I22" s="178"/>
      <c r="J22" s="179" t="s">
        <v>104</v>
      </c>
      <c r="K22" s="180" t="s">
        <v>83</v>
      </c>
      <c r="L22" s="175">
        <f>SUM(M22:N22)</f>
        <v>282</v>
      </c>
      <c r="M22" s="181">
        <v>192</v>
      </c>
      <c r="N22" s="176">
        <v>90</v>
      </c>
      <c r="O22" s="141" t="s">
        <v>21</v>
      </c>
      <c r="P22" s="141" t="s">
        <v>21</v>
      </c>
      <c r="S22" s="263"/>
      <c r="T22" s="272" t="s">
        <v>173</v>
      </c>
      <c r="U22" s="273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</row>
    <row r="23" spans="1:32" ht="26.25" customHeight="1">
      <c r="A23" s="200"/>
      <c r="B23" s="179" t="s">
        <v>105</v>
      </c>
      <c r="C23" s="193"/>
      <c r="D23" s="175">
        <f t="shared" si="7"/>
        <v>844</v>
      </c>
      <c r="E23" s="176">
        <v>582</v>
      </c>
      <c r="F23" s="176">
        <v>262</v>
      </c>
      <c r="G23" s="203" t="s">
        <v>97</v>
      </c>
      <c r="H23" s="177">
        <v>360</v>
      </c>
      <c r="I23" s="178"/>
      <c r="J23" s="179" t="s">
        <v>106</v>
      </c>
      <c r="K23" s="180" t="s">
        <v>83</v>
      </c>
      <c r="L23" s="175">
        <f>SUM(M23:N23)</f>
        <v>368</v>
      </c>
      <c r="M23" s="181">
        <v>250</v>
      </c>
      <c r="N23" s="176">
        <v>118</v>
      </c>
      <c r="O23" s="141" t="s">
        <v>21</v>
      </c>
      <c r="P23" s="141" t="s">
        <v>21</v>
      </c>
      <c r="S23" s="263"/>
      <c r="T23" s="274"/>
      <c r="U23" s="275" t="s">
        <v>174</v>
      </c>
      <c r="V23" s="212">
        <f t="shared" si="3"/>
        <v>2150</v>
      </c>
      <c r="W23" s="181">
        <f t="shared" si="4"/>
        <v>639</v>
      </c>
      <c r="X23" s="276">
        <v>267</v>
      </c>
      <c r="Y23" s="276">
        <v>372</v>
      </c>
      <c r="Z23" s="181">
        <f t="shared" si="1"/>
        <v>1435</v>
      </c>
      <c r="AA23" s="276">
        <v>708</v>
      </c>
      <c r="AB23" s="276">
        <v>727</v>
      </c>
      <c r="AC23" s="181">
        <f t="shared" si="2"/>
        <v>76</v>
      </c>
      <c r="AD23" s="209">
        <v>28</v>
      </c>
      <c r="AE23" s="209">
        <v>8</v>
      </c>
      <c r="AF23" s="209">
        <v>40</v>
      </c>
    </row>
    <row r="24" spans="1:32" ht="26.25" customHeight="1">
      <c r="A24" s="200"/>
      <c r="B24" s="179" t="s">
        <v>107</v>
      </c>
      <c r="C24" s="180" t="s">
        <v>83</v>
      </c>
      <c r="D24" s="175">
        <f t="shared" si="7"/>
        <v>1026</v>
      </c>
      <c r="E24" s="176">
        <v>731</v>
      </c>
      <c r="F24" s="176">
        <v>295</v>
      </c>
      <c r="G24" s="203" t="s">
        <v>97</v>
      </c>
      <c r="H24" s="204" t="s">
        <v>21</v>
      </c>
      <c r="I24" s="178"/>
      <c r="J24" s="179" t="s">
        <v>108</v>
      </c>
      <c r="K24" s="193"/>
      <c r="L24" s="175">
        <f>SUM(M24:N24)</f>
        <v>504</v>
      </c>
      <c r="M24" s="176">
        <v>343</v>
      </c>
      <c r="N24" s="176">
        <v>161</v>
      </c>
      <c r="O24" s="141" t="s">
        <v>21</v>
      </c>
      <c r="P24" s="141" t="s">
        <v>21</v>
      </c>
      <c r="S24" s="263"/>
      <c r="T24" s="274"/>
      <c r="U24" s="277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</row>
    <row r="25" spans="1:32" ht="26.25" customHeight="1">
      <c r="A25" s="200"/>
      <c r="B25" s="179" t="s">
        <v>109</v>
      </c>
      <c r="C25" s="180" t="s">
        <v>83</v>
      </c>
      <c r="D25" s="175">
        <f t="shared" si="7"/>
        <v>1237</v>
      </c>
      <c r="E25" s="176">
        <v>1001</v>
      </c>
      <c r="F25" s="176">
        <v>236</v>
      </c>
      <c r="G25" s="203" t="s">
        <v>97</v>
      </c>
      <c r="H25" s="204" t="s">
        <v>21</v>
      </c>
      <c r="I25" s="178"/>
      <c r="J25" s="179" t="s">
        <v>110</v>
      </c>
      <c r="K25" s="180"/>
      <c r="L25" s="212" t="s">
        <v>21</v>
      </c>
      <c r="M25" s="213" t="s">
        <v>111</v>
      </c>
      <c r="N25" s="214"/>
      <c r="O25" s="141" t="s">
        <v>21</v>
      </c>
      <c r="P25" s="141" t="s">
        <v>21</v>
      </c>
      <c r="S25" s="263"/>
      <c r="T25" s="278"/>
      <c r="U25" s="279" t="s">
        <v>175</v>
      </c>
      <c r="V25" s="247">
        <f t="shared" si="3"/>
        <v>62.099999999999994</v>
      </c>
      <c r="W25" s="248">
        <f t="shared" si="4"/>
        <v>18.799999999999997</v>
      </c>
      <c r="X25" s="265">
        <v>9.7</v>
      </c>
      <c r="Y25" s="265">
        <v>9.1</v>
      </c>
      <c r="Z25" s="248">
        <f t="shared" si="1"/>
        <v>25.6</v>
      </c>
      <c r="AA25" s="265">
        <v>15.1</v>
      </c>
      <c r="AB25" s="265">
        <v>10.5</v>
      </c>
      <c r="AC25" s="248">
        <f t="shared" si="2"/>
        <v>17.7</v>
      </c>
      <c r="AD25" s="209">
        <v>11.8</v>
      </c>
      <c r="AE25" s="209">
        <v>1.6</v>
      </c>
      <c r="AF25" s="209">
        <v>4.3</v>
      </c>
    </row>
    <row r="26" spans="1:32" ht="26.25" customHeight="1">
      <c r="A26" s="200"/>
      <c r="B26" s="179" t="s">
        <v>112</v>
      </c>
      <c r="C26" s="193"/>
      <c r="D26" s="175">
        <f t="shared" si="7"/>
        <v>3215</v>
      </c>
      <c r="E26" s="176">
        <v>2201</v>
      </c>
      <c r="F26" s="176">
        <v>1014</v>
      </c>
      <c r="G26" s="203" t="s">
        <v>97</v>
      </c>
      <c r="H26" s="204" t="s">
        <v>21</v>
      </c>
      <c r="I26" s="178"/>
      <c r="J26" s="179" t="s">
        <v>113</v>
      </c>
      <c r="K26" s="193"/>
      <c r="L26" s="212" t="s">
        <v>21</v>
      </c>
      <c r="M26" s="213" t="s">
        <v>111</v>
      </c>
      <c r="N26" s="214"/>
      <c r="O26" s="141" t="s">
        <v>21</v>
      </c>
      <c r="P26" s="141" t="s">
        <v>21</v>
      </c>
      <c r="S26" s="263"/>
      <c r="T26" s="272" t="s">
        <v>176</v>
      </c>
      <c r="U26" s="273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</row>
    <row r="27" spans="1:32" ht="26.25" customHeight="1">
      <c r="A27" s="200"/>
      <c r="B27" s="179" t="s">
        <v>114</v>
      </c>
      <c r="C27" s="180" t="s">
        <v>83</v>
      </c>
      <c r="D27" s="175">
        <f t="shared" si="7"/>
        <v>2192</v>
      </c>
      <c r="E27" s="176">
        <v>1711</v>
      </c>
      <c r="F27" s="176">
        <v>481</v>
      </c>
      <c r="G27" s="203" t="s">
        <v>97</v>
      </c>
      <c r="H27" s="204" t="s">
        <v>21</v>
      </c>
      <c r="I27" s="178"/>
      <c r="J27" s="179" t="s">
        <v>115</v>
      </c>
      <c r="K27" s="193"/>
      <c r="L27" s="175">
        <f aca="true" t="shared" si="8" ref="L27:L32">SUM(M27:N27)</f>
        <v>472</v>
      </c>
      <c r="M27" s="176">
        <v>321</v>
      </c>
      <c r="N27" s="176">
        <v>151</v>
      </c>
      <c r="O27" s="141" t="s">
        <v>21</v>
      </c>
      <c r="P27" s="141" t="s">
        <v>21</v>
      </c>
      <c r="S27" s="263"/>
      <c r="T27" s="274"/>
      <c r="U27" s="279" t="s">
        <v>174</v>
      </c>
      <c r="V27" s="212">
        <f t="shared" si="3"/>
        <v>80</v>
      </c>
      <c r="W27" s="181">
        <f t="shared" si="4"/>
        <v>40</v>
      </c>
      <c r="X27" s="276">
        <v>4</v>
      </c>
      <c r="Y27" s="276">
        <v>36</v>
      </c>
      <c r="Z27" s="181">
        <f t="shared" si="1"/>
        <v>33</v>
      </c>
      <c r="AA27" s="276">
        <v>19</v>
      </c>
      <c r="AB27" s="276">
        <v>14</v>
      </c>
      <c r="AC27" s="181">
        <f t="shared" si="2"/>
        <v>7</v>
      </c>
      <c r="AD27" s="209">
        <v>3</v>
      </c>
      <c r="AE27" s="209">
        <v>1</v>
      </c>
      <c r="AF27" s="209">
        <v>3</v>
      </c>
    </row>
    <row r="28" spans="1:32" ht="26.25" customHeight="1">
      <c r="A28" s="200"/>
      <c r="B28" s="179" t="s">
        <v>116</v>
      </c>
      <c r="C28" s="193"/>
      <c r="D28" s="175">
        <f t="shared" si="7"/>
        <v>21409</v>
      </c>
      <c r="E28" s="176">
        <v>11093</v>
      </c>
      <c r="F28" s="176">
        <v>10316</v>
      </c>
      <c r="G28" s="67">
        <v>395</v>
      </c>
      <c r="H28" s="177">
        <v>715</v>
      </c>
      <c r="I28" s="178"/>
      <c r="J28" s="215" t="s">
        <v>117</v>
      </c>
      <c r="K28" s="180" t="s">
        <v>83</v>
      </c>
      <c r="L28" s="175">
        <f t="shared" si="8"/>
        <v>145</v>
      </c>
      <c r="M28" s="181">
        <v>99</v>
      </c>
      <c r="N28" s="176">
        <v>46</v>
      </c>
      <c r="O28" s="141" t="s">
        <v>21</v>
      </c>
      <c r="P28" s="141" t="s">
        <v>21</v>
      </c>
      <c r="S28" s="263"/>
      <c r="T28" s="274"/>
      <c r="U28" s="273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</row>
    <row r="29" spans="1:32" ht="26.25" customHeight="1">
      <c r="A29" s="200"/>
      <c r="B29" s="179" t="s">
        <v>118</v>
      </c>
      <c r="C29" s="180" t="s">
        <v>83</v>
      </c>
      <c r="D29" s="175">
        <f t="shared" si="7"/>
        <v>1424</v>
      </c>
      <c r="E29" s="176">
        <v>1111</v>
      </c>
      <c r="F29" s="176">
        <v>313</v>
      </c>
      <c r="G29" s="203" t="s">
        <v>21</v>
      </c>
      <c r="H29" s="204" t="s">
        <v>21</v>
      </c>
      <c r="I29" s="178"/>
      <c r="J29" s="179" t="s">
        <v>119</v>
      </c>
      <c r="K29" s="180" t="s">
        <v>83</v>
      </c>
      <c r="L29" s="175">
        <f t="shared" si="8"/>
        <v>122</v>
      </c>
      <c r="M29" s="181">
        <v>83</v>
      </c>
      <c r="N29" s="176">
        <v>39</v>
      </c>
      <c r="O29" s="141" t="s">
        <v>21</v>
      </c>
      <c r="P29" s="141" t="s">
        <v>21</v>
      </c>
      <c r="S29" s="268"/>
      <c r="T29" s="278"/>
      <c r="U29" s="275" t="s">
        <v>175</v>
      </c>
      <c r="V29" s="254">
        <f t="shared" si="3"/>
        <v>24.5</v>
      </c>
      <c r="W29" s="255">
        <f t="shared" si="4"/>
        <v>14.1</v>
      </c>
      <c r="X29" s="269">
        <v>0.7</v>
      </c>
      <c r="Y29" s="269">
        <v>13.4</v>
      </c>
      <c r="Z29" s="255">
        <f t="shared" si="1"/>
        <v>8.3</v>
      </c>
      <c r="AA29" s="269">
        <v>5.7</v>
      </c>
      <c r="AB29" s="269">
        <v>2.6</v>
      </c>
      <c r="AC29" s="255">
        <f t="shared" si="2"/>
        <v>2.0999999999999996</v>
      </c>
      <c r="AD29" s="256">
        <v>0.8</v>
      </c>
      <c r="AE29" s="256">
        <v>0.6</v>
      </c>
      <c r="AF29" s="256">
        <v>0.7</v>
      </c>
    </row>
    <row r="30" spans="1:32" ht="26.25" customHeight="1">
      <c r="A30" s="200"/>
      <c r="B30" s="179" t="s">
        <v>120</v>
      </c>
      <c r="C30" s="180" t="s">
        <v>83</v>
      </c>
      <c r="D30" s="175">
        <f t="shared" si="7"/>
        <v>1565</v>
      </c>
      <c r="E30" s="176">
        <v>1129</v>
      </c>
      <c r="F30" s="176">
        <v>436</v>
      </c>
      <c r="G30" s="203" t="s">
        <v>21</v>
      </c>
      <c r="H30" s="204" t="s">
        <v>21</v>
      </c>
      <c r="I30" s="178"/>
      <c r="J30" s="179" t="s">
        <v>121</v>
      </c>
      <c r="K30" s="180" t="s">
        <v>83</v>
      </c>
      <c r="L30" s="175">
        <f t="shared" si="8"/>
        <v>199</v>
      </c>
      <c r="M30" s="181">
        <v>135</v>
      </c>
      <c r="N30" s="176">
        <v>64</v>
      </c>
      <c r="O30" s="141" t="s">
        <v>21</v>
      </c>
      <c r="P30" s="141" t="s">
        <v>21</v>
      </c>
      <c r="S30" s="280" t="s">
        <v>177</v>
      </c>
      <c r="T30" s="272" t="s">
        <v>178</v>
      </c>
      <c r="U30" s="258"/>
      <c r="V30" s="209"/>
      <c r="W30" s="209"/>
      <c r="X30" s="209"/>
      <c r="Y30" s="209"/>
      <c r="Z30" s="209"/>
      <c r="AA30" s="209"/>
      <c r="AB30" s="209"/>
      <c r="AC30" s="209"/>
      <c r="AD30" s="209"/>
      <c r="AE30" s="259"/>
      <c r="AF30" s="259"/>
    </row>
    <row r="31" spans="1:32" ht="26.25" customHeight="1">
      <c r="A31" s="200"/>
      <c r="B31" s="179" t="s">
        <v>122</v>
      </c>
      <c r="C31" s="193"/>
      <c r="D31" s="175">
        <f t="shared" si="7"/>
        <v>1978</v>
      </c>
      <c r="E31" s="176">
        <v>1500</v>
      </c>
      <c r="F31" s="176">
        <v>478</v>
      </c>
      <c r="G31" s="203" t="s">
        <v>21</v>
      </c>
      <c r="H31" s="204" t="s">
        <v>21</v>
      </c>
      <c r="I31" s="178"/>
      <c r="J31" s="179" t="s">
        <v>123</v>
      </c>
      <c r="K31" s="193"/>
      <c r="L31" s="175">
        <f t="shared" si="8"/>
        <v>282</v>
      </c>
      <c r="M31" s="176">
        <v>192</v>
      </c>
      <c r="N31" s="176">
        <v>90</v>
      </c>
      <c r="O31" s="141" t="s">
        <v>21</v>
      </c>
      <c r="P31" s="141" t="s">
        <v>21</v>
      </c>
      <c r="S31" s="138"/>
      <c r="T31" s="274"/>
      <c r="U31" s="281" t="s">
        <v>78</v>
      </c>
      <c r="V31" s="247">
        <f>SUM(V32:V35)</f>
        <v>2007.6999999999998</v>
      </c>
      <c r="W31" s="248">
        <f aca="true" t="shared" si="9" ref="W31:AF31">SUM(W32:W35)</f>
        <v>563.8</v>
      </c>
      <c r="X31" s="248">
        <f t="shared" si="9"/>
        <v>197.8</v>
      </c>
      <c r="Y31" s="248">
        <f t="shared" si="9"/>
        <v>366</v>
      </c>
      <c r="Z31" s="248">
        <f t="shared" si="9"/>
        <v>1285</v>
      </c>
      <c r="AA31" s="248">
        <f t="shared" si="9"/>
        <v>645.9</v>
      </c>
      <c r="AB31" s="248">
        <f t="shared" si="9"/>
        <v>639.0999999999999</v>
      </c>
      <c r="AC31" s="248">
        <f t="shared" si="9"/>
        <v>158.89999999999998</v>
      </c>
      <c r="AD31" s="248">
        <f t="shared" si="9"/>
        <v>67</v>
      </c>
      <c r="AE31" s="248">
        <f t="shared" si="9"/>
        <v>6.300000000000001</v>
      </c>
      <c r="AF31" s="248">
        <f t="shared" si="9"/>
        <v>85.6</v>
      </c>
    </row>
    <row r="32" spans="1:32" ht="26.25" customHeight="1">
      <c r="A32" s="216"/>
      <c r="B32" s="217" t="s">
        <v>95</v>
      </c>
      <c r="C32" s="218"/>
      <c r="D32" s="219">
        <f t="shared" si="7"/>
        <v>2091</v>
      </c>
      <c r="E32" s="220">
        <v>1451</v>
      </c>
      <c r="F32" s="220">
        <v>640</v>
      </c>
      <c r="G32" s="221" t="s">
        <v>21</v>
      </c>
      <c r="H32" s="222" t="s">
        <v>21</v>
      </c>
      <c r="I32" s="223"/>
      <c r="J32" s="217" t="s">
        <v>124</v>
      </c>
      <c r="K32" s="218"/>
      <c r="L32" s="219">
        <f t="shared" si="8"/>
        <v>1824</v>
      </c>
      <c r="M32" s="220">
        <v>1240</v>
      </c>
      <c r="N32" s="220">
        <v>584</v>
      </c>
      <c r="O32" s="224" t="s">
        <v>21</v>
      </c>
      <c r="P32" s="224" t="s">
        <v>21</v>
      </c>
      <c r="S32" s="138"/>
      <c r="T32" s="274"/>
      <c r="U32" s="193" t="s">
        <v>179</v>
      </c>
      <c r="V32" s="247">
        <f t="shared" si="3"/>
        <v>83.3</v>
      </c>
      <c r="W32" s="248">
        <f t="shared" si="4"/>
        <v>0.8999999999999999</v>
      </c>
      <c r="X32" s="265">
        <v>0.2</v>
      </c>
      <c r="Y32" s="265">
        <v>0.7</v>
      </c>
      <c r="Z32" s="248">
        <f t="shared" si="1"/>
        <v>13.2</v>
      </c>
      <c r="AA32" s="265">
        <v>10.6</v>
      </c>
      <c r="AB32" s="265">
        <v>2.6</v>
      </c>
      <c r="AC32" s="248">
        <f t="shared" si="2"/>
        <v>69.2</v>
      </c>
      <c r="AD32" s="266">
        <v>67</v>
      </c>
      <c r="AE32" s="209">
        <v>0.2</v>
      </c>
      <c r="AF32" s="282">
        <v>2</v>
      </c>
    </row>
    <row r="33" spans="1:32" ht="26.25" customHeight="1">
      <c r="A33" s="225" t="s">
        <v>125</v>
      </c>
      <c r="B33" s="225"/>
      <c r="C33" s="225"/>
      <c r="D33" s="200"/>
      <c r="E33" s="225"/>
      <c r="F33" s="225"/>
      <c r="G33" s="225"/>
      <c r="H33" s="139"/>
      <c r="I33" s="139"/>
      <c r="J33" s="139"/>
      <c r="K33" s="139"/>
      <c r="L33" s="139"/>
      <c r="M33" s="139"/>
      <c r="N33" s="139"/>
      <c r="O33" s="139"/>
      <c r="P33" s="139"/>
      <c r="S33" s="138"/>
      <c r="T33" s="274"/>
      <c r="U33" s="193" t="s">
        <v>180</v>
      </c>
      <c r="V33" s="247">
        <f t="shared" si="3"/>
        <v>128.2</v>
      </c>
      <c r="W33" s="248">
        <f t="shared" si="4"/>
        <v>46.1</v>
      </c>
      <c r="X33" s="265">
        <v>42.4</v>
      </c>
      <c r="Y33" s="265">
        <v>3.7</v>
      </c>
      <c r="Z33" s="248">
        <f t="shared" si="1"/>
        <v>53.699999999999996</v>
      </c>
      <c r="AA33" s="265">
        <v>37.8</v>
      </c>
      <c r="AB33" s="265">
        <v>15.9</v>
      </c>
      <c r="AC33" s="248">
        <f t="shared" si="2"/>
        <v>28.4</v>
      </c>
      <c r="AD33" s="283" t="s">
        <v>21</v>
      </c>
      <c r="AE33" s="209">
        <v>1.2</v>
      </c>
      <c r="AF33" s="209">
        <v>27.2</v>
      </c>
    </row>
    <row r="34" spans="1:32" ht="26.25" customHeight="1">
      <c r="A34" s="200" t="s">
        <v>126</v>
      </c>
      <c r="B34" s="200"/>
      <c r="C34" s="200"/>
      <c r="D34" s="200"/>
      <c r="E34" s="200"/>
      <c r="F34" s="200"/>
      <c r="G34" s="200"/>
      <c r="H34" s="139"/>
      <c r="I34" s="139"/>
      <c r="J34" s="139"/>
      <c r="K34" s="139"/>
      <c r="L34" s="139"/>
      <c r="M34" s="139"/>
      <c r="N34" s="139"/>
      <c r="O34" s="139"/>
      <c r="P34" s="139"/>
      <c r="S34" s="138"/>
      <c r="T34" s="274"/>
      <c r="U34" s="193" t="s">
        <v>181</v>
      </c>
      <c r="V34" s="247">
        <f t="shared" si="3"/>
        <v>1655.1</v>
      </c>
      <c r="W34" s="248">
        <f t="shared" si="4"/>
        <v>511.3</v>
      </c>
      <c r="X34" s="265">
        <v>154.8</v>
      </c>
      <c r="Y34" s="265">
        <v>356.5</v>
      </c>
      <c r="Z34" s="248">
        <f t="shared" si="1"/>
        <v>1082.5</v>
      </c>
      <c r="AA34" s="265">
        <v>539.2</v>
      </c>
      <c r="AB34" s="265">
        <v>543.3</v>
      </c>
      <c r="AC34" s="248">
        <f t="shared" si="2"/>
        <v>61.3</v>
      </c>
      <c r="AD34" s="283" t="s">
        <v>21</v>
      </c>
      <c r="AE34" s="209">
        <v>4.9</v>
      </c>
      <c r="AF34" s="209">
        <v>56.4</v>
      </c>
    </row>
    <row r="35" spans="19:32" ht="26.25" customHeight="1">
      <c r="S35" s="138"/>
      <c r="T35" s="278"/>
      <c r="U35" s="193" t="s">
        <v>182</v>
      </c>
      <c r="V35" s="247">
        <f t="shared" si="3"/>
        <v>141.1</v>
      </c>
      <c r="W35" s="248">
        <f t="shared" si="4"/>
        <v>5.5</v>
      </c>
      <c r="X35" s="265">
        <v>0.4</v>
      </c>
      <c r="Y35" s="265">
        <v>5.1</v>
      </c>
      <c r="Z35" s="248">
        <f t="shared" si="1"/>
        <v>135.6</v>
      </c>
      <c r="AA35" s="265">
        <v>58.3</v>
      </c>
      <c r="AB35" s="265">
        <v>77.3</v>
      </c>
      <c r="AC35" s="248" t="s">
        <v>21</v>
      </c>
      <c r="AD35" s="283" t="s">
        <v>21</v>
      </c>
      <c r="AE35" s="283" t="s">
        <v>21</v>
      </c>
      <c r="AF35" s="283" t="s">
        <v>21</v>
      </c>
    </row>
    <row r="36" spans="19:32" ht="26.25" customHeight="1">
      <c r="S36" s="138"/>
      <c r="T36" s="272" t="s">
        <v>183</v>
      </c>
      <c r="U36" s="273"/>
      <c r="V36" s="209"/>
      <c r="W36" s="209"/>
      <c r="X36" s="209"/>
      <c r="Y36" s="209"/>
      <c r="Z36" s="209"/>
      <c r="AA36" s="209"/>
      <c r="AB36" s="209"/>
      <c r="AC36" s="209"/>
      <c r="AD36" s="209"/>
      <c r="AE36" s="284"/>
      <c r="AF36" s="284"/>
    </row>
    <row r="37" spans="1:32" ht="26.25" customHeight="1">
      <c r="A37" s="135" t="s">
        <v>127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S37" s="138"/>
      <c r="T37" s="274"/>
      <c r="U37" s="281" t="s">
        <v>78</v>
      </c>
      <c r="V37" s="247">
        <f>SUM(V38:V40)</f>
        <v>563.4</v>
      </c>
      <c r="W37" s="248">
        <f>SUM(W38:W40)</f>
        <v>38.1</v>
      </c>
      <c r="X37" s="265" t="s">
        <v>21</v>
      </c>
      <c r="Y37" s="248">
        <f>SUM(Y38:Y40)</f>
        <v>38.1</v>
      </c>
      <c r="Z37" s="248">
        <f>SUM(Z38:Z40)</f>
        <v>525.3</v>
      </c>
      <c r="AA37" s="248">
        <f>SUM(AA38:AA40)</f>
        <v>213.7</v>
      </c>
      <c r="AB37" s="248">
        <f>SUM(AB38:AB40)</f>
        <v>311.6</v>
      </c>
      <c r="AC37" s="248" t="s">
        <v>21</v>
      </c>
      <c r="AD37" s="283" t="s">
        <v>21</v>
      </c>
      <c r="AE37" s="283" t="s">
        <v>21</v>
      </c>
      <c r="AF37" s="283" t="s">
        <v>21</v>
      </c>
    </row>
    <row r="38" spans="1:32" ht="26.25" customHeight="1">
      <c r="A38" s="137" t="s">
        <v>128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S38" s="138"/>
      <c r="T38" s="274"/>
      <c r="U38" s="193" t="s">
        <v>184</v>
      </c>
      <c r="V38" s="247">
        <f>SUM(W38,Z38,AC38)</f>
        <v>45.199999999999996</v>
      </c>
      <c r="W38" s="248">
        <f t="shared" si="4"/>
        <v>3.8</v>
      </c>
      <c r="X38" s="265" t="s">
        <v>21</v>
      </c>
      <c r="Y38" s="265">
        <v>3.8</v>
      </c>
      <c r="Z38" s="248">
        <f t="shared" si="1"/>
        <v>41.4</v>
      </c>
      <c r="AA38" s="265">
        <v>16.4</v>
      </c>
      <c r="AB38" s="265">
        <v>25</v>
      </c>
      <c r="AC38" s="248" t="s">
        <v>21</v>
      </c>
      <c r="AD38" s="283" t="s">
        <v>21</v>
      </c>
      <c r="AE38" s="283" t="s">
        <v>21</v>
      </c>
      <c r="AF38" s="283" t="s">
        <v>21</v>
      </c>
    </row>
    <row r="39" spans="1:32" ht="26.25" customHeight="1" thickBot="1">
      <c r="A39" s="139"/>
      <c r="B39" s="232"/>
      <c r="D39" s="232"/>
      <c r="F39" s="232"/>
      <c r="H39" s="139"/>
      <c r="K39" s="139"/>
      <c r="N39" s="141" t="s">
        <v>129</v>
      </c>
      <c r="S39" s="138"/>
      <c r="T39" s="274"/>
      <c r="U39" s="193" t="s">
        <v>185</v>
      </c>
      <c r="V39" s="247">
        <f>SUM(W39,Z39,AC39)</f>
        <v>360</v>
      </c>
      <c r="W39" s="248">
        <f t="shared" si="4"/>
        <v>23</v>
      </c>
      <c r="X39" s="265" t="s">
        <v>21</v>
      </c>
      <c r="Y39" s="265">
        <v>23</v>
      </c>
      <c r="Z39" s="248">
        <f t="shared" si="1"/>
        <v>337</v>
      </c>
      <c r="AA39" s="265">
        <v>142.1</v>
      </c>
      <c r="AB39" s="265">
        <v>194.9</v>
      </c>
      <c r="AC39" s="248" t="s">
        <v>21</v>
      </c>
      <c r="AD39" s="283" t="s">
        <v>21</v>
      </c>
      <c r="AE39" s="283" t="s">
        <v>21</v>
      </c>
      <c r="AF39" s="283" t="s">
        <v>21</v>
      </c>
    </row>
    <row r="40" spans="1:32" ht="26.25" customHeight="1">
      <c r="A40" s="288" t="s">
        <v>130</v>
      </c>
      <c r="B40" s="288"/>
      <c r="C40" s="289"/>
      <c r="D40" s="294" t="s">
        <v>52</v>
      </c>
      <c r="E40" s="289"/>
      <c r="F40" s="296" t="s">
        <v>131</v>
      </c>
      <c r="G40" s="297"/>
      <c r="H40" s="294" t="s">
        <v>132</v>
      </c>
      <c r="I40" s="288"/>
      <c r="J40" s="289"/>
      <c r="K40" s="294" t="s">
        <v>133</v>
      </c>
      <c r="L40" s="289"/>
      <c r="M40" s="294" t="s">
        <v>134</v>
      </c>
      <c r="N40" s="288"/>
      <c r="S40" s="108"/>
      <c r="T40" s="278"/>
      <c r="U40" s="193" t="s">
        <v>186</v>
      </c>
      <c r="V40" s="254">
        <f>SUM(W40,Z40,AC40)</f>
        <v>158.20000000000002</v>
      </c>
      <c r="W40" s="255">
        <f t="shared" si="4"/>
        <v>11.3</v>
      </c>
      <c r="X40" s="269" t="s">
        <v>21</v>
      </c>
      <c r="Y40" s="269">
        <v>11.3</v>
      </c>
      <c r="Z40" s="255">
        <f t="shared" si="1"/>
        <v>146.9</v>
      </c>
      <c r="AA40" s="269">
        <v>55.2</v>
      </c>
      <c r="AB40" s="269">
        <v>91.7</v>
      </c>
      <c r="AC40" s="255" t="s">
        <v>21</v>
      </c>
      <c r="AD40" s="285" t="s">
        <v>21</v>
      </c>
      <c r="AE40" s="285" t="s">
        <v>21</v>
      </c>
      <c r="AF40" s="283" t="s">
        <v>21</v>
      </c>
    </row>
    <row r="41" spans="1:32" ht="26.25" customHeight="1">
      <c r="A41" s="300" t="s">
        <v>135</v>
      </c>
      <c r="B41" s="300"/>
      <c r="C41" s="301"/>
      <c r="D41" s="305">
        <f>SUM(D42:D43)</f>
        <v>3680</v>
      </c>
      <c r="E41" s="306"/>
      <c r="F41" s="306">
        <f>SUM(F42:F43)</f>
        <v>3461</v>
      </c>
      <c r="G41" s="306"/>
      <c r="H41" s="306">
        <f>SUM(H42:H43)</f>
        <v>3297</v>
      </c>
      <c r="I41" s="306"/>
      <c r="J41" s="306"/>
      <c r="K41" s="306">
        <f>SUM(K42:K43)</f>
        <v>3118</v>
      </c>
      <c r="L41" s="306"/>
      <c r="M41" s="306">
        <f>SUM(M42:M43)</f>
        <v>3020</v>
      </c>
      <c r="N41" s="306"/>
      <c r="S41" s="261" t="s">
        <v>187</v>
      </c>
      <c r="T41" s="272" t="s">
        <v>188</v>
      </c>
      <c r="U41" s="258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59"/>
    </row>
    <row r="42" spans="1:32" ht="26.25" customHeight="1">
      <c r="A42" s="200"/>
      <c r="B42" s="302" t="s">
        <v>136</v>
      </c>
      <c r="C42" s="303"/>
      <c r="D42" s="307">
        <v>1899</v>
      </c>
      <c r="E42" s="308"/>
      <c r="F42" s="308">
        <v>1769</v>
      </c>
      <c r="G42" s="308"/>
      <c r="H42" s="317">
        <v>1634</v>
      </c>
      <c r="I42" s="317"/>
      <c r="J42" s="317"/>
      <c r="K42" s="317">
        <v>1551</v>
      </c>
      <c r="L42" s="317"/>
      <c r="M42" s="317">
        <v>1516</v>
      </c>
      <c r="N42" s="317"/>
      <c r="S42" s="263"/>
      <c r="T42" s="274"/>
      <c r="U42" s="281" t="s">
        <v>189</v>
      </c>
      <c r="V42" s="247">
        <f>SUM(V43:V45)</f>
        <v>2524.6</v>
      </c>
      <c r="W42" s="248">
        <f aca="true" t="shared" si="10" ref="W42:AF42">SUM(W43:W45)</f>
        <v>597.8</v>
      </c>
      <c r="X42" s="248">
        <f t="shared" si="10"/>
        <v>197.70000000000002</v>
      </c>
      <c r="Y42" s="248">
        <f t="shared" si="10"/>
        <v>400.09999999999997</v>
      </c>
      <c r="Z42" s="248">
        <f t="shared" si="10"/>
        <v>1767.8999999999999</v>
      </c>
      <c r="AA42" s="248">
        <f t="shared" si="10"/>
        <v>845</v>
      </c>
      <c r="AB42" s="248">
        <f t="shared" si="10"/>
        <v>922.9000000000001</v>
      </c>
      <c r="AC42" s="248">
        <f t="shared" si="10"/>
        <v>158.9</v>
      </c>
      <c r="AD42" s="248">
        <f t="shared" si="10"/>
        <v>67</v>
      </c>
      <c r="AE42" s="248">
        <f t="shared" si="10"/>
        <v>6.3</v>
      </c>
      <c r="AF42" s="248">
        <f t="shared" si="10"/>
        <v>85.6</v>
      </c>
    </row>
    <row r="43" spans="1:32" ht="26.25" customHeight="1">
      <c r="A43" s="200"/>
      <c r="B43" s="302" t="s">
        <v>137</v>
      </c>
      <c r="C43" s="303"/>
      <c r="D43" s="307">
        <v>1781</v>
      </c>
      <c r="E43" s="308"/>
      <c r="F43" s="308">
        <v>1692</v>
      </c>
      <c r="G43" s="308"/>
      <c r="H43" s="317">
        <v>1663</v>
      </c>
      <c r="I43" s="317"/>
      <c r="J43" s="317"/>
      <c r="K43" s="317">
        <v>1567</v>
      </c>
      <c r="L43" s="317"/>
      <c r="M43" s="317">
        <v>1504</v>
      </c>
      <c r="N43" s="317"/>
      <c r="S43" s="263"/>
      <c r="T43" s="274"/>
      <c r="U43" s="206" t="s">
        <v>190</v>
      </c>
      <c r="V43" s="247">
        <f>SUM(W43,Z43,AC43)</f>
        <v>50</v>
      </c>
      <c r="W43" s="248">
        <f t="shared" si="4"/>
        <v>24</v>
      </c>
      <c r="X43" s="265">
        <v>6.3</v>
      </c>
      <c r="Y43" s="265">
        <v>17.7</v>
      </c>
      <c r="Z43" s="248">
        <f t="shared" si="1"/>
        <v>25.1</v>
      </c>
      <c r="AA43" s="265">
        <v>14.6</v>
      </c>
      <c r="AB43" s="265">
        <v>10.5</v>
      </c>
      <c r="AC43" s="248">
        <f>SUM(AD43:AF43)</f>
        <v>0.9</v>
      </c>
      <c r="AD43" s="248" t="s">
        <v>97</v>
      </c>
      <c r="AE43" s="209">
        <v>0.1</v>
      </c>
      <c r="AF43" s="209">
        <v>0.8</v>
      </c>
    </row>
    <row r="44" spans="1:32" ht="26.25" customHeight="1">
      <c r="A44" s="200"/>
      <c r="B44" s="200"/>
      <c r="C44" s="287"/>
      <c r="D44" s="209"/>
      <c r="F44" s="209"/>
      <c r="H44" s="209"/>
      <c r="K44" s="209"/>
      <c r="M44" s="209"/>
      <c r="S44" s="263"/>
      <c r="T44" s="274"/>
      <c r="U44" s="206" t="s">
        <v>191</v>
      </c>
      <c r="V44" s="247">
        <f>SUM(W44,Z44,AC44)</f>
        <v>1876.4</v>
      </c>
      <c r="W44" s="248">
        <f t="shared" si="4"/>
        <v>547.9</v>
      </c>
      <c r="X44" s="265">
        <v>191.4</v>
      </c>
      <c r="Y44" s="265">
        <v>356.5</v>
      </c>
      <c r="Z44" s="248">
        <f t="shared" si="1"/>
        <v>1170.5</v>
      </c>
      <c r="AA44" s="265">
        <v>585.9</v>
      </c>
      <c r="AB44" s="265">
        <v>584.6</v>
      </c>
      <c r="AC44" s="248">
        <f>SUM(AD44:AF44)</f>
        <v>158</v>
      </c>
      <c r="AD44" s="266">
        <v>67</v>
      </c>
      <c r="AE44" s="209">
        <v>6.2</v>
      </c>
      <c r="AF44" s="209">
        <v>84.8</v>
      </c>
    </row>
    <row r="45" spans="1:32" ht="26.25" customHeight="1">
      <c r="A45" s="190" t="s">
        <v>138</v>
      </c>
      <c r="B45" s="190"/>
      <c r="C45" s="191"/>
      <c r="D45" s="309">
        <f>SUM(D46:D47)</f>
        <v>765931</v>
      </c>
      <c r="E45" s="310"/>
      <c r="F45" s="310">
        <f>SUM(F46:F47)</f>
        <v>723123</v>
      </c>
      <c r="G45" s="310"/>
      <c r="H45" s="310">
        <f>SUM(H46:H47)</f>
        <v>689592</v>
      </c>
      <c r="I45" s="310"/>
      <c r="J45" s="310"/>
      <c r="K45" s="310">
        <f>SUM(K46:K47)</f>
        <v>650890</v>
      </c>
      <c r="L45" s="310"/>
      <c r="M45" s="310">
        <f>SUM(M46:M47)</f>
        <v>631046</v>
      </c>
      <c r="N45" s="310"/>
      <c r="S45" s="263"/>
      <c r="T45" s="278"/>
      <c r="U45" s="286" t="s">
        <v>192</v>
      </c>
      <c r="V45" s="247">
        <f>SUM(W45,Z45,AC45)</f>
        <v>598.1999999999999</v>
      </c>
      <c r="W45" s="248">
        <f t="shared" si="4"/>
        <v>25.9</v>
      </c>
      <c r="X45" s="265" t="s">
        <v>21</v>
      </c>
      <c r="Y45" s="265">
        <v>25.9</v>
      </c>
      <c r="Z45" s="248">
        <f t="shared" si="1"/>
        <v>572.3</v>
      </c>
      <c r="AA45" s="265">
        <v>244.5</v>
      </c>
      <c r="AB45" s="265">
        <v>327.8</v>
      </c>
      <c r="AC45" s="248" t="s">
        <v>97</v>
      </c>
      <c r="AD45" s="248" t="s">
        <v>97</v>
      </c>
      <c r="AE45" s="248" t="s">
        <v>97</v>
      </c>
      <c r="AF45" s="248" t="s">
        <v>97</v>
      </c>
    </row>
    <row r="46" spans="1:32" ht="26.25" customHeight="1">
      <c r="A46" s="200"/>
      <c r="B46" s="302" t="s">
        <v>139</v>
      </c>
      <c r="C46" s="303"/>
      <c r="D46" s="311">
        <v>748541</v>
      </c>
      <c r="E46" s="312"/>
      <c r="F46" s="315">
        <v>705706</v>
      </c>
      <c r="G46" s="315"/>
      <c r="H46" s="312">
        <v>673055</v>
      </c>
      <c r="I46" s="312"/>
      <c r="J46" s="312"/>
      <c r="K46" s="312">
        <v>635972</v>
      </c>
      <c r="L46" s="312"/>
      <c r="M46" s="318">
        <v>612661</v>
      </c>
      <c r="N46" s="318"/>
      <c r="S46" s="268"/>
      <c r="T46" s="264" t="s">
        <v>193</v>
      </c>
      <c r="U46" s="253"/>
      <c r="V46" s="254">
        <f>SUM(W46,Z46,AC46)</f>
        <v>46.9</v>
      </c>
      <c r="W46" s="255">
        <f t="shared" si="4"/>
        <v>4.1</v>
      </c>
      <c r="X46" s="269" t="s">
        <v>21</v>
      </c>
      <c r="Y46" s="269">
        <v>4.1</v>
      </c>
      <c r="Z46" s="255">
        <f t="shared" si="1"/>
        <v>42.8</v>
      </c>
      <c r="AA46" s="269">
        <v>14.8</v>
      </c>
      <c r="AB46" s="269">
        <v>28</v>
      </c>
      <c r="AC46" s="255" t="s">
        <v>21</v>
      </c>
      <c r="AD46" s="255" t="s">
        <v>97</v>
      </c>
      <c r="AE46" s="285" t="s">
        <v>21</v>
      </c>
      <c r="AF46" s="285" t="s">
        <v>21</v>
      </c>
    </row>
    <row r="47" spans="1:32" ht="26.25" customHeight="1">
      <c r="A47" s="216"/>
      <c r="B47" s="252" t="s">
        <v>140</v>
      </c>
      <c r="C47" s="304"/>
      <c r="D47" s="313">
        <v>17390</v>
      </c>
      <c r="E47" s="314"/>
      <c r="F47" s="316">
        <v>17417</v>
      </c>
      <c r="G47" s="316"/>
      <c r="H47" s="314">
        <v>16537</v>
      </c>
      <c r="I47" s="314"/>
      <c r="J47" s="314"/>
      <c r="K47" s="314">
        <v>14918</v>
      </c>
      <c r="L47" s="314"/>
      <c r="M47" s="319">
        <v>18385</v>
      </c>
      <c r="N47" s="319"/>
      <c r="S47" s="200" t="s">
        <v>194</v>
      </c>
      <c r="T47" s="200"/>
      <c r="U47" s="200"/>
      <c r="V47" s="200"/>
      <c r="W47" s="200"/>
      <c r="X47" s="200"/>
      <c r="Y47" s="200"/>
      <c r="Z47" s="139"/>
      <c r="AA47" s="139"/>
      <c r="AB47" s="139"/>
      <c r="AC47" s="139"/>
      <c r="AD47" s="139"/>
      <c r="AE47" s="139"/>
      <c r="AF47" s="139"/>
    </row>
    <row r="48" spans="1:32" ht="26.25" customHeight="1">
      <c r="A48" s="225" t="s">
        <v>141</v>
      </c>
      <c r="B48" s="225"/>
      <c r="C48" s="231"/>
      <c r="D48" s="232"/>
      <c r="E48" s="139"/>
      <c r="F48" s="139"/>
      <c r="G48" s="139"/>
      <c r="S48" s="200" t="s">
        <v>195</v>
      </c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</row>
    <row r="49" spans="1:32" ht="26.25" customHeight="1">
      <c r="A49" s="200" t="s">
        <v>142</v>
      </c>
      <c r="B49" s="200"/>
      <c r="C49" s="200"/>
      <c r="D49" s="139"/>
      <c r="E49" s="139"/>
      <c r="F49" s="139"/>
      <c r="G49" s="139"/>
      <c r="S49" s="200" t="s">
        <v>196</v>
      </c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</row>
    <row r="50" spans="1:7" ht="26.25" customHeight="1">
      <c r="A50" s="200" t="s">
        <v>143</v>
      </c>
      <c r="B50" s="200"/>
      <c r="C50" s="200"/>
      <c r="D50" s="139"/>
      <c r="E50" s="139"/>
      <c r="F50" s="139"/>
      <c r="G50" s="139"/>
    </row>
  </sheetData>
  <sheetProtection/>
  <mergeCells count="98">
    <mergeCell ref="A37:N37"/>
    <mergeCell ref="A38:N38"/>
    <mergeCell ref="K43:L43"/>
    <mergeCell ref="K45:L45"/>
    <mergeCell ref="K46:L46"/>
    <mergeCell ref="K47:L47"/>
    <mergeCell ref="M41:N41"/>
    <mergeCell ref="M42:N42"/>
    <mergeCell ref="M43:N43"/>
    <mergeCell ref="M45:N45"/>
    <mergeCell ref="M46:N46"/>
    <mergeCell ref="M47:N47"/>
    <mergeCell ref="F43:G43"/>
    <mergeCell ref="F45:G45"/>
    <mergeCell ref="F46:G46"/>
    <mergeCell ref="F47:G47"/>
    <mergeCell ref="H41:J41"/>
    <mergeCell ref="H42:J42"/>
    <mergeCell ref="H43:J43"/>
    <mergeCell ref="H45:J45"/>
    <mergeCell ref="H46:J46"/>
    <mergeCell ref="H47:J47"/>
    <mergeCell ref="F40:G40"/>
    <mergeCell ref="H40:J40"/>
    <mergeCell ref="K40:L40"/>
    <mergeCell ref="M40:N40"/>
    <mergeCell ref="F41:G41"/>
    <mergeCell ref="F42:G42"/>
    <mergeCell ref="K41:L41"/>
    <mergeCell ref="K42:L42"/>
    <mergeCell ref="B47:C47"/>
    <mergeCell ref="D40:E40"/>
    <mergeCell ref="D41:E41"/>
    <mergeCell ref="D42:E42"/>
    <mergeCell ref="D43:E43"/>
    <mergeCell ref="D45:E45"/>
    <mergeCell ref="D46:E46"/>
    <mergeCell ref="D47:E47"/>
    <mergeCell ref="A40:C40"/>
    <mergeCell ref="A41:C41"/>
    <mergeCell ref="B42:C42"/>
    <mergeCell ref="B43:C43"/>
    <mergeCell ref="A45:C45"/>
    <mergeCell ref="B46:C46"/>
    <mergeCell ref="S30:S40"/>
    <mergeCell ref="T30:T35"/>
    <mergeCell ref="T36:T40"/>
    <mergeCell ref="S41:S46"/>
    <mergeCell ref="T41:T45"/>
    <mergeCell ref="T46:U46"/>
    <mergeCell ref="T13:U13"/>
    <mergeCell ref="S15:U15"/>
    <mergeCell ref="S16:S19"/>
    <mergeCell ref="T17:U17"/>
    <mergeCell ref="T19:U19"/>
    <mergeCell ref="S20:S29"/>
    <mergeCell ref="T21:U21"/>
    <mergeCell ref="T22:T25"/>
    <mergeCell ref="T26:T29"/>
    <mergeCell ref="S6:U6"/>
    <mergeCell ref="T7:U7"/>
    <mergeCell ref="T8:U8"/>
    <mergeCell ref="T9:U9"/>
    <mergeCell ref="T10:U10"/>
    <mergeCell ref="T11:U11"/>
    <mergeCell ref="S1:AF1"/>
    <mergeCell ref="S2:AF2"/>
    <mergeCell ref="S4:U5"/>
    <mergeCell ref="V4:V5"/>
    <mergeCell ref="W4:Y4"/>
    <mergeCell ref="Z4:AB4"/>
    <mergeCell ref="AC4:AF4"/>
    <mergeCell ref="B16:C16"/>
    <mergeCell ref="I19:K19"/>
    <mergeCell ref="M25:N25"/>
    <mergeCell ref="M26:N26"/>
    <mergeCell ref="A8:C8"/>
    <mergeCell ref="A9:C9"/>
    <mergeCell ref="A10:C10"/>
    <mergeCell ref="A11:C11"/>
    <mergeCell ref="A12:C12"/>
    <mergeCell ref="A13:B15"/>
    <mergeCell ref="H5:H6"/>
    <mergeCell ref="L5:N5"/>
    <mergeCell ref="O5:O6"/>
    <mergeCell ref="P5:P6"/>
    <mergeCell ref="A7:C7"/>
    <mergeCell ref="J7:K7"/>
    <mergeCell ref="A1:P1"/>
    <mergeCell ref="A2:P2"/>
    <mergeCell ref="A4:C6"/>
    <mergeCell ref="D4:F4"/>
    <mergeCell ref="G4:H4"/>
    <mergeCell ref="I4:K6"/>
    <mergeCell ref="L4:N4"/>
    <mergeCell ref="O4:P4"/>
    <mergeCell ref="D5:F5"/>
    <mergeCell ref="G5:G6"/>
  </mergeCells>
  <printOptions horizontalCentered="1" verticalCentered="1"/>
  <pageMargins left="0.5118110236220472" right="0.31496062992125984" top="0.5511811023622047" bottom="0.35433070866141736" header="0" footer="0"/>
  <pageSetup horizontalDpi="600" verticalDpi="6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0"/>
  <sheetViews>
    <sheetView zoomScalePageLayoutView="0" workbookViewId="0" topLeftCell="A1">
      <selection activeCell="A1" sqref="A1:Z1"/>
    </sheetView>
  </sheetViews>
  <sheetFormatPr defaultColWidth="8.796875" defaultRowHeight="18" customHeight="1"/>
  <cols>
    <col min="1" max="1" width="2.5" style="0" customWidth="1"/>
    <col min="2" max="16384" width="11.19921875" style="0" customWidth="1"/>
  </cols>
  <sheetData>
    <row r="1" spans="1:26" ht="18" customHeight="1">
      <c r="A1" s="320" t="s">
        <v>197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</row>
    <row r="2" spans="1:26" ht="18" customHeight="1">
      <c r="A2" s="321" t="s">
        <v>198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</row>
    <row r="3" spans="1:26" ht="18" customHeight="1" thickBot="1">
      <c r="A3" s="139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3"/>
      <c r="U3" s="322"/>
      <c r="V3" s="324"/>
      <c r="W3" s="322"/>
      <c r="X3" s="322"/>
      <c r="Y3" s="322"/>
      <c r="Z3" s="325" t="s">
        <v>199</v>
      </c>
    </row>
    <row r="4" spans="1:26" ht="18" customHeight="1">
      <c r="A4" s="326" t="s">
        <v>200</v>
      </c>
      <c r="B4" s="143"/>
      <c r="C4" s="327" t="s">
        <v>201</v>
      </c>
      <c r="D4" s="327" t="s">
        <v>202</v>
      </c>
      <c r="E4" s="327" t="s">
        <v>203</v>
      </c>
      <c r="F4" s="327" t="s">
        <v>204</v>
      </c>
      <c r="G4" s="328" t="s">
        <v>205</v>
      </c>
      <c r="H4" s="329"/>
      <c r="I4" s="330" t="s">
        <v>206</v>
      </c>
      <c r="J4" s="142"/>
      <c r="K4" s="142"/>
      <c r="L4" s="142"/>
      <c r="M4" s="143"/>
      <c r="N4" s="133" t="s">
        <v>207</v>
      </c>
      <c r="O4" s="331"/>
      <c r="P4" s="331"/>
      <c r="Q4" s="331"/>
      <c r="R4" s="331"/>
      <c r="S4" s="331"/>
      <c r="T4" s="331"/>
      <c r="U4" s="332"/>
      <c r="V4" s="133" t="s">
        <v>208</v>
      </c>
      <c r="W4" s="331"/>
      <c r="X4" s="331"/>
      <c r="Y4" s="331"/>
      <c r="Z4" s="331"/>
    </row>
    <row r="5" spans="1:26" ht="18" customHeight="1">
      <c r="A5" s="234"/>
      <c r="B5" s="290"/>
      <c r="C5" s="333"/>
      <c r="D5" s="333"/>
      <c r="E5" s="333"/>
      <c r="F5" s="333"/>
      <c r="G5" s="334"/>
      <c r="H5" s="335"/>
      <c r="I5" s="336"/>
      <c r="J5" s="292"/>
      <c r="K5" s="292"/>
      <c r="L5" s="292"/>
      <c r="M5" s="293"/>
      <c r="N5" s="102" t="s">
        <v>209</v>
      </c>
      <c r="O5" s="119"/>
      <c r="P5" s="119"/>
      <c r="Q5" s="103"/>
      <c r="R5" s="102" t="s">
        <v>210</v>
      </c>
      <c r="S5" s="119"/>
      <c r="T5" s="119"/>
      <c r="U5" s="103"/>
      <c r="V5" s="337" t="s">
        <v>211</v>
      </c>
      <c r="W5" s="102" t="s">
        <v>212</v>
      </c>
      <c r="X5" s="119"/>
      <c r="Y5" s="119"/>
      <c r="Z5" s="119"/>
    </row>
    <row r="6" spans="1:26" ht="18" customHeight="1">
      <c r="A6" s="234"/>
      <c r="B6" s="290"/>
      <c r="C6" s="333"/>
      <c r="D6" s="333"/>
      <c r="E6" s="333"/>
      <c r="F6" s="333"/>
      <c r="G6" s="338"/>
      <c r="H6" s="339"/>
      <c r="I6" s="337" t="s">
        <v>213</v>
      </c>
      <c r="J6" s="340" t="s">
        <v>214</v>
      </c>
      <c r="K6" s="341"/>
      <c r="L6" s="340" t="s">
        <v>215</v>
      </c>
      <c r="M6" s="341"/>
      <c r="N6" s="342" t="s">
        <v>216</v>
      </c>
      <c r="O6" s="342" t="s">
        <v>217</v>
      </c>
      <c r="P6" s="342" t="s">
        <v>218</v>
      </c>
      <c r="Q6" s="342" t="s">
        <v>219</v>
      </c>
      <c r="R6" s="342" t="s">
        <v>218</v>
      </c>
      <c r="S6" s="342" t="s">
        <v>220</v>
      </c>
      <c r="T6" s="343" t="s">
        <v>221</v>
      </c>
      <c r="U6" s="344"/>
      <c r="V6" s="345"/>
      <c r="W6" s="337" t="s">
        <v>152</v>
      </c>
      <c r="X6" s="342" t="s">
        <v>222</v>
      </c>
      <c r="Y6" s="340" t="s">
        <v>223</v>
      </c>
      <c r="Z6" s="346"/>
    </row>
    <row r="7" spans="1:26" ht="18" customHeight="1">
      <c r="A7" s="234"/>
      <c r="B7" s="290"/>
      <c r="C7" s="333"/>
      <c r="D7" s="333"/>
      <c r="E7" s="333"/>
      <c r="F7" s="333"/>
      <c r="G7" s="342" t="s">
        <v>224</v>
      </c>
      <c r="H7" s="342" t="s">
        <v>225</v>
      </c>
      <c r="I7" s="345"/>
      <c r="J7" s="336"/>
      <c r="K7" s="293"/>
      <c r="L7" s="336"/>
      <c r="M7" s="293"/>
      <c r="N7" s="347"/>
      <c r="O7" s="347"/>
      <c r="P7" s="347"/>
      <c r="Q7" s="347"/>
      <c r="R7" s="347"/>
      <c r="S7" s="347"/>
      <c r="T7" s="347"/>
      <c r="U7" s="342" t="s">
        <v>226</v>
      </c>
      <c r="V7" s="345"/>
      <c r="W7" s="345"/>
      <c r="X7" s="347"/>
      <c r="Y7" s="336"/>
      <c r="Z7" s="292"/>
    </row>
    <row r="8" spans="1:26" ht="18" customHeight="1">
      <c r="A8" s="234"/>
      <c r="B8" s="290"/>
      <c r="C8" s="333"/>
      <c r="D8" s="333"/>
      <c r="E8" s="333"/>
      <c r="F8" s="333"/>
      <c r="G8" s="347"/>
      <c r="H8" s="347"/>
      <c r="I8" s="345"/>
      <c r="J8" s="337" t="s">
        <v>227</v>
      </c>
      <c r="K8" s="337" t="s">
        <v>228</v>
      </c>
      <c r="L8" s="337" t="s">
        <v>227</v>
      </c>
      <c r="M8" s="337" t="s">
        <v>228</v>
      </c>
      <c r="N8" s="347"/>
      <c r="O8" s="347"/>
      <c r="P8" s="347"/>
      <c r="Q8" s="347"/>
      <c r="R8" s="347"/>
      <c r="S8" s="347"/>
      <c r="T8" s="347"/>
      <c r="U8" s="347"/>
      <c r="V8" s="345"/>
      <c r="W8" s="345"/>
      <c r="X8" s="347"/>
      <c r="Y8" s="337" t="s">
        <v>229</v>
      </c>
      <c r="Z8" s="340" t="s">
        <v>230</v>
      </c>
    </row>
    <row r="9" spans="1:26" ht="18" customHeight="1">
      <c r="A9" s="292"/>
      <c r="B9" s="293"/>
      <c r="C9" s="333"/>
      <c r="D9" s="333"/>
      <c r="E9" s="333"/>
      <c r="F9" s="333"/>
      <c r="G9" s="347"/>
      <c r="H9" s="347"/>
      <c r="I9" s="345"/>
      <c r="J9" s="345"/>
      <c r="K9" s="345"/>
      <c r="L9" s="345"/>
      <c r="M9" s="345"/>
      <c r="N9" s="347"/>
      <c r="O9" s="347"/>
      <c r="P9" s="347"/>
      <c r="Q9" s="347"/>
      <c r="R9" s="347"/>
      <c r="S9" s="347"/>
      <c r="T9" s="347"/>
      <c r="U9" s="347"/>
      <c r="V9" s="241"/>
      <c r="W9" s="241"/>
      <c r="X9" s="348"/>
      <c r="Y9" s="241"/>
      <c r="Z9" s="336"/>
    </row>
    <row r="10" spans="1:26" ht="18" customHeight="1">
      <c r="A10" s="349" t="s">
        <v>231</v>
      </c>
      <c r="B10" s="350"/>
      <c r="C10" s="351">
        <v>10100.8</v>
      </c>
      <c r="D10" s="352">
        <v>121.3</v>
      </c>
      <c r="E10" s="352">
        <v>53.9</v>
      </c>
      <c r="F10" s="352">
        <v>9925.5</v>
      </c>
      <c r="G10" s="352">
        <v>6924.3</v>
      </c>
      <c r="H10" s="352">
        <f aca="true" t="shared" si="0" ref="H10:Z10">SUM(H12:H21,H24,H30,H40,H47,H53,H61,H67)</f>
        <v>3001.3000000000006</v>
      </c>
      <c r="I10" s="352">
        <f t="shared" si="0"/>
        <v>9864.699999999999</v>
      </c>
      <c r="J10" s="352">
        <f t="shared" si="0"/>
        <v>5947</v>
      </c>
      <c r="K10" s="352">
        <f t="shared" si="0"/>
        <v>56.9</v>
      </c>
      <c r="L10" s="353">
        <f t="shared" si="0"/>
        <v>24</v>
      </c>
      <c r="M10" s="352">
        <v>4.3</v>
      </c>
      <c r="N10" s="352">
        <v>9.9</v>
      </c>
      <c r="O10" s="352">
        <f t="shared" si="0"/>
        <v>78.60000000000002</v>
      </c>
      <c r="P10" s="352">
        <f t="shared" si="0"/>
        <v>2216.1</v>
      </c>
      <c r="Q10" s="352">
        <v>4619.7</v>
      </c>
      <c r="R10" s="352">
        <f t="shared" si="0"/>
        <v>42.4</v>
      </c>
      <c r="S10" s="352">
        <f t="shared" si="0"/>
        <v>297.40000000000003</v>
      </c>
      <c r="T10" s="352">
        <f t="shared" si="0"/>
        <v>2661.3999999999996</v>
      </c>
      <c r="U10" s="352">
        <f t="shared" si="0"/>
        <v>549.5</v>
      </c>
      <c r="V10" s="352">
        <v>1487.7</v>
      </c>
      <c r="W10" s="352">
        <f t="shared" si="0"/>
        <v>8437.9</v>
      </c>
      <c r="X10" s="352">
        <f t="shared" si="0"/>
        <v>321.5</v>
      </c>
      <c r="Y10" s="352">
        <v>839.8</v>
      </c>
      <c r="Z10" s="352">
        <f t="shared" si="0"/>
        <v>7276.6</v>
      </c>
    </row>
    <row r="11" spans="1:26" ht="18" customHeight="1">
      <c r="A11" s="354"/>
      <c r="B11" s="355"/>
      <c r="C11" s="356"/>
      <c r="D11" s="357"/>
      <c r="E11" s="357"/>
      <c r="F11" s="357"/>
      <c r="G11" s="357"/>
      <c r="H11" s="357"/>
      <c r="I11" s="357"/>
      <c r="J11" s="358"/>
      <c r="K11" s="357"/>
      <c r="L11" s="358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7"/>
      <c r="X11" s="357"/>
      <c r="Y11" s="357"/>
      <c r="Z11" s="357"/>
    </row>
    <row r="12" spans="1:26" ht="18" customHeight="1">
      <c r="A12" s="354" t="s">
        <v>232</v>
      </c>
      <c r="B12" s="355"/>
      <c r="C12" s="359">
        <v>1948.9</v>
      </c>
      <c r="D12" s="360">
        <v>16.4</v>
      </c>
      <c r="E12" s="360">
        <v>5.7</v>
      </c>
      <c r="F12" s="360">
        <v>1926.6</v>
      </c>
      <c r="G12" s="360">
        <v>1545.5</v>
      </c>
      <c r="H12" s="360">
        <f>SUM(R12:T12)</f>
        <v>381</v>
      </c>
      <c r="I12" s="360">
        <v>1914.3</v>
      </c>
      <c r="J12" s="55">
        <v>1275</v>
      </c>
      <c r="K12" s="360">
        <v>12</v>
      </c>
      <c r="L12" s="55">
        <v>2</v>
      </c>
      <c r="M12" s="360">
        <v>0.2</v>
      </c>
      <c r="N12" s="360">
        <v>5</v>
      </c>
      <c r="O12" s="360">
        <v>37.7</v>
      </c>
      <c r="P12" s="360">
        <v>483.5</v>
      </c>
      <c r="Q12" s="360">
        <v>1019.5</v>
      </c>
      <c r="R12" s="360">
        <v>1.3</v>
      </c>
      <c r="S12" s="360">
        <v>11</v>
      </c>
      <c r="T12" s="360">
        <v>368.7</v>
      </c>
      <c r="U12" s="360">
        <v>69.6</v>
      </c>
      <c r="V12" s="360">
        <v>37.2</v>
      </c>
      <c r="W12" s="360">
        <f>SUM(X12:Z12)</f>
        <v>1889.4</v>
      </c>
      <c r="X12" s="360">
        <v>166.3</v>
      </c>
      <c r="Y12" s="360">
        <v>344.3</v>
      </c>
      <c r="Z12" s="360">
        <v>1378.8</v>
      </c>
    </row>
    <row r="13" spans="1:26" ht="18" customHeight="1">
      <c r="A13" s="354" t="s">
        <v>233</v>
      </c>
      <c r="B13" s="355"/>
      <c r="C13" s="359">
        <f>SUM(D13:F13)</f>
        <v>515.6</v>
      </c>
      <c r="D13" s="360">
        <v>2.6</v>
      </c>
      <c r="E13" s="360">
        <v>2.4</v>
      </c>
      <c r="F13" s="360">
        <f>SUM(G13:H13)</f>
        <v>510.6</v>
      </c>
      <c r="G13" s="360">
        <v>306.5</v>
      </c>
      <c r="H13" s="360">
        <f aca="true" t="shared" si="1" ref="H13:H68">SUM(R13:T13)</f>
        <v>204.1</v>
      </c>
      <c r="I13" s="360">
        <v>508.7</v>
      </c>
      <c r="J13" s="55">
        <v>266</v>
      </c>
      <c r="K13" s="360">
        <v>1.8</v>
      </c>
      <c r="L13" s="55">
        <v>2</v>
      </c>
      <c r="M13" s="360">
        <v>0.1</v>
      </c>
      <c r="N13" s="360">
        <v>0.2</v>
      </c>
      <c r="O13" s="360">
        <v>2</v>
      </c>
      <c r="P13" s="360">
        <v>79.4</v>
      </c>
      <c r="Q13" s="360">
        <v>224.8</v>
      </c>
      <c r="R13" s="360">
        <v>0.6</v>
      </c>
      <c r="S13" s="360">
        <v>10.4</v>
      </c>
      <c r="T13" s="360">
        <v>193.1</v>
      </c>
      <c r="U13" s="360">
        <v>14</v>
      </c>
      <c r="V13" s="360">
        <v>160.3</v>
      </c>
      <c r="W13" s="360">
        <f>SUM(X13:Z13)</f>
        <v>350.29999999999995</v>
      </c>
      <c r="X13" s="360">
        <v>7.4</v>
      </c>
      <c r="Y13" s="360">
        <v>26</v>
      </c>
      <c r="Z13" s="360">
        <v>316.9</v>
      </c>
    </row>
    <row r="14" spans="1:26" ht="18" customHeight="1">
      <c r="A14" s="354" t="s">
        <v>234</v>
      </c>
      <c r="B14" s="355"/>
      <c r="C14" s="359">
        <f>SUM(D14:F14)</f>
        <v>700.6</v>
      </c>
      <c r="D14" s="360">
        <v>8.5</v>
      </c>
      <c r="E14" s="360">
        <v>10.8</v>
      </c>
      <c r="F14" s="360">
        <f>SUM(G14:H14)</f>
        <v>681.3000000000001</v>
      </c>
      <c r="G14" s="360">
        <f aca="true" t="shared" si="2" ref="G14:G65">SUM(N14:Q14)</f>
        <v>597.6</v>
      </c>
      <c r="H14" s="360">
        <v>83.7</v>
      </c>
      <c r="I14" s="360">
        <v>675.8</v>
      </c>
      <c r="J14" s="55">
        <v>463</v>
      </c>
      <c r="K14" s="360">
        <v>4.7</v>
      </c>
      <c r="L14" s="55">
        <v>2</v>
      </c>
      <c r="M14" s="360">
        <v>0.8</v>
      </c>
      <c r="N14" s="360">
        <v>1.2</v>
      </c>
      <c r="O14" s="360">
        <v>7.3</v>
      </c>
      <c r="P14" s="360">
        <v>248.6</v>
      </c>
      <c r="Q14" s="360">
        <v>340.5</v>
      </c>
      <c r="R14" s="360">
        <v>0.2</v>
      </c>
      <c r="S14" s="360">
        <v>2.6</v>
      </c>
      <c r="T14" s="360">
        <v>80.8</v>
      </c>
      <c r="U14" s="360">
        <v>15</v>
      </c>
      <c r="V14" s="360">
        <v>62.6</v>
      </c>
      <c r="W14" s="360">
        <f>SUM(X14:Z14)</f>
        <v>618.6</v>
      </c>
      <c r="X14" s="360">
        <v>9.7</v>
      </c>
      <c r="Y14" s="361" t="s">
        <v>97</v>
      </c>
      <c r="Z14" s="360">
        <v>608.9</v>
      </c>
    </row>
    <row r="15" spans="1:26" ht="18" customHeight="1">
      <c r="A15" s="354" t="s">
        <v>235</v>
      </c>
      <c r="B15" s="355"/>
      <c r="C15" s="359">
        <v>344</v>
      </c>
      <c r="D15" s="360">
        <v>1.4</v>
      </c>
      <c r="E15" s="361">
        <v>0.6</v>
      </c>
      <c r="F15" s="360">
        <f>SUM(G15:H15)</f>
        <v>341.9</v>
      </c>
      <c r="G15" s="360">
        <f t="shared" si="2"/>
        <v>241.7</v>
      </c>
      <c r="H15" s="360">
        <f t="shared" si="1"/>
        <v>100.2</v>
      </c>
      <c r="I15" s="360">
        <v>339.1</v>
      </c>
      <c r="J15" s="55">
        <v>233</v>
      </c>
      <c r="K15" s="360">
        <v>2.8</v>
      </c>
      <c r="L15" s="55">
        <v>1</v>
      </c>
      <c r="M15" s="361">
        <v>0</v>
      </c>
      <c r="N15" s="360">
        <v>0.1</v>
      </c>
      <c r="O15" s="360">
        <v>1</v>
      </c>
      <c r="P15" s="360">
        <v>49.5</v>
      </c>
      <c r="Q15" s="360">
        <v>191.1</v>
      </c>
      <c r="R15" s="360">
        <v>0.1</v>
      </c>
      <c r="S15" s="360">
        <v>0.4</v>
      </c>
      <c r="T15" s="360">
        <v>99.7</v>
      </c>
      <c r="U15" s="360">
        <v>15.1</v>
      </c>
      <c r="V15" s="360">
        <v>42.9</v>
      </c>
      <c r="W15" s="360">
        <f>SUM(X15:Z15)</f>
        <v>299</v>
      </c>
      <c r="X15" s="360">
        <v>20.9</v>
      </c>
      <c r="Y15" s="360">
        <v>1.1</v>
      </c>
      <c r="Z15" s="360">
        <v>277</v>
      </c>
    </row>
    <row r="16" spans="1:26" ht="18" customHeight="1">
      <c r="A16" s="354" t="s">
        <v>236</v>
      </c>
      <c r="B16" s="355"/>
      <c r="C16" s="359">
        <f>SUM(D16:F16)</f>
        <v>379.90000000000003</v>
      </c>
      <c r="D16" s="360">
        <v>0.3</v>
      </c>
      <c r="E16" s="361" t="s">
        <v>97</v>
      </c>
      <c r="F16" s="360">
        <f>SUM(G16:H16)</f>
        <v>379.6</v>
      </c>
      <c r="G16" s="360">
        <f t="shared" si="2"/>
        <v>220.7</v>
      </c>
      <c r="H16" s="360">
        <f t="shared" si="1"/>
        <v>158.9</v>
      </c>
      <c r="I16" s="360">
        <v>378.1</v>
      </c>
      <c r="J16" s="55">
        <v>150</v>
      </c>
      <c r="K16" s="360">
        <v>1.4</v>
      </c>
      <c r="L16" s="55">
        <v>1</v>
      </c>
      <c r="M16" s="360">
        <v>0.1</v>
      </c>
      <c r="N16" s="360">
        <v>0.1</v>
      </c>
      <c r="O16" s="360">
        <v>0.6</v>
      </c>
      <c r="P16" s="360">
        <v>59.4</v>
      </c>
      <c r="Q16" s="360">
        <v>160.6</v>
      </c>
      <c r="R16" s="361" t="s">
        <v>97</v>
      </c>
      <c r="S16" s="361" t="s">
        <v>97</v>
      </c>
      <c r="T16" s="360">
        <v>158.9</v>
      </c>
      <c r="U16" s="360">
        <v>9.3</v>
      </c>
      <c r="V16" s="360">
        <v>78.2</v>
      </c>
      <c r="W16" s="360">
        <v>301.4</v>
      </c>
      <c r="X16" s="360">
        <v>4</v>
      </c>
      <c r="Y16" s="360">
        <v>6.3</v>
      </c>
      <c r="Z16" s="360">
        <v>291</v>
      </c>
    </row>
    <row r="17" spans="1:26" ht="18" customHeight="1">
      <c r="A17" s="354" t="s">
        <v>237</v>
      </c>
      <c r="B17" s="355"/>
      <c r="C17" s="359">
        <v>563.4</v>
      </c>
      <c r="D17" s="360">
        <v>6.8</v>
      </c>
      <c r="E17" s="361">
        <v>11.1</v>
      </c>
      <c r="F17" s="360">
        <v>545.4</v>
      </c>
      <c r="G17" s="360">
        <f t="shared" si="2"/>
        <v>330.7</v>
      </c>
      <c r="H17" s="360">
        <f t="shared" si="1"/>
        <v>214.8</v>
      </c>
      <c r="I17" s="360">
        <v>541.2</v>
      </c>
      <c r="J17" s="55">
        <v>283</v>
      </c>
      <c r="K17" s="360">
        <v>4.2</v>
      </c>
      <c r="L17" s="361" t="s">
        <v>97</v>
      </c>
      <c r="M17" s="361" t="s">
        <v>97</v>
      </c>
      <c r="N17" s="360">
        <v>0.6</v>
      </c>
      <c r="O17" s="360">
        <v>3.1</v>
      </c>
      <c r="P17" s="360">
        <v>132.8</v>
      </c>
      <c r="Q17" s="360">
        <v>194.2</v>
      </c>
      <c r="R17" s="360">
        <v>16.2</v>
      </c>
      <c r="S17" s="360">
        <v>42.1</v>
      </c>
      <c r="T17" s="360">
        <v>156.5</v>
      </c>
      <c r="U17" s="360">
        <v>21.8</v>
      </c>
      <c r="V17" s="360">
        <v>77.3</v>
      </c>
      <c r="W17" s="360">
        <v>468.1</v>
      </c>
      <c r="X17" s="360">
        <v>5.8</v>
      </c>
      <c r="Y17" s="360">
        <v>23.2</v>
      </c>
      <c r="Z17" s="360">
        <v>439.2</v>
      </c>
    </row>
    <row r="18" spans="1:26" ht="18" customHeight="1">
      <c r="A18" s="354" t="s">
        <v>238</v>
      </c>
      <c r="B18" s="355"/>
      <c r="C18" s="359">
        <f>SUM(D18:F18)</f>
        <v>313.29999999999995</v>
      </c>
      <c r="D18" s="360">
        <v>2.4</v>
      </c>
      <c r="E18" s="361" t="s">
        <v>97</v>
      </c>
      <c r="F18" s="360">
        <f>SUM(G18:H18)</f>
        <v>310.9</v>
      </c>
      <c r="G18" s="360">
        <f t="shared" si="2"/>
        <v>256.5</v>
      </c>
      <c r="H18" s="360">
        <f t="shared" si="1"/>
        <v>54.4</v>
      </c>
      <c r="I18" s="360">
        <v>308.9</v>
      </c>
      <c r="J18" s="55">
        <v>150</v>
      </c>
      <c r="K18" s="360">
        <v>2</v>
      </c>
      <c r="L18" s="361" t="s">
        <v>97</v>
      </c>
      <c r="M18" s="361" t="s">
        <v>97</v>
      </c>
      <c r="N18" s="360">
        <v>0.1</v>
      </c>
      <c r="O18" s="360">
        <v>0.5</v>
      </c>
      <c r="P18" s="360">
        <v>65.6</v>
      </c>
      <c r="Q18" s="360">
        <v>190.3</v>
      </c>
      <c r="R18" s="360">
        <v>0.2</v>
      </c>
      <c r="S18" s="360">
        <v>2.8</v>
      </c>
      <c r="T18" s="360">
        <v>51.4</v>
      </c>
      <c r="U18" s="360">
        <v>18.9</v>
      </c>
      <c r="V18" s="360">
        <v>56.3</v>
      </c>
      <c r="W18" s="360">
        <v>254.6</v>
      </c>
      <c r="X18" s="360">
        <v>2.2</v>
      </c>
      <c r="Y18" s="360">
        <v>15</v>
      </c>
      <c r="Z18" s="360">
        <v>237.3</v>
      </c>
    </row>
    <row r="19" spans="1:26" ht="18" customHeight="1">
      <c r="A19" s="354" t="s">
        <v>239</v>
      </c>
      <c r="B19" s="355"/>
      <c r="C19" s="359">
        <f>SUM(D19:F19)</f>
        <v>529.9000000000001</v>
      </c>
      <c r="D19" s="360">
        <v>11.2</v>
      </c>
      <c r="E19" s="361" t="s">
        <v>97</v>
      </c>
      <c r="F19" s="360">
        <f>SUM(G19:H19)</f>
        <v>518.7</v>
      </c>
      <c r="G19" s="360">
        <f t="shared" si="2"/>
        <v>333.7</v>
      </c>
      <c r="H19" s="360">
        <f t="shared" si="1"/>
        <v>185</v>
      </c>
      <c r="I19" s="360">
        <v>516.5</v>
      </c>
      <c r="J19" s="55">
        <v>512</v>
      </c>
      <c r="K19" s="360">
        <v>2.3</v>
      </c>
      <c r="L19" s="361" t="s">
        <v>97</v>
      </c>
      <c r="M19" s="361" t="s">
        <v>97</v>
      </c>
      <c r="N19" s="361" t="s">
        <v>97</v>
      </c>
      <c r="O19" s="361">
        <v>8.5</v>
      </c>
      <c r="P19" s="360">
        <v>147.6</v>
      </c>
      <c r="Q19" s="360">
        <v>177.6</v>
      </c>
      <c r="R19" s="360">
        <v>1.6</v>
      </c>
      <c r="S19" s="360">
        <v>10.3</v>
      </c>
      <c r="T19" s="360">
        <v>173.1</v>
      </c>
      <c r="U19" s="360">
        <v>70.2</v>
      </c>
      <c r="V19" s="360">
        <v>125</v>
      </c>
      <c r="W19" s="360">
        <f>SUM(X19:Z19)</f>
        <v>393.8</v>
      </c>
      <c r="X19" s="360">
        <v>6</v>
      </c>
      <c r="Y19" s="361" t="s">
        <v>97</v>
      </c>
      <c r="Z19" s="360">
        <v>387.8</v>
      </c>
    </row>
    <row r="20" spans="1:26" ht="18" customHeight="1">
      <c r="A20" s="354"/>
      <c r="B20" s="355"/>
      <c r="C20" s="356"/>
      <c r="D20" s="357"/>
      <c r="E20" s="357"/>
      <c r="F20" s="357"/>
      <c r="G20" s="357"/>
      <c r="H20" s="357"/>
      <c r="I20" s="357"/>
      <c r="J20" s="358"/>
      <c r="K20" s="357"/>
      <c r="L20" s="358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</row>
    <row r="21" spans="1:26" ht="18" customHeight="1">
      <c r="A21" s="354" t="s">
        <v>240</v>
      </c>
      <c r="B21" s="355"/>
      <c r="C21" s="359">
        <f>SUM(C22)</f>
        <v>94.2</v>
      </c>
      <c r="D21" s="360">
        <f aca="true" t="shared" si="3" ref="D21:Z21">SUM(D22)</f>
        <v>1</v>
      </c>
      <c r="E21" s="360">
        <f t="shared" si="3"/>
        <v>0</v>
      </c>
      <c r="F21" s="360">
        <f t="shared" si="3"/>
        <v>93.2</v>
      </c>
      <c r="G21" s="360">
        <f t="shared" si="3"/>
        <v>56</v>
      </c>
      <c r="H21" s="360">
        <f t="shared" si="3"/>
        <v>37.2</v>
      </c>
      <c r="I21" s="360">
        <f t="shared" si="3"/>
        <v>92.2</v>
      </c>
      <c r="J21" s="55">
        <f t="shared" si="3"/>
        <v>51</v>
      </c>
      <c r="K21" s="360">
        <f t="shared" si="3"/>
        <v>0.8</v>
      </c>
      <c r="L21" s="55">
        <f t="shared" si="3"/>
        <v>1</v>
      </c>
      <c r="M21" s="360">
        <f t="shared" si="3"/>
        <v>0.2</v>
      </c>
      <c r="N21" s="360">
        <f t="shared" si="3"/>
        <v>0</v>
      </c>
      <c r="O21" s="360">
        <f t="shared" si="3"/>
        <v>0.1</v>
      </c>
      <c r="P21" s="360">
        <f t="shared" si="3"/>
        <v>13</v>
      </c>
      <c r="Q21" s="360">
        <f t="shared" si="3"/>
        <v>42.8</v>
      </c>
      <c r="R21" s="360">
        <f t="shared" si="3"/>
        <v>0.5</v>
      </c>
      <c r="S21" s="360">
        <f t="shared" si="3"/>
        <v>8.4</v>
      </c>
      <c r="T21" s="360">
        <f t="shared" si="3"/>
        <v>28.3</v>
      </c>
      <c r="U21" s="360">
        <f t="shared" si="3"/>
        <v>12.4</v>
      </c>
      <c r="V21" s="360">
        <f t="shared" si="3"/>
        <v>22.7</v>
      </c>
      <c r="W21" s="360">
        <f t="shared" si="3"/>
        <v>70.5</v>
      </c>
      <c r="X21" s="360">
        <f t="shared" si="3"/>
        <v>3.3</v>
      </c>
      <c r="Y21" s="360">
        <f t="shared" si="3"/>
        <v>4.1</v>
      </c>
      <c r="Z21" s="360">
        <f t="shared" si="3"/>
        <v>63.1</v>
      </c>
    </row>
    <row r="22" spans="1:26" ht="18" customHeight="1">
      <c r="A22" s="362"/>
      <c r="B22" s="363" t="s">
        <v>241</v>
      </c>
      <c r="C22" s="364">
        <f>SUM(D22:F22)</f>
        <v>94.2</v>
      </c>
      <c r="D22" s="76">
        <v>1</v>
      </c>
      <c r="E22" s="365">
        <v>0</v>
      </c>
      <c r="F22" s="76">
        <f>SUM(G22:H22)</f>
        <v>93.2</v>
      </c>
      <c r="G22" s="76">
        <v>56</v>
      </c>
      <c r="H22" s="76">
        <f t="shared" si="1"/>
        <v>37.2</v>
      </c>
      <c r="I22" s="76">
        <v>92.2</v>
      </c>
      <c r="J22" s="67">
        <v>51</v>
      </c>
      <c r="K22" s="76">
        <v>0.8</v>
      </c>
      <c r="L22" s="366">
        <v>1</v>
      </c>
      <c r="M22" s="365">
        <v>0.2</v>
      </c>
      <c r="N22" s="365">
        <v>0</v>
      </c>
      <c r="O22" s="365">
        <v>0.1</v>
      </c>
      <c r="P22" s="76">
        <v>13</v>
      </c>
      <c r="Q22" s="76">
        <v>42.8</v>
      </c>
      <c r="R22" s="76">
        <v>0.5</v>
      </c>
      <c r="S22" s="76">
        <v>8.4</v>
      </c>
      <c r="T22" s="76">
        <v>28.3</v>
      </c>
      <c r="U22" s="76">
        <v>12.4</v>
      </c>
      <c r="V22" s="76">
        <v>22.7</v>
      </c>
      <c r="W22" s="76">
        <f>SUM(X22:Z22)</f>
        <v>70.5</v>
      </c>
      <c r="X22" s="76">
        <v>3.3</v>
      </c>
      <c r="Y22" s="76">
        <v>4.1</v>
      </c>
      <c r="Z22" s="76">
        <v>63.1</v>
      </c>
    </row>
    <row r="23" spans="1:26" ht="18" customHeight="1">
      <c r="A23" s="362"/>
      <c r="B23" s="363"/>
      <c r="C23" s="367"/>
      <c r="D23" s="77"/>
      <c r="E23" s="77"/>
      <c r="F23" s="77"/>
      <c r="G23" s="77"/>
      <c r="H23" s="77"/>
      <c r="I23" s="77"/>
      <c r="J23" s="298"/>
      <c r="K23" s="77"/>
      <c r="L23" s="298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</row>
    <row r="24" spans="1:26" ht="18" customHeight="1">
      <c r="A24" s="354" t="s">
        <v>242</v>
      </c>
      <c r="B24" s="355"/>
      <c r="C24" s="359">
        <v>568.4</v>
      </c>
      <c r="D24" s="360">
        <f aca="true" t="shared" si="4" ref="D24:Z24">SUM(D25:D28)</f>
        <v>8.200000000000001</v>
      </c>
      <c r="E24" s="360">
        <f t="shared" si="4"/>
        <v>1.4000000000000001</v>
      </c>
      <c r="F24" s="360">
        <v>558.8</v>
      </c>
      <c r="G24" s="360">
        <v>452.8</v>
      </c>
      <c r="H24" s="360">
        <f t="shared" si="4"/>
        <v>106</v>
      </c>
      <c r="I24" s="360">
        <v>556.5</v>
      </c>
      <c r="J24" s="55">
        <f t="shared" si="4"/>
        <v>321</v>
      </c>
      <c r="K24" s="360">
        <f t="shared" si="4"/>
        <v>2.3000000000000003</v>
      </c>
      <c r="L24" s="361" t="s">
        <v>97</v>
      </c>
      <c r="M24" s="361" t="s">
        <v>97</v>
      </c>
      <c r="N24" s="360">
        <f t="shared" si="4"/>
        <v>0.5</v>
      </c>
      <c r="O24" s="360">
        <f t="shared" si="4"/>
        <v>6.8</v>
      </c>
      <c r="P24" s="360">
        <f t="shared" si="4"/>
        <v>163.9</v>
      </c>
      <c r="Q24" s="360">
        <f t="shared" si="4"/>
        <v>281.59999999999997</v>
      </c>
      <c r="R24" s="360">
        <v>0.4</v>
      </c>
      <c r="S24" s="360">
        <v>7.2</v>
      </c>
      <c r="T24" s="360">
        <f t="shared" si="4"/>
        <v>98.4</v>
      </c>
      <c r="U24" s="360">
        <v>31.8</v>
      </c>
      <c r="V24" s="360">
        <f t="shared" si="4"/>
        <v>127</v>
      </c>
      <c r="W24" s="360">
        <f t="shared" si="4"/>
        <v>431.79999999999995</v>
      </c>
      <c r="X24" s="360">
        <v>6.1</v>
      </c>
      <c r="Y24" s="360">
        <f t="shared" si="4"/>
        <v>143.89999999999998</v>
      </c>
      <c r="Z24" s="360">
        <f t="shared" si="4"/>
        <v>281.8</v>
      </c>
    </row>
    <row r="25" spans="1:26" ht="18" customHeight="1">
      <c r="A25" s="362"/>
      <c r="B25" s="363" t="s">
        <v>243</v>
      </c>
      <c r="C25" s="364">
        <f>SUM(D25:F25)</f>
        <v>133.7</v>
      </c>
      <c r="D25" s="76">
        <v>3.1</v>
      </c>
      <c r="E25" s="76">
        <v>0.1</v>
      </c>
      <c r="F25" s="76">
        <v>130.5</v>
      </c>
      <c r="G25" s="76">
        <f t="shared" si="2"/>
        <v>121.4</v>
      </c>
      <c r="H25" s="76">
        <f t="shared" si="1"/>
        <v>9.2</v>
      </c>
      <c r="I25" s="76">
        <v>129.7</v>
      </c>
      <c r="J25" s="67">
        <v>72</v>
      </c>
      <c r="K25" s="76">
        <v>0.8</v>
      </c>
      <c r="L25" s="365" t="s">
        <v>97</v>
      </c>
      <c r="M25" s="365" t="s">
        <v>97</v>
      </c>
      <c r="N25" s="365" t="s">
        <v>97</v>
      </c>
      <c r="O25" s="365">
        <v>2.8</v>
      </c>
      <c r="P25" s="76">
        <v>38.1</v>
      </c>
      <c r="Q25" s="76">
        <v>80.5</v>
      </c>
      <c r="R25" s="76">
        <v>0.1</v>
      </c>
      <c r="S25" s="76">
        <v>0.6</v>
      </c>
      <c r="T25" s="76">
        <v>8.5</v>
      </c>
      <c r="U25" s="76">
        <v>3.2</v>
      </c>
      <c r="V25" s="76">
        <v>12.8</v>
      </c>
      <c r="W25" s="76">
        <f>SUM(X25:Z25)</f>
        <v>117.7</v>
      </c>
      <c r="X25" s="76">
        <v>1.7</v>
      </c>
      <c r="Y25" s="76">
        <v>114.6</v>
      </c>
      <c r="Z25" s="76">
        <v>1.4</v>
      </c>
    </row>
    <row r="26" spans="1:26" ht="18" customHeight="1">
      <c r="A26" s="362"/>
      <c r="B26" s="363" t="s">
        <v>244</v>
      </c>
      <c r="C26" s="364">
        <v>146.6</v>
      </c>
      <c r="D26" s="76">
        <v>1.9</v>
      </c>
      <c r="E26" s="365" t="s">
        <v>97</v>
      </c>
      <c r="F26" s="76">
        <f>SUM(G26:H26)</f>
        <v>144.8</v>
      </c>
      <c r="G26" s="76">
        <v>109.5</v>
      </c>
      <c r="H26" s="76">
        <f t="shared" si="1"/>
        <v>35.3</v>
      </c>
      <c r="I26" s="76">
        <v>144.3</v>
      </c>
      <c r="J26" s="67">
        <v>87</v>
      </c>
      <c r="K26" s="76">
        <v>0.4</v>
      </c>
      <c r="L26" s="365" t="s">
        <v>97</v>
      </c>
      <c r="M26" s="365" t="s">
        <v>97</v>
      </c>
      <c r="N26" s="365" t="s">
        <v>97</v>
      </c>
      <c r="O26" s="365">
        <v>2.3</v>
      </c>
      <c r="P26" s="76">
        <v>38.6</v>
      </c>
      <c r="Q26" s="76">
        <v>68.5</v>
      </c>
      <c r="R26" s="365" t="s">
        <v>97</v>
      </c>
      <c r="S26" s="76">
        <v>4.5</v>
      </c>
      <c r="T26" s="76">
        <v>30.8</v>
      </c>
      <c r="U26" s="76">
        <v>18</v>
      </c>
      <c r="V26" s="76">
        <v>25.8</v>
      </c>
      <c r="W26" s="76">
        <f>SUM(X26:Z26)</f>
        <v>118.89999999999999</v>
      </c>
      <c r="X26" s="76">
        <v>2.5</v>
      </c>
      <c r="Y26" s="76">
        <v>13.1</v>
      </c>
      <c r="Z26" s="76">
        <v>103.3</v>
      </c>
    </row>
    <row r="27" spans="1:26" ht="18" customHeight="1">
      <c r="A27" s="362"/>
      <c r="B27" s="363" t="s">
        <v>245</v>
      </c>
      <c r="C27" s="364">
        <f>SUM(D27:F27)</f>
        <v>246.29999999999998</v>
      </c>
      <c r="D27" s="76">
        <v>1.9</v>
      </c>
      <c r="E27" s="76">
        <v>1.3</v>
      </c>
      <c r="F27" s="76">
        <v>243.1</v>
      </c>
      <c r="G27" s="76">
        <f t="shared" si="2"/>
        <v>181.5</v>
      </c>
      <c r="H27" s="76">
        <f t="shared" si="1"/>
        <v>61.5</v>
      </c>
      <c r="I27" s="76">
        <v>242.1</v>
      </c>
      <c r="J27" s="67">
        <v>122</v>
      </c>
      <c r="K27" s="76">
        <v>0.9</v>
      </c>
      <c r="L27" s="365" t="s">
        <v>97</v>
      </c>
      <c r="M27" s="365" t="s">
        <v>97</v>
      </c>
      <c r="N27" s="76">
        <v>0.5</v>
      </c>
      <c r="O27" s="76">
        <v>1.7</v>
      </c>
      <c r="P27" s="76">
        <v>64.6</v>
      </c>
      <c r="Q27" s="76">
        <v>114.7</v>
      </c>
      <c r="R27" s="76">
        <v>0.4</v>
      </c>
      <c r="S27" s="76">
        <v>2</v>
      </c>
      <c r="T27" s="76">
        <v>59.1</v>
      </c>
      <c r="U27" s="76">
        <v>10.7</v>
      </c>
      <c r="V27" s="76">
        <v>88.4</v>
      </c>
      <c r="W27" s="76">
        <v>154.7</v>
      </c>
      <c r="X27" s="76">
        <v>1.8</v>
      </c>
      <c r="Y27" s="76">
        <v>16.2</v>
      </c>
      <c r="Z27" s="76">
        <v>136.6</v>
      </c>
    </row>
    <row r="28" spans="1:26" ht="18" customHeight="1">
      <c r="A28" s="362"/>
      <c r="B28" s="363" t="s">
        <v>246</v>
      </c>
      <c r="C28" s="364">
        <f>SUM(D28:F28)</f>
        <v>41.8</v>
      </c>
      <c r="D28" s="76">
        <v>1.3</v>
      </c>
      <c r="E28" s="365" t="s">
        <v>97</v>
      </c>
      <c r="F28" s="76">
        <f>SUM(G28:H28)</f>
        <v>40.5</v>
      </c>
      <c r="G28" s="76">
        <f t="shared" si="2"/>
        <v>40.5</v>
      </c>
      <c r="H28" s="365" t="s">
        <v>97</v>
      </c>
      <c r="I28" s="76">
        <v>40.3</v>
      </c>
      <c r="J28" s="67">
        <v>40</v>
      </c>
      <c r="K28" s="76">
        <v>0.2</v>
      </c>
      <c r="L28" s="365" t="s">
        <v>97</v>
      </c>
      <c r="M28" s="365" t="s">
        <v>97</v>
      </c>
      <c r="N28" s="365" t="s">
        <v>97</v>
      </c>
      <c r="O28" s="365">
        <v>0</v>
      </c>
      <c r="P28" s="365">
        <v>22.6</v>
      </c>
      <c r="Q28" s="76">
        <v>17.9</v>
      </c>
      <c r="R28" s="365" t="s">
        <v>97</v>
      </c>
      <c r="S28" s="365" t="s">
        <v>97</v>
      </c>
      <c r="T28" s="365" t="s">
        <v>97</v>
      </c>
      <c r="U28" s="365" t="s">
        <v>97</v>
      </c>
      <c r="V28" s="365" t="s">
        <v>97</v>
      </c>
      <c r="W28" s="76">
        <f>SUM(X28:Z28)</f>
        <v>40.5</v>
      </c>
      <c r="X28" s="365" t="s">
        <v>97</v>
      </c>
      <c r="Y28" s="365" t="s">
        <v>97</v>
      </c>
      <c r="Z28" s="76">
        <v>40.5</v>
      </c>
    </row>
    <row r="29" spans="1:26" ht="18" customHeight="1">
      <c r="A29" s="362"/>
      <c r="B29" s="363"/>
      <c r="C29" s="367"/>
      <c r="D29" s="77"/>
      <c r="E29" s="77"/>
      <c r="F29" s="77"/>
      <c r="G29" s="77"/>
      <c r="H29" s="77"/>
      <c r="I29" s="77"/>
      <c r="J29" s="298"/>
      <c r="K29" s="77"/>
      <c r="L29" s="298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</row>
    <row r="30" spans="1:26" ht="18" customHeight="1">
      <c r="A30" s="354" t="s">
        <v>247</v>
      </c>
      <c r="B30" s="355"/>
      <c r="C30" s="359">
        <v>744.3</v>
      </c>
      <c r="D30" s="360">
        <v>18.2</v>
      </c>
      <c r="E30" s="360">
        <v>9.8</v>
      </c>
      <c r="F30" s="360">
        <v>716.3</v>
      </c>
      <c r="G30" s="360">
        <f aca="true" t="shared" si="5" ref="G30:V30">SUM(G31:G38)</f>
        <v>533.0999999999999</v>
      </c>
      <c r="H30" s="360">
        <f t="shared" si="5"/>
        <v>183.20000000000002</v>
      </c>
      <c r="I30" s="360">
        <v>708.9</v>
      </c>
      <c r="J30" s="55">
        <f t="shared" si="5"/>
        <v>539</v>
      </c>
      <c r="K30" s="360">
        <v>5.9</v>
      </c>
      <c r="L30" s="55">
        <f t="shared" si="5"/>
        <v>7</v>
      </c>
      <c r="M30" s="360">
        <f t="shared" si="5"/>
        <v>1.4</v>
      </c>
      <c r="N30" s="360">
        <f t="shared" si="5"/>
        <v>0.7</v>
      </c>
      <c r="O30" s="360">
        <v>2.8</v>
      </c>
      <c r="P30" s="360">
        <f t="shared" si="5"/>
        <v>150.99999999999997</v>
      </c>
      <c r="Q30" s="360">
        <f t="shared" si="5"/>
        <v>378.5999999999999</v>
      </c>
      <c r="R30" s="360">
        <f t="shared" si="5"/>
        <v>4.8</v>
      </c>
      <c r="S30" s="360">
        <v>21.3</v>
      </c>
      <c r="T30" s="360">
        <f t="shared" si="5"/>
        <v>157.1</v>
      </c>
      <c r="U30" s="360">
        <f t="shared" si="5"/>
        <v>40.3</v>
      </c>
      <c r="V30" s="360">
        <f t="shared" si="5"/>
        <v>96.9</v>
      </c>
      <c r="W30" s="360">
        <f>SUM(W31:W38)</f>
        <v>619.3</v>
      </c>
      <c r="X30" s="360">
        <v>13.4</v>
      </c>
      <c r="Y30" s="360">
        <v>29.7</v>
      </c>
      <c r="Z30" s="360">
        <v>576.3</v>
      </c>
    </row>
    <row r="31" spans="1:26" ht="18" customHeight="1">
      <c r="A31" s="362"/>
      <c r="B31" s="363" t="s">
        <v>248</v>
      </c>
      <c r="C31" s="364">
        <f>SUM(D31:F31)</f>
        <v>90.60000000000001</v>
      </c>
      <c r="D31" s="76">
        <v>1.9</v>
      </c>
      <c r="E31" s="365" t="s">
        <v>97</v>
      </c>
      <c r="F31" s="76">
        <v>88.7</v>
      </c>
      <c r="G31" s="76">
        <f t="shared" si="2"/>
        <v>73.8</v>
      </c>
      <c r="H31" s="76">
        <f t="shared" si="1"/>
        <v>15</v>
      </c>
      <c r="I31" s="76">
        <v>88.2</v>
      </c>
      <c r="J31" s="67">
        <v>70</v>
      </c>
      <c r="K31" s="76">
        <v>0.5</v>
      </c>
      <c r="L31" s="365" t="s">
        <v>97</v>
      </c>
      <c r="M31" s="365" t="s">
        <v>97</v>
      </c>
      <c r="N31" s="76">
        <v>0.4</v>
      </c>
      <c r="O31" s="76">
        <v>0.4</v>
      </c>
      <c r="P31" s="76">
        <v>29.4</v>
      </c>
      <c r="Q31" s="76">
        <v>43.6</v>
      </c>
      <c r="R31" s="365" t="s">
        <v>97</v>
      </c>
      <c r="S31" s="365">
        <v>0</v>
      </c>
      <c r="T31" s="76">
        <v>15</v>
      </c>
      <c r="U31" s="76">
        <v>3.7</v>
      </c>
      <c r="V31" s="76">
        <v>0.8</v>
      </c>
      <c r="W31" s="76">
        <v>87.9</v>
      </c>
      <c r="X31" s="76">
        <v>0.3</v>
      </c>
      <c r="Y31" s="76">
        <v>5.7</v>
      </c>
      <c r="Z31" s="76">
        <v>82</v>
      </c>
    </row>
    <row r="32" spans="1:26" ht="18" customHeight="1">
      <c r="A32" s="362"/>
      <c r="B32" s="363" t="s">
        <v>249</v>
      </c>
      <c r="C32" s="364">
        <v>225.8</v>
      </c>
      <c r="D32" s="76">
        <v>5.3</v>
      </c>
      <c r="E32" s="76">
        <v>1.5</v>
      </c>
      <c r="F32" s="76">
        <f aca="true" t="shared" si="6" ref="F32:F38">SUM(G32:H32)</f>
        <v>219.1</v>
      </c>
      <c r="G32" s="76">
        <v>158.7</v>
      </c>
      <c r="H32" s="76">
        <v>60.4</v>
      </c>
      <c r="I32" s="76">
        <v>218.2</v>
      </c>
      <c r="J32" s="67">
        <v>134</v>
      </c>
      <c r="K32" s="76">
        <v>0.9</v>
      </c>
      <c r="L32" s="365" t="s">
        <v>97</v>
      </c>
      <c r="M32" s="365" t="s">
        <v>97</v>
      </c>
      <c r="N32" s="76">
        <v>0.1</v>
      </c>
      <c r="O32" s="76">
        <v>0.3</v>
      </c>
      <c r="P32" s="76">
        <v>36.2</v>
      </c>
      <c r="Q32" s="76">
        <v>122.2</v>
      </c>
      <c r="R32" s="365">
        <v>0.2</v>
      </c>
      <c r="S32" s="76">
        <v>1.3</v>
      </c>
      <c r="T32" s="76">
        <v>58.8</v>
      </c>
      <c r="U32" s="76">
        <v>13.5</v>
      </c>
      <c r="V32" s="76">
        <v>55.6</v>
      </c>
      <c r="W32" s="76">
        <v>163.5</v>
      </c>
      <c r="X32" s="76">
        <v>3.9</v>
      </c>
      <c r="Y32" s="76">
        <v>5.4</v>
      </c>
      <c r="Z32" s="76">
        <v>154.3</v>
      </c>
    </row>
    <row r="33" spans="1:26" ht="18" customHeight="1">
      <c r="A33" s="362"/>
      <c r="B33" s="363" t="s">
        <v>250</v>
      </c>
      <c r="C33" s="364">
        <f aca="true" t="shared" si="7" ref="C33:C38">SUM(D33:F33)</f>
        <v>228.70000000000002</v>
      </c>
      <c r="D33" s="76">
        <v>9</v>
      </c>
      <c r="E33" s="76">
        <v>0.9</v>
      </c>
      <c r="F33" s="76">
        <f t="shared" si="6"/>
        <v>218.8</v>
      </c>
      <c r="G33" s="76">
        <v>203.4</v>
      </c>
      <c r="H33" s="76">
        <f t="shared" si="1"/>
        <v>15.399999999999999</v>
      </c>
      <c r="I33" s="76">
        <v>217.6</v>
      </c>
      <c r="J33" s="67">
        <v>195</v>
      </c>
      <c r="K33" s="76">
        <v>1.1</v>
      </c>
      <c r="L33" s="365" t="s">
        <v>97</v>
      </c>
      <c r="M33" s="365" t="s">
        <v>97</v>
      </c>
      <c r="N33" s="76">
        <v>0.2</v>
      </c>
      <c r="O33" s="76">
        <v>1.9</v>
      </c>
      <c r="P33" s="76">
        <v>62.6</v>
      </c>
      <c r="Q33" s="76">
        <v>138.6</v>
      </c>
      <c r="R33" s="76">
        <v>0.1</v>
      </c>
      <c r="S33" s="76">
        <v>1.1</v>
      </c>
      <c r="T33" s="76">
        <v>14.2</v>
      </c>
      <c r="U33" s="76">
        <v>1.4</v>
      </c>
      <c r="V33" s="76">
        <v>1.6</v>
      </c>
      <c r="W33" s="76">
        <v>217.1</v>
      </c>
      <c r="X33" s="76">
        <v>2.1</v>
      </c>
      <c r="Y33" s="76">
        <v>16.8</v>
      </c>
      <c r="Z33" s="76">
        <v>198.3</v>
      </c>
    </row>
    <row r="34" spans="1:26" ht="18" customHeight="1">
      <c r="A34" s="362"/>
      <c r="B34" s="363" t="s">
        <v>251</v>
      </c>
      <c r="C34" s="364">
        <f t="shared" si="7"/>
        <v>26</v>
      </c>
      <c r="D34" s="365" t="s">
        <v>97</v>
      </c>
      <c r="E34" s="365" t="s">
        <v>97</v>
      </c>
      <c r="F34" s="76">
        <f t="shared" si="6"/>
        <v>26</v>
      </c>
      <c r="G34" s="76">
        <f t="shared" si="2"/>
        <v>2.5</v>
      </c>
      <c r="H34" s="76">
        <f t="shared" si="1"/>
        <v>23.5</v>
      </c>
      <c r="I34" s="76">
        <v>25.5</v>
      </c>
      <c r="J34" s="67">
        <v>27</v>
      </c>
      <c r="K34" s="76">
        <v>0.5</v>
      </c>
      <c r="L34" s="365" t="s">
        <v>97</v>
      </c>
      <c r="M34" s="365" t="s">
        <v>97</v>
      </c>
      <c r="N34" s="365" t="s">
        <v>97</v>
      </c>
      <c r="O34" s="365" t="s">
        <v>97</v>
      </c>
      <c r="P34" s="76">
        <v>0.6</v>
      </c>
      <c r="Q34" s="76">
        <v>1.9</v>
      </c>
      <c r="R34" s="76">
        <v>3</v>
      </c>
      <c r="S34" s="76">
        <v>5.1</v>
      </c>
      <c r="T34" s="76">
        <v>15.4</v>
      </c>
      <c r="U34" s="76">
        <v>1.1</v>
      </c>
      <c r="V34" s="76">
        <v>2.1</v>
      </c>
      <c r="W34" s="76">
        <f>SUM(X34:Z34)</f>
        <v>23.900000000000002</v>
      </c>
      <c r="X34" s="76">
        <v>1.3</v>
      </c>
      <c r="Y34" s="365" t="s">
        <v>97</v>
      </c>
      <c r="Z34" s="76">
        <v>22.6</v>
      </c>
    </row>
    <row r="35" spans="1:26" ht="18" customHeight="1">
      <c r="A35" s="362"/>
      <c r="B35" s="363" t="s">
        <v>252</v>
      </c>
      <c r="C35" s="364">
        <f t="shared" si="7"/>
        <v>29.200000000000003</v>
      </c>
      <c r="D35" s="365" t="s">
        <v>97</v>
      </c>
      <c r="E35" s="365" t="s">
        <v>97</v>
      </c>
      <c r="F35" s="76">
        <f t="shared" si="6"/>
        <v>29.200000000000003</v>
      </c>
      <c r="G35" s="76">
        <f t="shared" si="2"/>
        <v>14.4</v>
      </c>
      <c r="H35" s="76">
        <v>14.8</v>
      </c>
      <c r="I35" s="76">
        <v>28.5</v>
      </c>
      <c r="J35" s="67">
        <v>26</v>
      </c>
      <c r="K35" s="76">
        <v>0.6</v>
      </c>
      <c r="L35" s="67">
        <v>1</v>
      </c>
      <c r="M35" s="76">
        <v>0.2</v>
      </c>
      <c r="N35" s="365" t="s">
        <v>97</v>
      </c>
      <c r="O35" s="365" t="s">
        <v>97</v>
      </c>
      <c r="P35" s="76">
        <v>5.4</v>
      </c>
      <c r="Q35" s="76">
        <v>9</v>
      </c>
      <c r="R35" s="76">
        <v>0.1</v>
      </c>
      <c r="S35" s="76">
        <v>1.7</v>
      </c>
      <c r="T35" s="76">
        <v>13.1</v>
      </c>
      <c r="U35" s="76">
        <v>5.2</v>
      </c>
      <c r="V35" s="76">
        <v>3.7</v>
      </c>
      <c r="W35" s="76">
        <f>SUM(X35:Z35)</f>
        <v>25.6</v>
      </c>
      <c r="X35" s="76">
        <v>1.6</v>
      </c>
      <c r="Y35" s="365" t="s">
        <v>97</v>
      </c>
      <c r="Z35" s="76">
        <v>24</v>
      </c>
    </row>
    <row r="36" spans="1:26" ht="18" customHeight="1">
      <c r="A36" s="362"/>
      <c r="B36" s="363" t="s">
        <v>253</v>
      </c>
      <c r="C36" s="364">
        <f t="shared" si="7"/>
        <v>75.8</v>
      </c>
      <c r="D36" s="76">
        <v>1.5</v>
      </c>
      <c r="E36" s="365">
        <v>5.6</v>
      </c>
      <c r="F36" s="76">
        <f t="shared" si="6"/>
        <v>68.7</v>
      </c>
      <c r="G36" s="76">
        <f t="shared" si="2"/>
        <v>50.1</v>
      </c>
      <c r="H36" s="76">
        <v>18.6</v>
      </c>
      <c r="I36" s="76">
        <v>67.7</v>
      </c>
      <c r="J36" s="67">
        <v>66</v>
      </c>
      <c r="K36" s="76">
        <v>1</v>
      </c>
      <c r="L36" s="67">
        <v>1</v>
      </c>
      <c r="M36" s="365">
        <v>0</v>
      </c>
      <c r="N36" s="365" t="s">
        <v>97</v>
      </c>
      <c r="O36" s="365">
        <v>0</v>
      </c>
      <c r="P36" s="76">
        <v>6.2</v>
      </c>
      <c r="Q36" s="76">
        <v>43.9</v>
      </c>
      <c r="R36" s="76">
        <v>0.3</v>
      </c>
      <c r="S36" s="76">
        <v>3.2</v>
      </c>
      <c r="T36" s="76">
        <v>15.2</v>
      </c>
      <c r="U36" s="76">
        <v>3</v>
      </c>
      <c r="V36" s="76">
        <v>11.1</v>
      </c>
      <c r="W36" s="76">
        <f>SUM(X36:Z36)</f>
        <v>57.599999999999994</v>
      </c>
      <c r="X36" s="76">
        <v>1.3</v>
      </c>
      <c r="Y36" s="365" t="s">
        <v>97</v>
      </c>
      <c r="Z36" s="76">
        <v>56.3</v>
      </c>
    </row>
    <row r="37" spans="1:26" ht="18" customHeight="1">
      <c r="A37" s="362"/>
      <c r="B37" s="363" t="s">
        <v>254</v>
      </c>
      <c r="C37" s="364">
        <v>32.4</v>
      </c>
      <c r="D37" s="76">
        <v>0.5</v>
      </c>
      <c r="E37" s="76">
        <v>1.9</v>
      </c>
      <c r="F37" s="76">
        <f t="shared" si="6"/>
        <v>30.099999999999998</v>
      </c>
      <c r="G37" s="76">
        <v>18.4</v>
      </c>
      <c r="H37" s="76">
        <v>11.7</v>
      </c>
      <c r="I37" s="76">
        <v>28.8</v>
      </c>
      <c r="J37" s="67">
        <v>6</v>
      </c>
      <c r="K37" s="76">
        <v>0.6</v>
      </c>
      <c r="L37" s="67">
        <v>2</v>
      </c>
      <c r="M37" s="76">
        <v>0.7</v>
      </c>
      <c r="N37" s="365">
        <v>0</v>
      </c>
      <c r="O37" s="365">
        <v>0.1</v>
      </c>
      <c r="P37" s="76">
        <v>5</v>
      </c>
      <c r="Q37" s="76">
        <v>13.2</v>
      </c>
      <c r="R37" s="76">
        <v>0.1</v>
      </c>
      <c r="S37" s="76">
        <v>0.3</v>
      </c>
      <c r="T37" s="76">
        <v>11.4</v>
      </c>
      <c r="U37" s="76">
        <v>9.5</v>
      </c>
      <c r="V37" s="76">
        <v>10.8</v>
      </c>
      <c r="W37" s="76">
        <f>SUM(X37:Z37)</f>
        <v>19.3</v>
      </c>
      <c r="X37" s="76">
        <v>1.1</v>
      </c>
      <c r="Y37" s="76">
        <v>1.9</v>
      </c>
      <c r="Z37" s="76">
        <v>16.3</v>
      </c>
    </row>
    <row r="38" spans="1:26" ht="18" customHeight="1">
      <c r="A38" s="362"/>
      <c r="B38" s="363" t="s">
        <v>255</v>
      </c>
      <c r="C38" s="364">
        <f t="shared" si="7"/>
        <v>35.7</v>
      </c>
      <c r="D38" s="76">
        <v>0.1</v>
      </c>
      <c r="E38" s="365" t="s">
        <v>97</v>
      </c>
      <c r="F38" s="76">
        <f t="shared" si="6"/>
        <v>35.6</v>
      </c>
      <c r="G38" s="76">
        <f t="shared" si="2"/>
        <v>11.8</v>
      </c>
      <c r="H38" s="76">
        <f t="shared" si="1"/>
        <v>23.8</v>
      </c>
      <c r="I38" s="76">
        <v>34.3</v>
      </c>
      <c r="J38" s="67">
        <v>15</v>
      </c>
      <c r="K38" s="76">
        <v>0.8</v>
      </c>
      <c r="L38" s="67">
        <v>3</v>
      </c>
      <c r="M38" s="76">
        <v>0.5</v>
      </c>
      <c r="N38" s="365" t="s">
        <v>97</v>
      </c>
      <c r="O38" s="365">
        <v>0</v>
      </c>
      <c r="P38" s="76">
        <v>5.6</v>
      </c>
      <c r="Q38" s="76">
        <v>6.2</v>
      </c>
      <c r="R38" s="76">
        <v>1</v>
      </c>
      <c r="S38" s="76">
        <v>8.8</v>
      </c>
      <c r="T38" s="76">
        <v>14</v>
      </c>
      <c r="U38" s="76">
        <v>2.9</v>
      </c>
      <c r="V38" s="76">
        <v>11.2</v>
      </c>
      <c r="W38" s="76">
        <v>24.4</v>
      </c>
      <c r="X38" s="76">
        <v>1.9</v>
      </c>
      <c r="Y38" s="365" t="s">
        <v>97</v>
      </c>
      <c r="Z38" s="76">
        <v>22.6</v>
      </c>
    </row>
    <row r="39" spans="1:26" ht="18" customHeight="1">
      <c r="A39" s="362"/>
      <c r="B39" s="363"/>
      <c r="C39" s="367"/>
      <c r="D39" s="77"/>
      <c r="E39" s="77"/>
      <c r="F39" s="77"/>
      <c r="G39" s="77"/>
      <c r="H39" s="77"/>
      <c r="I39" s="77"/>
      <c r="J39" s="298"/>
      <c r="K39" s="77"/>
      <c r="L39" s="298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</row>
    <row r="40" spans="1:26" ht="18" customHeight="1">
      <c r="A40" s="354" t="s">
        <v>256</v>
      </c>
      <c r="B40" s="355"/>
      <c r="C40" s="359">
        <v>731</v>
      </c>
      <c r="D40" s="360">
        <f aca="true" t="shared" si="8" ref="D40:Z40">SUM(D41:D45)</f>
        <v>8.8</v>
      </c>
      <c r="E40" s="360">
        <v>2.4</v>
      </c>
      <c r="F40" s="360">
        <f t="shared" si="8"/>
        <v>719.7</v>
      </c>
      <c r="G40" s="360">
        <v>526.4</v>
      </c>
      <c r="H40" s="360">
        <f t="shared" si="8"/>
        <v>193.3</v>
      </c>
      <c r="I40" s="360">
        <f t="shared" si="8"/>
        <v>716.0999999999999</v>
      </c>
      <c r="J40" s="55">
        <f t="shared" si="8"/>
        <v>284</v>
      </c>
      <c r="K40" s="360">
        <v>3.8</v>
      </c>
      <c r="L40" s="55">
        <f t="shared" si="8"/>
        <v>1</v>
      </c>
      <c r="M40" s="360">
        <f t="shared" si="8"/>
        <v>0.2</v>
      </c>
      <c r="N40" s="360">
        <f t="shared" si="8"/>
        <v>0.5</v>
      </c>
      <c r="O40" s="360">
        <v>3.7</v>
      </c>
      <c r="P40" s="360">
        <v>194.4</v>
      </c>
      <c r="Q40" s="360">
        <f t="shared" si="8"/>
        <v>327.79999999999995</v>
      </c>
      <c r="R40" s="360">
        <f t="shared" si="8"/>
        <v>2.6</v>
      </c>
      <c r="S40" s="360">
        <v>32.9</v>
      </c>
      <c r="T40" s="360">
        <f t="shared" si="8"/>
        <v>157.8</v>
      </c>
      <c r="U40" s="360">
        <v>61.5</v>
      </c>
      <c r="V40" s="360">
        <f t="shared" si="8"/>
        <v>93</v>
      </c>
      <c r="W40" s="360">
        <f t="shared" si="8"/>
        <v>626.7</v>
      </c>
      <c r="X40" s="360">
        <f t="shared" si="8"/>
        <v>29.400000000000006</v>
      </c>
      <c r="Y40" s="360">
        <v>135.8</v>
      </c>
      <c r="Z40" s="360">
        <f t="shared" si="8"/>
        <v>461.5</v>
      </c>
    </row>
    <row r="41" spans="1:26" ht="18" customHeight="1">
      <c r="A41" s="362"/>
      <c r="B41" s="363" t="s">
        <v>257</v>
      </c>
      <c r="C41" s="364">
        <f>SUM(D41:F41)</f>
        <v>309.4</v>
      </c>
      <c r="D41" s="76">
        <v>3.4</v>
      </c>
      <c r="E41" s="365" t="s">
        <v>97</v>
      </c>
      <c r="F41" s="76">
        <f>SUM(G41:H41)</f>
        <v>306</v>
      </c>
      <c r="G41" s="76">
        <f t="shared" si="2"/>
        <v>175.60000000000002</v>
      </c>
      <c r="H41" s="76">
        <f t="shared" si="1"/>
        <v>130.4</v>
      </c>
      <c r="I41" s="76">
        <v>303.5</v>
      </c>
      <c r="J41" s="67">
        <v>185</v>
      </c>
      <c r="K41" s="76">
        <v>2.7</v>
      </c>
      <c r="L41" s="67">
        <v>1</v>
      </c>
      <c r="M41" s="76">
        <v>0.2</v>
      </c>
      <c r="N41" s="365">
        <v>0</v>
      </c>
      <c r="O41" s="365">
        <v>0.2</v>
      </c>
      <c r="P41" s="76">
        <v>86.5</v>
      </c>
      <c r="Q41" s="76">
        <v>88.9</v>
      </c>
      <c r="R41" s="76">
        <v>2.5</v>
      </c>
      <c r="S41" s="76">
        <v>31.2</v>
      </c>
      <c r="T41" s="76">
        <v>96.7</v>
      </c>
      <c r="U41" s="76">
        <v>47.9</v>
      </c>
      <c r="V41" s="76">
        <v>67.6</v>
      </c>
      <c r="W41" s="76">
        <f>SUM(X41:Z41)</f>
        <v>238.4</v>
      </c>
      <c r="X41" s="76">
        <v>23.6</v>
      </c>
      <c r="Y41" s="76">
        <v>118.4</v>
      </c>
      <c r="Z41" s="76">
        <v>96.4</v>
      </c>
    </row>
    <row r="42" spans="1:26" ht="18" customHeight="1">
      <c r="A42" s="362"/>
      <c r="B42" s="363" t="s">
        <v>258</v>
      </c>
      <c r="C42" s="364">
        <v>100</v>
      </c>
      <c r="D42" s="76">
        <v>1.1</v>
      </c>
      <c r="E42" s="76">
        <v>1.7</v>
      </c>
      <c r="F42" s="76">
        <f>SUM(G42:H42)</f>
        <v>97.1</v>
      </c>
      <c r="G42" s="76">
        <f t="shared" si="2"/>
        <v>73.2</v>
      </c>
      <c r="H42" s="76">
        <v>23.9</v>
      </c>
      <c r="I42" s="76">
        <v>96.8</v>
      </c>
      <c r="J42" s="67">
        <v>28</v>
      </c>
      <c r="K42" s="76">
        <v>0.3</v>
      </c>
      <c r="L42" s="365" t="s">
        <v>97</v>
      </c>
      <c r="M42" s="365" t="s">
        <v>97</v>
      </c>
      <c r="N42" s="76">
        <v>0.1</v>
      </c>
      <c r="O42" s="76">
        <v>0.4</v>
      </c>
      <c r="P42" s="76">
        <v>15.3</v>
      </c>
      <c r="Q42" s="76">
        <v>57.4</v>
      </c>
      <c r="R42" s="76">
        <v>0.1</v>
      </c>
      <c r="S42" s="76">
        <v>1</v>
      </c>
      <c r="T42" s="76">
        <v>22.9</v>
      </c>
      <c r="U42" s="76">
        <v>3.7</v>
      </c>
      <c r="V42" s="76">
        <v>9.6</v>
      </c>
      <c r="W42" s="76">
        <f>SUM(X42:Z42)</f>
        <v>87.60000000000001</v>
      </c>
      <c r="X42" s="76">
        <v>0.6</v>
      </c>
      <c r="Y42" s="76">
        <v>1.3</v>
      </c>
      <c r="Z42" s="76">
        <v>85.7</v>
      </c>
    </row>
    <row r="43" spans="1:26" ht="18" customHeight="1">
      <c r="A43" s="362"/>
      <c r="B43" s="363" t="s">
        <v>259</v>
      </c>
      <c r="C43" s="364">
        <v>75.7</v>
      </c>
      <c r="D43" s="76">
        <v>1.2</v>
      </c>
      <c r="E43" s="365" t="s">
        <v>97</v>
      </c>
      <c r="F43" s="76">
        <f>SUM(G43:H43)</f>
        <v>74.60000000000001</v>
      </c>
      <c r="G43" s="76">
        <f t="shared" si="2"/>
        <v>62.2</v>
      </c>
      <c r="H43" s="76">
        <f t="shared" si="1"/>
        <v>12.4</v>
      </c>
      <c r="I43" s="76">
        <v>74.6</v>
      </c>
      <c r="J43" s="365" t="s">
        <v>97</v>
      </c>
      <c r="K43" s="365" t="s">
        <v>97</v>
      </c>
      <c r="L43" s="365" t="s">
        <v>97</v>
      </c>
      <c r="M43" s="365" t="s">
        <v>97</v>
      </c>
      <c r="N43" s="365" t="s">
        <v>97</v>
      </c>
      <c r="O43" s="365">
        <v>0</v>
      </c>
      <c r="P43" s="76">
        <v>13.1</v>
      </c>
      <c r="Q43" s="76">
        <v>49.1</v>
      </c>
      <c r="R43" s="365" t="s">
        <v>97</v>
      </c>
      <c r="S43" s="365" t="s">
        <v>97</v>
      </c>
      <c r="T43" s="76">
        <v>12.4</v>
      </c>
      <c r="U43" s="76">
        <v>3.4</v>
      </c>
      <c r="V43" s="76">
        <v>0.7</v>
      </c>
      <c r="W43" s="76">
        <f>SUM(X43:Z43)</f>
        <v>73.8</v>
      </c>
      <c r="X43" s="76">
        <v>1.1</v>
      </c>
      <c r="Y43" s="76">
        <v>1.6</v>
      </c>
      <c r="Z43" s="76">
        <v>71.1</v>
      </c>
    </row>
    <row r="44" spans="1:26" ht="18" customHeight="1">
      <c r="A44" s="362"/>
      <c r="B44" s="363" t="s">
        <v>260</v>
      </c>
      <c r="C44" s="364">
        <v>106.4</v>
      </c>
      <c r="D44" s="76">
        <v>1.5</v>
      </c>
      <c r="E44" s="365" t="s">
        <v>97</v>
      </c>
      <c r="F44" s="76">
        <v>105</v>
      </c>
      <c r="G44" s="76">
        <v>89.7</v>
      </c>
      <c r="H44" s="76">
        <f t="shared" si="1"/>
        <v>15.200000000000001</v>
      </c>
      <c r="I44" s="76">
        <v>104.3</v>
      </c>
      <c r="J44" s="67">
        <v>66</v>
      </c>
      <c r="K44" s="76">
        <v>0.7</v>
      </c>
      <c r="L44" s="365" t="s">
        <v>97</v>
      </c>
      <c r="M44" s="365" t="s">
        <v>97</v>
      </c>
      <c r="N44" s="76">
        <v>0.1</v>
      </c>
      <c r="O44" s="76">
        <v>0.5</v>
      </c>
      <c r="P44" s="76">
        <v>39.4</v>
      </c>
      <c r="Q44" s="76">
        <v>49.8</v>
      </c>
      <c r="R44" s="365">
        <v>0</v>
      </c>
      <c r="S44" s="76">
        <v>0.4</v>
      </c>
      <c r="T44" s="76">
        <v>14.8</v>
      </c>
      <c r="U44" s="76">
        <v>1.9</v>
      </c>
      <c r="V44" s="76">
        <v>12.4</v>
      </c>
      <c r="W44" s="76">
        <f>SUM(X44:Z44)</f>
        <v>92.6</v>
      </c>
      <c r="X44" s="76">
        <v>1.3</v>
      </c>
      <c r="Y44" s="76">
        <v>10.5</v>
      </c>
      <c r="Z44" s="76">
        <v>80.8</v>
      </c>
    </row>
    <row r="45" spans="1:26" ht="18" customHeight="1">
      <c r="A45" s="362"/>
      <c r="B45" s="363" t="s">
        <v>261</v>
      </c>
      <c r="C45" s="364">
        <f>SUM(D45:F45)</f>
        <v>139.4</v>
      </c>
      <c r="D45" s="76">
        <v>1.6</v>
      </c>
      <c r="E45" s="76">
        <v>0.8</v>
      </c>
      <c r="F45" s="76">
        <f>SUM(G45:H45)</f>
        <v>137</v>
      </c>
      <c r="G45" s="76">
        <f t="shared" si="2"/>
        <v>125.6</v>
      </c>
      <c r="H45" s="76">
        <f t="shared" si="1"/>
        <v>11.4</v>
      </c>
      <c r="I45" s="76">
        <v>136.9</v>
      </c>
      <c r="J45" s="67">
        <v>5</v>
      </c>
      <c r="K45" s="76">
        <v>0.2</v>
      </c>
      <c r="L45" s="365" t="s">
        <v>97</v>
      </c>
      <c r="M45" s="365" t="s">
        <v>97</v>
      </c>
      <c r="N45" s="76">
        <v>0.3</v>
      </c>
      <c r="O45" s="76">
        <v>2.5</v>
      </c>
      <c r="P45" s="76">
        <v>40.2</v>
      </c>
      <c r="Q45" s="76">
        <v>82.6</v>
      </c>
      <c r="R45" s="365">
        <v>0</v>
      </c>
      <c r="S45" s="76">
        <v>0.4</v>
      </c>
      <c r="T45" s="76">
        <v>11</v>
      </c>
      <c r="U45" s="76">
        <v>4.5</v>
      </c>
      <c r="V45" s="76">
        <v>2.7</v>
      </c>
      <c r="W45" s="76">
        <v>134.3</v>
      </c>
      <c r="X45" s="76">
        <v>2.8</v>
      </c>
      <c r="Y45" s="76">
        <v>4.1</v>
      </c>
      <c r="Z45" s="76">
        <v>127.5</v>
      </c>
    </row>
    <row r="46" spans="1:26" ht="18" customHeight="1">
      <c r="A46" s="362"/>
      <c r="B46" s="363"/>
      <c r="C46" s="367"/>
      <c r="D46" s="77"/>
      <c r="E46" s="77"/>
      <c r="F46" s="77"/>
      <c r="G46" s="77"/>
      <c r="H46" s="77"/>
      <c r="I46" s="77"/>
      <c r="J46" s="298"/>
      <c r="K46" s="77"/>
      <c r="L46" s="298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</row>
    <row r="47" spans="1:26" ht="18" customHeight="1">
      <c r="A47" s="354" t="s">
        <v>262</v>
      </c>
      <c r="B47" s="355"/>
      <c r="C47" s="359">
        <v>816.9</v>
      </c>
      <c r="D47" s="360">
        <f aca="true" t="shared" si="9" ref="D47:Y47">SUM(D48:D51)</f>
        <v>14.100000000000001</v>
      </c>
      <c r="E47" s="360">
        <f t="shared" si="9"/>
        <v>0.8</v>
      </c>
      <c r="F47" s="360">
        <v>802</v>
      </c>
      <c r="G47" s="360">
        <f t="shared" si="9"/>
        <v>337.09999999999997</v>
      </c>
      <c r="H47" s="360">
        <v>464.9</v>
      </c>
      <c r="I47" s="360">
        <f t="shared" si="9"/>
        <v>797.9</v>
      </c>
      <c r="J47" s="55">
        <f t="shared" si="9"/>
        <v>389</v>
      </c>
      <c r="K47" s="360">
        <v>4</v>
      </c>
      <c r="L47" s="55">
        <f t="shared" si="9"/>
        <v>1</v>
      </c>
      <c r="M47" s="360">
        <f t="shared" si="9"/>
        <v>0.1</v>
      </c>
      <c r="N47" s="360">
        <f t="shared" si="9"/>
        <v>0.30000000000000004</v>
      </c>
      <c r="O47" s="360">
        <v>1.4</v>
      </c>
      <c r="P47" s="360">
        <f t="shared" si="9"/>
        <v>149</v>
      </c>
      <c r="Q47" s="360">
        <v>186.5</v>
      </c>
      <c r="R47" s="360">
        <f t="shared" si="9"/>
        <v>8.4</v>
      </c>
      <c r="S47" s="360">
        <v>97.5</v>
      </c>
      <c r="T47" s="360">
        <v>358.9</v>
      </c>
      <c r="U47" s="360">
        <f t="shared" si="9"/>
        <v>73.2</v>
      </c>
      <c r="V47" s="360">
        <f t="shared" si="9"/>
        <v>128.5</v>
      </c>
      <c r="W47" s="360">
        <v>673.4</v>
      </c>
      <c r="X47" s="360">
        <f t="shared" si="9"/>
        <v>12.700000000000001</v>
      </c>
      <c r="Y47" s="360">
        <f t="shared" si="9"/>
        <v>30</v>
      </c>
      <c r="Z47" s="360">
        <v>630.7</v>
      </c>
    </row>
    <row r="48" spans="1:26" ht="18" customHeight="1">
      <c r="A48" s="362"/>
      <c r="B48" s="363" t="s">
        <v>263</v>
      </c>
      <c r="C48" s="364">
        <v>240</v>
      </c>
      <c r="D48" s="76">
        <v>1.1</v>
      </c>
      <c r="E48" s="76">
        <v>0.5</v>
      </c>
      <c r="F48" s="76">
        <v>238.4</v>
      </c>
      <c r="G48" s="76">
        <v>55.1</v>
      </c>
      <c r="H48" s="76">
        <v>183.2</v>
      </c>
      <c r="I48" s="76">
        <v>237.1</v>
      </c>
      <c r="J48" s="67">
        <v>132</v>
      </c>
      <c r="K48" s="76">
        <v>1.2</v>
      </c>
      <c r="L48" s="67">
        <v>1</v>
      </c>
      <c r="M48" s="76">
        <v>0.1</v>
      </c>
      <c r="N48" s="365">
        <v>0.1</v>
      </c>
      <c r="O48" s="365">
        <v>0.7</v>
      </c>
      <c r="P48" s="76">
        <v>25</v>
      </c>
      <c r="Q48" s="76">
        <v>29.4</v>
      </c>
      <c r="R48" s="76">
        <v>1</v>
      </c>
      <c r="S48" s="76">
        <v>24</v>
      </c>
      <c r="T48" s="76">
        <v>158.3</v>
      </c>
      <c r="U48" s="76">
        <v>29.3</v>
      </c>
      <c r="V48" s="76">
        <v>60.1</v>
      </c>
      <c r="W48" s="76">
        <f>SUM(X48:Z48)</f>
        <v>178.3</v>
      </c>
      <c r="X48" s="76">
        <v>9</v>
      </c>
      <c r="Y48" s="365" t="s">
        <v>97</v>
      </c>
      <c r="Z48" s="76">
        <v>169.3</v>
      </c>
    </row>
    <row r="49" spans="1:26" ht="18" customHeight="1">
      <c r="A49" s="362"/>
      <c r="B49" s="363" t="s">
        <v>264</v>
      </c>
      <c r="C49" s="364">
        <f>SUM(D49:F49)</f>
        <v>119.7</v>
      </c>
      <c r="D49" s="76">
        <v>6.3</v>
      </c>
      <c r="E49" s="365" t="s">
        <v>97</v>
      </c>
      <c r="F49" s="76">
        <v>113.4</v>
      </c>
      <c r="G49" s="76">
        <f t="shared" si="2"/>
        <v>69.80000000000001</v>
      </c>
      <c r="H49" s="76">
        <f t="shared" si="1"/>
        <v>43.7</v>
      </c>
      <c r="I49" s="76">
        <v>112.8</v>
      </c>
      <c r="J49" s="67">
        <v>80</v>
      </c>
      <c r="K49" s="76">
        <v>0.6</v>
      </c>
      <c r="L49" s="365" t="s">
        <v>97</v>
      </c>
      <c r="M49" s="365" t="s">
        <v>97</v>
      </c>
      <c r="N49" s="365" t="s">
        <v>97</v>
      </c>
      <c r="O49" s="365">
        <v>0.1</v>
      </c>
      <c r="P49" s="76">
        <v>19</v>
      </c>
      <c r="Q49" s="76">
        <v>50.7</v>
      </c>
      <c r="R49" s="76">
        <v>0.8</v>
      </c>
      <c r="S49" s="76">
        <v>8.3</v>
      </c>
      <c r="T49" s="76">
        <v>34.6</v>
      </c>
      <c r="U49" s="76">
        <v>0.6</v>
      </c>
      <c r="V49" s="76">
        <v>14.3</v>
      </c>
      <c r="W49" s="76">
        <f>SUM(X49:Z49)</f>
        <v>99.10000000000001</v>
      </c>
      <c r="X49" s="76">
        <v>1.3</v>
      </c>
      <c r="Y49" s="76">
        <v>3.1</v>
      </c>
      <c r="Z49" s="76">
        <v>94.7</v>
      </c>
    </row>
    <row r="50" spans="1:26" ht="18" customHeight="1">
      <c r="A50" s="362"/>
      <c r="B50" s="363" t="s">
        <v>265</v>
      </c>
      <c r="C50" s="364">
        <f>SUM(D50:F50)</f>
        <v>327.7</v>
      </c>
      <c r="D50" s="76">
        <v>3.7</v>
      </c>
      <c r="E50" s="365" t="s">
        <v>97</v>
      </c>
      <c r="F50" s="76">
        <f>SUM(G50:H50)</f>
        <v>324</v>
      </c>
      <c r="G50" s="76">
        <f t="shared" si="2"/>
        <v>140.5</v>
      </c>
      <c r="H50" s="76">
        <f t="shared" si="1"/>
        <v>183.5</v>
      </c>
      <c r="I50" s="76">
        <v>322.5</v>
      </c>
      <c r="J50" s="67">
        <v>129</v>
      </c>
      <c r="K50" s="76">
        <v>1.5</v>
      </c>
      <c r="L50" s="365" t="s">
        <v>97</v>
      </c>
      <c r="M50" s="365" t="s">
        <v>97</v>
      </c>
      <c r="N50" s="76">
        <v>0.2</v>
      </c>
      <c r="O50" s="76">
        <v>0.4</v>
      </c>
      <c r="P50" s="76">
        <v>78.9</v>
      </c>
      <c r="Q50" s="76">
        <v>61</v>
      </c>
      <c r="R50" s="76">
        <v>6.5</v>
      </c>
      <c r="S50" s="76">
        <v>57.3</v>
      </c>
      <c r="T50" s="76">
        <v>119.7</v>
      </c>
      <c r="U50" s="76">
        <v>43</v>
      </c>
      <c r="V50" s="76">
        <v>40.6</v>
      </c>
      <c r="W50" s="76">
        <f>SUM(X50:Z50)</f>
        <v>283.4</v>
      </c>
      <c r="X50" s="76">
        <v>1.4</v>
      </c>
      <c r="Y50" s="76">
        <v>26.9</v>
      </c>
      <c r="Z50" s="76">
        <v>255.1</v>
      </c>
    </row>
    <row r="51" spans="1:26" ht="18" customHeight="1">
      <c r="A51" s="362"/>
      <c r="B51" s="363" t="s">
        <v>266</v>
      </c>
      <c r="C51" s="364">
        <f>SUM(D51:F51)</f>
        <v>129.4</v>
      </c>
      <c r="D51" s="76">
        <v>3</v>
      </c>
      <c r="E51" s="76">
        <v>0.3</v>
      </c>
      <c r="F51" s="76">
        <f>SUM(G51:H51)</f>
        <v>126.1</v>
      </c>
      <c r="G51" s="76">
        <f t="shared" si="2"/>
        <v>71.7</v>
      </c>
      <c r="H51" s="76">
        <v>54.4</v>
      </c>
      <c r="I51" s="76">
        <v>125.5</v>
      </c>
      <c r="J51" s="67">
        <v>48</v>
      </c>
      <c r="K51" s="76">
        <v>0.6</v>
      </c>
      <c r="L51" s="365" t="s">
        <v>97</v>
      </c>
      <c r="M51" s="365" t="s">
        <v>97</v>
      </c>
      <c r="N51" s="365" t="s">
        <v>97</v>
      </c>
      <c r="O51" s="365">
        <v>0.3</v>
      </c>
      <c r="P51" s="76">
        <v>26.1</v>
      </c>
      <c r="Q51" s="76">
        <v>45.3</v>
      </c>
      <c r="R51" s="76">
        <v>0.1</v>
      </c>
      <c r="S51" s="76">
        <v>8</v>
      </c>
      <c r="T51" s="76">
        <v>46.4</v>
      </c>
      <c r="U51" s="76">
        <v>0.3</v>
      </c>
      <c r="V51" s="76">
        <v>13.5</v>
      </c>
      <c r="W51" s="76">
        <f>SUM(X51:Z51)</f>
        <v>112.7</v>
      </c>
      <c r="X51" s="76">
        <v>1</v>
      </c>
      <c r="Y51" s="365" t="s">
        <v>97</v>
      </c>
      <c r="Z51" s="76">
        <v>111.7</v>
      </c>
    </row>
    <row r="52" spans="1:26" ht="18" customHeight="1">
      <c r="A52" s="362"/>
      <c r="B52" s="363"/>
      <c r="C52" s="367"/>
      <c r="D52" s="77"/>
      <c r="E52" s="77"/>
      <c r="F52" s="77"/>
      <c r="G52" s="77"/>
      <c r="H52" s="77"/>
      <c r="I52" s="77"/>
      <c r="J52" s="298"/>
      <c r="K52" s="77"/>
      <c r="L52" s="298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</row>
    <row r="53" spans="1:26" ht="18" customHeight="1">
      <c r="A53" s="354" t="s">
        <v>267</v>
      </c>
      <c r="B53" s="355"/>
      <c r="C53" s="359">
        <v>810.8</v>
      </c>
      <c r="D53" s="360">
        <f>SUM(D54:D59)</f>
        <v>11.200000000000001</v>
      </c>
      <c r="E53" s="360">
        <f>SUM(E54:E59)</f>
        <v>2.2</v>
      </c>
      <c r="F53" s="360">
        <v>797.4</v>
      </c>
      <c r="G53" s="360">
        <v>473.6</v>
      </c>
      <c r="H53" s="360">
        <v>323.8</v>
      </c>
      <c r="I53" s="360">
        <f>SUM(I54:I59)</f>
        <v>794.3</v>
      </c>
      <c r="J53" s="55">
        <f>SUM(J54:J59)</f>
        <v>456</v>
      </c>
      <c r="K53" s="360">
        <v>3.1</v>
      </c>
      <c r="L53" s="361" t="s">
        <v>97</v>
      </c>
      <c r="M53" s="361" t="s">
        <v>97</v>
      </c>
      <c r="N53" s="360">
        <v>0.3</v>
      </c>
      <c r="O53" s="360">
        <v>1.3</v>
      </c>
      <c r="P53" s="360">
        <f>SUM(P54:P59)</f>
        <v>120.30000000000001</v>
      </c>
      <c r="Q53" s="360">
        <v>351.7</v>
      </c>
      <c r="R53" s="360">
        <v>2.3</v>
      </c>
      <c r="S53" s="360">
        <f>SUM(S54:S59)</f>
        <v>26.200000000000003</v>
      </c>
      <c r="T53" s="360">
        <f>SUM(T54:T59)</f>
        <v>295.40000000000003</v>
      </c>
      <c r="U53" s="360">
        <f>SUM(U54:U59)</f>
        <v>23.5</v>
      </c>
      <c r="V53" s="360">
        <v>209.1</v>
      </c>
      <c r="W53" s="360">
        <v>588.3</v>
      </c>
      <c r="X53" s="360">
        <f>SUM(X54:X59)</f>
        <v>9.3</v>
      </c>
      <c r="Y53" s="360">
        <f>SUM(Y54:Y59)</f>
        <v>55.5</v>
      </c>
      <c r="Z53" s="360">
        <f>SUM(Z54:Z59)</f>
        <v>523.4</v>
      </c>
    </row>
    <row r="54" spans="1:26" ht="18" customHeight="1">
      <c r="A54" s="362"/>
      <c r="B54" s="363" t="s">
        <v>268</v>
      </c>
      <c r="C54" s="364">
        <v>100</v>
      </c>
      <c r="D54" s="76">
        <v>0.8</v>
      </c>
      <c r="E54" s="365">
        <v>0.8</v>
      </c>
      <c r="F54" s="76">
        <f>SUM(G54:H54)</f>
        <v>98.5</v>
      </c>
      <c r="G54" s="76">
        <f t="shared" si="2"/>
        <v>32.7</v>
      </c>
      <c r="H54" s="76">
        <v>65.8</v>
      </c>
      <c r="I54" s="76">
        <v>97.9</v>
      </c>
      <c r="J54" s="67">
        <v>55</v>
      </c>
      <c r="K54" s="76">
        <v>0.6</v>
      </c>
      <c r="L54" s="365" t="s">
        <v>97</v>
      </c>
      <c r="M54" s="365" t="s">
        <v>97</v>
      </c>
      <c r="N54" s="365" t="s">
        <v>97</v>
      </c>
      <c r="O54" s="365">
        <v>0</v>
      </c>
      <c r="P54" s="76">
        <v>12.1</v>
      </c>
      <c r="Q54" s="76">
        <v>20.6</v>
      </c>
      <c r="R54" s="76">
        <v>1.1</v>
      </c>
      <c r="S54" s="76">
        <v>18.1</v>
      </c>
      <c r="T54" s="76">
        <v>46.5</v>
      </c>
      <c r="U54" s="76">
        <v>0.4</v>
      </c>
      <c r="V54" s="76">
        <v>8.5</v>
      </c>
      <c r="W54" s="76">
        <f>SUM(X54:Z54)</f>
        <v>90</v>
      </c>
      <c r="X54" s="76">
        <v>1</v>
      </c>
      <c r="Y54" s="76">
        <v>35.3</v>
      </c>
      <c r="Z54" s="76">
        <v>53.7</v>
      </c>
    </row>
    <row r="55" spans="1:26" ht="18" customHeight="1">
      <c r="A55" s="362"/>
      <c r="B55" s="363" t="s">
        <v>269</v>
      </c>
      <c r="C55" s="364">
        <v>124.4</v>
      </c>
      <c r="D55" s="76">
        <v>1.5</v>
      </c>
      <c r="E55" s="365" t="s">
        <v>97</v>
      </c>
      <c r="F55" s="76">
        <v>122.9</v>
      </c>
      <c r="G55" s="76">
        <v>90.2</v>
      </c>
      <c r="H55" s="76">
        <f t="shared" si="1"/>
        <v>32.8</v>
      </c>
      <c r="I55" s="76">
        <v>122.4</v>
      </c>
      <c r="J55" s="67">
        <v>98</v>
      </c>
      <c r="K55" s="76">
        <v>0.5</v>
      </c>
      <c r="L55" s="365" t="s">
        <v>97</v>
      </c>
      <c r="M55" s="365" t="s">
        <v>97</v>
      </c>
      <c r="N55" s="365">
        <v>0</v>
      </c>
      <c r="O55" s="365">
        <v>0.1</v>
      </c>
      <c r="P55" s="76">
        <v>17.1</v>
      </c>
      <c r="Q55" s="76">
        <v>72.9</v>
      </c>
      <c r="R55" s="365">
        <v>0</v>
      </c>
      <c r="S55" s="76">
        <v>1.1</v>
      </c>
      <c r="T55" s="76">
        <v>31.7</v>
      </c>
      <c r="U55" s="76">
        <v>0.4</v>
      </c>
      <c r="V55" s="76">
        <v>23.5</v>
      </c>
      <c r="W55" s="76">
        <v>99.4</v>
      </c>
      <c r="X55" s="76">
        <v>1.6</v>
      </c>
      <c r="Y55" s="365">
        <v>1.7</v>
      </c>
      <c r="Z55" s="76">
        <v>96</v>
      </c>
    </row>
    <row r="56" spans="1:26" ht="18" customHeight="1">
      <c r="A56" s="362"/>
      <c r="B56" s="363" t="s">
        <v>270</v>
      </c>
      <c r="C56" s="364">
        <f>SUM(D56:F56)</f>
        <v>206.29999999999998</v>
      </c>
      <c r="D56" s="76">
        <v>1.7</v>
      </c>
      <c r="E56" s="365">
        <v>0</v>
      </c>
      <c r="F56" s="76">
        <v>204.6</v>
      </c>
      <c r="G56" s="76">
        <f t="shared" si="2"/>
        <v>116.10000000000001</v>
      </c>
      <c r="H56" s="76">
        <f t="shared" si="1"/>
        <v>88.60000000000001</v>
      </c>
      <c r="I56" s="76">
        <v>203.8</v>
      </c>
      <c r="J56" s="67">
        <v>104</v>
      </c>
      <c r="K56" s="76">
        <v>0.8</v>
      </c>
      <c r="L56" s="365" t="s">
        <v>97</v>
      </c>
      <c r="M56" s="365" t="s">
        <v>97</v>
      </c>
      <c r="N56" s="76">
        <v>0.1</v>
      </c>
      <c r="O56" s="76">
        <v>0.4</v>
      </c>
      <c r="P56" s="76">
        <v>27.7</v>
      </c>
      <c r="Q56" s="76">
        <v>87.9</v>
      </c>
      <c r="R56" s="76">
        <v>0.7</v>
      </c>
      <c r="S56" s="76">
        <v>4.5</v>
      </c>
      <c r="T56" s="76">
        <v>83.4</v>
      </c>
      <c r="U56" s="76">
        <v>3</v>
      </c>
      <c r="V56" s="76">
        <v>69.3</v>
      </c>
      <c r="W56" s="76">
        <v>135.3</v>
      </c>
      <c r="X56" s="76">
        <v>2.3</v>
      </c>
      <c r="Y56" s="76">
        <v>0.1</v>
      </c>
      <c r="Z56" s="76">
        <v>133</v>
      </c>
    </row>
    <row r="57" spans="1:26" ht="18" customHeight="1">
      <c r="A57" s="362"/>
      <c r="B57" s="363" t="s">
        <v>271</v>
      </c>
      <c r="C57" s="364">
        <f>SUM(D57:F57)</f>
        <v>192.4</v>
      </c>
      <c r="D57" s="76">
        <v>5.6</v>
      </c>
      <c r="E57" s="76">
        <v>0.8</v>
      </c>
      <c r="F57" s="76">
        <v>186</v>
      </c>
      <c r="G57" s="76">
        <v>117.1</v>
      </c>
      <c r="H57" s="76">
        <v>69</v>
      </c>
      <c r="I57" s="76">
        <v>185.4</v>
      </c>
      <c r="J57" s="67">
        <v>103</v>
      </c>
      <c r="K57" s="76">
        <v>0.7</v>
      </c>
      <c r="L57" s="365" t="s">
        <v>97</v>
      </c>
      <c r="M57" s="365" t="s">
        <v>97</v>
      </c>
      <c r="N57" s="365">
        <v>0</v>
      </c>
      <c r="O57" s="365">
        <v>0.2</v>
      </c>
      <c r="P57" s="76">
        <v>20.3</v>
      </c>
      <c r="Q57" s="76">
        <v>96.5</v>
      </c>
      <c r="R57" s="76">
        <v>0.2</v>
      </c>
      <c r="S57" s="76">
        <v>1.5</v>
      </c>
      <c r="T57" s="76">
        <v>67.2</v>
      </c>
      <c r="U57" s="76">
        <v>1.4</v>
      </c>
      <c r="V57" s="76">
        <v>62.7</v>
      </c>
      <c r="W57" s="76">
        <v>123.4</v>
      </c>
      <c r="X57" s="76">
        <v>1.8</v>
      </c>
      <c r="Y57" s="76">
        <v>3.2</v>
      </c>
      <c r="Z57" s="76">
        <v>118.3</v>
      </c>
    </row>
    <row r="58" spans="1:26" ht="18" customHeight="1">
      <c r="A58" s="362"/>
      <c r="B58" s="363" t="s">
        <v>272</v>
      </c>
      <c r="C58" s="364">
        <f>SUM(D58:F58)</f>
        <v>104</v>
      </c>
      <c r="D58" s="76">
        <v>0.3</v>
      </c>
      <c r="E58" s="76">
        <v>0.6</v>
      </c>
      <c r="F58" s="76">
        <f>SUM(G58:H58)</f>
        <v>103.1</v>
      </c>
      <c r="G58" s="76">
        <f t="shared" si="2"/>
        <v>68.5</v>
      </c>
      <c r="H58" s="76">
        <f t="shared" si="1"/>
        <v>34.6</v>
      </c>
      <c r="I58" s="76">
        <v>103</v>
      </c>
      <c r="J58" s="67">
        <v>25</v>
      </c>
      <c r="K58" s="76">
        <v>0.1</v>
      </c>
      <c r="L58" s="365" t="s">
        <v>97</v>
      </c>
      <c r="M58" s="365" t="s">
        <v>97</v>
      </c>
      <c r="N58" s="76">
        <v>0.1</v>
      </c>
      <c r="O58" s="76">
        <v>0.4</v>
      </c>
      <c r="P58" s="76">
        <v>33.2</v>
      </c>
      <c r="Q58" s="76">
        <v>34.8</v>
      </c>
      <c r="R58" s="365">
        <v>0</v>
      </c>
      <c r="S58" s="76">
        <v>0.1</v>
      </c>
      <c r="T58" s="76">
        <v>34.5</v>
      </c>
      <c r="U58" s="76">
        <v>12</v>
      </c>
      <c r="V58" s="76">
        <v>25.6</v>
      </c>
      <c r="W58" s="76">
        <v>77.5</v>
      </c>
      <c r="X58" s="76">
        <v>1.6</v>
      </c>
      <c r="Y58" s="76">
        <v>15.2</v>
      </c>
      <c r="Z58" s="76">
        <v>60.6</v>
      </c>
    </row>
    <row r="59" spans="1:26" ht="18" customHeight="1">
      <c r="A59" s="362"/>
      <c r="B59" s="363" t="s">
        <v>273</v>
      </c>
      <c r="C59" s="364">
        <f>SUM(D59:F59)</f>
        <v>83.60000000000001</v>
      </c>
      <c r="D59" s="76">
        <v>1.3</v>
      </c>
      <c r="E59" s="365">
        <v>0</v>
      </c>
      <c r="F59" s="76">
        <f>SUM(G59:H59)</f>
        <v>82.30000000000001</v>
      </c>
      <c r="G59" s="76">
        <f t="shared" si="2"/>
        <v>49.2</v>
      </c>
      <c r="H59" s="76">
        <f t="shared" si="1"/>
        <v>33.1</v>
      </c>
      <c r="I59" s="76">
        <v>81.8</v>
      </c>
      <c r="J59" s="67">
        <v>71</v>
      </c>
      <c r="K59" s="76">
        <v>0.5</v>
      </c>
      <c r="L59" s="365" t="s">
        <v>97</v>
      </c>
      <c r="M59" s="365" t="s">
        <v>97</v>
      </c>
      <c r="N59" s="365" t="s">
        <v>97</v>
      </c>
      <c r="O59" s="365">
        <v>0.1</v>
      </c>
      <c r="P59" s="76">
        <v>9.9</v>
      </c>
      <c r="Q59" s="76">
        <v>39.2</v>
      </c>
      <c r="R59" s="76">
        <v>0.1</v>
      </c>
      <c r="S59" s="76">
        <v>0.9</v>
      </c>
      <c r="T59" s="76">
        <v>32.1</v>
      </c>
      <c r="U59" s="76">
        <v>6.3</v>
      </c>
      <c r="V59" s="76">
        <v>19.4</v>
      </c>
      <c r="W59" s="76">
        <f>SUM(X59:Z59)</f>
        <v>62.8</v>
      </c>
      <c r="X59" s="76">
        <v>1</v>
      </c>
      <c r="Y59" s="365" t="s">
        <v>97</v>
      </c>
      <c r="Z59" s="76">
        <v>61.8</v>
      </c>
    </row>
    <row r="60" spans="1:26" ht="18" customHeight="1">
      <c r="A60" s="362"/>
      <c r="B60" s="363"/>
      <c r="C60" s="367"/>
      <c r="D60" s="77"/>
      <c r="E60" s="77"/>
      <c r="F60" s="77"/>
      <c r="G60" s="77"/>
      <c r="H60" s="77"/>
      <c r="I60" s="77"/>
      <c r="J60" s="298"/>
      <c r="K60" s="77"/>
      <c r="L60" s="298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</row>
    <row r="61" spans="1:26" ht="18" customHeight="1">
      <c r="A61" s="354" t="s">
        <v>274</v>
      </c>
      <c r="B61" s="355"/>
      <c r="C61" s="359">
        <v>906.3</v>
      </c>
      <c r="D61" s="360">
        <f aca="true" t="shared" si="10" ref="D61:Z61">SUM(D62:D65)</f>
        <v>9.4</v>
      </c>
      <c r="E61" s="360">
        <v>6.4</v>
      </c>
      <c r="F61" s="360">
        <f t="shared" si="10"/>
        <v>890.5</v>
      </c>
      <c r="G61" s="360">
        <f t="shared" si="10"/>
        <v>622</v>
      </c>
      <c r="H61" s="360">
        <f t="shared" si="10"/>
        <v>268.5</v>
      </c>
      <c r="I61" s="360">
        <f t="shared" si="10"/>
        <v>884.6000000000001</v>
      </c>
      <c r="J61" s="55">
        <f t="shared" si="10"/>
        <v>520</v>
      </c>
      <c r="K61" s="360">
        <f t="shared" si="10"/>
        <v>5.2</v>
      </c>
      <c r="L61" s="55">
        <f t="shared" si="10"/>
        <v>4</v>
      </c>
      <c r="M61" s="360">
        <f t="shared" si="10"/>
        <v>0.7</v>
      </c>
      <c r="N61" s="360">
        <v>0.3</v>
      </c>
      <c r="O61" s="360">
        <f t="shared" si="10"/>
        <v>1.4</v>
      </c>
      <c r="P61" s="360">
        <f t="shared" si="10"/>
        <v>132.20000000000002</v>
      </c>
      <c r="Q61" s="360">
        <v>488.2</v>
      </c>
      <c r="R61" s="360">
        <v>3</v>
      </c>
      <c r="S61" s="360">
        <v>22.8</v>
      </c>
      <c r="T61" s="360">
        <v>242.7</v>
      </c>
      <c r="U61" s="360">
        <v>64.7</v>
      </c>
      <c r="V61" s="360">
        <f t="shared" si="10"/>
        <v>150.7</v>
      </c>
      <c r="W61" s="360">
        <f t="shared" si="10"/>
        <v>739.9</v>
      </c>
      <c r="X61" s="360">
        <f t="shared" si="10"/>
        <v>20.900000000000002</v>
      </c>
      <c r="Y61" s="360">
        <v>18.9</v>
      </c>
      <c r="Z61" s="360">
        <f t="shared" si="10"/>
        <v>700.1</v>
      </c>
    </row>
    <row r="62" spans="1:26" ht="18" customHeight="1">
      <c r="A62" s="362"/>
      <c r="B62" s="363" t="s">
        <v>275</v>
      </c>
      <c r="C62" s="364">
        <f>SUM(D62:F62)</f>
        <v>232</v>
      </c>
      <c r="D62" s="76">
        <v>1.1</v>
      </c>
      <c r="E62" s="76">
        <v>3.1</v>
      </c>
      <c r="F62" s="76">
        <f>SUM(G62:H62)</f>
        <v>227.8</v>
      </c>
      <c r="G62" s="76">
        <f t="shared" si="2"/>
        <v>194.1</v>
      </c>
      <c r="H62" s="76">
        <f t="shared" si="1"/>
        <v>33.7</v>
      </c>
      <c r="I62" s="76">
        <v>226.8</v>
      </c>
      <c r="J62" s="67">
        <v>87</v>
      </c>
      <c r="K62" s="76">
        <v>1</v>
      </c>
      <c r="L62" s="365" t="s">
        <v>97</v>
      </c>
      <c r="M62" s="365" t="s">
        <v>97</v>
      </c>
      <c r="N62" s="76">
        <v>0.2</v>
      </c>
      <c r="O62" s="76">
        <v>0.2</v>
      </c>
      <c r="P62" s="76">
        <v>36.1</v>
      </c>
      <c r="Q62" s="76">
        <v>157.6</v>
      </c>
      <c r="R62" s="76">
        <v>0.5</v>
      </c>
      <c r="S62" s="76">
        <v>6.2</v>
      </c>
      <c r="T62" s="76">
        <v>27</v>
      </c>
      <c r="U62" s="76">
        <v>5.6</v>
      </c>
      <c r="V62" s="76">
        <v>22.4</v>
      </c>
      <c r="W62" s="76">
        <v>205.4</v>
      </c>
      <c r="X62" s="76">
        <v>1.3</v>
      </c>
      <c r="Y62" s="76">
        <v>9.7</v>
      </c>
      <c r="Z62" s="76">
        <v>194.3</v>
      </c>
    </row>
    <row r="63" spans="1:26" ht="18" customHeight="1">
      <c r="A63" s="362"/>
      <c r="B63" s="363" t="s">
        <v>276</v>
      </c>
      <c r="C63" s="364">
        <v>289.3</v>
      </c>
      <c r="D63" s="76">
        <v>3.9</v>
      </c>
      <c r="E63" s="365" t="s">
        <v>97</v>
      </c>
      <c r="F63" s="76">
        <v>285.3</v>
      </c>
      <c r="G63" s="76">
        <f t="shared" si="2"/>
        <v>165.2</v>
      </c>
      <c r="H63" s="76">
        <v>120.2</v>
      </c>
      <c r="I63" s="76">
        <v>283.1</v>
      </c>
      <c r="J63" s="67">
        <v>198</v>
      </c>
      <c r="K63" s="76">
        <v>2.1</v>
      </c>
      <c r="L63" s="67">
        <v>1</v>
      </c>
      <c r="M63" s="76">
        <v>0.1</v>
      </c>
      <c r="N63" s="365">
        <v>0</v>
      </c>
      <c r="O63" s="365">
        <v>0.5</v>
      </c>
      <c r="P63" s="76">
        <v>30.6</v>
      </c>
      <c r="Q63" s="76">
        <v>134.1</v>
      </c>
      <c r="R63" s="76">
        <v>2.3</v>
      </c>
      <c r="S63" s="76">
        <v>15.4</v>
      </c>
      <c r="T63" s="76">
        <v>102.4</v>
      </c>
      <c r="U63" s="76">
        <v>45.5</v>
      </c>
      <c r="V63" s="76">
        <v>54.7</v>
      </c>
      <c r="W63" s="76">
        <f>SUM(X63:Z63)</f>
        <v>230.70000000000002</v>
      </c>
      <c r="X63" s="76">
        <v>9.4</v>
      </c>
      <c r="Y63" s="365" t="s">
        <v>97</v>
      </c>
      <c r="Z63" s="76">
        <v>221.3</v>
      </c>
    </row>
    <row r="64" spans="1:26" ht="18" customHeight="1">
      <c r="A64" s="362"/>
      <c r="B64" s="363" t="s">
        <v>277</v>
      </c>
      <c r="C64" s="364">
        <v>237.2</v>
      </c>
      <c r="D64" s="76">
        <v>1</v>
      </c>
      <c r="E64" s="76">
        <v>0.5</v>
      </c>
      <c r="F64" s="76">
        <v>235.7</v>
      </c>
      <c r="G64" s="76">
        <v>144.2</v>
      </c>
      <c r="H64" s="76">
        <f t="shared" si="1"/>
        <v>91.39999999999999</v>
      </c>
      <c r="I64" s="76">
        <v>234</v>
      </c>
      <c r="J64" s="67">
        <v>132</v>
      </c>
      <c r="K64" s="76">
        <v>1.1</v>
      </c>
      <c r="L64" s="67">
        <v>3</v>
      </c>
      <c r="M64" s="76">
        <v>0.6</v>
      </c>
      <c r="N64" s="365" t="s">
        <v>97</v>
      </c>
      <c r="O64" s="365">
        <v>0.3</v>
      </c>
      <c r="P64" s="76">
        <v>35.7</v>
      </c>
      <c r="Q64" s="76">
        <v>108.3</v>
      </c>
      <c r="R64" s="365">
        <v>0</v>
      </c>
      <c r="S64" s="365">
        <v>0.1</v>
      </c>
      <c r="T64" s="76">
        <v>91.3</v>
      </c>
      <c r="U64" s="76">
        <v>11</v>
      </c>
      <c r="V64" s="76">
        <v>59</v>
      </c>
      <c r="W64" s="76">
        <f>SUM(X64:Z64)</f>
        <v>176.7</v>
      </c>
      <c r="X64" s="76">
        <v>7.1</v>
      </c>
      <c r="Y64" s="76">
        <v>7.1</v>
      </c>
      <c r="Z64" s="76">
        <v>162.5</v>
      </c>
    </row>
    <row r="65" spans="1:26" ht="18" customHeight="1">
      <c r="A65" s="362"/>
      <c r="B65" s="363" t="s">
        <v>278</v>
      </c>
      <c r="C65" s="364">
        <v>147.9</v>
      </c>
      <c r="D65" s="76">
        <v>3.4</v>
      </c>
      <c r="E65" s="76">
        <v>2.7</v>
      </c>
      <c r="F65" s="76">
        <f>SUM(G65:H65)</f>
        <v>141.7</v>
      </c>
      <c r="G65" s="76">
        <f t="shared" si="2"/>
        <v>118.5</v>
      </c>
      <c r="H65" s="76">
        <f t="shared" si="1"/>
        <v>23.2</v>
      </c>
      <c r="I65" s="76">
        <v>140.7</v>
      </c>
      <c r="J65" s="67">
        <v>103</v>
      </c>
      <c r="K65" s="76">
        <v>1</v>
      </c>
      <c r="L65" s="365" t="s">
        <v>97</v>
      </c>
      <c r="M65" s="365" t="s">
        <v>97</v>
      </c>
      <c r="N65" s="365">
        <v>0</v>
      </c>
      <c r="O65" s="365">
        <v>0.4</v>
      </c>
      <c r="P65" s="76">
        <v>29.8</v>
      </c>
      <c r="Q65" s="76">
        <v>88.3</v>
      </c>
      <c r="R65" s="76">
        <v>0.1</v>
      </c>
      <c r="S65" s="76">
        <v>1.2</v>
      </c>
      <c r="T65" s="76">
        <v>21.9</v>
      </c>
      <c r="U65" s="76">
        <v>2.5</v>
      </c>
      <c r="V65" s="76">
        <v>14.6</v>
      </c>
      <c r="W65" s="76">
        <f>SUM(X65:Z65)</f>
        <v>127.1</v>
      </c>
      <c r="X65" s="76">
        <v>3.1</v>
      </c>
      <c r="Y65" s="76">
        <v>2</v>
      </c>
      <c r="Z65" s="76">
        <v>122</v>
      </c>
    </row>
    <row r="66" spans="1:26" ht="18" customHeight="1">
      <c r="A66" s="362"/>
      <c r="B66" s="363"/>
      <c r="C66" s="367"/>
      <c r="D66" s="77"/>
      <c r="E66" s="77"/>
      <c r="F66" s="77"/>
      <c r="G66" s="77"/>
      <c r="H66" s="77"/>
      <c r="I66" s="77"/>
      <c r="J66" s="298"/>
      <c r="K66" s="77"/>
      <c r="L66" s="298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</row>
    <row r="67" spans="1:26" ht="18" customHeight="1">
      <c r="A67" s="354" t="s">
        <v>279</v>
      </c>
      <c r="B67" s="355"/>
      <c r="C67" s="359">
        <f aca="true" t="shared" si="11" ref="C67:Z67">SUM(C68)</f>
        <v>133.29999999999998</v>
      </c>
      <c r="D67" s="360">
        <f t="shared" si="11"/>
        <v>0.6</v>
      </c>
      <c r="E67" s="360">
        <f t="shared" si="11"/>
        <v>0.1</v>
      </c>
      <c r="F67" s="360">
        <f t="shared" si="11"/>
        <v>132.6</v>
      </c>
      <c r="G67" s="360">
        <f t="shared" si="11"/>
        <v>90.3</v>
      </c>
      <c r="H67" s="360">
        <f t="shared" si="11"/>
        <v>42.300000000000004</v>
      </c>
      <c r="I67" s="360">
        <f t="shared" si="11"/>
        <v>131.6</v>
      </c>
      <c r="J67" s="55">
        <f t="shared" si="11"/>
        <v>55</v>
      </c>
      <c r="K67" s="360">
        <f t="shared" si="11"/>
        <v>0.6</v>
      </c>
      <c r="L67" s="55">
        <f t="shared" si="11"/>
        <v>2</v>
      </c>
      <c r="M67" s="360">
        <f t="shared" si="11"/>
        <v>0.4</v>
      </c>
      <c r="N67" s="360">
        <f t="shared" si="11"/>
        <v>0.1</v>
      </c>
      <c r="O67" s="360">
        <f t="shared" si="11"/>
        <v>0.4</v>
      </c>
      <c r="P67" s="360">
        <f t="shared" si="11"/>
        <v>25.9</v>
      </c>
      <c r="Q67" s="360">
        <f t="shared" si="11"/>
        <v>63.8</v>
      </c>
      <c r="R67" s="360">
        <f t="shared" si="11"/>
        <v>0.2</v>
      </c>
      <c r="S67" s="360">
        <f t="shared" si="11"/>
        <v>1.5</v>
      </c>
      <c r="T67" s="360">
        <f t="shared" si="11"/>
        <v>40.6</v>
      </c>
      <c r="U67" s="360">
        <f t="shared" si="11"/>
        <v>8.2</v>
      </c>
      <c r="V67" s="360">
        <f t="shared" si="11"/>
        <v>19.8</v>
      </c>
      <c r="W67" s="360">
        <f t="shared" si="11"/>
        <v>112.8</v>
      </c>
      <c r="X67" s="360">
        <f t="shared" si="11"/>
        <v>4.1</v>
      </c>
      <c r="Y67" s="360">
        <f t="shared" si="11"/>
        <v>5.9</v>
      </c>
      <c r="Z67" s="360">
        <f t="shared" si="11"/>
        <v>102.8</v>
      </c>
    </row>
    <row r="68" spans="1:26" ht="18" customHeight="1">
      <c r="A68" s="368"/>
      <c r="B68" s="369" t="s">
        <v>280</v>
      </c>
      <c r="C68" s="370">
        <f>SUM(D68:F68)</f>
        <v>133.29999999999998</v>
      </c>
      <c r="D68" s="371">
        <v>0.6</v>
      </c>
      <c r="E68" s="371">
        <v>0.1</v>
      </c>
      <c r="F68" s="371">
        <f>SUM(G68:H68)</f>
        <v>132.6</v>
      </c>
      <c r="G68" s="371">
        <v>90.3</v>
      </c>
      <c r="H68" s="371">
        <f t="shared" si="1"/>
        <v>42.300000000000004</v>
      </c>
      <c r="I68" s="371">
        <v>131.6</v>
      </c>
      <c r="J68" s="372">
        <v>55</v>
      </c>
      <c r="K68" s="371">
        <v>0.6</v>
      </c>
      <c r="L68" s="372">
        <v>2</v>
      </c>
      <c r="M68" s="371">
        <v>0.4</v>
      </c>
      <c r="N68" s="371">
        <v>0.1</v>
      </c>
      <c r="O68" s="371">
        <v>0.4</v>
      </c>
      <c r="P68" s="371">
        <v>25.9</v>
      </c>
      <c r="Q68" s="371">
        <v>63.8</v>
      </c>
      <c r="R68" s="371">
        <v>0.2</v>
      </c>
      <c r="S68" s="371">
        <v>1.5</v>
      </c>
      <c r="T68" s="371">
        <v>40.6</v>
      </c>
      <c r="U68" s="371">
        <v>8.2</v>
      </c>
      <c r="V68" s="371">
        <v>19.8</v>
      </c>
      <c r="W68" s="371">
        <f>SUM(X68:Z68)</f>
        <v>112.8</v>
      </c>
      <c r="X68" s="371">
        <v>4.1</v>
      </c>
      <c r="Y68" s="371">
        <v>5.9</v>
      </c>
      <c r="Z68" s="371">
        <v>102.8</v>
      </c>
    </row>
    <row r="69" spans="1:26" ht="18" customHeight="1">
      <c r="A69" s="373" t="s">
        <v>281</v>
      </c>
      <c r="B69" s="373"/>
      <c r="C69" s="374"/>
      <c r="D69" s="375"/>
      <c r="E69" s="375"/>
      <c r="F69" s="374"/>
      <c r="G69" s="374"/>
      <c r="H69" s="374"/>
      <c r="I69" s="374"/>
      <c r="J69" s="295"/>
      <c r="K69" s="374"/>
      <c r="L69" s="374"/>
      <c r="M69" s="374"/>
      <c r="N69" s="374"/>
      <c r="O69" s="374"/>
      <c r="P69" s="374"/>
      <c r="Q69" s="374"/>
      <c r="R69" s="374"/>
      <c r="S69" s="374"/>
      <c r="T69" s="374"/>
      <c r="U69" s="374"/>
      <c r="V69" s="374"/>
      <c r="W69" s="374"/>
      <c r="X69" s="374"/>
      <c r="Y69" s="374"/>
      <c r="Z69" s="374"/>
    </row>
    <row r="70" spans="1:26" ht="18" customHeight="1">
      <c r="A70" s="200" t="s">
        <v>282</v>
      </c>
      <c r="B70" s="200"/>
      <c r="C70" s="200"/>
      <c r="D70" s="200"/>
      <c r="E70" s="200"/>
      <c r="F70" s="200"/>
      <c r="G70" s="139"/>
      <c r="H70" s="139"/>
      <c r="I70" s="139"/>
      <c r="J70" s="376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</row>
  </sheetData>
  <sheetProtection/>
  <mergeCells count="56">
    <mergeCell ref="A61:B61"/>
    <mergeCell ref="A67:B67"/>
    <mergeCell ref="A21:B21"/>
    <mergeCell ref="A24:B24"/>
    <mergeCell ref="A30:B30"/>
    <mergeCell ref="A40:B40"/>
    <mergeCell ref="A47:B47"/>
    <mergeCell ref="A53:B53"/>
    <mergeCell ref="A15:B15"/>
    <mergeCell ref="A16:B16"/>
    <mergeCell ref="A17:B17"/>
    <mergeCell ref="A18:B18"/>
    <mergeCell ref="A19:B19"/>
    <mergeCell ref="A20:B20"/>
    <mergeCell ref="Z8:Z9"/>
    <mergeCell ref="A10:B10"/>
    <mergeCell ref="A11:B11"/>
    <mergeCell ref="A12:B12"/>
    <mergeCell ref="A13:B13"/>
    <mergeCell ref="A14:B14"/>
    <mergeCell ref="X6:X9"/>
    <mergeCell ref="Y6:Z7"/>
    <mergeCell ref="G7:G9"/>
    <mergeCell ref="H7:H9"/>
    <mergeCell ref="U7:U9"/>
    <mergeCell ref="J8:J9"/>
    <mergeCell ref="K8:K9"/>
    <mergeCell ref="L8:L9"/>
    <mergeCell ref="M8:M9"/>
    <mergeCell ref="Y8:Y9"/>
    <mergeCell ref="P6:P9"/>
    <mergeCell ref="Q6:Q9"/>
    <mergeCell ref="R6:R9"/>
    <mergeCell ref="S6:S9"/>
    <mergeCell ref="T6:T9"/>
    <mergeCell ref="W6:W9"/>
    <mergeCell ref="V4:Z4"/>
    <mergeCell ref="N5:Q5"/>
    <mergeCell ref="R5:U5"/>
    <mergeCell ref="V5:V9"/>
    <mergeCell ref="W5:Z5"/>
    <mergeCell ref="I6:I9"/>
    <mergeCell ref="J6:K7"/>
    <mergeCell ref="L6:M7"/>
    <mergeCell ref="N6:N9"/>
    <mergeCell ref="O6:O9"/>
    <mergeCell ref="A1:Z1"/>
    <mergeCell ref="A2:Z2"/>
    <mergeCell ref="A4:B9"/>
    <mergeCell ref="C4:C9"/>
    <mergeCell ref="D4:D9"/>
    <mergeCell ref="E4:E9"/>
    <mergeCell ref="F4:F9"/>
    <mergeCell ref="G4:H6"/>
    <mergeCell ref="I4:M5"/>
    <mergeCell ref="N4:U4"/>
  </mergeCells>
  <printOptions horizontalCentered="1" verticalCentered="1"/>
  <pageMargins left="0.5118110236220472" right="0.31496062992125984" top="0.5511811023622047" bottom="0.35433070866141736" header="0" footer="0"/>
  <pageSetup horizontalDpi="600" verticalDpi="600" orientation="landscape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2"/>
  <sheetViews>
    <sheetView zoomScalePageLayoutView="0" workbookViewId="0" topLeftCell="A1">
      <selection activeCell="A1" sqref="A1:AA1"/>
    </sheetView>
  </sheetViews>
  <sheetFormatPr defaultColWidth="8.796875" defaultRowHeight="18.75" customHeight="1"/>
  <cols>
    <col min="1" max="1" width="2.5" style="0" customWidth="1"/>
    <col min="2" max="16384" width="11.19921875" style="0" customWidth="1"/>
  </cols>
  <sheetData>
    <row r="1" spans="1:27" ht="18.75" customHeight="1">
      <c r="A1" s="132" t="s">
        <v>283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</row>
    <row r="2" spans="1:27" ht="18.75" customHeight="1">
      <c r="A2" s="321" t="s">
        <v>284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</row>
    <row r="3" spans="1:27" ht="18.75" customHeight="1" thickBot="1">
      <c r="A3" s="139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5" t="s">
        <v>285</v>
      </c>
    </row>
    <row r="4" spans="1:27" ht="18.75" customHeight="1">
      <c r="A4" s="377" t="s">
        <v>286</v>
      </c>
      <c r="B4" s="329"/>
      <c r="C4" s="378" t="s">
        <v>287</v>
      </c>
      <c r="D4" s="133" t="s">
        <v>288</v>
      </c>
      <c r="E4" s="331"/>
      <c r="F4" s="331"/>
      <c r="G4" s="331"/>
      <c r="H4" s="331"/>
      <c r="I4" s="331"/>
      <c r="J4" s="331"/>
      <c r="K4" s="332"/>
      <c r="L4" s="133" t="s">
        <v>289</v>
      </c>
      <c r="M4" s="331"/>
      <c r="N4" s="332"/>
      <c r="O4" s="133" t="s">
        <v>290</v>
      </c>
      <c r="P4" s="331"/>
      <c r="Q4" s="331"/>
      <c r="R4" s="331"/>
      <c r="S4" s="331"/>
      <c r="T4" s="331"/>
      <c r="U4" s="332"/>
      <c r="V4" s="133" t="s">
        <v>291</v>
      </c>
      <c r="W4" s="331"/>
      <c r="X4" s="331"/>
      <c r="Y4" s="331"/>
      <c r="Z4" s="332"/>
      <c r="AA4" s="379" t="s">
        <v>292</v>
      </c>
    </row>
    <row r="5" spans="1:27" ht="18.75" customHeight="1">
      <c r="A5" s="380"/>
      <c r="B5" s="335"/>
      <c r="C5" s="345"/>
      <c r="D5" s="340" t="s">
        <v>293</v>
      </c>
      <c r="E5" s="346"/>
      <c r="F5" s="341"/>
      <c r="G5" s="340" t="s">
        <v>294</v>
      </c>
      <c r="H5" s="346"/>
      <c r="I5" s="341"/>
      <c r="J5" s="342" t="s">
        <v>295</v>
      </c>
      <c r="K5" s="342" t="s">
        <v>296</v>
      </c>
      <c r="L5" s="340" t="s">
        <v>297</v>
      </c>
      <c r="M5" s="346"/>
      <c r="N5" s="341"/>
      <c r="O5" s="340" t="s">
        <v>293</v>
      </c>
      <c r="P5" s="346"/>
      <c r="Q5" s="341"/>
      <c r="R5" s="340" t="s">
        <v>294</v>
      </c>
      <c r="S5" s="346"/>
      <c r="T5" s="341"/>
      <c r="U5" s="342" t="s">
        <v>298</v>
      </c>
      <c r="V5" s="340" t="s">
        <v>299</v>
      </c>
      <c r="W5" s="346"/>
      <c r="X5" s="341"/>
      <c r="Y5" s="342" t="s">
        <v>300</v>
      </c>
      <c r="Z5" s="342" t="s">
        <v>296</v>
      </c>
      <c r="AA5" s="343" t="s">
        <v>301</v>
      </c>
    </row>
    <row r="6" spans="1:27" ht="18.75" customHeight="1">
      <c r="A6" s="380"/>
      <c r="B6" s="335"/>
      <c r="C6" s="345"/>
      <c r="D6" s="336"/>
      <c r="E6" s="292"/>
      <c r="F6" s="293"/>
      <c r="G6" s="336"/>
      <c r="H6" s="292"/>
      <c r="I6" s="293"/>
      <c r="J6" s="347"/>
      <c r="K6" s="347"/>
      <c r="L6" s="336"/>
      <c r="M6" s="292"/>
      <c r="N6" s="293"/>
      <c r="O6" s="336"/>
      <c r="P6" s="292"/>
      <c r="Q6" s="293"/>
      <c r="R6" s="336"/>
      <c r="S6" s="292"/>
      <c r="T6" s="293"/>
      <c r="U6" s="347"/>
      <c r="V6" s="336"/>
      <c r="W6" s="292"/>
      <c r="X6" s="293"/>
      <c r="Y6" s="347"/>
      <c r="Z6" s="347"/>
      <c r="AA6" s="334"/>
    </row>
    <row r="7" spans="1:27" ht="18.75" customHeight="1">
      <c r="A7" s="381"/>
      <c r="B7" s="339"/>
      <c r="C7" s="241"/>
      <c r="D7" s="382" t="s">
        <v>302</v>
      </c>
      <c r="E7" s="382" t="s">
        <v>303</v>
      </c>
      <c r="F7" s="12" t="s">
        <v>152</v>
      </c>
      <c r="G7" s="382" t="s">
        <v>302</v>
      </c>
      <c r="H7" s="382" t="s">
        <v>303</v>
      </c>
      <c r="I7" s="383" t="s">
        <v>152</v>
      </c>
      <c r="J7" s="348"/>
      <c r="K7" s="348"/>
      <c r="L7" s="382" t="s">
        <v>302</v>
      </c>
      <c r="M7" s="382" t="s">
        <v>303</v>
      </c>
      <c r="N7" s="12" t="s">
        <v>152</v>
      </c>
      <c r="O7" s="382" t="s">
        <v>302</v>
      </c>
      <c r="P7" s="382" t="s">
        <v>303</v>
      </c>
      <c r="Q7" s="12" t="s">
        <v>152</v>
      </c>
      <c r="R7" s="382" t="s">
        <v>302</v>
      </c>
      <c r="S7" s="382" t="s">
        <v>303</v>
      </c>
      <c r="T7" s="383" t="s">
        <v>152</v>
      </c>
      <c r="U7" s="348"/>
      <c r="V7" s="382" t="s">
        <v>302</v>
      </c>
      <c r="W7" s="382" t="s">
        <v>303</v>
      </c>
      <c r="X7" s="383" t="s">
        <v>152</v>
      </c>
      <c r="Y7" s="348"/>
      <c r="Z7" s="348"/>
      <c r="AA7" s="338"/>
    </row>
    <row r="8" spans="1:27" ht="18.75" customHeight="1">
      <c r="A8" s="384" t="s">
        <v>304</v>
      </c>
      <c r="B8" s="385"/>
      <c r="C8" s="386">
        <f>SUM(F8,I8:K8,N8,Q8,T8:U8,X8:AA8)</f>
        <v>790045</v>
      </c>
      <c r="D8" s="69">
        <v>16247</v>
      </c>
      <c r="E8" s="69">
        <v>10436</v>
      </c>
      <c r="F8" s="69">
        <f>SUM(D8:E8)</f>
        <v>26683</v>
      </c>
      <c r="G8" s="69">
        <v>61705</v>
      </c>
      <c r="H8" s="69">
        <v>1032</v>
      </c>
      <c r="I8" s="69">
        <f>SUM(G8:H8)</f>
        <v>62737</v>
      </c>
      <c r="J8" s="69">
        <v>504</v>
      </c>
      <c r="K8" s="69">
        <v>116173</v>
      </c>
      <c r="L8" s="69">
        <v>1872</v>
      </c>
      <c r="M8" s="69">
        <v>1084</v>
      </c>
      <c r="N8" s="69">
        <f>SUM(L8:M8)</f>
        <v>2956</v>
      </c>
      <c r="O8" s="69">
        <v>104935</v>
      </c>
      <c r="P8" s="69">
        <v>67</v>
      </c>
      <c r="Q8" s="69">
        <f>SUM(O8:P8)</f>
        <v>105002</v>
      </c>
      <c r="R8" s="69">
        <v>338795</v>
      </c>
      <c r="S8" s="69">
        <v>2138</v>
      </c>
      <c r="T8" s="69">
        <f>SUM(R8:S8)</f>
        <v>340933</v>
      </c>
      <c r="U8" s="69">
        <v>98281</v>
      </c>
      <c r="V8" s="69">
        <v>9781</v>
      </c>
      <c r="W8" s="69">
        <v>2301</v>
      </c>
      <c r="X8" s="69">
        <f>SUM(V8:W8)</f>
        <v>12082</v>
      </c>
      <c r="Y8" s="69">
        <v>3964</v>
      </c>
      <c r="Z8" s="69">
        <v>366</v>
      </c>
      <c r="AA8" s="69">
        <v>20364</v>
      </c>
    </row>
    <row r="9" spans="1:27" ht="18.75" customHeight="1">
      <c r="A9" s="387" t="s">
        <v>305</v>
      </c>
      <c r="B9" s="388"/>
      <c r="C9" s="66">
        <f aca="true" t="shared" si="0" ref="C9:C70">SUM(F9,I9:K9,N9,Q9,T9:U9,X9:AA9)</f>
        <v>801321</v>
      </c>
      <c r="D9" s="67">
        <v>16212</v>
      </c>
      <c r="E9" s="67">
        <v>10181</v>
      </c>
      <c r="F9" s="67">
        <f aca="true" t="shared" si="1" ref="F9:F70">SUM(D9:E9)</f>
        <v>26393</v>
      </c>
      <c r="G9" s="67">
        <v>60190</v>
      </c>
      <c r="H9" s="67">
        <v>1037</v>
      </c>
      <c r="I9" s="67">
        <f aca="true" t="shared" si="2" ref="I9:I70">SUM(G9:H9)</f>
        <v>61227</v>
      </c>
      <c r="J9" s="67">
        <v>492</v>
      </c>
      <c r="K9" s="67">
        <v>110609</v>
      </c>
      <c r="L9" s="67">
        <v>1846</v>
      </c>
      <c r="M9" s="67">
        <v>1085</v>
      </c>
      <c r="N9" s="67">
        <f aca="true" t="shared" si="3" ref="N9:N70">SUM(L9:M9)</f>
        <v>2931</v>
      </c>
      <c r="O9" s="67">
        <v>114892</v>
      </c>
      <c r="P9" s="67">
        <v>65</v>
      </c>
      <c r="Q9" s="67">
        <f aca="true" t="shared" si="4" ref="Q9:Q70">SUM(O9:P9)</f>
        <v>114957</v>
      </c>
      <c r="R9" s="67">
        <v>336094</v>
      </c>
      <c r="S9" s="67">
        <v>2136</v>
      </c>
      <c r="T9" s="67">
        <f aca="true" t="shared" si="5" ref="T9:T70">SUM(R9:S9)</f>
        <v>338230</v>
      </c>
      <c r="U9" s="67">
        <v>109036</v>
      </c>
      <c r="V9" s="67">
        <v>10381</v>
      </c>
      <c r="W9" s="67">
        <v>2460</v>
      </c>
      <c r="X9" s="67">
        <f aca="true" t="shared" si="6" ref="X9:X70">SUM(V9:W9)</f>
        <v>12841</v>
      </c>
      <c r="Y9" s="67">
        <v>3983</v>
      </c>
      <c r="Z9" s="67">
        <v>433</v>
      </c>
      <c r="AA9" s="67">
        <v>20189</v>
      </c>
    </row>
    <row r="10" spans="1:27" ht="18.75" customHeight="1">
      <c r="A10" s="387" t="s">
        <v>306</v>
      </c>
      <c r="B10" s="388"/>
      <c r="C10" s="66">
        <f t="shared" si="0"/>
        <v>813749</v>
      </c>
      <c r="D10" s="67">
        <v>16110</v>
      </c>
      <c r="E10" s="67">
        <v>10080</v>
      </c>
      <c r="F10" s="67">
        <f t="shared" si="1"/>
        <v>26190</v>
      </c>
      <c r="G10" s="67">
        <v>58589</v>
      </c>
      <c r="H10" s="67">
        <v>1018</v>
      </c>
      <c r="I10" s="67">
        <f t="shared" si="2"/>
        <v>59607</v>
      </c>
      <c r="J10" s="67">
        <v>468</v>
      </c>
      <c r="K10" s="67">
        <v>106776</v>
      </c>
      <c r="L10" s="67">
        <v>1778</v>
      </c>
      <c r="M10" s="67">
        <v>1104</v>
      </c>
      <c r="N10" s="67">
        <f t="shared" si="3"/>
        <v>2882</v>
      </c>
      <c r="O10" s="67">
        <v>123953</v>
      </c>
      <c r="P10" s="67">
        <v>62</v>
      </c>
      <c r="Q10" s="67">
        <f t="shared" si="4"/>
        <v>124015</v>
      </c>
      <c r="R10" s="67">
        <v>332019</v>
      </c>
      <c r="S10" s="67">
        <v>2107</v>
      </c>
      <c r="T10" s="67">
        <f t="shared" si="5"/>
        <v>334126</v>
      </c>
      <c r="U10" s="67">
        <v>121761</v>
      </c>
      <c r="V10" s="67">
        <v>10677</v>
      </c>
      <c r="W10" s="67">
        <v>2615</v>
      </c>
      <c r="X10" s="67">
        <f t="shared" si="6"/>
        <v>13292</v>
      </c>
      <c r="Y10" s="67">
        <v>4060</v>
      </c>
      <c r="Z10" s="67">
        <v>517</v>
      </c>
      <c r="AA10" s="67">
        <v>20055</v>
      </c>
    </row>
    <row r="11" spans="1:27" ht="18.75" customHeight="1">
      <c r="A11" s="387" t="s">
        <v>307</v>
      </c>
      <c r="B11" s="388"/>
      <c r="C11" s="66">
        <f t="shared" si="0"/>
        <v>826002</v>
      </c>
      <c r="D11" s="67">
        <v>15934</v>
      </c>
      <c r="E11" s="67">
        <v>10223</v>
      </c>
      <c r="F11" s="67">
        <f t="shared" si="1"/>
        <v>26157</v>
      </c>
      <c r="G11" s="67">
        <v>57101</v>
      </c>
      <c r="H11" s="67">
        <v>1024</v>
      </c>
      <c r="I11" s="67">
        <f t="shared" si="2"/>
        <v>58125</v>
      </c>
      <c r="J11" s="67">
        <v>486</v>
      </c>
      <c r="K11" s="67">
        <v>103385</v>
      </c>
      <c r="L11" s="67">
        <v>1756</v>
      </c>
      <c r="M11" s="67">
        <v>1147</v>
      </c>
      <c r="N11" s="67">
        <f t="shared" si="3"/>
        <v>2903</v>
      </c>
      <c r="O11" s="67">
        <v>133613</v>
      </c>
      <c r="P11" s="67">
        <v>63</v>
      </c>
      <c r="Q11" s="67">
        <f t="shared" si="4"/>
        <v>133676</v>
      </c>
      <c r="R11" s="67">
        <v>327836</v>
      </c>
      <c r="S11" s="67">
        <v>2091</v>
      </c>
      <c r="T11" s="67">
        <f t="shared" si="5"/>
        <v>329927</v>
      </c>
      <c r="U11" s="67">
        <v>132919</v>
      </c>
      <c r="V11" s="67">
        <v>10727</v>
      </c>
      <c r="W11" s="67">
        <v>2786</v>
      </c>
      <c r="X11" s="67">
        <f t="shared" si="6"/>
        <v>13513</v>
      </c>
      <c r="Y11" s="67">
        <v>4125</v>
      </c>
      <c r="Z11" s="67">
        <v>592</v>
      </c>
      <c r="AA11" s="67">
        <v>20194</v>
      </c>
    </row>
    <row r="12" spans="1:27" ht="18.75" customHeight="1">
      <c r="A12" s="389" t="s">
        <v>308</v>
      </c>
      <c r="B12" s="390"/>
      <c r="C12" s="84">
        <f>SUM(C14:C23,C26,C32,C42,C49,C55,C63,C69)</f>
        <v>834988</v>
      </c>
      <c r="D12" s="55">
        <f>SUM(D14:D23,D26,D32,D42,D49,D55,D63,D69)</f>
        <v>15840</v>
      </c>
      <c r="E12" s="55">
        <f aca="true" t="shared" si="7" ref="E12:AA12">SUM(E14:E23,E26,E32,E42,E49,E55,E63,E69)</f>
        <v>10174</v>
      </c>
      <c r="F12" s="55">
        <f t="shared" si="7"/>
        <v>26014</v>
      </c>
      <c r="G12" s="55">
        <f t="shared" si="7"/>
        <v>55206</v>
      </c>
      <c r="H12" s="55">
        <f t="shared" si="7"/>
        <v>1026</v>
      </c>
      <c r="I12" s="55">
        <f t="shared" si="7"/>
        <v>56232</v>
      </c>
      <c r="J12" s="55">
        <f t="shared" si="7"/>
        <v>478</v>
      </c>
      <c r="K12" s="55">
        <f t="shared" si="7"/>
        <v>101301</v>
      </c>
      <c r="L12" s="55">
        <f t="shared" si="7"/>
        <v>1707</v>
      </c>
      <c r="M12" s="55">
        <f t="shared" si="7"/>
        <v>1182</v>
      </c>
      <c r="N12" s="55">
        <f t="shared" si="7"/>
        <v>2889</v>
      </c>
      <c r="O12" s="55">
        <f t="shared" si="7"/>
        <v>141566</v>
      </c>
      <c r="P12" s="55">
        <f t="shared" si="7"/>
        <v>66</v>
      </c>
      <c r="Q12" s="55">
        <f t="shared" si="7"/>
        <v>141632</v>
      </c>
      <c r="R12" s="55">
        <f t="shared" si="7"/>
        <v>322674</v>
      </c>
      <c r="S12" s="55">
        <f t="shared" si="7"/>
        <v>2131</v>
      </c>
      <c r="T12" s="55">
        <f t="shared" si="7"/>
        <v>324805</v>
      </c>
      <c r="U12" s="55">
        <f t="shared" si="7"/>
        <v>142959</v>
      </c>
      <c r="V12" s="55">
        <f t="shared" si="7"/>
        <v>10665</v>
      </c>
      <c r="W12" s="55">
        <f t="shared" si="7"/>
        <v>2875</v>
      </c>
      <c r="X12" s="55">
        <f t="shared" si="7"/>
        <v>13540</v>
      </c>
      <c r="Y12" s="55">
        <f t="shared" si="7"/>
        <v>4161</v>
      </c>
      <c r="Z12" s="55">
        <f t="shared" si="7"/>
        <v>684</v>
      </c>
      <c r="AA12" s="55">
        <f t="shared" si="7"/>
        <v>20293</v>
      </c>
    </row>
    <row r="13" spans="1:27" ht="18.75" customHeight="1">
      <c r="A13" s="391"/>
      <c r="B13" s="392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</row>
    <row r="14" spans="1:27" ht="18.75" customHeight="1">
      <c r="A14" s="354" t="s">
        <v>232</v>
      </c>
      <c r="B14" s="355"/>
      <c r="C14" s="84">
        <f t="shared" si="0"/>
        <v>309586</v>
      </c>
      <c r="D14" s="393">
        <v>5674</v>
      </c>
      <c r="E14" s="393">
        <v>4059</v>
      </c>
      <c r="F14" s="55">
        <f t="shared" si="1"/>
        <v>9733</v>
      </c>
      <c r="G14" s="393">
        <v>24756</v>
      </c>
      <c r="H14" s="393">
        <v>460</v>
      </c>
      <c r="I14" s="55">
        <f t="shared" si="2"/>
        <v>25216</v>
      </c>
      <c r="J14" s="393">
        <v>217</v>
      </c>
      <c r="K14" s="393">
        <v>25779</v>
      </c>
      <c r="L14" s="393">
        <v>440</v>
      </c>
      <c r="M14" s="393">
        <v>528</v>
      </c>
      <c r="N14" s="55">
        <f t="shared" si="3"/>
        <v>968</v>
      </c>
      <c r="O14" s="393">
        <v>56667</v>
      </c>
      <c r="P14" s="393">
        <v>26</v>
      </c>
      <c r="Q14" s="55">
        <f t="shared" si="4"/>
        <v>56693</v>
      </c>
      <c r="R14" s="393">
        <v>128001</v>
      </c>
      <c r="S14" s="393">
        <v>1350</v>
      </c>
      <c r="T14" s="55">
        <f t="shared" si="5"/>
        <v>129351</v>
      </c>
      <c r="U14" s="393">
        <v>46043</v>
      </c>
      <c r="V14" s="393">
        <v>4173</v>
      </c>
      <c r="W14" s="393">
        <v>1288</v>
      </c>
      <c r="X14" s="55">
        <f t="shared" si="6"/>
        <v>5461</v>
      </c>
      <c r="Y14" s="393">
        <v>1303</v>
      </c>
      <c r="Z14" s="393">
        <v>259</v>
      </c>
      <c r="AA14" s="393">
        <v>8563</v>
      </c>
    </row>
    <row r="15" spans="1:27" ht="18.75" customHeight="1">
      <c r="A15" s="354" t="s">
        <v>233</v>
      </c>
      <c r="B15" s="355"/>
      <c r="C15" s="84">
        <f t="shared" si="0"/>
        <v>32530</v>
      </c>
      <c r="D15" s="393">
        <v>745</v>
      </c>
      <c r="E15" s="393">
        <v>350</v>
      </c>
      <c r="F15" s="55">
        <f t="shared" si="1"/>
        <v>1095</v>
      </c>
      <c r="G15" s="393">
        <v>2221</v>
      </c>
      <c r="H15" s="393">
        <v>42</v>
      </c>
      <c r="I15" s="55">
        <f t="shared" si="2"/>
        <v>2263</v>
      </c>
      <c r="J15" s="393">
        <v>21</v>
      </c>
      <c r="K15" s="393">
        <v>5151</v>
      </c>
      <c r="L15" s="393">
        <v>108</v>
      </c>
      <c r="M15" s="393">
        <v>77</v>
      </c>
      <c r="N15" s="55">
        <f t="shared" si="3"/>
        <v>185</v>
      </c>
      <c r="O15" s="393">
        <v>4892</v>
      </c>
      <c r="P15" s="393">
        <v>5</v>
      </c>
      <c r="Q15" s="55">
        <f t="shared" si="4"/>
        <v>4897</v>
      </c>
      <c r="R15" s="393">
        <v>11136</v>
      </c>
      <c r="S15" s="393">
        <v>104</v>
      </c>
      <c r="T15" s="55">
        <f t="shared" si="5"/>
        <v>11240</v>
      </c>
      <c r="U15" s="393">
        <v>6105</v>
      </c>
      <c r="V15" s="393">
        <v>551</v>
      </c>
      <c r="W15" s="393">
        <v>178</v>
      </c>
      <c r="X15" s="55">
        <f t="shared" si="6"/>
        <v>729</v>
      </c>
      <c r="Y15" s="393">
        <v>258</v>
      </c>
      <c r="Z15" s="393">
        <v>29</v>
      </c>
      <c r="AA15" s="393">
        <v>557</v>
      </c>
    </row>
    <row r="16" spans="1:27" ht="18.75" customHeight="1">
      <c r="A16" s="354" t="s">
        <v>234</v>
      </c>
      <c r="B16" s="355"/>
      <c r="C16" s="84">
        <f t="shared" si="0"/>
        <v>82705</v>
      </c>
      <c r="D16" s="393">
        <v>1620</v>
      </c>
      <c r="E16" s="393">
        <v>1061</v>
      </c>
      <c r="F16" s="55">
        <f t="shared" si="1"/>
        <v>2681</v>
      </c>
      <c r="G16" s="393">
        <v>5014</v>
      </c>
      <c r="H16" s="393">
        <v>88</v>
      </c>
      <c r="I16" s="55">
        <f t="shared" si="2"/>
        <v>5102</v>
      </c>
      <c r="J16" s="393">
        <v>46</v>
      </c>
      <c r="K16" s="393">
        <v>9951</v>
      </c>
      <c r="L16" s="393">
        <v>177</v>
      </c>
      <c r="M16" s="393">
        <v>74</v>
      </c>
      <c r="N16" s="55">
        <f t="shared" si="3"/>
        <v>251</v>
      </c>
      <c r="O16" s="393">
        <v>14036</v>
      </c>
      <c r="P16" s="393">
        <v>1</v>
      </c>
      <c r="Q16" s="55">
        <f t="shared" si="4"/>
        <v>14037</v>
      </c>
      <c r="R16" s="393">
        <v>31516</v>
      </c>
      <c r="S16" s="393">
        <v>128</v>
      </c>
      <c r="T16" s="55">
        <f t="shared" si="5"/>
        <v>31644</v>
      </c>
      <c r="U16" s="393">
        <v>15439</v>
      </c>
      <c r="V16" s="393">
        <v>1015</v>
      </c>
      <c r="W16" s="393">
        <v>132</v>
      </c>
      <c r="X16" s="55">
        <f t="shared" si="6"/>
        <v>1147</v>
      </c>
      <c r="Y16" s="393">
        <v>334</v>
      </c>
      <c r="Z16" s="393">
        <v>70</v>
      </c>
      <c r="AA16" s="393">
        <v>2003</v>
      </c>
    </row>
    <row r="17" spans="1:27" ht="18.75" customHeight="1">
      <c r="A17" s="354" t="s">
        <v>235</v>
      </c>
      <c r="B17" s="355"/>
      <c r="C17" s="84">
        <f t="shared" si="0"/>
        <v>17126</v>
      </c>
      <c r="D17" s="393">
        <v>350</v>
      </c>
      <c r="E17" s="393">
        <v>120</v>
      </c>
      <c r="F17" s="55">
        <f t="shared" si="1"/>
        <v>470</v>
      </c>
      <c r="G17" s="393">
        <v>1125</v>
      </c>
      <c r="H17" s="393">
        <v>19</v>
      </c>
      <c r="I17" s="55">
        <f t="shared" si="2"/>
        <v>1144</v>
      </c>
      <c r="J17" s="393">
        <v>13</v>
      </c>
      <c r="K17" s="393">
        <v>3645</v>
      </c>
      <c r="L17" s="393">
        <v>62</v>
      </c>
      <c r="M17" s="393">
        <v>38</v>
      </c>
      <c r="N17" s="55">
        <f t="shared" si="3"/>
        <v>100</v>
      </c>
      <c r="O17" s="393">
        <v>2218</v>
      </c>
      <c r="P17" s="393">
        <v>5</v>
      </c>
      <c r="Q17" s="55">
        <f t="shared" si="4"/>
        <v>2223</v>
      </c>
      <c r="R17" s="393">
        <v>5489</v>
      </c>
      <c r="S17" s="393">
        <v>36</v>
      </c>
      <c r="T17" s="55">
        <f t="shared" si="5"/>
        <v>5525</v>
      </c>
      <c r="U17" s="393">
        <v>3280</v>
      </c>
      <c r="V17" s="393">
        <v>240</v>
      </c>
      <c r="W17" s="393">
        <v>37</v>
      </c>
      <c r="X17" s="55">
        <f t="shared" si="6"/>
        <v>277</v>
      </c>
      <c r="Y17" s="393">
        <v>124</v>
      </c>
      <c r="Z17" s="393">
        <v>12</v>
      </c>
      <c r="AA17" s="393">
        <v>313</v>
      </c>
    </row>
    <row r="18" spans="1:27" ht="18.75" customHeight="1">
      <c r="A18" s="354" t="s">
        <v>236</v>
      </c>
      <c r="B18" s="355"/>
      <c r="C18" s="84">
        <f t="shared" si="0"/>
        <v>14295</v>
      </c>
      <c r="D18" s="393">
        <v>284</v>
      </c>
      <c r="E18" s="393">
        <v>215</v>
      </c>
      <c r="F18" s="55">
        <f t="shared" si="1"/>
        <v>499</v>
      </c>
      <c r="G18" s="393">
        <v>901</v>
      </c>
      <c r="H18" s="393">
        <v>13</v>
      </c>
      <c r="I18" s="55">
        <f t="shared" si="2"/>
        <v>914</v>
      </c>
      <c r="J18" s="393">
        <v>4</v>
      </c>
      <c r="K18" s="393">
        <v>3756</v>
      </c>
      <c r="L18" s="393">
        <v>50</v>
      </c>
      <c r="M18" s="393">
        <v>7</v>
      </c>
      <c r="N18" s="55">
        <f t="shared" si="3"/>
        <v>57</v>
      </c>
      <c r="O18" s="393">
        <v>1637</v>
      </c>
      <c r="P18" s="393">
        <v>2</v>
      </c>
      <c r="Q18" s="55">
        <f t="shared" si="4"/>
        <v>1639</v>
      </c>
      <c r="R18" s="393">
        <v>4176</v>
      </c>
      <c r="S18" s="393">
        <v>25</v>
      </c>
      <c r="T18" s="55">
        <f t="shared" si="5"/>
        <v>4201</v>
      </c>
      <c r="U18" s="393">
        <v>2593</v>
      </c>
      <c r="V18" s="393">
        <v>193</v>
      </c>
      <c r="W18" s="393">
        <v>78</v>
      </c>
      <c r="X18" s="55">
        <f t="shared" si="6"/>
        <v>271</v>
      </c>
      <c r="Y18" s="393">
        <v>157</v>
      </c>
      <c r="Z18" s="393">
        <v>8</v>
      </c>
      <c r="AA18" s="393">
        <v>196</v>
      </c>
    </row>
    <row r="19" spans="1:27" ht="18.75" customHeight="1">
      <c r="A19" s="354" t="s">
        <v>237</v>
      </c>
      <c r="B19" s="355"/>
      <c r="C19" s="84">
        <f t="shared" si="0"/>
        <v>49921</v>
      </c>
      <c r="D19" s="393">
        <v>817</v>
      </c>
      <c r="E19" s="393">
        <v>364</v>
      </c>
      <c r="F19" s="55">
        <f t="shared" si="1"/>
        <v>1181</v>
      </c>
      <c r="G19" s="393">
        <v>2500</v>
      </c>
      <c r="H19" s="393">
        <v>25</v>
      </c>
      <c r="I19" s="55">
        <f t="shared" si="2"/>
        <v>2525</v>
      </c>
      <c r="J19" s="393">
        <v>15</v>
      </c>
      <c r="K19" s="393">
        <v>7252</v>
      </c>
      <c r="L19" s="393">
        <v>130</v>
      </c>
      <c r="M19" s="393">
        <v>84</v>
      </c>
      <c r="N19" s="55">
        <f t="shared" si="3"/>
        <v>214</v>
      </c>
      <c r="O19" s="393">
        <v>8362</v>
      </c>
      <c r="P19" s="393">
        <v>6</v>
      </c>
      <c r="Q19" s="55">
        <f t="shared" si="4"/>
        <v>8368</v>
      </c>
      <c r="R19" s="393">
        <v>18989</v>
      </c>
      <c r="S19" s="393">
        <v>143</v>
      </c>
      <c r="T19" s="55">
        <f t="shared" si="5"/>
        <v>19132</v>
      </c>
      <c r="U19" s="393">
        <v>9282</v>
      </c>
      <c r="V19" s="393">
        <v>587</v>
      </c>
      <c r="W19" s="393">
        <v>58</v>
      </c>
      <c r="X19" s="55">
        <f t="shared" si="6"/>
        <v>645</v>
      </c>
      <c r="Y19" s="393">
        <v>209</v>
      </c>
      <c r="Z19" s="393">
        <v>44</v>
      </c>
      <c r="AA19" s="393">
        <v>1054</v>
      </c>
    </row>
    <row r="20" spans="1:27" ht="18.75" customHeight="1">
      <c r="A20" s="354" t="s">
        <v>238</v>
      </c>
      <c r="B20" s="355"/>
      <c r="C20" s="84">
        <f t="shared" si="0"/>
        <v>18339</v>
      </c>
      <c r="D20" s="393">
        <v>356</v>
      </c>
      <c r="E20" s="393">
        <v>190</v>
      </c>
      <c r="F20" s="55">
        <f t="shared" si="1"/>
        <v>546</v>
      </c>
      <c r="G20" s="393">
        <v>1124</v>
      </c>
      <c r="H20" s="393">
        <v>23</v>
      </c>
      <c r="I20" s="55">
        <f t="shared" si="2"/>
        <v>1147</v>
      </c>
      <c r="J20" s="393">
        <v>4</v>
      </c>
      <c r="K20" s="393">
        <v>2943</v>
      </c>
      <c r="L20" s="393">
        <v>43</v>
      </c>
      <c r="M20" s="393">
        <v>22</v>
      </c>
      <c r="N20" s="55">
        <f t="shared" si="3"/>
        <v>65</v>
      </c>
      <c r="O20" s="393">
        <v>2667</v>
      </c>
      <c r="P20" s="393">
        <v>4</v>
      </c>
      <c r="Q20" s="55">
        <f t="shared" si="4"/>
        <v>2671</v>
      </c>
      <c r="R20" s="393">
        <v>6964</v>
      </c>
      <c r="S20" s="393">
        <v>25</v>
      </c>
      <c r="T20" s="55">
        <f t="shared" si="5"/>
        <v>6989</v>
      </c>
      <c r="U20" s="393">
        <v>3141</v>
      </c>
      <c r="V20" s="393">
        <v>252</v>
      </c>
      <c r="W20" s="393">
        <v>50</v>
      </c>
      <c r="X20" s="55">
        <f t="shared" si="6"/>
        <v>302</v>
      </c>
      <c r="Y20" s="393">
        <v>121</v>
      </c>
      <c r="Z20" s="393">
        <v>29</v>
      </c>
      <c r="AA20" s="393">
        <v>381</v>
      </c>
    </row>
    <row r="21" spans="1:27" ht="18.75" customHeight="1">
      <c r="A21" s="354" t="s">
        <v>239</v>
      </c>
      <c r="B21" s="355"/>
      <c r="C21" s="84">
        <f t="shared" si="0"/>
        <v>51387</v>
      </c>
      <c r="D21" s="393">
        <v>1063</v>
      </c>
      <c r="E21" s="393">
        <v>1101</v>
      </c>
      <c r="F21" s="55">
        <f t="shared" si="1"/>
        <v>2164</v>
      </c>
      <c r="G21" s="393">
        <v>3113</v>
      </c>
      <c r="H21" s="393">
        <v>47</v>
      </c>
      <c r="I21" s="55">
        <f t="shared" si="2"/>
        <v>3160</v>
      </c>
      <c r="J21" s="393">
        <v>67</v>
      </c>
      <c r="K21" s="393">
        <v>5163</v>
      </c>
      <c r="L21" s="393">
        <v>84</v>
      </c>
      <c r="M21" s="393">
        <v>26</v>
      </c>
      <c r="N21" s="55">
        <f t="shared" si="3"/>
        <v>110</v>
      </c>
      <c r="O21" s="393">
        <v>8665</v>
      </c>
      <c r="P21" s="393">
        <v>1</v>
      </c>
      <c r="Q21" s="55">
        <f t="shared" si="4"/>
        <v>8666</v>
      </c>
      <c r="R21" s="393">
        <v>19857</v>
      </c>
      <c r="S21" s="393">
        <v>42</v>
      </c>
      <c r="T21" s="55">
        <f t="shared" si="5"/>
        <v>19899</v>
      </c>
      <c r="U21" s="393">
        <v>9626</v>
      </c>
      <c r="V21" s="393">
        <v>688</v>
      </c>
      <c r="W21" s="393">
        <v>441</v>
      </c>
      <c r="X21" s="55">
        <f t="shared" si="6"/>
        <v>1129</v>
      </c>
      <c r="Y21" s="393">
        <v>162</v>
      </c>
      <c r="Z21" s="393">
        <v>45</v>
      </c>
      <c r="AA21" s="393">
        <v>1196</v>
      </c>
    </row>
    <row r="22" spans="1:27" ht="18.75" customHeight="1">
      <c r="A22" s="394"/>
      <c r="B22" s="395"/>
      <c r="C22" s="357"/>
      <c r="D22" s="396"/>
      <c r="E22" s="396"/>
      <c r="F22" s="357"/>
      <c r="G22" s="396"/>
      <c r="H22" s="396"/>
      <c r="I22" s="357"/>
      <c r="J22" s="396"/>
      <c r="K22" s="396"/>
      <c r="L22" s="396"/>
      <c r="M22" s="396"/>
      <c r="N22" s="357"/>
      <c r="O22" s="396"/>
      <c r="P22" s="396"/>
      <c r="Q22" s="357"/>
      <c r="R22" s="396"/>
      <c r="S22" s="396"/>
      <c r="T22" s="357"/>
      <c r="U22" s="396"/>
      <c r="V22" s="396"/>
      <c r="W22" s="396"/>
      <c r="X22" s="357"/>
      <c r="Y22" s="396"/>
      <c r="Z22" s="396"/>
      <c r="AA22" s="396"/>
    </row>
    <row r="23" spans="1:27" ht="18.75" customHeight="1">
      <c r="A23" s="354" t="s">
        <v>240</v>
      </c>
      <c r="B23" s="355"/>
      <c r="C23" s="84">
        <f>SUM(C24)</f>
        <v>6154</v>
      </c>
      <c r="D23" s="55">
        <f aca="true" t="shared" si="8" ref="D23:AA23">SUM(D24)</f>
        <v>61</v>
      </c>
      <c r="E23" s="397" t="s">
        <v>97</v>
      </c>
      <c r="F23" s="55">
        <f t="shared" si="8"/>
        <v>61</v>
      </c>
      <c r="G23" s="55">
        <f t="shared" si="8"/>
        <v>249</v>
      </c>
      <c r="H23" s="397" t="s">
        <v>97</v>
      </c>
      <c r="I23" s="55">
        <f t="shared" si="8"/>
        <v>249</v>
      </c>
      <c r="J23" s="397" t="s">
        <v>97</v>
      </c>
      <c r="K23" s="55">
        <f t="shared" si="8"/>
        <v>889</v>
      </c>
      <c r="L23" s="55">
        <f t="shared" si="8"/>
        <v>26</v>
      </c>
      <c r="M23" s="55">
        <f t="shared" si="8"/>
        <v>1</v>
      </c>
      <c r="N23" s="55">
        <f t="shared" si="8"/>
        <v>27</v>
      </c>
      <c r="O23" s="55">
        <f t="shared" si="8"/>
        <v>976</v>
      </c>
      <c r="P23" s="55">
        <f t="shared" si="8"/>
        <v>4</v>
      </c>
      <c r="Q23" s="55">
        <f t="shared" si="8"/>
        <v>980</v>
      </c>
      <c r="R23" s="55">
        <f t="shared" si="8"/>
        <v>2487</v>
      </c>
      <c r="S23" s="55">
        <f t="shared" si="8"/>
        <v>34</v>
      </c>
      <c r="T23" s="55">
        <f t="shared" si="8"/>
        <v>2521</v>
      </c>
      <c r="U23" s="55">
        <f t="shared" si="8"/>
        <v>1205</v>
      </c>
      <c r="V23" s="55">
        <f t="shared" si="8"/>
        <v>44</v>
      </c>
      <c r="W23" s="55">
        <f t="shared" si="8"/>
        <v>1</v>
      </c>
      <c r="X23" s="55">
        <f t="shared" si="8"/>
        <v>45</v>
      </c>
      <c r="Y23" s="55">
        <f t="shared" si="8"/>
        <v>23</v>
      </c>
      <c r="Z23" s="55">
        <f t="shared" si="8"/>
        <v>4</v>
      </c>
      <c r="AA23" s="55">
        <f t="shared" si="8"/>
        <v>150</v>
      </c>
    </row>
    <row r="24" spans="1:27" ht="18.75" customHeight="1">
      <c r="A24" s="398"/>
      <c r="B24" s="363" t="s">
        <v>241</v>
      </c>
      <c r="C24" s="66">
        <f t="shared" si="0"/>
        <v>6154</v>
      </c>
      <c r="D24" s="399">
        <v>61</v>
      </c>
      <c r="E24" s="400" t="s">
        <v>97</v>
      </c>
      <c r="F24" s="67">
        <f t="shared" si="1"/>
        <v>61</v>
      </c>
      <c r="G24" s="399">
        <v>249</v>
      </c>
      <c r="H24" s="400" t="s">
        <v>97</v>
      </c>
      <c r="I24" s="67">
        <f t="shared" si="2"/>
        <v>249</v>
      </c>
      <c r="J24" s="400" t="s">
        <v>97</v>
      </c>
      <c r="K24" s="399">
        <v>889</v>
      </c>
      <c r="L24" s="399">
        <v>26</v>
      </c>
      <c r="M24" s="399">
        <v>1</v>
      </c>
      <c r="N24" s="67">
        <f t="shared" si="3"/>
        <v>27</v>
      </c>
      <c r="O24" s="399">
        <v>976</v>
      </c>
      <c r="P24" s="399">
        <v>4</v>
      </c>
      <c r="Q24" s="67">
        <f t="shared" si="4"/>
        <v>980</v>
      </c>
      <c r="R24" s="399">
        <v>2487</v>
      </c>
      <c r="S24" s="399">
        <v>34</v>
      </c>
      <c r="T24" s="67">
        <f t="shared" si="5"/>
        <v>2521</v>
      </c>
      <c r="U24" s="399">
        <v>1205</v>
      </c>
      <c r="V24" s="399">
        <v>44</v>
      </c>
      <c r="W24" s="399">
        <v>1</v>
      </c>
      <c r="X24" s="67">
        <f t="shared" si="6"/>
        <v>45</v>
      </c>
      <c r="Y24" s="67">
        <v>23</v>
      </c>
      <c r="Z24" s="67">
        <v>4</v>
      </c>
      <c r="AA24" s="67">
        <v>150</v>
      </c>
    </row>
    <row r="25" spans="1:27" ht="18.75" customHeight="1">
      <c r="A25" s="398"/>
      <c r="B25" s="363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</row>
    <row r="26" spans="1:27" ht="18.75" customHeight="1">
      <c r="A26" s="354" t="s">
        <v>242</v>
      </c>
      <c r="B26" s="355"/>
      <c r="C26" s="55">
        <v>36646</v>
      </c>
      <c r="D26" s="55">
        <f aca="true" t="shared" si="9" ref="D26:O26">SUM(D27:D30)</f>
        <v>653</v>
      </c>
      <c r="E26" s="55">
        <f t="shared" si="9"/>
        <v>454</v>
      </c>
      <c r="F26" s="55">
        <f t="shared" si="9"/>
        <v>1107</v>
      </c>
      <c r="G26" s="55">
        <f t="shared" si="9"/>
        <v>1803</v>
      </c>
      <c r="H26" s="55">
        <f t="shared" si="9"/>
        <v>33</v>
      </c>
      <c r="I26" s="55">
        <f t="shared" si="9"/>
        <v>1836</v>
      </c>
      <c r="J26" s="55">
        <f t="shared" si="9"/>
        <v>10</v>
      </c>
      <c r="K26" s="55">
        <v>4777</v>
      </c>
      <c r="L26" s="55">
        <f t="shared" si="9"/>
        <v>61</v>
      </c>
      <c r="M26" s="55">
        <f t="shared" si="9"/>
        <v>3</v>
      </c>
      <c r="N26" s="55">
        <f t="shared" si="9"/>
        <v>64</v>
      </c>
      <c r="O26" s="55">
        <f t="shared" si="9"/>
        <v>6381</v>
      </c>
      <c r="P26" s="397" t="s">
        <v>97</v>
      </c>
      <c r="Q26" s="55">
        <f aca="true" t="shared" si="10" ref="Q26:AA26">SUM(Q27:Q30)</f>
        <v>6381</v>
      </c>
      <c r="R26" s="55">
        <v>13877</v>
      </c>
      <c r="S26" s="55">
        <f t="shared" si="10"/>
        <v>22</v>
      </c>
      <c r="T26" s="55">
        <v>13899</v>
      </c>
      <c r="U26" s="55">
        <f t="shared" si="10"/>
        <v>7054</v>
      </c>
      <c r="V26" s="55">
        <f t="shared" si="10"/>
        <v>389</v>
      </c>
      <c r="W26" s="55">
        <f t="shared" si="10"/>
        <v>80</v>
      </c>
      <c r="X26" s="55">
        <f t="shared" si="10"/>
        <v>469</v>
      </c>
      <c r="Y26" s="55">
        <v>147</v>
      </c>
      <c r="Z26" s="55">
        <f t="shared" si="10"/>
        <v>36</v>
      </c>
      <c r="AA26" s="55">
        <f t="shared" si="10"/>
        <v>866</v>
      </c>
    </row>
    <row r="27" spans="1:27" ht="18.75" customHeight="1">
      <c r="A27" s="398"/>
      <c r="B27" s="363" t="s">
        <v>243</v>
      </c>
      <c r="C27" s="66">
        <f t="shared" si="0"/>
        <v>11022</v>
      </c>
      <c r="D27" s="399">
        <v>182</v>
      </c>
      <c r="E27" s="399">
        <v>108</v>
      </c>
      <c r="F27" s="67">
        <f t="shared" si="1"/>
        <v>290</v>
      </c>
      <c r="G27" s="399">
        <v>551</v>
      </c>
      <c r="H27" s="399">
        <v>9</v>
      </c>
      <c r="I27" s="67">
        <f t="shared" si="2"/>
        <v>560</v>
      </c>
      <c r="J27" s="400" t="s">
        <v>97</v>
      </c>
      <c r="K27" s="399">
        <v>1328</v>
      </c>
      <c r="L27" s="400">
        <v>13</v>
      </c>
      <c r="M27" s="400" t="s">
        <v>97</v>
      </c>
      <c r="N27" s="67">
        <f t="shared" si="3"/>
        <v>13</v>
      </c>
      <c r="O27" s="399">
        <v>1934</v>
      </c>
      <c r="P27" s="400" t="s">
        <v>97</v>
      </c>
      <c r="Q27" s="67">
        <f t="shared" si="4"/>
        <v>1934</v>
      </c>
      <c r="R27" s="399">
        <v>4204</v>
      </c>
      <c r="S27" s="399">
        <v>9</v>
      </c>
      <c r="T27" s="67">
        <f t="shared" si="5"/>
        <v>4213</v>
      </c>
      <c r="U27" s="399">
        <v>2244</v>
      </c>
      <c r="V27" s="399">
        <v>109</v>
      </c>
      <c r="W27" s="399">
        <v>9</v>
      </c>
      <c r="X27" s="67">
        <f t="shared" si="6"/>
        <v>118</v>
      </c>
      <c r="Y27" s="67">
        <v>29</v>
      </c>
      <c r="Z27" s="67">
        <v>12</v>
      </c>
      <c r="AA27" s="67">
        <v>281</v>
      </c>
    </row>
    <row r="28" spans="1:27" ht="18.75" customHeight="1">
      <c r="A28" s="398"/>
      <c r="B28" s="363" t="s">
        <v>244</v>
      </c>
      <c r="C28" s="66">
        <f t="shared" si="0"/>
        <v>11240</v>
      </c>
      <c r="D28" s="399">
        <v>159</v>
      </c>
      <c r="E28" s="399">
        <v>128</v>
      </c>
      <c r="F28" s="67">
        <f t="shared" si="1"/>
        <v>287</v>
      </c>
      <c r="G28" s="399">
        <v>609</v>
      </c>
      <c r="H28" s="400">
        <v>1</v>
      </c>
      <c r="I28" s="67">
        <f t="shared" si="2"/>
        <v>610</v>
      </c>
      <c r="J28" s="399">
        <v>4</v>
      </c>
      <c r="K28" s="399">
        <v>1326</v>
      </c>
      <c r="L28" s="399">
        <v>14</v>
      </c>
      <c r="M28" s="399">
        <v>3</v>
      </c>
      <c r="N28" s="67">
        <f t="shared" si="3"/>
        <v>17</v>
      </c>
      <c r="O28" s="399">
        <v>2051</v>
      </c>
      <c r="P28" s="400" t="s">
        <v>97</v>
      </c>
      <c r="Q28" s="67">
        <f t="shared" si="4"/>
        <v>2051</v>
      </c>
      <c r="R28" s="399">
        <v>4362</v>
      </c>
      <c r="S28" s="399">
        <v>5</v>
      </c>
      <c r="T28" s="67">
        <f t="shared" si="5"/>
        <v>4367</v>
      </c>
      <c r="U28" s="399">
        <v>2151</v>
      </c>
      <c r="V28" s="399">
        <v>133</v>
      </c>
      <c r="W28" s="399">
        <v>6</v>
      </c>
      <c r="X28" s="67">
        <f t="shared" si="6"/>
        <v>139</v>
      </c>
      <c r="Y28" s="67">
        <v>34</v>
      </c>
      <c r="Z28" s="67">
        <v>14</v>
      </c>
      <c r="AA28" s="67">
        <v>240</v>
      </c>
    </row>
    <row r="29" spans="1:27" ht="18.75" customHeight="1">
      <c r="A29" s="398"/>
      <c r="B29" s="363" t="s">
        <v>245</v>
      </c>
      <c r="C29" s="66">
        <f t="shared" si="0"/>
        <v>10227</v>
      </c>
      <c r="D29" s="399">
        <v>205</v>
      </c>
      <c r="E29" s="399">
        <v>110</v>
      </c>
      <c r="F29" s="67">
        <f t="shared" si="1"/>
        <v>315</v>
      </c>
      <c r="G29" s="399">
        <v>421</v>
      </c>
      <c r="H29" s="399">
        <v>16</v>
      </c>
      <c r="I29" s="67">
        <f t="shared" si="2"/>
        <v>437</v>
      </c>
      <c r="J29" s="399">
        <v>5</v>
      </c>
      <c r="K29" s="399">
        <v>1360</v>
      </c>
      <c r="L29" s="399">
        <v>24</v>
      </c>
      <c r="M29" s="400" t="s">
        <v>97</v>
      </c>
      <c r="N29" s="67">
        <f t="shared" si="3"/>
        <v>24</v>
      </c>
      <c r="O29" s="399">
        <v>1786</v>
      </c>
      <c r="P29" s="400" t="s">
        <v>97</v>
      </c>
      <c r="Q29" s="67">
        <f t="shared" si="4"/>
        <v>1786</v>
      </c>
      <c r="R29" s="399">
        <v>3962</v>
      </c>
      <c r="S29" s="399">
        <v>6</v>
      </c>
      <c r="T29" s="67">
        <f t="shared" si="5"/>
        <v>3968</v>
      </c>
      <c r="U29" s="399">
        <v>1947</v>
      </c>
      <c r="V29" s="399">
        <v>74</v>
      </c>
      <c r="W29" s="399">
        <v>16</v>
      </c>
      <c r="X29" s="67">
        <f t="shared" si="6"/>
        <v>90</v>
      </c>
      <c r="Y29" s="67">
        <v>40</v>
      </c>
      <c r="Z29" s="67">
        <v>7</v>
      </c>
      <c r="AA29" s="67">
        <v>248</v>
      </c>
    </row>
    <row r="30" spans="1:27" ht="18.75" customHeight="1">
      <c r="A30" s="401"/>
      <c r="B30" s="363" t="s">
        <v>246</v>
      </c>
      <c r="C30" s="66">
        <f t="shared" si="0"/>
        <v>4139</v>
      </c>
      <c r="D30" s="399">
        <v>107</v>
      </c>
      <c r="E30" s="399">
        <v>108</v>
      </c>
      <c r="F30" s="67">
        <f t="shared" si="1"/>
        <v>215</v>
      </c>
      <c r="G30" s="399">
        <v>222</v>
      </c>
      <c r="H30" s="399">
        <v>7</v>
      </c>
      <c r="I30" s="67">
        <f t="shared" si="2"/>
        <v>229</v>
      </c>
      <c r="J30" s="400">
        <v>1</v>
      </c>
      <c r="K30" s="399">
        <v>761</v>
      </c>
      <c r="L30" s="399">
        <v>10</v>
      </c>
      <c r="M30" s="400" t="s">
        <v>97</v>
      </c>
      <c r="N30" s="67">
        <f t="shared" si="3"/>
        <v>10</v>
      </c>
      <c r="O30" s="399">
        <v>610</v>
      </c>
      <c r="P30" s="400" t="s">
        <v>97</v>
      </c>
      <c r="Q30" s="67">
        <f t="shared" si="4"/>
        <v>610</v>
      </c>
      <c r="R30" s="399">
        <v>1347</v>
      </c>
      <c r="S30" s="399">
        <v>2</v>
      </c>
      <c r="T30" s="67">
        <f t="shared" si="5"/>
        <v>1349</v>
      </c>
      <c r="U30" s="399">
        <v>712</v>
      </c>
      <c r="V30" s="399">
        <v>73</v>
      </c>
      <c r="W30" s="399">
        <v>49</v>
      </c>
      <c r="X30" s="67">
        <f t="shared" si="6"/>
        <v>122</v>
      </c>
      <c r="Y30" s="67">
        <v>30</v>
      </c>
      <c r="Z30" s="67">
        <v>3</v>
      </c>
      <c r="AA30" s="67">
        <v>97</v>
      </c>
    </row>
    <row r="31" spans="1:27" ht="18.75" customHeight="1">
      <c r="A31" s="398"/>
      <c r="B31" s="363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</row>
    <row r="32" spans="1:27" ht="18.75" customHeight="1">
      <c r="A32" s="354" t="s">
        <v>247</v>
      </c>
      <c r="B32" s="355"/>
      <c r="C32" s="55">
        <v>63884</v>
      </c>
      <c r="D32" s="55">
        <v>1313</v>
      </c>
      <c r="E32" s="55">
        <v>742</v>
      </c>
      <c r="F32" s="55">
        <v>2055</v>
      </c>
      <c r="G32" s="55">
        <f aca="true" t="shared" si="11" ref="G32:AA32">SUM(G33:G40)</f>
        <v>3831</v>
      </c>
      <c r="H32" s="55">
        <f t="shared" si="11"/>
        <v>117</v>
      </c>
      <c r="I32" s="55">
        <f t="shared" si="11"/>
        <v>3948</v>
      </c>
      <c r="J32" s="55">
        <f t="shared" si="11"/>
        <v>22</v>
      </c>
      <c r="K32" s="55">
        <v>6248</v>
      </c>
      <c r="L32" s="55">
        <f t="shared" si="11"/>
        <v>150</v>
      </c>
      <c r="M32" s="55">
        <f t="shared" si="11"/>
        <v>195</v>
      </c>
      <c r="N32" s="55">
        <f t="shared" si="11"/>
        <v>345</v>
      </c>
      <c r="O32" s="55">
        <f t="shared" si="11"/>
        <v>11373</v>
      </c>
      <c r="P32" s="55">
        <f t="shared" si="11"/>
        <v>2</v>
      </c>
      <c r="Q32" s="55">
        <f t="shared" si="11"/>
        <v>11375</v>
      </c>
      <c r="R32" s="55">
        <v>25121</v>
      </c>
      <c r="S32" s="55">
        <f t="shared" si="11"/>
        <v>60</v>
      </c>
      <c r="T32" s="55">
        <v>25181</v>
      </c>
      <c r="U32" s="55">
        <v>11529</v>
      </c>
      <c r="V32" s="55">
        <f t="shared" si="11"/>
        <v>809</v>
      </c>
      <c r="W32" s="55">
        <f t="shared" si="11"/>
        <v>291</v>
      </c>
      <c r="X32" s="55">
        <f t="shared" si="11"/>
        <v>1100</v>
      </c>
      <c r="Y32" s="55">
        <v>474</v>
      </c>
      <c r="Z32" s="55">
        <f t="shared" si="11"/>
        <v>51</v>
      </c>
      <c r="AA32" s="55">
        <f t="shared" si="11"/>
        <v>1556</v>
      </c>
    </row>
    <row r="33" spans="1:27" ht="18.75" customHeight="1">
      <c r="A33" s="398"/>
      <c r="B33" s="363" t="s">
        <v>248</v>
      </c>
      <c r="C33" s="66">
        <f t="shared" si="0"/>
        <v>8373</v>
      </c>
      <c r="D33" s="399">
        <v>131</v>
      </c>
      <c r="E33" s="399">
        <v>83</v>
      </c>
      <c r="F33" s="67">
        <f t="shared" si="1"/>
        <v>214</v>
      </c>
      <c r="G33" s="399">
        <v>435</v>
      </c>
      <c r="H33" s="399">
        <v>1</v>
      </c>
      <c r="I33" s="67">
        <f t="shared" si="2"/>
        <v>436</v>
      </c>
      <c r="J33" s="400" t="s">
        <v>97</v>
      </c>
      <c r="K33" s="399">
        <v>773</v>
      </c>
      <c r="L33" s="399">
        <v>7</v>
      </c>
      <c r="M33" s="400" t="s">
        <v>97</v>
      </c>
      <c r="N33" s="67">
        <f t="shared" si="3"/>
        <v>7</v>
      </c>
      <c r="O33" s="399">
        <v>1430</v>
      </c>
      <c r="P33" s="400" t="s">
        <v>97</v>
      </c>
      <c r="Q33" s="67">
        <f t="shared" si="4"/>
        <v>1430</v>
      </c>
      <c r="R33" s="399">
        <v>3420</v>
      </c>
      <c r="S33" s="399">
        <v>7</v>
      </c>
      <c r="T33" s="67">
        <f t="shared" si="5"/>
        <v>3427</v>
      </c>
      <c r="U33" s="399">
        <v>1671</v>
      </c>
      <c r="V33" s="399">
        <v>81</v>
      </c>
      <c r="W33" s="399">
        <v>111</v>
      </c>
      <c r="X33" s="67">
        <f t="shared" si="6"/>
        <v>192</v>
      </c>
      <c r="Y33" s="67">
        <v>35</v>
      </c>
      <c r="Z33" s="203">
        <v>4</v>
      </c>
      <c r="AA33" s="67">
        <v>184</v>
      </c>
    </row>
    <row r="34" spans="1:27" ht="18.75" customHeight="1">
      <c r="A34" s="398"/>
      <c r="B34" s="363" t="s">
        <v>249</v>
      </c>
      <c r="C34" s="66">
        <f t="shared" si="0"/>
        <v>16585</v>
      </c>
      <c r="D34" s="399">
        <v>339</v>
      </c>
      <c r="E34" s="399">
        <v>213</v>
      </c>
      <c r="F34" s="67">
        <f t="shared" si="1"/>
        <v>552</v>
      </c>
      <c r="G34" s="399">
        <v>884</v>
      </c>
      <c r="H34" s="399">
        <v>12</v>
      </c>
      <c r="I34" s="67">
        <f t="shared" si="2"/>
        <v>896</v>
      </c>
      <c r="J34" s="399">
        <v>5</v>
      </c>
      <c r="K34" s="399">
        <v>1767</v>
      </c>
      <c r="L34" s="399">
        <v>39</v>
      </c>
      <c r="M34" s="399">
        <v>143</v>
      </c>
      <c r="N34" s="67">
        <f t="shared" si="3"/>
        <v>182</v>
      </c>
      <c r="O34" s="399">
        <v>2839</v>
      </c>
      <c r="P34" s="400" t="s">
        <v>97</v>
      </c>
      <c r="Q34" s="67">
        <f t="shared" si="4"/>
        <v>2839</v>
      </c>
      <c r="R34" s="399">
        <v>6429</v>
      </c>
      <c r="S34" s="399">
        <v>13</v>
      </c>
      <c r="T34" s="67">
        <f t="shared" si="5"/>
        <v>6442</v>
      </c>
      <c r="U34" s="399">
        <v>3256</v>
      </c>
      <c r="V34" s="399">
        <v>168</v>
      </c>
      <c r="W34" s="399">
        <v>74</v>
      </c>
      <c r="X34" s="67">
        <f t="shared" si="6"/>
        <v>242</v>
      </c>
      <c r="Y34" s="67">
        <v>125</v>
      </c>
      <c r="Z34" s="67">
        <v>14</v>
      </c>
      <c r="AA34" s="67">
        <v>265</v>
      </c>
    </row>
    <row r="35" spans="1:27" ht="18.75" customHeight="1">
      <c r="A35" s="398"/>
      <c r="B35" s="363" t="s">
        <v>250</v>
      </c>
      <c r="C35" s="66">
        <f t="shared" si="0"/>
        <v>32190</v>
      </c>
      <c r="D35" s="399">
        <v>680</v>
      </c>
      <c r="E35" s="399">
        <v>429</v>
      </c>
      <c r="F35" s="67">
        <f t="shared" si="1"/>
        <v>1109</v>
      </c>
      <c r="G35" s="399">
        <v>2085</v>
      </c>
      <c r="H35" s="399">
        <v>102</v>
      </c>
      <c r="I35" s="67">
        <f t="shared" si="2"/>
        <v>2187</v>
      </c>
      <c r="J35" s="399">
        <v>16</v>
      </c>
      <c r="K35" s="399">
        <v>2514</v>
      </c>
      <c r="L35" s="399">
        <v>49</v>
      </c>
      <c r="M35" s="399">
        <v>52</v>
      </c>
      <c r="N35" s="67">
        <f t="shared" si="3"/>
        <v>101</v>
      </c>
      <c r="O35" s="399">
        <v>6020</v>
      </c>
      <c r="P35" s="399">
        <v>1</v>
      </c>
      <c r="Q35" s="67">
        <f t="shared" si="4"/>
        <v>6021</v>
      </c>
      <c r="R35" s="399">
        <v>12823</v>
      </c>
      <c r="S35" s="399">
        <v>37</v>
      </c>
      <c r="T35" s="67">
        <f t="shared" si="5"/>
        <v>12860</v>
      </c>
      <c r="U35" s="399">
        <v>5709</v>
      </c>
      <c r="V35" s="399">
        <v>441</v>
      </c>
      <c r="W35" s="399">
        <v>104</v>
      </c>
      <c r="X35" s="67">
        <f t="shared" si="6"/>
        <v>545</v>
      </c>
      <c r="Y35" s="67">
        <v>146</v>
      </c>
      <c r="Z35" s="67">
        <v>23</v>
      </c>
      <c r="AA35" s="67">
        <v>959</v>
      </c>
    </row>
    <row r="36" spans="1:27" ht="18.75" customHeight="1">
      <c r="A36" s="398"/>
      <c r="B36" s="363" t="s">
        <v>251</v>
      </c>
      <c r="C36" s="66">
        <f t="shared" si="0"/>
        <v>1010</v>
      </c>
      <c r="D36" s="399">
        <v>17</v>
      </c>
      <c r="E36" s="399">
        <v>5</v>
      </c>
      <c r="F36" s="67">
        <f t="shared" si="1"/>
        <v>22</v>
      </c>
      <c r="G36" s="399">
        <v>51</v>
      </c>
      <c r="H36" s="400" t="s">
        <v>97</v>
      </c>
      <c r="I36" s="67">
        <f t="shared" si="2"/>
        <v>51</v>
      </c>
      <c r="J36" s="400" t="s">
        <v>97</v>
      </c>
      <c r="K36" s="399">
        <v>172</v>
      </c>
      <c r="L36" s="399">
        <v>2</v>
      </c>
      <c r="M36" s="400" t="s">
        <v>97</v>
      </c>
      <c r="N36" s="67">
        <f t="shared" si="3"/>
        <v>2</v>
      </c>
      <c r="O36" s="399">
        <v>170</v>
      </c>
      <c r="P36" s="400" t="s">
        <v>97</v>
      </c>
      <c r="Q36" s="67">
        <f t="shared" si="4"/>
        <v>170</v>
      </c>
      <c r="R36" s="399">
        <v>405</v>
      </c>
      <c r="S36" s="400" t="s">
        <v>97</v>
      </c>
      <c r="T36" s="67">
        <f t="shared" si="5"/>
        <v>405</v>
      </c>
      <c r="U36" s="399">
        <v>145</v>
      </c>
      <c r="V36" s="399">
        <v>19</v>
      </c>
      <c r="W36" s="400" t="s">
        <v>97</v>
      </c>
      <c r="X36" s="67">
        <f t="shared" si="6"/>
        <v>19</v>
      </c>
      <c r="Y36" s="67">
        <v>11</v>
      </c>
      <c r="Z36" s="203">
        <v>2</v>
      </c>
      <c r="AA36" s="67">
        <v>11</v>
      </c>
    </row>
    <row r="37" spans="1:27" ht="18.75" customHeight="1">
      <c r="A37" s="398"/>
      <c r="B37" s="363" t="s">
        <v>252</v>
      </c>
      <c r="C37" s="66">
        <f t="shared" si="0"/>
        <v>1283</v>
      </c>
      <c r="D37" s="399">
        <v>32</v>
      </c>
      <c r="E37" s="400" t="s">
        <v>97</v>
      </c>
      <c r="F37" s="67">
        <f t="shared" si="1"/>
        <v>32</v>
      </c>
      <c r="G37" s="399">
        <v>101</v>
      </c>
      <c r="H37" s="400" t="s">
        <v>97</v>
      </c>
      <c r="I37" s="67">
        <f t="shared" si="2"/>
        <v>101</v>
      </c>
      <c r="J37" s="400" t="s">
        <v>97</v>
      </c>
      <c r="K37" s="399">
        <v>190</v>
      </c>
      <c r="L37" s="399">
        <v>14</v>
      </c>
      <c r="M37" s="400" t="s">
        <v>97</v>
      </c>
      <c r="N37" s="67">
        <f t="shared" si="3"/>
        <v>14</v>
      </c>
      <c r="O37" s="399">
        <v>193</v>
      </c>
      <c r="P37" s="399">
        <v>1</v>
      </c>
      <c r="Q37" s="67">
        <f t="shared" si="4"/>
        <v>194</v>
      </c>
      <c r="R37" s="399">
        <v>470</v>
      </c>
      <c r="S37" s="399">
        <v>3</v>
      </c>
      <c r="T37" s="67">
        <f t="shared" si="5"/>
        <v>473</v>
      </c>
      <c r="U37" s="399">
        <v>170</v>
      </c>
      <c r="V37" s="399">
        <v>30</v>
      </c>
      <c r="W37" s="400" t="s">
        <v>97</v>
      </c>
      <c r="X37" s="67">
        <f t="shared" si="6"/>
        <v>30</v>
      </c>
      <c r="Y37" s="67">
        <v>36</v>
      </c>
      <c r="Z37" s="203">
        <v>5</v>
      </c>
      <c r="AA37" s="67">
        <v>38</v>
      </c>
    </row>
    <row r="38" spans="1:27" ht="18.75" customHeight="1">
      <c r="A38" s="398"/>
      <c r="B38" s="363" t="s">
        <v>253</v>
      </c>
      <c r="C38" s="66">
        <f t="shared" si="0"/>
        <v>2575</v>
      </c>
      <c r="D38" s="399">
        <v>46</v>
      </c>
      <c r="E38" s="399">
        <v>4</v>
      </c>
      <c r="F38" s="67">
        <f t="shared" si="1"/>
        <v>50</v>
      </c>
      <c r="G38" s="399">
        <v>148</v>
      </c>
      <c r="H38" s="399">
        <v>2</v>
      </c>
      <c r="I38" s="67">
        <f t="shared" si="2"/>
        <v>150</v>
      </c>
      <c r="J38" s="400">
        <v>1</v>
      </c>
      <c r="K38" s="399">
        <v>556</v>
      </c>
      <c r="L38" s="399">
        <v>10</v>
      </c>
      <c r="M38" s="400" t="s">
        <v>97</v>
      </c>
      <c r="N38" s="67">
        <f t="shared" si="3"/>
        <v>10</v>
      </c>
      <c r="O38" s="399">
        <v>421</v>
      </c>
      <c r="P38" s="400" t="s">
        <v>97</v>
      </c>
      <c r="Q38" s="67">
        <f t="shared" si="4"/>
        <v>421</v>
      </c>
      <c r="R38" s="399">
        <v>935</v>
      </c>
      <c r="S38" s="400" t="s">
        <v>97</v>
      </c>
      <c r="T38" s="67">
        <f t="shared" si="5"/>
        <v>935</v>
      </c>
      <c r="U38" s="399">
        <v>339</v>
      </c>
      <c r="V38" s="399">
        <v>26</v>
      </c>
      <c r="W38" s="399">
        <v>2</v>
      </c>
      <c r="X38" s="67">
        <f t="shared" si="6"/>
        <v>28</v>
      </c>
      <c r="Y38" s="67">
        <v>30</v>
      </c>
      <c r="Z38" s="203">
        <v>1</v>
      </c>
      <c r="AA38" s="67">
        <v>54</v>
      </c>
    </row>
    <row r="39" spans="1:27" ht="18.75" customHeight="1">
      <c r="A39" s="398"/>
      <c r="B39" s="363" t="s">
        <v>254</v>
      </c>
      <c r="C39" s="66">
        <f t="shared" si="0"/>
        <v>783</v>
      </c>
      <c r="D39" s="399">
        <v>27</v>
      </c>
      <c r="E39" s="399">
        <v>6</v>
      </c>
      <c r="F39" s="67">
        <f t="shared" si="1"/>
        <v>33</v>
      </c>
      <c r="G39" s="399">
        <v>38</v>
      </c>
      <c r="H39" s="400" t="s">
        <v>97</v>
      </c>
      <c r="I39" s="67">
        <f t="shared" si="2"/>
        <v>38</v>
      </c>
      <c r="J39" s="400" t="s">
        <v>97</v>
      </c>
      <c r="K39" s="399">
        <v>140</v>
      </c>
      <c r="L39" s="399">
        <v>14</v>
      </c>
      <c r="M39" s="400" t="s">
        <v>97</v>
      </c>
      <c r="N39" s="67">
        <f t="shared" si="3"/>
        <v>14</v>
      </c>
      <c r="O39" s="399">
        <v>118</v>
      </c>
      <c r="P39" s="400" t="s">
        <v>97</v>
      </c>
      <c r="Q39" s="67">
        <f t="shared" si="4"/>
        <v>118</v>
      </c>
      <c r="R39" s="399">
        <v>266</v>
      </c>
      <c r="S39" s="400" t="s">
        <v>97</v>
      </c>
      <c r="T39" s="67">
        <f t="shared" si="5"/>
        <v>266</v>
      </c>
      <c r="U39" s="399">
        <v>106</v>
      </c>
      <c r="V39" s="399">
        <v>15</v>
      </c>
      <c r="W39" s="400" t="s">
        <v>97</v>
      </c>
      <c r="X39" s="67">
        <f t="shared" si="6"/>
        <v>15</v>
      </c>
      <c r="Y39" s="67">
        <v>29</v>
      </c>
      <c r="Z39" s="203">
        <v>1</v>
      </c>
      <c r="AA39" s="67">
        <v>23</v>
      </c>
    </row>
    <row r="40" spans="1:27" ht="18.75" customHeight="1">
      <c r="A40" s="398"/>
      <c r="B40" s="363" t="s">
        <v>255</v>
      </c>
      <c r="C40" s="66">
        <f t="shared" si="0"/>
        <v>1038</v>
      </c>
      <c r="D40" s="399">
        <v>38</v>
      </c>
      <c r="E40" s="400" t="s">
        <v>97</v>
      </c>
      <c r="F40" s="67">
        <f t="shared" si="1"/>
        <v>38</v>
      </c>
      <c r="G40" s="399">
        <v>89</v>
      </c>
      <c r="H40" s="400" t="s">
        <v>97</v>
      </c>
      <c r="I40" s="67">
        <f t="shared" si="2"/>
        <v>89</v>
      </c>
      <c r="J40" s="400" t="s">
        <v>97</v>
      </c>
      <c r="K40" s="399">
        <v>124</v>
      </c>
      <c r="L40" s="399">
        <v>15</v>
      </c>
      <c r="M40" s="400" t="s">
        <v>97</v>
      </c>
      <c r="N40" s="67">
        <f t="shared" si="3"/>
        <v>15</v>
      </c>
      <c r="O40" s="399">
        <v>182</v>
      </c>
      <c r="P40" s="400" t="s">
        <v>97</v>
      </c>
      <c r="Q40" s="67">
        <f t="shared" si="4"/>
        <v>182</v>
      </c>
      <c r="R40" s="399">
        <v>370</v>
      </c>
      <c r="S40" s="400" t="s">
        <v>97</v>
      </c>
      <c r="T40" s="67">
        <f t="shared" si="5"/>
        <v>370</v>
      </c>
      <c r="U40" s="399">
        <v>132</v>
      </c>
      <c r="V40" s="399">
        <v>29</v>
      </c>
      <c r="W40" s="400" t="s">
        <v>97</v>
      </c>
      <c r="X40" s="67">
        <f t="shared" si="6"/>
        <v>29</v>
      </c>
      <c r="Y40" s="67">
        <v>36</v>
      </c>
      <c r="Z40" s="400">
        <v>1</v>
      </c>
      <c r="AA40" s="67">
        <v>22</v>
      </c>
    </row>
    <row r="41" spans="1:27" ht="18.75" customHeight="1">
      <c r="A41" s="398"/>
      <c r="B41" s="363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</row>
    <row r="42" spans="1:27" ht="18.75" customHeight="1">
      <c r="A42" s="354" t="s">
        <v>256</v>
      </c>
      <c r="B42" s="355"/>
      <c r="C42" s="55">
        <v>64569</v>
      </c>
      <c r="D42" s="55">
        <f aca="true" t="shared" si="12" ref="D42:AA42">SUM(D43:D47)</f>
        <v>1058</v>
      </c>
      <c r="E42" s="55">
        <f t="shared" si="12"/>
        <v>528</v>
      </c>
      <c r="F42" s="55">
        <f t="shared" si="12"/>
        <v>1586</v>
      </c>
      <c r="G42" s="55">
        <v>3247</v>
      </c>
      <c r="H42" s="55">
        <f t="shared" si="12"/>
        <v>67</v>
      </c>
      <c r="I42" s="55">
        <v>3314</v>
      </c>
      <c r="J42" s="55">
        <f t="shared" si="12"/>
        <v>25</v>
      </c>
      <c r="K42" s="55">
        <v>7219</v>
      </c>
      <c r="L42" s="55">
        <f t="shared" si="12"/>
        <v>113</v>
      </c>
      <c r="M42" s="55">
        <f t="shared" si="12"/>
        <v>3</v>
      </c>
      <c r="N42" s="55">
        <f t="shared" si="12"/>
        <v>116</v>
      </c>
      <c r="O42" s="55">
        <f t="shared" si="12"/>
        <v>11302</v>
      </c>
      <c r="P42" s="55">
        <f t="shared" si="12"/>
        <v>1</v>
      </c>
      <c r="Q42" s="55">
        <f t="shared" si="12"/>
        <v>11303</v>
      </c>
      <c r="R42" s="55">
        <v>25375</v>
      </c>
      <c r="S42" s="55">
        <f t="shared" si="12"/>
        <v>74</v>
      </c>
      <c r="T42" s="55">
        <v>25449</v>
      </c>
      <c r="U42" s="55">
        <v>12814</v>
      </c>
      <c r="V42" s="55">
        <f t="shared" si="12"/>
        <v>655</v>
      </c>
      <c r="W42" s="55">
        <f t="shared" si="12"/>
        <v>113</v>
      </c>
      <c r="X42" s="55">
        <f t="shared" si="12"/>
        <v>768</v>
      </c>
      <c r="Y42" s="55">
        <v>249</v>
      </c>
      <c r="Z42" s="55">
        <f t="shared" si="12"/>
        <v>45</v>
      </c>
      <c r="AA42" s="55">
        <f t="shared" si="12"/>
        <v>1681</v>
      </c>
    </row>
    <row r="43" spans="1:27" ht="18.75" customHeight="1">
      <c r="A43" s="398"/>
      <c r="B43" s="363" t="s">
        <v>257</v>
      </c>
      <c r="C43" s="66">
        <f t="shared" si="0"/>
        <v>23550</v>
      </c>
      <c r="D43" s="399">
        <v>377</v>
      </c>
      <c r="E43" s="399">
        <v>181</v>
      </c>
      <c r="F43" s="67">
        <f t="shared" si="1"/>
        <v>558</v>
      </c>
      <c r="G43" s="399">
        <v>1183</v>
      </c>
      <c r="H43" s="399">
        <v>32</v>
      </c>
      <c r="I43" s="67">
        <f t="shared" si="2"/>
        <v>1215</v>
      </c>
      <c r="J43" s="399">
        <v>7</v>
      </c>
      <c r="K43" s="399">
        <v>3024</v>
      </c>
      <c r="L43" s="399">
        <v>30</v>
      </c>
      <c r="M43" s="399">
        <v>1</v>
      </c>
      <c r="N43" s="67">
        <f t="shared" si="3"/>
        <v>31</v>
      </c>
      <c r="O43" s="399">
        <v>3900</v>
      </c>
      <c r="P43" s="400" t="s">
        <v>97</v>
      </c>
      <c r="Q43" s="67">
        <f t="shared" si="4"/>
        <v>3900</v>
      </c>
      <c r="R43" s="399">
        <v>9052</v>
      </c>
      <c r="S43" s="399">
        <v>26</v>
      </c>
      <c r="T43" s="67">
        <f t="shared" si="5"/>
        <v>9078</v>
      </c>
      <c r="U43" s="399">
        <v>4691</v>
      </c>
      <c r="V43" s="399">
        <v>265</v>
      </c>
      <c r="W43" s="399">
        <v>42</v>
      </c>
      <c r="X43" s="67">
        <f t="shared" si="6"/>
        <v>307</v>
      </c>
      <c r="Y43" s="67">
        <v>108</v>
      </c>
      <c r="Z43" s="67">
        <v>16</v>
      </c>
      <c r="AA43" s="67">
        <v>615</v>
      </c>
    </row>
    <row r="44" spans="1:27" ht="18.75" customHeight="1">
      <c r="A44" s="398"/>
      <c r="B44" s="363" t="s">
        <v>258</v>
      </c>
      <c r="C44" s="66">
        <f t="shared" si="0"/>
        <v>7601</v>
      </c>
      <c r="D44" s="399">
        <v>134</v>
      </c>
      <c r="E44" s="399">
        <v>124</v>
      </c>
      <c r="F44" s="67">
        <f t="shared" si="1"/>
        <v>258</v>
      </c>
      <c r="G44" s="399">
        <v>412</v>
      </c>
      <c r="H44" s="399">
        <v>13</v>
      </c>
      <c r="I44" s="67">
        <f t="shared" si="2"/>
        <v>425</v>
      </c>
      <c r="J44" s="399">
        <v>5</v>
      </c>
      <c r="K44" s="399">
        <v>1074</v>
      </c>
      <c r="L44" s="399">
        <v>11</v>
      </c>
      <c r="M44" s="400">
        <v>1</v>
      </c>
      <c r="N44" s="67">
        <f t="shared" si="3"/>
        <v>12</v>
      </c>
      <c r="O44" s="399">
        <v>1229</v>
      </c>
      <c r="P44" s="400" t="s">
        <v>97</v>
      </c>
      <c r="Q44" s="67">
        <f t="shared" si="4"/>
        <v>1229</v>
      </c>
      <c r="R44" s="399">
        <v>2926</v>
      </c>
      <c r="S44" s="399">
        <v>9</v>
      </c>
      <c r="T44" s="67">
        <f t="shared" si="5"/>
        <v>2935</v>
      </c>
      <c r="U44" s="399">
        <v>1373</v>
      </c>
      <c r="V44" s="399">
        <v>89</v>
      </c>
      <c r="W44" s="399">
        <v>27</v>
      </c>
      <c r="X44" s="67">
        <f t="shared" si="6"/>
        <v>116</v>
      </c>
      <c r="Y44" s="67">
        <v>19</v>
      </c>
      <c r="Z44" s="67">
        <v>2</v>
      </c>
      <c r="AA44" s="67">
        <v>153</v>
      </c>
    </row>
    <row r="45" spans="1:27" ht="18.75" customHeight="1">
      <c r="A45" s="398"/>
      <c r="B45" s="363" t="s">
        <v>259</v>
      </c>
      <c r="C45" s="66">
        <f t="shared" si="0"/>
        <v>7828</v>
      </c>
      <c r="D45" s="399">
        <v>206</v>
      </c>
      <c r="E45" s="399">
        <v>86</v>
      </c>
      <c r="F45" s="67">
        <f t="shared" si="1"/>
        <v>292</v>
      </c>
      <c r="G45" s="399">
        <v>449</v>
      </c>
      <c r="H45" s="399">
        <v>15</v>
      </c>
      <c r="I45" s="67">
        <f t="shared" si="2"/>
        <v>464</v>
      </c>
      <c r="J45" s="399">
        <v>4</v>
      </c>
      <c r="K45" s="399">
        <v>785</v>
      </c>
      <c r="L45" s="399">
        <v>24</v>
      </c>
      <c r="M45" s="400" t="s">
        <v>97</v>
      </c>
      <c r="N45" s="67">
        <f t="shared" si="3"/>
        <v>24</v>
      </c>
      <c r="O45" s="399">
        <v>1383</v>
      </c>
      <c r="P45" s="400" t="s">
        <v>97</v>
      </c>
      <c r="Q45" s="67">
        <f t="shared" si="4"/>
        <v>1383</v>
      </c>
      <c r="R45" s="399">
        <v>2962</v>
      </c>
      <c r="S45" s="399">
        <v>12</v>
      </c>
      <c r="T45" s="67">
        <f t="shared" si="5"/>
        <v>2974</v>
      </c>
      <c r="U45" s="399">
        <v>1584</v>
      </c>
      <c r="V45" s="399">
        <v>77</v>
      </c>
      <c r="W45" s="399">
        <v>14</v>
      </c>
      <c r="X45" s="67">
        <f t="shared" si="6"/>
        <v>91</v>
      </c>
      <c r="Y45" s="67">
        <v>28</v>
      </c>
      <c r="Z45" s="67">
        <v>7</v>
      </c>
      <c r="AA45" s="67">
        <v>192</v>
      </c>
    </row>
    <row r="46" spans="1:27" ht="18.75" customHeight="1">
      <c r="A46" s="398"/>
      <c r="B46" s="363" t="s">
        <v>260</v>
      </c>
      <c r="C46" s="66">
        <f t="shared" si="0"/>
        <v>8732</v>
      </c>
      <c r="D46" s="399">
        <v>147</v>
      </c>
      <c r="E46" s="399">
        <v>59</v>
      </c>
      <c r="F46" s="67">
        <f t="shared" si="1"/>
        <v>206</v>
      </c>
      <c r="G46" s="399">
        <v>421</v>
      </c>
      <c r="H46" s="399">
        <v>5</v>
      </c>
      <c r="I46" s="67">
        <f t="shared" si="2"/>
        <v>426</v>
      </c>
      <c r="J46" s="399">
        <v>5</v>
      </c>
      <c r="K46" s="399">
        <v>1105</v>
      </c>
      <c r="L46" s="399">
        <v>30</v>
      </c>
      <c r="M46" s="400" t="s">
        <v>97</v>
      </c>
      <c r="N46" s="67">
        <f t="shared" si="3"/>
        <v>30</v>
      </c>
      <c r="O46" s="399">
        <v>1467</v>
      </c>
      <c r="P46" s="400" t="s">
        <v>97</v>
      </c>
      <c r="Q46" s="67">
        <f t="shared" si="4"/>
        <v>1467</v>
      </c>
      <c r="R46" s="399">
        <v>3338</v>
      </c>
      <c r="S46" s="399">
        <v>5</v>
      </c>
      <c r="T46" s="67">
        <f t="shared" si="5"/>
        <v>3343</v>
      </c>
      <c r="U46" s="399">
        <v>1778</v>
      </c>
      <c r="V46" s="399">
        <v>92</v>
      </c>
      <c r="W46" s="399">
        <v>24</v>
      </c>
      <c r="X46" s="67">
        <f t="shared" si="6"/>
        <v>116</v>
      </c>
      <c r="Y46" s="67">
        <v>43</v>
      </c>
      <c r="Z46" s="67">
        <v>5</v>
      </c>
      <c r="AA46" s="67">
        <v>208</v>
      </c>
    </row>
    <row r="47" spans="1:27" ht="18.75" customHeight="1">
      <c r="A47" s="398"/>
      <c r="B47" s="363" t="s">
        <v>261</v>
      </c>
      <c r="C47" s="66">
        <f t="shared" si="0"/>
        <v>16838</v>
      </c>
      <c r="D47" s="399">
        <v>194</v>
      </c>
      <c r="E47" s="399">
        <v>78</v>
      </c>
      <c r="F47" s="67">
        <f t="shared" si="1"/>
        <v>272</v>
      </c>
      <c r="G47" s="399">
        <v>781</v>
      </c>
      <c r="H47" s="399">
        <v>2</v>
      </c>
      <c r="I47" s="67">
        <f t="shared" si="2"/>
        <v>783</v>
      </c>
      <c r="J47" s="399">
        <v>4</v>
      </c>
      <c r="K47" s="399">
        <v>1227</v>
      </c>
      <c r="L47" s="399">
        <v>18</v>
      </c>
      <c r="M47" s="400">
        <v>1</v>
      </c>
      <c r="N47" s="67">
        <f t="shared" si="3"/>
        <v>19</v>
      </c>
      <c r="O47" s="399">
        <v>3323</v>
      </c>
      <c r="P47" s="400">
        <v>1</v>
      </c>
      <c r="Q47" s="67">
        <f t="shared" si="4"/>
        <v>3324</v>
      </c>
      <c r="R47" s="399">
        <v>7093</v>
      </c>
      <c r="S47" s="399">
        <v>22</v>
      </c>
      <c r="T47" s="67">
        <f t="shared" si="5"/>
        <v>7115</v>
      </c>
      <c r="U47" s="399">
        <v>3387</v>
      </c>
      <c r="V47" s="399">
        <v>132</v>
      </c>
      <c r="W47" s="399">
        <v>6</v>
      </c>
      <c r="X47" s="67">
        <f t="shared" si="6"/>
        <v>138</v>
      </c>
      <c r="Y47" s="67">
        <v>41</v>
      </c>
      <c r="Z47" s="67">
        <v>15</v>
      </c>
      <c r="AA47" s="67">
        <v>513</v>
      </c>
    </row>
    <row r="48" spans="1:27" ht="18.75" customHeight="1">
      <c r="A48" s="398"/>
      <c r="B48" s="363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8.75" customHeight="1">
      <c r="A49" s="354" t="s">
        <v>262</v>
      </c>
      <c r="B49" s="355"/>
      <c r="C49" s="55">
        <v>32204</v>
      </c>
      <c r="D49" s="55">
        <f aca="true" t="shared" si="13" ref="D49:AA49">SUM(D50:D53)</f>
        <v>669</v>
      </c>
      <c r="E49" s="55">
        <f t="shared" si="13"/>
        <v>384</v>
      </c>
      <c r="F49" s="55">
        <f t="shared" si="13"/>
        <v>1053</v>
      </c>
      <c r="G49" s="55">
        <f t="shared" si="13"/>
        <v>2021</v>
      </c>
      <c r="H49" s="55">
        <f t="shared" si="13"/>
        <v>27</v>
      </c>
      <c r="I49" s="55">
        <f t="shared" si="13"/>
        <v>2048</v>
      </c>
      <c r="J49" s="55">
        <f t="shared" si="13"/>
        <v>18</v>
      </c>
      <c r="K49" s="55">
        <v>6518</v>
      </c>
      <c r="L49" s="55">
        <f t="shared" si="13"/>
        <v>80</v>
      </c>
      <c r="M49" s="55">
        <f t="shared" si="13"/>
        <v>34</v>
      </c>
      <c r="N49" s="55">
        <f t="shared" si="13"/>
        <v>114</v>
      </c>
      <c r="O49" s="55">
        <v>4844</v>
      </c>
      <c r="P49" s="55">
        <f t="shared" si="13"/>
        <v>2</v>
      </c>
      <c r="Q49" s="55">
        <v>4846</v>
      </c>
      <c r="R49" s="55">
        <v>11022</v>
      </c>
      <c r="S49" s="55">
        <f t="shared" si="13"/>
        <v>26</v>
      </c>
      <c r="T49" s="55">
        <v>11048</v>
      </c>
      <c r="U49" s="55">
        <v>5140</v>
      </c>
      <c r="V49" s="55">
        <f t="shared" si="13"/>
        <v>416</v>
      </c>
      <c r="W49" s="55">
        <f t="shared" si="13"/>
        <v>12</v>
      </c>
      <c r="X49" s="55">
        <f t="shared" si="13"/>
        <v>428</v>
      </c>
      <c r="Y49" s="55">
        <v>234</v>
      </c>
      <c r="Z49" s="55">
        <v>22</v>
      </c>
      <c r="AA49" s="55">
        <f t="shared" si="13"/>
        <v>735</v>
      </c>
    </row>
    <row r="50" spans="1:27" ht="18.75" customHeight="1">
      <c r="A50" s="401"/>
      <c r="B50" s="363" t="s">
        <v>263</v>
      </c>
      <c r="C50" s="66">
        <f t="shared" si="0"/>
        <v>7506</v>
      </c>
      <c r="D50" s="399">
        <v>115</v>
      </c>
      <c r="E50" s="399">
        <v>66</v>
      </c>
      <c r="F50" s="67">
        <f t="shared" si="1"/>
        <v>181</v>
      </c>
      <c r="G50" s="399">
        <v>389</v>
      </c>
      <c r="H50" s="399">
        <v>3</v>
      </c>
      <c r="I50" s="67">
        <f t="shared" si="2"/>
        <v>392</v>
      </c>
      <c r="J50" s="399">
        <v>1</v>
      </c>
      <c r="K50" s="399">
        <v>1842</v>
      </c>
      <c r="L50" s="399">
        <v>18</v>
      </c>
      <c r="M50" s="399">
        <v>30</v>
      </c>
      <c r="N50" s="67">
        <f t="shared" si="3"/>
        <v>48</v>
      </c>
      <c r="O50" s="399">
        <v>1076</v>
      </c>
      <c r="P50" s="400" t="s">
        <v>97</v>
      </c>
      <c r="Q50" s="67">
        <f t="shared" si="4"/>
        <v>1076</v>
      </c>
      <c r="R50" s="399">
        <v>2481</v>
      </c>
      <c r="S50" s="399">
        <v>8</v>
      </c>
      <c r="T50" s="67">
        <f t="shared" si="5"/>
        <v>2489</v>
      </c>
      <c r="U50" s="399">
        <v>1227</v>
      </c>
      <c r="V50" s="399">
        <v>94</v>
      </c>
      <c r="W50" s="399">
        <v>8</v>
      </c>
      <c r="X50" s="67">
        <f t="shared" si="6"/>
        <v>102</v>
      </c>
      <c r="Y50" s="67">
        <v>32</v>
      </c>
      <c r="Z50" s="67">
        <v>5</v>
      </c>
      <c r="AA50" s="67">
        <v>111</v>
      </c>
    </row>
    <row r="51" spans="1:27" ht="18.75" customHeight="1">
      <c r="A51" s="401"/>
      <c r="B51" s="363" t="s">
        <v>264</v>
      </c>
      <c r="C51" s="66">
        <f t="shared" si="0"/>
        <v>5407</v>
      </c>
      <c r="D51" s="399">
        <v>100</v>
      </c>
      <c r="E51" s="399">
        <v>62</v>
      </c>
      <c r="F51" s="67">
        <f t="shared" si="1"/>
        <v>162</v>
      </c>
      <c r="G51" s="399">
        <v>311</v>
      </c>
      <c r="H51" s="399">
        <v>4</v>
      </c>
      <c r="I51" s="67">
        <f t="shared" si="2"/>
        <v>315</v>
      </c>
      <c r="J51" s="400">
        <v>1</v>
      </c>
      <c r="K51" s="399">
        <v>1045</v>
      </c>
      <c r="L51" s="399">
        <v>13</v>
      </c>
      <c r="M51" s="400">
        <v>1</v>
      </c>
      <c r="N51" s="67">
        <f t="shared" si="3"/>
        <v>14</v>
      </c>
      <c r="O51" s="399">
        <v>763</v>
      </c>
      <c r="P51" s="399">
        <v>1</v>
      </c>
      <c r="Q51" s="67">
        <f t="shared" si="4"/>
        <v>764</v>
      </c>
      <c r="R51" s="399">
        <v>1933</v>
      </c>
      <c r="S51" s="399">
        <v>5</v>
      </c>
      <c r="T51" s="67">
        <f t="shared" si="5"/>
        <v>1938</v>
      </c>
      <c r="U51" s="399">
        <v>962</v>
      </c>
      <c r="V51" s="399">
        <v>50</v>
      </c>
      <c r="W51" s="400" t="s">
        <v>97</v>
      </c>
      <c r="X51" s="67">
        <f t="shared" si="6"/>
        <v>50</v>
      </c>
      <c r="Y51" s="67">
        <v>17</v>
      </c>
      <c r="Z51" s="67">
        <v>3</v>
      </c>
      <c r="AA51" s="67">
        <v>136</v>
      </c>
    </row>
    <row r="52" spans="1:27" ht="18.75" customHeight="1">
      <c r="A52" s="401"/>
      <c r="B52" s="363" t="s">
        <v>265</v>
      </c>
      <c r="C52" s="66">
        <f t="shared" si="0"/>
        <v>12781</v>
      </c>
      <c r="D52" s="399">
        <v>312</v>
      </c>
      <c r="E52" s="399">
        <v>194</v>
      </c>
      <c r="F52" s="67">
        <f t="shared" si="1"/>
        <v>506</v>
      </c>
      <c r="G52" s="399">
        <v>936</v>
      </c>
      <c r="H52" s="399">
        <v>17</v>
      </c>
      <c r="I52" s="67">
        <f t="shared" si="2"/>
        <v>953</v>
      </c>
      <c r="J52" s="399">
        <v>14</v>
      </c>
      <c r="K52" s="399">
        <v>2531</v>
      </c>
      <c r="L52" s="399">
        <v>40</v>
      </c>
      <c r="M52" s="400">
        <v>3</v>
      </c>
      <c r="N52" s="67">
        <f t="shared" si="3"/>
        <v>43</v>
      </c>
      <c r="O52" s="399">
        <v>1980</v>
      </c>
      <c r="P52" s="399">
        <v>1</v>
      </c>
      <c r="Q52" s="67">
        <f t="shared" si="4"/>
        <v>1981</v>
      </c>
      <c r="R52" s="399">
        <v>4192</v>
      </c>
      <c r="S52" s="399">
        <v>9</v>
      </c>
      <c r="T52" s="67">
        <f t="shared" si="5"/>
        <v>4201</v>
      </c>
      <c r="U52" s="399">
        <v>1924</v>
      </c>
      <c r="V52" s="399">
        <v>193</v>
      </c>
      <c r="W52" s="399">
        <v>4</v>
      </c>
      <c r="X52" s="67">
        <f t="shared" si="6"/>
        <v>197</v>
      </c>
      <c r="Y52" s="67">
        <v>125</v>
      </c>
      <c r="Z52" s="67">
        <v>9</v>
      </c>
      <c r="AA52" s="67">
        <v>297</v>
      </c>
    </row>
    <row r="53" spans="1:27" ht="18.75" customHeight="1">
      <c r="A53" s="401"/>
      <c r="B53" s="363" t="s">
        <v>266</v>
      </c>
      <c r="C53" s="66">
        <f t="shared" si="0"/>
        <v>6501</v>
      </c>
      <c r="D53" s="399">
        <v>142</v>
      </c>
      <c r="E53" s="399">
        <v>62</v>
      </c>
      <c r="F53" s="67">
        <f t="shared" si="1"/>
        <v>204</v>
      </c>
      <c r="G53" s="399">
        <v>385</v>
      </c>
      <c r="H53" s="400">
        <v>3</v>
      </c>
      <c r="I53" s="67">
        <f t="shared" si="2"/>
        <v>388</v>
      </c>
      <c r="J53" s="399">
        <v>2</v>
      </c>
      <c r="K53" s="399">
        <v>1097</v>
      </c>
      <c r="L53" s="399">
        <v>9</v>
      </c>
      <c r="M53" s="400" t="s">
        <v>97</v>
      </c>
      <c r="N53" s="67">
        <f t="shared" si="3"/>
        <v>9</v>
      </c>
      <c r="O53" s="399">
        <v>1024</v>
      </c>
      <c r="P53" s="400" t="s">
        <v>97</v>
      </c>
      <c r="Q53" s="67">
        <f t="shared" si="4"/>
        <v>1024</v>
      </c>
      <c r="R53" s="399">
        <v>2415</v>
      </c>
      <c r="S53" s="399">
        <v>4</v>
      </c>
      <c r="T53" s="67">
        <f t="shared" si="5"/>
        <v>2419</v>
      </c>
      <c r="U53" s="399">
        <v>1026</v>
      </c>
      <c r="V53" s="399">
        <v>79</v>
      </c>
      <c r="W53" s="400" t="s">
        <v>97</v>
      </c>
      <c r="X53" s="67">
        <f t="shared" si="6"/>
        <v>79</v>
      </c>
      <c r="Y53" s="67">
        <v>58</v>
      </c>
      <c r="Z53" s="67">
        <v>4</v>
      </c>
      <c r="AA53" s="67">
        <v>191</v>
      </c>
    </row>
    <row r="54" spans="1:27" ht="18.75" customHeight="1">
      <c r="A54" s="401"/>
      <c r="B54" s="363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8.75" customHeight="1">
      <c r="A55" s="354" t="s">
        <v>267</v>
      </c>
      <c r="B55" s="355"/>
      <c r="C55" s="55">
        <v>25748</v>
      </c>
      <c r="D55" s="55">
        <f aca="true" t="shared" si="14" ref="D55:AA55">SUM(D56:D61)</f>
        <v>435</v>
      </c>
      <c r="E55" s="55">
        <f t="shared" si="14"/>
        <v>353</v>
      </c>
      <c r="F55" s="55">
        <f t="shared" si="14"/>
        <v>788</v>
      </c>
      <c r="G55" s="55">
        <f t="shared" si="14"/>
        <v>1362</v>
      </c>
      <c r="H55" s="55">
        <f t="shared" si="14"/>
        <v>26</v>
      </c>
      <c r="I55" s="55">
        <f t="shared" si="14"/>
        <v>1388</v>
      </c>
      <c r="J55" s="55">
        <f t="shared" si="14"/>
        <v>5</v>
      </c>
      <c r="K55" s="55">
        <v>5338</v>
      </c>
      <c r="L55" s="55">
        <f t="shared" si="14"/>
        <v>63</v>
      </c>
      <c r="M55" s="55">
        <f t="shared" si="14"/>
        <v>30</v>
      </c>
      <c r="N55" s="55">
        <f t="shared" si="14"/>
        <v>93</v>
      </c>
      <c r="O55" s="55">
        <f t="shared" si="14"/>
        <v>3624</v>
      </c>
      <c r="P55" s="55">
        <f t="shared" si="14"/>
        <v>3</v>
      </c>
      <c r="Q55" s="55">
        <f t="shared" si="14"/>
        <v>3627</v>
      </c>
      <c r="R55" s="55">
        <v>8831</v>
      </c>
      <c r="S55" s="55">
        <v>24</v>
      </c>
      <c r="T55" s="55">
        <v>8855</v>
      </c>
      <c r="U55" s="55">
        <v>4711</v>
      </c>
      <c r="V55" s="55">
        <f t="shared" si="14"/>
        <v>216</v>
      </c>
      <c r="W55" s="55">
        <f t="shared" si="14"/>
        <v>20</v>
      </c>
      <c r="X55" s="55">
        <f t="shared" si="14"/>
        <v>236</v>
      </c>
      <c r="Y55" s="55">
        <v>111</v>
      </c>
      <c r="Z55" s="55">
        <f t="shared" si="14"/>
        <v>18</v>
      </c>
      <c r="AA55" s="55">
        <f t="shared" si="14"/>
        <v>578</v>
      </c>
    </row>
    <row r="56" spans="1:27" ht="18.75" customHeight="1">
      <c r="A56" s="398"/>
      <c r="B56" s="363" t="s">
        <v>268</v>
      </c>
      <c r="C56" s="66">
        <f t="shared" si="0"/>
        <v>4070</v>
      </c>
      <c r="D56" s="399">
        <v>78</v>
      </c>
      <c r="E56" s="399">
        <v>30</v>
      </c>
      <c r="F56" s="67">
        <f t="shared" si="1"/>
        <v>108</v>
      </c>
      <c r="G56" s="399">
        <v>229</v>
      </c>
      <c r="H56" s="400" t="s">
        <v>97</v>
      </c>
      <c r="I56" s="67">
        <f t="shared" si="2"/>
        <v>229</v>
      </c>
      <c r="J56" s="400">
        <v>1</v>
      </c>
      <c r="K56" s="399">
        <v>834</v>
      </c>
      <c r="L56" s="399">
        <v>13</v>
      </c>
      <c r="M56" s="400">
        <v>6</v>
      </c>
      <c r="N56" s="67">
        <f t="shared" si="3"/>
        <v>19</v>
      </c>
      <c r="O56" s="399">
        <v>561</v>
      </c>
      <c r="P56" s="400" t="s">
        <v>97</v>
      </c>
      <c r="Q56" s="67">
        <f t="shared" si="4"/>
        <v>561</v>
      </c>
      <c r="R56" s="399">
        <v>1404</v>
      </c>
      <c r="S56" s="399">
        <v>4</v>
      </c>
      <c r="T56" s="67">
        <f t="shared" si="5"/>
        <v>1408</v>
      </c>
      <c r="U56" s="399">
        <v>754</v>
      </c>
      <c r="V56" s="399">
        <v>33</v>
      </c>
      <c r="W56" s="399">
        <v>4</v>
      </c>
      <c r="X56" s="67">
        <f t="shared" si="6"/>
        <v>37</v>
      </c>
      <c r="Y56" s="67">
        <v>7</v>
      </c>
      <c r="Z56" s="67">
        <v>5</v>
      </c>
      <c r="AA56" s="67">
        <v>107</v>
      </c>
    </row>
    <row r="57" spans="1:27" ht="18.75" customHeight="1">
      <c r="A57" s="398"/>
      <c r="B57" s="363" t="s">
        <v>269</v>
      </c>
      <c r="C57" s="66">
        <f t="shared" si="0"/>
        <v>4021</v>
      </c>
      <c r="D57" s="399">
        <v>59</v>
      </c>
      <c r="E57" s="399">
        <v>150</v>
      </c>
      <c r="F57" s="67">
        <f t="shared" si="1"/>
        <v>209</v>
      </c>
      <c r="G57" s="399">
        <v>215</v>
      </c>
      <c r="H57" s="399">
        <v>9</v>
      </c>
      <c r="I57" s="67">
        <f t="shared" si="2"/>
        <v>224</v>
      </c>
      <c r="J57" s="399">
        <v>3</v>
      </c>
      <c r="K57" s="399">
        <v>686</v>
      </c>
      <c r="L57" s="399">
        <v>4</v>
      </c>
      <c r="M57" s="400" t="s">
        <v>97</v>
      </c>
      <c r="N57" s="67">
        <f t="shared" si="3"/>
        <v>4</v>
      </c>
      <c r="O57" s="399">
        <v>533</v>
      </c>
      <c r="P57" s="399">
        <v>1</v>
      </c>
      <c r="Q57" s="67">
        <f t="shared" si="4"/>
        <v>534</v>
      </c>
      <c r="R57" s="399">
        <v>1486</v>
      </c>
      <c r="S57" s="399">
        <v>4</v>
      </c>
      <c r="T57" s="67">
        <f t="shared" si="5"/>
        <v>1490</v>
      </c>
      <c r="U57" s="399">
        <v>752</v>
      </c>
      <c r="V57" s="399">
        <v>26</v>
      </c>
      <c r="W57" s="399">
        <v>8</v>
      </c>
      <c r="X57" s="67">
        <f t="shared" si="6"/>
        <v>34</v>
      </c>
      <c r="Y57" s="67">
        <v>11</v>
      </c>
      <c r="Z57" s="67">
        <v>1</v>
      </c>
      <c r="AA57" s="67">
        <v>73</v>
      </c>
    </row>
    <row r="58" spans="1:27" ht="18.75" customHeight="1">
      <c r="A58" s="398"/>
      <c r="B58" s="363" t="s">
        <v>270</v>
      </c>
      <c r="C58" s="66">
        <f t="shared" si="0"/>
        <v>5690</v>
      </c>
      <c r="D58" s="399">
        <v>146</v>
      </c>
      <c r="E58" s="399">
        <v>74</v>
      </c>
      <c r="F58" s="67">
        <f t="shared" si="1"/>
        <v>220</v>
      </c>
      <c r="G58" s="399">
        <v>341</v>
      </c>
      <c r="H58" s="399">
        <v>4</v>
      </c>
      <c r="I58" s="67">
        <f t="shared" si="2"/>
        <v>345</v>
      </c>
      <c r="J58" s="400" t="s">
        <v>97</v>
      </c>
      <c r="K58" s="399">
        <v>1329</v>
      </c>
      <c r="L58" s="399">
        <v>11</v>
      </c>
      <c r="M58" s="399">
        <v>6</v>
      </c>
      <c r="N58" s="67">
        <f t="shared" si="3"/>
        <v>17</v>
      </c>
      <c r="O58" s="399">
        <v>806</v>
      </c>
      <c r="P58" s="399">
        <v>1</v>
      </c>
      <c r="Q58" s="67">
        <f t="shared" si="4"/>
        <v>807</v>
      </c>
      <c r="R58" s="399">
        <v>1749</v>
      </c>
      <c r="S58" s="399">
        <v>8</v>
      </c>
      <c r="T58" s="67">
        <f t="shared" si="5"/>
        <v>1757</v>
      </c>
      <c r="U58" s="399">
        <v>993</v>
      </c>
      <c r="V58" s="399">
        <v>57</v>
      </c>
      <c r="W58" s="399">
        <v>3</v>
      </c>
      <c r="X58" s="67">
        <f t="shared" si="6"/>
        <v>60</v>
      </c>
      <c r="Y58" s="67">
        <v>39</v>
      </c>
      <c r="Z58" s="67">
        <v>5</v>
      </c>
      <c r="AA58" s="67">
        <v>118</v>
      </c>
    </row>
    <row r="59" spans="1:27" ht="18.75" customHeight="1">
      <c r="A59" s="398"/>
      <c r="B59" s="363" t="s">
        <v>271</v>
      </c>
      <c r="C59" s="66">
        <f t="shared" si="0"/>
        <v>5904</v>
      </c>
      <c r="D59" s="399">
        <v>64</v>
      </c>
      <c r="E59" s="399">
        <v>52</v>
      </c>
      <c r="F59" s="67">
        <f t="shared" si="1"/>
        <v>116</v>
      </c>
      <c r="G59" s="399">
        <v>258</v>
      </c>
      <c r="H59" s="400">
        <v>3</v>
      </c>
      <c r="I59" s="67">
        <f t="shared" si="2"/>
        <v>261</v>
      </c>
      <c r="J59" s="400" t="s">
        <v>97</v>
      </c>
      <c r="K59" s="399">
        <v>1128</v>
      </c>
      <c r="L59" s="399">
        <v>9</v>
      </c>
      <c r="M59" s="400">
        <v>1</v>
      </c>
      <c r="N59" s="67">
        <f t="shared" si="3"/>
        <v>10</v>
      </c>
      <c r="O59" s="399">
        <v>868</v>
      </c>
      <c r="P59" s="399">
        <v>1</v>
      </c>
      <c r="Q59" s="67">
        <f t="shared" si="4"/>
        <v>869</v>
      </c>
      <c r="R59" s="399">
        <v>2173</v>
      </c>
      <c r="S59" s="399">
        <v>5</v>
      </c>
      <c r="T59" s="67">
        <f t="shared" si="5"/>
        <v>2178</v>
      </c>
      <c r="U59" s="399">
        <v>1113</v>
      </c>
      <c r="V59" s="399">
        <v>34</v>
      </c>
      <c r="W59" s="400" t="s">
        <v>97</v>
      </c>
      <c r="X59" s="67">
        <f t="shared" si="6"/>
        <v>34</v>
      </c>
      <c r="Y59" s="67">
        <v>30</v>
      </c>
      <c r="Z59" s="67">
        <v>3</v>
      </c>
      <c r="AA59" s="67">
        <v>162</v>
      </c>
    </row>
    <row r="60" spans="1:27" ht="18.75" customHeight="1">
      <c r="A60" s="398"/>
      <c r="B60" s="363" t="s">
        <v>272</v>
      </c>
      <c r="C60" s="66">
        <f t="shared" si="0"/>
        <v>2566</v>
      </c>
      <c r="D60" s="399">
        <v>45</v>
      </c>
      <c r="E60" s="399">
        <v>5</v>
      </c>
      <c r="F60" s="67">
        <f t="shared" si="1"/>
        <v>50</v>
      </c>
      <c r="G60" s="399">
        <v>167</v>
      </c>
      <c r="H60" s="399">
        <v>1</v>
      </c>
      <c r="I60" s="67">
        <f t="shared" si="2"/>
        <v>168</v>
      </c>
      <c r="J60" s="400" t="s">
        <v>97</v>
      </c>
      <c r="K60" s="399">
        <v>735</v>
      </c>
      <c r="L60" s="399">
        <v>13</v>
      </c>
      <c r="M60" s="399">
        <v>17</v>
      </c>
      <c r="N60" s="67">
        <f t="shared" si="3"/>
        <v>30</v>
      </c>
      <c r="O60" s="399">
        <v>336</v>
      </c>
      <c r="P60" s="400" t="s">
        <v>97</v>
      </c>
      <c r="Q60" s="67">
        <f t="shared" si="4"/>
        <v>336</v>
      </c>
      <c r="R60" s="399">
        <v>744</v>
      </c>
      <c r="S60" s="400" t="s">
        <v>97</v>
      </c>
      <c r="T60" s="67">
        <f t="shared" si="5"/>
        <v>744</v>
      </c>
      <c r="U60" s="399">
        <v>436</v>
      </c>
      <c r="V60" s="399">
        <v>30</v>
      </c>
      <c r="W60" s="400" t="s">
        <v>97</v>
      </c>
      <c r="X60" s="67">
        <f t="shared" si="6"/>
        <v>30</v>
      </c>
      <c r="Y60" s="67">
        <v>9</v>
      </c>
      <c r="Z60" s="400" t="s">
        <v>97</v>
      </c>
      <c r="AA60" s="67">
        <v>28</v>
      </c>
    </row>
    <row r="61" spans="1:27" ht="18.75" customHeight="1">
      <c r="A61" s="398"/>
      <c r="B61" s="363" t="s">
        <v>273</v>
      </c>
      <c r="C61" s="66">
        <f t="shared" si="0"/>
        <v>3490</v>
      </c>
      <c r="D61" s="399">
        <v>43</v>
      </c>
      <c r="E61" s="399">
        <v>42</v>
      </c>
      <c r="F61" s="67">
        <f t="shared" si="1"/>
        <v>85</v>
      </c>
      <c r="G61" s="399">
        <v>152</v>
      </c>
      <c r="H61" s="399">
        <v>9</v>
      </c>
      <c r="I61" s="67">
        <f t="shared" si="2"/>
        <v>161</v>
      </c>
      <c r="J61" s="399">
        <v>1</v>
      </c>
      <c r="K61" s="399">
        <v>625</v>
      </c>
      <c r="L61" s="399">
        <v>13</v>
      </c>
      <c r="M61" s="400" t="s">
        <v>97</v>
      </c>
      <c r="N61" s="67">
        <f t="shared" si="3"/>
        <v>13</v>
      </c>
      <c r="O61" s="399">
        <v>520</v>
      </c>
      <c r="P61" s="400" t="s">
        <v>97</v>
      </c>
      <c r="Q61" s="67">
        <f t="shared" si="4"/>
        <v>520</v>
      </c>
      <c r="R61" s="399">
        <v>1274</v>
      </c>
      <c r="S61" s="399">
        <v>2</v>
      </c>
      <c r="T61" s="67">
        <f t="shared" si="5"/>
        <v>1276</v>
      </c>
      <c r="U61" s="399">
        <v>662</v>
      </c>
      <c r="V61" s="399">
        <v>36</v>
      </c>
      <c r="W61" s="399">
        <v>5</v>
      </c>
      <c r="X61" s="67">
        <f t="shared" si="6"/>
        <v>41</v>
      </c>
      <c r="Y61" s="67">
        <v>12</v>
      </c>
      <c r="Z61" s="67">
        <v>4</v>
      </c>
      <c r="AA61" s="67">
        <v>90</v>
      </c>
    </row>
    <row r="62" spans="1:27" ht="18.75" customHeight="1">
      <c r="A62" s="398"/>
      <c r="B62" s="363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</row>
    <row r="63" spans="1:27" ht="18.75" customHeight="1">
      <c r="A63" s="354" t="s">
        <v>274</v>
      </c>
      <c r="B63" s="355"/>
      <c r="C63" s="55">
        <v>24690</v>
      </c>
      <c r="D63" s="55">
        <f aca="true" t="shared" si="15" ref="D63:AA63">SUM(D64:D67)</f>
        <v>630</v>
      </c>
      <c r="E63" s="55">
        <f t="shared" si="15"/>
        <v>225</v>
      </c>
      <c r="F63" s="55">
        <f t="shared" si="15"/>
        <v>855</v>
      </c>
      <c r="G63" s="55">
        <f t="shared" si="15"/>
        <v>1687</v>
      </c>
      <c r="H63" s="55">
        <f t="shared" si="15"/>
        <v>38</v>
      </c>
      <c r="I63" s="55">
        <f t="shared" si="15"/>
        <v>1725</v>
      </c>
      <c r="J63" s="55">
        <f t="shared" si="15"/>
        <v>10</v>
      </c>
      <c r="K63" s="55">
        <v>5546</v>
      </c>
      <c r="L63" s="55">
        <f t="shared" si="15"/>
        <v>91</v>
      </c>
      <c r="M63" s="55">
        <f t="shared" si="15"/>
        <v>54</v>
      </c>
      <c r="N63" s="55">
        <f t="shared" si="15"/>
        <v>145</v>
      </c>
      <c r="O63" s="55">
        <v>3201</v>
      </c>
      <c r="P63" s="55">
        <f t="shared" si="15"/>
        <v>4</v>
      </c>
      <c r="Q63" s="55">
        <v>3205</v>
      </c>
      <c r="R63" s="55">
        <f t="shared" si="15"/>
        <v>8152</v>
      </c>
      <c r="S63" s="55">
        <f t="shared" si="15"/>
        <v>34</v>
      </c>
      <c r="T63" s="55">
        <f t="shared" si="15"/>
        <v>8186</v>
      </c>
      <c r="U63" s="55">
        <f t="shared" si="15"/>
        <v>3947</v>
      </c>
      <c r="V63" s="55">
        <f t="shared" si="15"/>
        <v>358</v>
      </c>
      <c r="W63" s="55">
        <f t="shared" si="15"/>
        <v>80</v>
      </c>
      <c r="X63" s="55">
        <f t="shared" si="15"/>
        <v>438</v>
      </c>
      <c r="Y63" s="55">
        <v>225</v>
      </c>
      <c r="Z63" s="55">
        <f t="shared" si="15"/>
        <v>10</v>
      </c>
      <c r="AA63" s="55">
        <f t="shared" si="15"/>
        <v>398</v>
      </c>
    </row>
    <row r="64" spans="1:27" ht="18.75" customHeight="1">
      <c r="A64" s="398"/>
      <c r="B64" s="363" t="s">
        <v>275</v>
      </c>
      <c r="C64" s="66">
        <f t="shared" si="0"/>
        <v>7976</v>
      </c>
      <c r="D64" s="399">
        <v>203</v>
      </c>
      <c r="E64" s="399">
        <v>78</v>
      </c>
      <c r="F64" s="67">
        <f t="shared" si="1"/>
        <v>281</v>
      </c>
      <c r="G64" s="399">
        <v>601</v>
      </c>
      <c r="H64" s="399">
        <v>17</v>
      </c>
      <c r="I64" s="67">
        <f t="shared" si="2"/>
        <v>618</v>
      </c>
      <c r="J64" s="399">
        <v>4</v>
      </c>
      <c r="K64" s="399">
        <v>1721</v>
      </c>
      <c r="L64" s="399">
        <v>33</v>
      </c>
      <c r="M64" s="399">
        <v>24</v>
      </c>
      <c r="N64" s="67">
        <f t="shared" si="3"/>
        <v>57</v>
      </c>
      <c r="O64" s="399">
        <v>1087</v>
      </c>
      <c r="P64" s="400" t="s">
        <v>97</v>
      </c>
      <c r="Q64" s="67">
        <f t="shared" si="4"/>
        <v>1087</v>
      </c>
      <c r="R64" s="399">
        <v>2644</v>
      </c>
      <c r="S64" s="399">
        <v>14</v>
      </c>
      <c r="T64" s="67">
        <f t="shared" si="5"/>
        <v>2658</v>
      </c>
      <c r="U64" s="399">
        <v>1215</v>
      </c>
      <c r="V64" s="399">
        <v>109</v>
      </c>
      <c r="W64" s="399">
        <v>38</v>
      </c>
      <c r="X64" s="67">
        <f t="shared" si="6"/>
        <v>147</v>
      </c>
      <c r="Y64" s="67">
        <v>71</v>
      </c>
      <c r="Z64" s="203">
        <v>1</v>
      </c>
      <c r="AA64" s="67">
        <v>116</v>
      </c>
    </row>
    <row r="65" spans="1:27" ht="18.75" customHeight="1">
      <c r="A65" s="398"/>
      <c r="B65" s="363" t="s">
        <v>276</v>
      </c>
      <c r="C65" s="66">
        <f t="shared" si="0"/>
        <v>5716</v>
      </c>
      <c r="D65" s="399">
        <v>129</v>
      </c>
      <c r="E65" s="399">
        <v>39</v>
      </c>
      <c r="F65" s="67">
        <f t="shared" si="1"/>
        <v>168</v>
      </c>
      <c r="G65" s="399">
        <v>305</v>
      </c>
      <c r="H65" s="399">
        <v>3</v>
      </c>
      <c r="I65" s="67">
        <f t="shared" si="2"/>
        <v>308</v>
      </c>
      <c r="J65" s="400">
        <v>1</v>
      </c>
      <c r="K65" s="399">
        <v>1537</v>
      </c>
      <c r="L65" s="399">
        <v>21</v>
      </c>
      <c r="M65" s="399">
        <v>30</v>
      </c>
      <c r="N65" s="67">
        <f t="shared" si="3"/>
        <v>51</v>
      </c>
      <c r="O65" s="399">
        <v>698</v>
      </c>
      <c r="P65" s="399">
        <v>2</v>
      </c>
      <c r="Q65" s="67">
        <f t="shared" si="4"/>
        <v>700</v>
      </c>
      <c r="R65" s="399">
        <v>1943</v>
      </c>
      <c r="S65" s="399">
        <v>4</v>
      </c>
      <c r="T65" s="67">
        <f t="shared" si="5"/>
        <v>1947</v>
      </c>
      <c r="U65" s="399">
        <v>833</v>
      </c>
      <c r="V65" s="399">
        <v>74</v>
      </c>
      <c r="W65" s="399">
        <v>13</v>
      </c>
      <c r="X65" s="67">
        <f t="shared" si="6"/>
        <v>87</v>
      </c>
      <c r="Y65" s="67">
        <v>38</v>
      </c>
      <c r="Z65" s="67">
        <v>4</v>
      </c>
      <c r="AA65" s="67">
        <v>42</v>
      </c>
    </row>
    <row r="66" spans="1:27" ht="18.75" customHeight="1">
      <c r="A66" s="398"/>
      <c r="B66" s="363" t="s">
        <v>277</v>
      </c>
      <c r="C66" s="66">
        <f t="shared" si="0"/>
        <v>7307</v>
      </c>
      <c r="D66" s="399">
        <v>162</v>
      </c>
      <c r="E66" s="399">
        <v>66</v>
      </c>
      <c r="F66" s="67">
        <f t="shared" si="1"/>
        <v>228</v>
      </c>
      <c r="G66" s="399">
        <v>466</v>
      </c>
      <c r="H66" s="399">
        <v>13</v>
      </c>
      <c r="I66" s="67">
        <f t="shared" si="2"/>
        <v>479</v>
      </c>
      <c r="J66" s="399">
        <v>1</v>
      </c>
      <c r="K66" s="399">
        <v>1375</v>
      </c>
      <c r="L66" s="399">
        <v>21</v>
      </c>
      <c r="M66" s="400" t="s">
        <v>97</v>
      </c>
      <c r="N66" s="67">
        <f t="shared" si="3"/>
        <v>21</v>
      </c>
      <c r="O66" s="399">
        <v>962</v>
      </c>
      <c r="P66" s="399">
        <v>2</v>
      </c>
      <c r="Q66" s="67">
        <f t="shared" si="4"/>
        <v>964</v>
      </c>
      <c r="R66" s="399">
        <v>2442</v>
      </c>
      <c r="S66" s="399">
        <v>14</v>
      </c>
      <c r="T66" s="67">
        <f t="shared" si="5"/>
        <v>2456</v>
      </c>
      <c r="U66" s="399">
        <v>1414</v>
      </c>
      <c r="V66" s="399">
        <v>116</v>
      </c>
      <c r="W66" s="399">
        <v>27</v>
      </c>
      <c r="X66" s="67">
        <f t="shared" si="6"/>
        <v>143</v>
      </c>
      <c r="Y66" s="67">
        <v>50</v>
      </c>
      <c r="Z66" s="67">
        <v>3</v>
      </c>
      <c r="AA66" s="67">
        <v>173</v>
      </c>
    </row>
    <row r="67" spans="1:27" ht="18.75" customHeight="1">
      <c r="A67" s="398"/>
      <c r="B67" s="363" t="s">
        <v>278</v>
      </c>
      <c r="C67" s="66">
        <f t="shared" si="0"/>
        <v>3676</v>
      </c>
      <c r="D67" s="399">
        <v>136</v>
      </c>
      <c r="E67" s="399">
        <v>42</v>
      </c>
      <c r="F67" s="67">
        <f t="shared" si="1"/>
        <v>178</v>
      </c>
      <c r="G67" s="399">
        <v>315</v>
      </c>
      <c r="H67" s="399">
        <v>5</v>
      </c>
      <c r="I67" s="67">
        <f t="shared" si="2"/>
        <v>320</v>
      </c>
      <c r="J67" s="399">
        <v>4</v>
      </c>
      <c r="K67" s="399">
        <v>910</v>
      </c>
      <c r="L67" s="399">
        <v>16</v>
      </c>
      <c r="M67" s="400" t="s">
        <v>97</v>
      </c>
      <c r="N67" s="67">
        <f t="shared" si="3"/>
        <v>16</v>
      </c>
      <c r="O67" s="399">
        <v>453</v>
      </c>
      <c r="P67" s="400" t="s">
        <v>97</v>
      </c>
      <c r="Q67" s="67">
        <f t="shared" si="4"/>
        <v>453</v>
      </c>
      <c r="R67" s="399">
        <v>1123</v>
      </c>
      <c r="S67" s="399">
        <v>2</v>
      </c>
      <c r="T67" s="67">
        <f t="shared" si="5"/>
        <v>1125</v>
      </c>
      <c r="U67" s="399">
        <v>485</v>
      </c>
      <c r="V67" s="399">
        <v>59</v>
      </c>
      <c r="W67" s="400">
        <v>2</v>
      </c>
      <c r="X67" s="67">
        <f t="shared" si="6"/>
        <v>61</v>
      </c>
      <c r="Y67" s="67">
        <v>55</v>
      </c>
      <c r="Z67" s="400">
        <v>2</v>
      </c>
      <c r="AA67" s="67">
        <v>67</v>
      </c>
    </row>
    <row r="68" spans="1:27" ht="18.75" customHeight="1">
      <c r="A68" s="398"/>
      <c r="B68" s="363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</row>
    <row r="69" spans="1:27" ht="18.75" customHeight="1">
      <c r="A69" s="354" t="s">
        <v>279</v>
      </c>
      <c r="B69" s="355"/>
      <c r="C69" s="84">
        <f aca="true" t="shared" si="16" ref="C69:O69">SUM(C70)</f>
        <v>5204</v>
      </c>
      <c r="D69" s="55">
        <f t="shared" si="16"/>
        <v>112</v>
      </c>
      <c r="E69" s="55">
        <f t="shared" si="16"/>
        <v>28</v>
      </c>
      <c r="F69" s="55">
        <f t="shared" si="16"/>
        <v>140</v>
      </c>
      <c r="G69" s="55">
        <f t="shared" si="16"/>
        <v>252</v>
      </c>
      <c r="H69" s="55">
        <f t="shared" si="16"/>
        <v>1</v>
      </c>
      <c r="I69" s="55">
        <f t="shared" si="16"/>
        <v>253</v>
      </c>
      <c r="J69" s="55">
        <f t="shared" si="16"/>
        <v>1</v>
      </c>
      <c r="K69" s="55">
        <f t="shared" si="16"/>
        <v>1126</v>
      </c>
      <c r="L69" s="55">
        <f t="shared" si="16"/>
        <v>29</v>
      </c>
      <c r="M69" s="55">
        <f t="shared" si="16"/>
        <v>6</v>
      </c>
      <c r="N69" s="55">
        <f t="shared" si="16"/>
        <v>35</v>
      </c>
      <c r="O69" s="55">
        <f t="shared" si="16"/>
        <v>721</v>
      </c>
      <c r="P69" s="397" t="s">
        <v>97</v>
      </c>
      <c r="Q69" s="55">
        <f aca="true" t="shared" si="17" ref="Q69:AA69">SUM(Q70)</f>
        <v>721</v>
      </c>
      <c r="R69" s="55">
        <f t="shared" si="17"/>
        <v>1681</v>
      </c>
      <c r="S69" s="55">
        <f t="shared" si="17"/>
        <v>4</v>
      </c>
      <c r="T69" s="55">
        <f t="shared" si="17"/>
        <v>1685</v>
      </c>
      <c r="U69" s="55">
        <f t="shared" si="17"/>
        <v>1050</v>
      </c>
      <c r="V69" s="55">
        <f t="shared" si="17"/>
        <v>79</v>
      </c>
      <c r="W69" s="55">
        <f t="shared" si="17"/>
        <v>16</v>
      </c>
      <c r="X69" s="55">
        <f t="shared" si="17"/>
        <v>95</v>
      </c>
      <c r="Y69" s="55">
        <f t="shared" si="17"/>
        <v>30</v>
      </c>
      <c r="Z69" s="55">
        <f t="shared" si="17"/>
        <v>2</v>
      </c>
      <c r="AA69" s="55">
        <f t="shared" si="17"/>
        <v>66</v>
      </c>
    </row>
    <row r="70" spans="1:27" ht="18.75" customHeight="1">
      <c r="A70" s="402"/>
      <c r="B70" s="369" t="s">
        <v>280</v>
      </c>
      <c r="C70" s="403">
        <f t="shared" si="0"/>
        <v>5204</v>
      </c>
      <c r="D70" s="404">
        <v>112</v>
      </c>
      <c r="E70" s="404">
        <v>28</v>
      </c>
      <c r="F70" s="372">
        <f t="shared" si="1"/>
        <v>140</v>
      </c>
      <c r="G70" s="404">
        <v>252</v>
      </c>
      <c r="H70" s="404">
        <v>1</v>
      </c>
      <c r="I70" s="372">
        <f t="shared" si="2"/>
        <v>253</v>
      </c>
      <c r="J70" s="404">
        <v>1</v>
      </c>
      <c r="K70" s="404">
        <v>1126</v>
      </c>
      <c r="L70" s="404">
        <v>29</v>
      </c>
      <c r="M70" s="404">
        <v>6</v>
      </c>
      <c r="N70" s="372">
        <f t="shared" si="3"/>
        <v>35</v>
      </c>
      <c r="O70" s="404">
        <v>721</v>
      </c>
      <c r="P70" s="405" t="s">
        <v>21</v>
      </c>
      <c r="Q70" s="372">
        <f t="shared" si="4"/>
        <v>721</v>
      </c>
      <c r="R70" s="404">
        <v>1681</v>
      </c>
      <c r="S70" s="404">
        <v>4</v>
      </c>
      <c r="T70" s="372">
        <f t="shared" si="5"/>
        <v>1685</v>
      </c>
      <c r="U70" s="404">
        <v>1050</v>
      </c>
      <c r="V70" s="404">
        <v>79</v>
      </c>
      <c r="W70" s="404">
        <v>16</v>
      </c>
      <c r="X70" s="372">
        <f t="shared" si="6"/>
        <v>95</v>
      </c>
      <c r="Y70" s="372">
        <v>30</v>
      </c>
      <c r="Z70" s="372">
        <v>2</v>
      </c>
      <c r="AA70" s="372">
        <v>66</v>
      </c>
    </row>
    <row r="71" spans="1:27" ht="18.75" customHeight="1">
      <c r="A71" s="406" t="s">
        <v>309</v>
      </c>
      <c r="B71" s="406"/>
      <c r="C71" s="374"/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  <c r="Q71" s="374"/>
      <c r="R71" s="374"/>
      <c r="S71" s="374"/>
      <c r="T71" s="374"/>
      <c r="U71" s="374"/>
      <c r="V71" s="374"/>
      <c r="W71" s="374"/>
      <c r="X71" s="374"/>
      <c r="Y71" s="374"/>
      <c r="Z71" s="374"/>
      <c r="AA71" s="374"/>
    </row>
    <row r="72" spans="1:27" ht="18.75" customHeight="1">
      <c r="A72" s="139" t="s">
        <v>310</v>
      </c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</row>
  </sheetData>
  <sheetProtection/>
  <mergeCells count="42">
    <mergeCell ref="A63:B63"/>
    <mergeCell ref="A69:B69"/>
    <mergeCell ref="A23:B23"/>
    <mergeCell ref="A26:B26"/>
    <mergeCell ref="A32:B32"/>
    <mergeCell ref="A42:B42"/>
    <mergeCell ref="A49:B49"/>
    <mergeCell ref="A55:B55"/>
    <mergeCell ref="A17:B17"/>
    <mergeCell ref="A18:B18"/>
    <mergeCell ref="A19:B19"/>
    <mergeCell ref="A20:B20"/>
    <mergeCell ref="A21:B21"/>
    <mergeCell ref="A22:B22"/>
    <mergeCell ref="A10:B10"/>
    <mergeCell ref="A11:B11"/>
    <mergeCell ref="A12:B12"/>
    <mergeCell ref="A14:B14"/>
    <mergeCell ref="A15:B15"/>
    <mergeCell ref="A16:B16"/>
    <mergeCell ref="V5:X6"/>
    <mergeCell ref="Y5:Y7"/>
    <mergeCell ref="Z5:Z7"/>
    <mergeCell ref="AA5:AA7"/>
    <mergeCell ref="A8:B8"/>
    <mergeCell ref="A9:B9"/>
    <mergeCell ref="J5:J7"/>
    <mergeCell ref="K5:K7"/>
    <mergeCell ref="L5:N6"/>
    <mergeCell ref="O5:Q6"/>
    <mergeCell ref="R5:T6"/>
    <mergeCell ref="U5:U7"/>
    <mergeCell ref="A1:AA1"/>
    <mergeCell ref="A2:AA2"/>
    <mergeCell ref="A4:B7"/>
    <mergeCell ref="C4:C7"/>
    <mergeCell ref="D4:K4"/>
    <mergeCell ref="L4:N4"/>
    <mergeCell ref="O4:U4"/>
    <mergeCell ref="V4:Z4"/>
    <mergeCell ref="D5:F6"/>
    <mergeCell ref="G5:I6"/>
  </mergeCells>
  <printOptions horizontalCentered="1" verticalCentered="1"/>
  <pageMargins left="0.5118110236220472" right="0.31496062992125984" top="0.5511811023622047" bottom="0.35433070866141736" header="0" footer="0"/>
  <pageSetup horizontalDpi="600" verticalDpi="600" orientation="landscape" paperSize="8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selection activeCell="A1" sqref="A1:E1"/>
    </sheetView>
  </sheetViews>
  <sheetFormatPr defaultColWidth="8.796875" defaultRowHeight="22.5" customHeight="1"/>
  <cols>
    <col min="1" max="1" width="15" style="0" customWidth="1"/>
    <col min="2" max="2" width="12.5" style="0" customWidth="1"/>
    <col min="3" max="3" width="13.69921875" style="0" customWidth="1"/>
    <col min="4" max="6" width="12.5" style="0" customWidth="1"/>
    <col min="7" max="7" width="10" style="0" customWidth="1"/>
    <col min="8" max="8" width="12.5" style="0" customWidth="1"/>
    <col min="9" max="9" width="15" style="0" customWidth="1"/>
    <col min="10" max="10" width="16.19921875" style="0" customWidth="1"/>
    <col min="11" max="16384" width="12.5" style="0" customWidth="1"/>
  </cols>
  <sheetData>
    <row r="1" spans="1:21" ht="22.5" customHeight="1">
      <c r="A1" s="135" t="s">
        <v>311</v>
      </c>
      <c r="B1" s="135"/>
      <c r="C1" s="135"/>
      <c r="D1" s="135"/>
      <c r="E1" s="135"/>
      <c r="I1" s="233" t="s">
        <v>345</v>
      </c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:21" ht="22.5" customHeight="1">
      <c r="A2" s="234" t="s">
        <v>312</v>
      </c>
      <c r="B2" s="234"/>
      <c r="C2" s="234"/>
      <c r="D2" s="234"/>
      <c r="E2" s="234"/>
      <c r="I2" s="234" t="s">
        <v>346</v>
      </c>
      <c r="J2" s="234"/>
      <c r="K2" s="234"/>
      <c r="L2" s="234"/>
      <c r="M2" s="234"/>
      <c r="N2" s="234"/>
      <c r="O2" s="234"/>
      <c r="P2" s="138"/>
      <c r="Q2" s="138"/>
      <c r="R2" s="138"/>
      <c r="S2" s="138"/>
      <c r="T2" s="138"/>
      <c r="U2" s="138"/>
    </row>
    <row r="3" spans="1:21" ht="22.5" customHeight="1" thickBot="1">
      <c r="A3" s="407"/>
      <c r="B3" s="407"/>
      <c r="C3" s="407"/>
      <c r="D3" s="407"/>
      <c r="E3" s="408" t="s">
        <v>313</v>
      </c>
      <c r="I3" s="441" t="s">
        <v>347</v>
      </c>
      <c r="J3" s="442"/>
      <c r="K3" s="442"/>
      <c r="L3" s="442"/>
      <c r="M3" s="442"/>
      <c r="N3" s="442"/>
      <c r="O3" s="139"/>
      <c r="P3" s="443"/>
      <c r="Q3" s="139"/>
      <c r="R3" s="139"/>
      <c r="S3" s="139"/>
      <c r="T3" s="139"/>
      <c r="U3" s="141" t="s">
        <v>348</v>
      </c>
    </row>
    <row r="4" spans="1:21" ht="22.5" customHeight="1">
      <c r="A4" s="142" t="s">
        <v>314</v>
      </c>
      <c r="B4" s="144" t="s">
        <v>315</v>
      </c>
      <c r="C4" s="98"/>
      <c r="D4" s="98"/>
      <c r="E4" s="98"/>
      <c r="I4" s="142" t="s">
        <v>349</v>
      </c>
      <c r="J4" s="444" t="s">
        <v>350</v>
      </c>
      <c r="K4" s="238" t="s">
        <v>351</v>
      </c>
      <c r="L4" s="144" t="s">
        <v>352</v>
      </c>
      <c r="M4" s="149"/>
      <c r="N4" s="144" t="s">
        <v>353</v>
      </c>
      <c r="O4" s="149"/>
      <c r="P4" s="144" t="s">
        <v>354</v>
      </c>
      <c r="Q4" s="226"/>
      <c r="R4" s="144" t="s">
        <v>355</v>
      </c>
      <c r="S4" s="226"/>
      <c r="T4" s="144" t="s">
        <v>356</v>
      </c>
      <c r="U4" s="98"/>
    </row>
    <row r="5" spans="1:21" ht="22.5" customHeight="1">
      <c r="A5" s="138"/>
      <c r="B5" s="409" t="s">
        <v>316</v>
      </c>
      <c r="C5" s="410" t="s">
        <v>317</v>
      </c>
      <c r="D5" s="410" t="s">
        <v>318</v>
      </c>
      <c r="E5" s="411" t="s">
        <v>319</v>
      </c>
      <c r="I5" s="292"/>
      <c r="J5" s="413"/>
      <c r="K5" s="412"/>
      <c r="L5" s="445" t="s">
        <v>357</v>
      </c>
      <c r="M5" s="243" t="s">
        <v>358</v>
      </c>
      <c r="N5" s="445" t="s">
        <v>357</v>
      </c>
      <c r="O5" s="445" t="s">
        <v>358</v>
      </c>
      <c r="P5" s="428" t="s">
        <v>357</v>
      </c>
      <c r="Q5" s="158" t="s">
        <v>359</v>
      </c>
      <c r="R5" s="158" t="s">
        <v>357</v>
      </c>
      <c r="S5" s="428" t="s">
        <v>358</v>
      </c>
      <c r="T5" s="445" t="s">
        <v>357</v>
      </c>
      <c r="U5" s="445" t="s">
        <v>358</v>
      </c>
    </row>
    <row r="6" spans="1:21" ht="22.5" customHeight="1">
      <c r="A6" s="108"/>
      <c r="B6" s="159"/>
      <c r="C6" s="412"/>
      <c r="D6" s="412"/>
      <c r="E6" s="413"/>
      <c r="I6" s="231" t="s">
        <v>360</v>
      </c>
      <c r="J6" s="244" t="s">
        <v>361</v>
      </c>
      <c r="K6" s="433" t="s">
        <v>362</v>
      </c>
      <c r="L6" s="386">
        <f>SUM(N6,P6,R6,T6)</f>
        <v>1897</v>
      </c>
      <c r="M6" s="69">
        <f>SUM(O6,Q6,S6,U6)</f>
        <v>3828470</v>
      </c>
      <c r="N6" s="416">
        <v>177</v>
      </c>
      <c r="O6" s="416">
        <v>2926577</v>
      </c>
      <c r="P6" s="229">
        <v>1266</v>
      </c>
      <c r="Q6" s="229">
        <v>823613</v>
      </c>
      <c r="R6" s="229">
        <v>153</v>
      </c>
      <c r="S6" s="229">
        <v>18397</v>
      </c>
      <c r="T6" s="446">
        <v>301</v>
      </c>
      <c r="U6" s="446">
        <v>59883</v>
      </c>
    </row>
    <row r="7" spans="1:21" ht="22.5" customHeight="1">
      <c r="A7" s="414" t="s">
        <v>320</v>
      </c>
      <c r="B7" s="415">
        <v>462</v>
      </c>
      <c r="C7" s="416">
        <v>26978225</v>
      </c>
      <c r="D7" s="416">
        <v>3675853</v>
      </c>
      <c r="E7" s="416">
        <v>9208160</v>
      </c>
      <c r="I7" s="232" t="s">
        <v>363</v>
      </c>
      <c r="J7" s="433" t="s">
        <v>361</v>
      </c>
      <c r="K7" s="433" t="s">
        <v>364</v>
      </c>
      <c r="L7" s="66">
        <f aca="true" t="shared" si="0" ref="L7:M17">SUM(N7,P7,R7,T7)</f>
        <v>29285</v>
      </c>
      <c r="M7" s="67">
        <f t="shared" si="0"/>
        <v>4570532</v>
      </c>
      <c r="N7" s="229">
        <v>326</v>
      </c>
      <c r="O7" s="229">
        <v>1291853</v>
      </c>
      <c r="P7" s="229">
        <v>1227</v>
      </c>
      <c r="Q7" s="229">
        <v>2306079</v>
      </c>
      <c r="R7" s="229">
        <v>25863</v>
      </c>
      <c r="S7" s="229">
        <v>756682</v>
      </c>
      <c r="T7" s="446">
        <v>1869</v>
      </c>
      <c r="U7" s="446">
        <v>215918</v>
      </c>
    </row>
    <row r="8" spans="1:21" ht="22.5" customHeight="1">
      <c r="A8" s="417" t="s">
        <v>53</v>
      </c>
      <c r="B8" s="141">
        <v>477</v>
      </c>
      <c r="C8" s="229">
        <v>25176519</v>
      </c>
      <c r="D8" s="229">
        <v>3031769</v>
      </c>
      <c r="E8" s="229">
        <v>7911680</v>
      </c>
      <c r="I8" s="232" t="s">
        <v>365</v>
      </c>
      <c r="J8" s="433" t="s">
        <v>366</v>
      </c>
      <c r="K8" s="433" t="s">
        <v>367</v>
      </c>
      <c r="L8" s="66">
        <f t="shared" si="0"/>
        <v>3138</v>
      </c>
      <c r="M8" s="67">
        <f t="shared" si="0"/>
        <v>29616</v>
      </c>
      <c r="N8" s="422" t="s">
        <v>21</v>
      </c>
      <c r="O8" s="422" t="s">
        <v>21</v>
      </c>
      <c r="P8" s="422" t="s">
        <v>97</v>
      </c>
      <c r="Q8" s="422" t="s">
        <v>21</v>
      </c>
      <c r="R8" s="422">
        <v>3138</v>
      </c>
      <c r="S8" s="422">
        <v>29616</v>
      </c>
      <c r="T8" s="422" t="s">
        <v>21</v>
      </c>
      <c r="U8" s="422" t="s">
        <v>21</v>
      </c>
    </row>
    <row r="9" spans="1:21" ht="22.5" customHeight="1">
      <c r="A9" s="417" t="s">
        <v>54</v>
      </c>
      <c r="B9" s="200">
        <v>484</v>
      </c>
      <c r="C9" s="229">
        <v>24100931</v>
      </c>
      <c r="D9" s="229">
        <v>3099911</v>
      </c>
      <c r="E9" s="229">
        <v>7084349</v>
      </c>
      <c r="I9" s="232" t="s">
        <v>368</v>
      </c>
      <c r="J9" s="433" t="s">
        <v>366</v>
      </c>
      <c r="K9" s="433" t="s">
        <v>369</v>
      </c>
      <c r="L9" s="66">
        <f t="shared" si="0"/>
        <v>342</v>
      </c>
      <c r="M9" s="67">
        <f t="shared" si="0"/>
        <v>4586</v>
      </c>
      <c r="N9" s="422" t="s">
        <v>21</v>
      </c>
      <c r="O9" s="422" t="s">
        <v>21</v>
      </c>
      <c r="P9" s="422" t="s">
        <v>97</v>
      </c>
      <c r="Q9" s="422" t="s">
        <v>21</v>
      </c>
      <c r="R9" s="422">
        <v>342</v>
      </c>
      <c r="S9" s="422">
        <v>4586</v>
      </c>
      <c r="T9" s="422" t="s">
        <v>21</v>
      </c>
      <c r="U9" s="422" t="s">
        <v>21</v>
      </c>
    </row>
    <row r="10" spans="1:21" ht="22.5" customHeight="1">
      <c r="A10" s="417" t="s">
        <v>85</v>
      </c>
      <c r="B10" s="200">
        <v>516</v>
      </c>
      <c r="C10" s="229">
        <v>24945721</v>
      </c>
      <c r="D10" s="229">
        <v>3413808</v>
      </c>
      <c r="E10" s="229">
        <v>7349438</v>
      </c>
      <c r="I10" s="232" t="s">
        <v>370</v>
      </c>
      <c r="J10" s="433" t="s">
        <v>366</v>
      </c>
      <c r="K10" s="433" t="s">
        <v>371</v>
      </c>
      <c r="L10" s="66">
        <f t="shared" si="0"/>
        <v>5017</v>
      </c>
      <c r="M10" s="67">
        <f t="shared" si="0"/>
        <v>141009</v>
      </c>
      <c r="N10" s="422" t="s">
        <v>21</v>
      </c>
      <c r="O10" s="422" t="s">
        <v>21</v>
      </c>
      <c r="P10" s="422" t="s">
        <v>97</v>
      </c>
      <c r="Q10" s="422" t="s">
        <v>21</v>
      </c>
      <c r="R10" s="422">
        <v>5017</v>
      </c>
      <c r="S10" s="422">
        <v>141009</v>
      </c>
      <c r="T10" s="422" t="s">
        <v>21</v>
      </c>
      <c r="U10" s="422" t="s">
        <v>21</v>
      </c>
    </row>
    <row r="11" spans="1:21" ht="22.5" customHeight="1">
      <c r="A11" s="418" t="s">
        <v>56</v>
      </c>
      <c r="B11" s="419">
        <v>547</v>
      </c>
      <c r="C11" s="420">
        <v>23292686</v>
      </c>
      <c r="D11" s="420">
        <v>3503375</v>
      </c>
      <c r="E11" s="420">
        <v>6989211</v>
      </c>
      <c r="I11" s="232" t="s">
        <v>372</v>
      </c>
      <c r="J11" s="433" t="s">
        <v>373</v>
      </c>
      <c r="K11" s="433" t="s">
        <v>374</v>
      </c>
      <c r="L11" s="66">
        <f t="shared" si="0"/>
        <v>33099</v>
      </c>
      <c r="M11" s="67">
        <f t="shared" si="0"/>
        <v>224922</v>
      </c>
      <c r="N11" s="422" t="s">
        <v>21</v>
      </c>
      <c r="O11" s="422" t="s">
        <v>21</v>
      </c>
      <c r="P11" s="229">
        <v>279</v>
      </c>
      <c r="Q11" s="229">
        <v>40176</v>
      </c>
      <c r="R11" s="229">
        <v>32670</v>
      </c>
      <c r="S11" s="229">
        <v>179685</v>
      </c>
      <c r="T11" s="446">
        <v>150</v>
      </c>
      <c r="U11" s="446">
        <v>5061</v>
      </c>
    </row>
    <row r="12" spans="1:21" ht="22.5" customHeight="1">
      <c r="A12" s="139"/>
      <c r="B12" s="139"/>
      <c r="C12" s="200"/>
      <c r="D12" s="232"/>
      <c r="E12" s="232"/>
      <c r="I12" s="232" t="s">
        <v>375</v>
      </c>
      <c r="J12" s="433" t="s">
        <v>366</v>
      </c>
      <c r="K12" s="433" t="s">
        <v>376</v>
      </c>
      <c r="L12" s="66">
        <f t="shared" si="0"/>
        <v>5221</v>
      </c>
      <c r="M12" s="67">
        <f t="shared" si="0"/>
        <v>125336</v>
      </c>
      <c r="N12" s="422" t="s">
        <v>21</v>
      </c>
      <c r="O12" s="422" t="s">
        <v>21</v>
      </c>
      <c r="P12" s="229">
        <v>321</v>
      </c>
      <c r="Q12" s="229">
        <v>99480</v>
      </c>
      <c r="R12" s="229">
        <v>4864</v>
      </c>
      <c r="S12" s="229">
        <v>24272</v>
      </c>
      <c r="T12" s="446">
        <v>36</v>
      </c>
      <c r="U12" s="446">
        <v>1584</v>
      </c>
    </row>
    <row r="13" spans="1:21" ht="22.5" customHeight="1" thickBot="1">
      <c r="A13" s="139"/>
      <c r="B13" s="139"/>
      <c r="C13" s="200"/>
      <c r="D13" s="200"/>
      <c r="E13" s="200"/>
      <c r="I13" s="232" t="s">
        <v>377</v>
      </c>
      <c r="J13" s="433" t="s">
        <v>366</v>
      </c>
      <c r="K13" s="433" t="s">
        <v>378</v>
      </c>
      <c r="L13" s="66">
        <f t="shared" si="0"/>
        <v>12215</v>
      </c>
      <c r="M13" s="67">
        <f t="shared" si="0"/>
        <v>521645</v>
      </c>
      <c r="N13" s="422" t="s">
        <v>21</v>
      </c>
      <c r="O13" s="422" t="s">
        <v>21</v>
      </c>
      <c r="P13" s="229">
        <v>20</v>
      </c>
      <c r="Q13" s="229">
        <v>9267</v>
      </c>
      <c r="R13" s="229">
        <v>12040</v>
      </c>
      <c r="S13" s="229">
        <v>505016</v>
      </c>
      <c r="T13" s="446">
        <v>155</v>
      </c>
      <c r="U13" s="446">
        <v>7362</v>
      </c>
    </row>
    <row r="14" spans="1:21" ht="22.5" customHeight="1">
      <c r="A14" s="142" t="s">
        <v>314</v>
      </c>
      <c r="B14" s="144" t="s">
        <v>321</v>
      </c>
      <c r="C14" s="98"/>
      <c r="D14" s="98"/>
      <c r="E14" s="98"/>
      <c r="I14" s="232" t="s">
        <v>379</v>
      </c>
      <c r="J14" s="433" t="s">
        <v>366</v>
      </c>
      <c r="K14" s="433" t="s">
        <v>380</v>
      </c>
      <c r="L14" s="66">
        <f t="shared" si="0"/>
        <v>10911</v>
      </c>
      <c r="M14" s="67">
        <f t="shared" si="0"/>
        <v>305248</v>
      </c>
      <c r="N14" s="422" t="s">
        <v>21</v>
      </c>
      <c r="O14" s="422" t="s">
        <v>21</v>
      </c>
      <c r="P14" s="229">
        <v>141</v>
      </c>
      <c r="Q14" s="229">
        <v>31708</v>
      </c>
      <c r="R14" s="229">
        <v>10000</v>
      </c>
      <c r="S14" s="229">
        <v>116000</v>
      </c>
      <c r="T14" s="446">
        <v>770</v>
      </c>
      <c r="U14" s="446">
        <v>157540</v>
      </c>
    </row>
    <row r="15" spans="1:21" ht="22.5" customHeight="1">
      <c r="A15" s="138"/>
      <c r="B15" s="409" t="s">
        <v>316</v>
      </c>
      <c r="C15" s="410" t="s">
        <v>317</v>
      </c>
      <c r="D15" s="410" t="s">
        <v>318</v>
      </c>
      <c r="E15" s="411" t="s">
        <v>319</v>
      </c>
      <c r="I15" s="232" t="s">
        <v>381</v>
      </c>
      <c r="J15" s="433" t="s">
        <v>366</v>
      </c>
      <c r="K15" s="433" t="s">
        <v>382</v>
      </c>
      <c r="L15" s="66">
        <f t="shared" si="0"/>
        <v>72</v>
      </c>
      <c r="M15" s="67">
        <f t="shared" si="0"/>
        <v>15718</v>
      </c>
      <c r="N15" s="422" t="s">
        <v>21</v>
      </c>
      <c r="O15" s="422" t="s">
        <v>21</v>
      </c>
      <c r="P15" s="229">
        <v>52</v>
      </c>
      <c r="Q15" s="422">
        <v>8668</v>
      </c>
      <c r="R15" s="422" t="s">
        <v>21</v>
      </c>
      <c r="S15" s="422" t="s">
        <v>21</v>
      </c>
      <c r="T15" s="446">
        <v>20</v>
      </c>
      <c r="U15" s="446">
        <v>7050</v>
      </c>
    </row>
    <row r="16" spans="1:21" ht="22.5" customHeight="1">
      <c r="A16" s="108"/>
      <c r="B16" s="159"/>
      <c r="C16" s="412"/>
      <c r="D16" s="412"/>
      <c r="E16" s="413"/>
      <c r="I16" s="232" t="s">
        <v>383</v>
      </c>
      <c r="J16" s="433" t="s">
        <v>366</v>
      </c>
      <c r="K16" s="433" t="s">
        <v>362</v>
      </c>
      <c r="L16" s="66">
        <f t="shared" si="0"/>
        <v>240</v>
      </c>
      <c r="M16" s="67">
        <f t="shared" si="0"/>
        <v>4560</v>
      </c>
      <c r="N16" s="422" t="s">
        <v>21</v>
      </c>
      <c r="O16" s="422" t="s">
        <v>21</v>
      </c>
      <c r="P16" s="229">
        <v>240</v>
      </c>
      <c r="Q16" s="422">
        <v>4560</v>
      </c>
      <c r="R16" s="422" t="s">
        <v>21</v>
      </c>
      <c r="S16" s="422" t="s">
        <v>21</v>
      </c>
      <c r="T16" s="422" t="s">
        <v>21</v>
      </c>
      <c r="U16" s="422" t="s">
        <v>21</v>
      </c>
    </row>
    <row r="17" spans="1:21" ht="22.5" customHeight="1">
      <c r="A17" s="414" t="s">
        <v>320</v>
      </c>
      <c r="B17" s="421">
        <v>2215</v>
      </c>
      <c r="C17" s="416">
        <v>114555783</v>
      </c>
      <c r="D17" s="416">
        <v>18466022</v>
      </c>
      <c r="E17" s="416">
        <v>18554580</v>
      </c>
      <c r="I17" s="291" t="s">
        <v>384</v>
      </c>
      <c r="J17" s="433" t="s">
        <v>366</v>
      </c>
      <c r="K17" s="433" t="s">
        <v>385</v>
      </c>
      <c r="L17" s="403">
        <f t="shared" si="0"/>
        <v>1720</v>
      </c>
      <c r="M17" s="372">
        <f t="shared" si="0"/>
        <v>2588</v>
      </c>
      <c r="N17" s="435" t="s">
        <v>21</v>
      </c>
      <c r="O17" s="435" t="s">
        <v>21</v>
      </c>
      <c r="P17" s="435" t="s">
        <v>97</v>
      </c>
      <c r="Q17" s="435" t="s">
        <v>97</v>
      </c>
      <c r="R17" s="435">
        <v>1720</v>
      </c>
      <c r="S17" s="435">
        <v>2588</v>
      </c>
      <c r="T17" s="435" t="s">
        <v>21</v>
      </c>
      <c r="U17" s="435" t="s">
        <v>21</v>
      </c>
    </row>
    <row r="18" spans="1:21" ht="22.5" customHeight="1">
      <c r="A18" s="417" t="s">
        <v>53</v>
      </c>
      <c r="B18" s="422">
        <v>2213</v>
      </c>
      <c r="C18" s="229">
        <v>108278451</v>
      </c>
      <c r="D18" s="229">
        <v>17246727</v>
      </c>
      <c r="E18" s="229">
        <v>17072355</v>
      </c>
      <c r="I18" s="447" t="s">
        <v>386</v>
      </c>
      <c r="J18" s="448"/>
      <c r="K18" s="449"/>
      <c r="L18" s="450">
        <f>SUM(L6:L17)</f>
        <v>103157</v>
      </c>
      <c r="M18" s="451">
        <f aca="true" t="shared" si="1" ref="M18:U18">SUM(M6:M17)</f>
        <v>9774230</v>
      </c>
      <c r="N18" s="451">
        <f t="shared" si="1"/>
        <v>503</v>
      </c>
      <c r="O18" s="451">
        <f t="shared" si="1"/>
        <v>4218430</v>
      </c>
      <c r="P18" s="451">
        <f t="shared" si="1"/>
        <v>3546</v>
      </c>
      <c r="Q18" s="451">
        <f t="shared" si="1"/>
        <v>3323551</v>
      </c>
      <c r="R18" s="451">
        <f t="shared" si="1"/>
        <v>95807</v>
      </c>
      <c r="S18" s="451">
        <f t="shared" si="1"/>
        <v>1777851</v>
      </c>
      <c r="T18" s="451">
        <f t="shared" si="1"/>
        <v>3301</v>
      </c>
      <c r="U18" s="451">
        <f t="shared" si="1"/>
        <v>454398</v>
      </c>
    </row>
    <row r="19" spans="1:21" ht="22.5" customHeight="1">
      <c r="A19" s="417" t="s">
        <v>54</v>
      </c>
      <c r="B19" s="229">
        <v>2178</v>
      </c>
      <c r="C19" s="229">
        <v>107157890</v>
      </c>
      <c r="D19" s="229">
        <v>16384520</v>
      </c>
      <c r="E19" s="229">
        <v>16374756</v>
      </c>
      <c r="I19" s="225" t="s">
        <v>387</v>
      </c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</row>
    <row r="20" spans="1:5" ht="22.5" customHeight="1">
      <c r="A20" s="417" t="s">
        <v>85</v>
      </c>
      <c r="B20" s="229">
        <v>2166</v>
      </c>
      <c r="C20" s="229">
        <v>103953075</v>
      </c>
      <c r="D20" s="229">
        <v>15768558</v>
      </c>
      <c r="E20" s="229">
        <v>15685616</v>
      </c>
    </row>
    <row r="21" spans="1:5" ht="22.5" customHeight="1">
      <c r="A21" s="418" t="s">
        <v>56</v>
      </c>
      <c r="B21" s="420">
        <v>2222</v>
      </c>
      <c r="C21" s="420">
        <v>100867939</v>
      </c>
      <c r="D21" s="420">
        <v>14080009</v>
      </c>
      <c r="E21" s="420">
        <v>13876496</v>
      </c>
    </row>
    <row r="22" spans="1:5" ht="22.5" customHeight="1">
      <c r="A22" s="225" t="s">
        <v>310</v>
      </c>
      <c r="B22" s="139"/>
      <c r="C22" s="139"/>
      <c r="D22" s="232"/>
      <c r="E22" s="232"/>
    </row>
    <row r="25" spans="1:17" ht="22.5" customHeight="1">
      <c r="A25" s="135" t="s">
        <v>311</v>
      </c>
      <c r="B25" s="135"/>
      <c r="C25" s="135"/>
      <c r="D25" s="135"/>
      <c r="E25" s="135"/>
      <c r="F25" s="135"/>
      <c r="I25" s="233" t="s">
        <v>388</v>
      </c>
      <c r="J25" s="233"/>
      <c r="K25" s="233"/>
      <c r="L25" s="233"/>
      <c r="M25" s="233"/>
      <c r="N25" s="233"/>
      <c r="O25" s="233"/>
      <c r="P25" s="233"/>
      <c r="Q25" s="233"/>
    </row>
    <row r="26" spans="1:17" ht="22.5" customHeight="1">
      <c r="A26" s="234" t="s">
        <v>322</v>
      </c>
      <c r="B26" s="234"/>
      <c r="C26" s="234"/>
      <c r="D26" s="234"/>
      <c r="E26" s="234"/>
      <c r="F26" s="234"/>
      <c r="I26" s="234" t="s">
        <v>389</v>
      </c>
      <c r="J26" s="234"/>
      <c r="K26" s="234"/>
      <c r="L26" s="234"/>
      <c r="M26" s="234"/>
      <c r="N26" s="234"/>
      <c r="O26" s="234"/>
      <c r="P26" s="234"/>
      <c r="Q26" s="234"/>
    </row>
    <row r="27" spans="1:17" ht="22.5" customHeight="1" thickBot="1">
      <c r="A27" s="139"/>
      <c r="B27" s="423"/>
      <c r="C27" s="423"/>
      <c r="D27" s="423"/>
      <c r="E27" s="423"/>
      <c r="F27" s="408" t="s">
        <v>129</v>
      </c>
      <c r="I27" s="139"/>
      <c r="J27" s="139"/>
      <c r="K27" s="139"/>
      <c r="L27" s="139"/>
      <c r="M27" s="139"/>
      <c r="N27" s="139"/>
      <c r="O27" s="139"/>
      <c r="P27" s="139"/>
      <c r="Q27" s="141" t="s">
        <v>348</v>
      </c>
    </row>
    <row r="28" spans="1:17" ht="22.5" customHeight="1">
      <c r="A28" s="329" t="s">
        <v>323</v>
      </c>
      <c r="B28" s="424"/>
      <c r="C28" s="425" t="s">
        <v>324</v>
      </c>
      <c r="D28" s="425"/>
      <c r="E28" s="425"/>
      <c r="F28" s="426"/>
      <c r="I28" s="143" t="s">
        <v>390</v>
      </c>
      <c r="J28" s="444" t="s">
        <v>391</v>
      </c>
      <c r="K28" s="143"/>
      <c r="L28" s="444" t="s">
        <v>392</v>
      </c>
      <c r="M28" s="143"/>
      <c r="N28" s="144" t="s">
        <v>393</v>
      </c>
      <c r="O28" s="149"/>
      <c r="P28" s="149"/>
      <c r="Q28" s="149"/>
    </row>
    <row r="29" spans="1:17" ht="22.5" customHeight="1">
      <c r="A29" s="95"/>
      <c r="B29" s="427" t="s">
        <v>325</v>
      </c>
      <c r="C29" s="409" t="s">
        <v>326</v>
      </c>
      <c r="D29" s="152" t="s">
        <v>327</v>
      </c>
      <c r="E29" s="153"/>
      <c r="F29" s="153"/>
      <c r="I29" s="290"/>
      <c r="J29" s="336"/>
      <c r="K29" s="293"/>
      <c r="L29" s="336" t="s">
        <v>394</v>
      </c>
      <c r="M29" s="293"/>
      <c r="N29" s="152" t="s">
        <v>395</v>
      </c>
      <c r="O29" s="121"/>
      <c r="P29" s="152" t="s">
        <v>396</v>
      </c>
      <c r="Q29" s="120"/>
    </row>
    <row r="30" spans="1:17" ht="22.5" customHeight="1">
      <c r="A30" s="96"/>
      <c r="B30" s="291" t="s">
        <v>328</v>
      </c>
      <c r="C30" s="348"/>
      <c r="D30" s="291" t="s">
        <v>329</v>
      </c>
      <c r="E30" s="428" t="s">
        <v>330</v>
      </c>
      <c r="F30" s="291" t="s">
        <v>331</v>
      </c>
      <c r="I30" s="293"/>
      <c r="J30" s="291" t="s">
        <v>357</v>
      </c>
      <c r="K30" s="158" t="s">
        <v>358</v>
      </c>
      <c r="L30" s="291" t="s">
        <v>357</v>
      </c>
      <c r="M30" s="158" t="s">
        <v>358</v>
      </c>
      <c r="N30" s="445" t="s">
        <v>357</v>
      </c>
      <c r="O30" s="158" t="s">
        <v>358</v>
      </c>
      <c r="P30" s="452" t="s">
        <v>357</v>
      </c>
      <c r="Q30" s="291" t="s">
        <v>358</v>
      </c>
    </row>
    <row r="31" spans="1:17" ht="22.5" customHeight="1">
      <c r="A31" s="414" t="s">
        <v>332</v>
      </c>
      <c r="B31" s="429">
        <v>1210.4</v>
      </c>
      <c r="C31" s="416">
        <v>1879</v>
      </c>
      <c r="D31" s="69">
        <f>SUM(E31:F31)</f>
        <v>805295</v>
      </c>
      <c r="E31" s="416">
        <v>757737</v>
      </c>
      <c r="F31" s="416">
        <v>47558</v>
      </c>
      <c r="I31" s="453" t="s">
        <v>397</v>
      </c>
      <c r="J31" s="454">
        <f>SUM(J33:J34)</f>
        <v>192</v>
      </c>
      <c r="K31" s="455">
        <f aca="true" t="shared" si="2" ref="K31:Q31">SUM(K33:K34)</f>
        <v>13399.73</v>
      </c>
      <c r="L31" s="455">
        <f t="shared" si="2"/>
        <v>103</v>
      </c>
      <c r="M31" s="455">
        <f t="shared" si="2"/>
        <v>1322</v>
      </c>
      <c r="N31" s="455">
        <f t="shared" si="2"/>
        <v>88</v>
      </c>
      <c r="O31" s="455">
        <f t="shared" si="2"/>
        <v>12041.73</v>
      </c>
      <c r="P31" s="455">
        <f t="shared" si="2"/>
        <v>1</v>
      </c>
      <c r="Q31" s="455">
        <f t="shared" si="2"/>
        <v>36</v>
      </c>
    </row>
    <row r="32" spans="1:17" ht="22.5" customHeight="1">
      <c r="A32" s="430" t="s">
        <v>53</v>
      </c>
      <c r="B32" s="431">
        <v>1210.4</v>
      </c>
      <c r="C32" s="229">
        <v>1536</v>
      </c>
      <c r="D32" s="67">
        <f aca="true" t="shared" si="3" ref="D32:D38">SUM(E32:F32)</f>
        <v>664871</v>
      </c>
      <c r="E32" s="229">
        <v>649351</v>
      </c>
      <c r="F32" s="229">
        <v>15520</v>
      </c>
      <c r="I32" s="206"/>
      <c r="J32" s="433"/>
      <c r="K32" s="299"/>
      <c r="L32" s="232"/>
      <c r="M32" s="299"/>
      <c r="N32" s="232"/>
      <c r="O32" s="456"/>
      <c r="P32" s="299"/>
      <c r="Q32" s="299"/>
    </row>
    <row r="33" spans="1:17" ht="22.5" customHeight="1">
      <c r="A33" s="430" t="s">
        <v>54</v>
      </c>
      <c r="B33" s="431">
        <v>1210.4</v>
      </c>
      <c r="C33" s="229">
        <v>1401</v>
      </c>
      <c r="D33" s="67">
        <f t="shared" si="3"/>
        <v>649354</v>
      </c>
      <c r="E33" s="229">
        <v>609903</v>
      </c>
      <c r="F33" s="229">
        <v>39451</v>
      </c>
      <c r="I33" s="457" t="s">
        <v>398</v>
      </c>
      <c r="J33" s="458">
        <f>SUM(L33,N33,P33)</f>
        <v>180</v>
      </c>
      <c r="K33" s="459">
        <f>SUM(M33,O33,Q33)</f>
        <v>13300.73</v>
      </c>
      <c r="L33" s="229">
        <v>91</v>
      </c>
      <c r="M33" s="460">
        <v>1223</v>
      </c>
      <c r="N33" s="229">
        <v>88</v>
      </c>
      <c r="O33" s="460">
        <v>12041.73</v>
      </c>
      <c r="P33" s="460">
        <v>1</v>
      </c>
      <c r="Q33" s="460">
        <v>36</v>
      </c>
    </row>
    <row r="34" spans="1:17" ht="22.5" customHeight="1">
      <c r="A34" s="430" t="s">
        <v>85</v>
      </c>
      <c r="B34" s="431">
        <v>1210.4</v>
      </c>
      <c r="C34" s="229">
        <v>1246</v>
      </c>
      <c r="D34" s="67">
        <f t="shared" si="3"/>
        <v>601734</v>
      </c>
      <c r="E34" s="229">
        <v>570845</v>
      </c>
      <c r="F34" s="229">
        <v>30889</v>
      </c>
      <c r="I34" s="457" t="s">
        <v>399</v>
      </c>
      <c r="J34" s="461">
        <f>SUM(L34,N34,P34)</f>
        <v>12</v>
      </c>
      <c r="K34" s="462">
        <f>SUM(M34,O34,Q34)</f>
        <v>99</v>
      </c>
      <c r="L34" s="230">
        <v>12</v>
      </c>
      <c r="M34" s="463">
        <v>99</v>
      </c>
      <c r="N34" s="435" t="s">
        <v>400</v>
      </c>
      <c r="O34" s="435" t="s">
        <v>21</v>
      </c>
      <c r="P34" s="435" t="s">
        <v>21</v>
      </c>
      <c r="Q34" s="435" t="s">
        <v>21</v>
      </c>
    </row>
    <row r="35" spans="1:17" ht="22.5" customHeight="1">
      <c r="A35" s="432" t="s">
        <v>56</v>
      </c>
      <c r="B35" s="359">
        <f>SUM(B37:B38)</f>
        <v>1195.8999999999999</v>
      </c>
      <c r="C35" s="55">
        <f>SUM(C37:C38)</f>
        <v>1175</v>
      </c>
      <c r="D35" s="55">
        <f>SUM(D37:D38)</f>
        <v>595453</v>
      </c>
      <c r="E35" s="55">
        <f>SUM(E37:E38)</f>
        <v>569579</v>
      </c>
      <c r="F35" s="55">
        <f>SUM(F37:F38)</f>
        <v>25874</v>
      </c>
      <c r="I35" s="225" t="s">
        <v>401</v>
      </c>
      <c r="J35" s="200"/>
      <c r="K35" s="200"/>
      <c r="L35" s="200"/>
      <c r="M35" s="200"/>
      <c r="N35" s="200"/>
      <c r="O35" s="139"/>
      <c r="P35" s="139"/>
      <c r="Q35" s="139"/>
    </row>
    <row r="36" spans="1:17" ht="22.5" customHeight="1">
      <c r="A36" s="45"/>
      <c r="B36" s="433"/>
      <c r="C36" s="232"/>
      <c r="D36" s="232"/>
      <c r="E36" s="232"/>
      <c r="F36" s="232"/>
      <c r="I36" s="200" t="s">
        <v>402</v>
      </c>
      <c r="J36" s="139"/>
      <c r="K36" s="139"/>
      <c r="L36" s="139"/>
      <c r="M36" s="139"/>
      <c r="N36" s="139"/>
      <c r="O36" s="139"/>
      <c r="P36" s="139"/>
      <c r="Q36" s="139"/>
    </row>
    <row r="37" spans="1:6" ht="22.5" customHeight="1">
      <c r="A37" s="179" t="s">
        <v>333</v>
      </c>
      <c r="B37" s="431">
        <v>1047.6</v>
      </c>
      <c r="C37" s="229">
        <v>1017</v>
      </c>
      <c r="D37" s="67">
        <f t="shared" si="3"/>
        <v>532452</v>
      </c>
      <c r="E37" s="229">
        <v>506578</v>
      </c>
      <c r="F37" s="229">
        <v>25874</v>
      </c>
    </row>
    <row r="38" spans="1:6" ht="22.5" customHeight="1">
      <c r="A38" s="217" t="s">
        <v>334</v>
      </c>
      <c r="B38" s="434">
        <v>148.3</v>
      </c>
      <c r="C38" s="230">
        <v>158</v>
      </c>
      <c r="D38" s="372">
        <f t="shared" si="3"/>
        <v>63001</v>
      </c>
      <c r="E38" s="230">
        <v>63001</v>
      </c>
      <c r="F38" s="435" t="s">
        <v>21</v>
      </c>
    </row>
    <row r="39" spans="1:6" ht="22.5" customHeight="1">
      <c r="A39" s="200"/>
      <c r="B39" s="200"/>
      <c r="C39" s="200"/>
      <c r="D39" s="200"/>
      <c r="E39" s="200"/>
      <c r="F39" s="200"/>
    </row>
    <row r="40" spans="1:6" ht="22.5" customHeight="1" thickBot="1">
      <c r="A40" s="407"/>
      <c r="B40" s="407"/>
      <c r="C40" s="407"/>
      <c r="D40" s="407"/>
      <c r="E40" s="407"/>
      <c r="F40" s="407"/>
    </row>
    <row r="41" spans="1:6" ht="22.5" customHeight="1">
      <c r="A41" s="329" t="s">
        <v>335</v>
      </c>
      <c r="B41" s="436"/>
      <c r="C41" s="437" t="s">
        <v>336</v>
      </c>
      <c r="D41" s="425"/>
      <c r="E41" s="425"/>
      <c r="F41" s="64"/>
    </row>
    <row r="42" spans="1:13" ht="22.5" customHeight="1">
      <c r="A42" s="335"/>
      <c r="B42" s="232" t="s">
        <v>325</v>
      </c>
      <c r="C42" s="409" t="s">
        <v>326</v>
      </c>
      <c r="D42" s="152" t="s">
        <v>327</v>
      </c>
      <c r="E42" s="153"/>
      <c r="F42" s="153"/>
      <c r="I42" s="233" t="s">
        <v>388</v>
      </c>
      <c r="J42" s="233"/>
      <c r="K42" s="233"/>
      <c r="L42" s="233"/>
      <c r="M42" s="136"/>
    </row>
    <row r="43" spans="1:13" ht="22.5" customHeight="1">
      <c r="A43" s="339"/>
      <c r="B43" s="291" t="s">
        <v>337</v>
      </c>
      <c r="C43" s="348"/>
      <c r="D43" s="291" t="s">
        <v>338</v>
      </c>
      <c r="E43" s="158" t="s">
        <v>330</v>
      </c>
      <c r="F43" s="291" t="s">
        <v>331</v>
      </c>
      <c r="I43" s="234" t="s">
        <v>403</v>
      </c>
      <c r="J43" s="234"/>
      <c r="K43" s="234"/>
      <c r="L43" s="234"/>
      <c r="M43" s="138"/>
    </row>
    <row r="44" spans="1:13" ht="22.5" customHeight="1" thickBot="1">
      <c r="A44" s="414" t="s">
        <v>332</v>
      </c>
      <c r="B44" s="429">
        <v>4103.8</v>
      </c>
      <c r="C44" s="416">
        <v>40843</v>
      </c>
      <c r="D44" s="69">
        <f>SUM(E44:F44)</f>
        <v>9162150</v>
      </c>
      <c r="E44" s="416">
        <v>8837592</v>
      </c>
      <c r="F44" s="416">
        <v>324558</v>
      </c>
      <c r="I44" s="139"/>
      <c r="J44" s="139"/>
      <c r="K44" s="139"/>
      <c r="L44" s="139"/>
      <c r="M44" s="141" t="s">
        <v>404</v>
      </c>
    </row>
    <row r="45" spans="1:13" ht="22.5" customHeight="1">
      <c r="A45" s="430" t="s">
        <v>53</v>
      </c>
      <c r="B45" s="431">
        <v>4921.2</v>
      </c>
      <c r="C45" s="229">
        <v>42010</v>
      </c>
      <c r="D45" s="67">
        <f aca="true" t="shared" si="4" ref="D45:D52">SUM(E45:F45)</f>
        <v>10601018</v>
      </c>
      <c r="E45" s="229">
        <v>10197043</v>
      </c>
      <c r="F45" s="229">
        <v>403975</v>
      </c>
      <c r="I45" s="143" t="s">
        <v>405</v>
      </c>
      <c r="J45" s="464" t="s">
        <v>406</v>
      </c>
      <c r="K45" s="98"/>
      <c r="L45" s="226"/>
      <c r="M45" s="475" t="s">
        <v>407</v>
      </c>
    </row>
    <row r="46" spans="1:13" ht="22.5" customHeight="1">
      <c r="A46" s="430" t="s">
        <v>54</v>
      </c>
      <c r="B46" s="431">
        <v>4393.9</v>
      </c>
      <c r="C46" s="229">
        <v>39459</v>
      </c>
      <c r="D46" s="67">
        <f t="shared" si="4"/>
        <v>10047357</v>
      </c>
      <c r="E46" s="229">
        <v>9647867</v>
      </c>
      <c r="F46" s="229">
        <v>399490</v>
      </c>
      <c r="I46" s="125"/>
      <c r="J46" s="465" t="s">
        <v>408</v>
      </c>
      <c r="K46" s="158" t="s">
        <v>409</v>
      </c>
      <c r="L46" s="158" t="s">
        <v>410</v>
      </c>
      <c r="M46" s="243" t="s">
        <v>410</v>
      </c>
    </row>
    <row r="47" spans="1:13" ht="22.5" customHeight="1">
      <c r="A47" s="430" t="s">
        <v>85</v>
      </c>
      <c r="B47" s="431">
        <v>4675.3</v>
      </c>
      <c r="C47" s="229">
        <v>37894</v>
      </c>
      <c r="D47" s="229">
        <v>9616106</v>
      </c>
      <c r="E47" s="229">
        <v>9224684</v>
      </c>
      <c r="F47" s="229">
        <v>391421</v>
      </c>
      <c r="I47" s="414" t="s">
        <v>411</v>
      </c>
      <c r="J47" s="466">
        <f>SUM(K47:L47)</f>
        <v>160213</v>
      </c>
      <c r="K47" s="467">
        <v>11849</v>
      </c>
      <c r="L47" s="467">
        <v>148364</v>
      </c>
      <c r="M47" s="468">
        <v>3123</v>
      </c>
    </row>
    <row r="48" spans="1:13" ht="22.5" customHeight="1">
      <c r="A48" s="432" t="s">
        <v>56</v>
      </c>
      <c r="B48" s="359">
        <f>SUM(B50:B52)</f>
        <v>5242.4</v>
      </c>
      <c r="C48" s="55">
        <f>SUM(C50:C52)</f>
        <v>37242</v>
      </c>
      <c r="D48" s="55">
        <f>SUM(D50:D52)</f>
        <v>9332031</v>
      </c>
      <c r="E48" s="55">
        <f>SUM(E50:E52)</f>
        <v>8904179</v>
      </c>
      <c r="F48" s="55">
        <f>SUM(F50:F52)</f>
        <v>427852</v>
      </c>
      <c r="I48" s="417" t="s">
        <v>412</v>
      </c>
      <c r="J48" s="469">
        <f>SUM(K48:L48)</f>
        <v>136490</v>
      </c>
      <c r="K48" s="470">
        <v>11849</v>
      </c>
      <c r="L48" s="470">
        <v>124641</v>
      </c>
      <c r="M48" s="471">
        <v>2714</v>
      </c>
    </row>
    <row r="49" spans="1:13" ht="22.5" customHeight="1">
      <c r="A49" s="438"/>
      <c r="B49" s="433"/>
      <c r="C49" s="232"/>
      <c r="D49" s="232"/>
      <c r="E49" s="232"/>
      <c r="F49" s="232"/>
      <c r="I49" s="418" t="s">
        <v>413</v>
      </c>
      <c r="J49" s="472">
        <f>SUM(K49:L49)</f>
        <v>135061.5</v>
      </c>
      <c r="K49" s="473">
        <v>12234.5</v>
      </c>
      <c r="L49" s="473">
        <v>122827</v>
      </c>
      <c r="M49" s="474">
        <v>2554</v>
      </c>
    </row>
    <row r="50" spans="1:13" ht="22.5" customHeight="1">
      <c r="A50" s="206" t="s">
        <v>339</v>
      </c>
      <c r="B50" s="431">
        <v>3488.5</v>
      </c>
      <c r="C50" s="229">
        <v>25371</v>
      </c>
      <c r="D50" s="67">
        <f t="shared" si="4"/>
        <v>6806208</v>
      </c>
      <c r="E50" s="229">
        <v>6470309</v>
      </c>
      <c r="F50" s="229">
        <v>335899</v>
      </c>
      <c r="I50" s="200" t="s">
        <v>414</v>
      </c>
      <c r="J50" s="139"/>
      <c r="K50" s="139"/>
      <c r="L50" s="139"/>
      <c r="M50" s="139"/>
    </row>
    <row r="51" spans="1:6" ht="22.5" customHeight="1">
      <c r="A51" s="206" t="s">
        <v>340</v>
      </c>
      <c r="B51" s="431">
        <v>62.7</v>
      </c>
      <c r="C51" s="229">
        <v>333</v>
      </c>
      <c r="D51" s="67">
        <f t="shared" si="4"/>
        <v>81078</v>
      </c>
      <c r="E51" s="229">
        <v>80102</v>
      </c>
      <c r="F51" s="229">
        <v>976</v>
      </c>
    </row>
    <row r="52" spans="1:6" ht="22.5" customHeight="1">
      <c r="A52" s="218" t="s">
        <v>341</v>
      </c>
      <c r="B52" s="439">
        <v>1691.2</v>
      </c>
      <c r="C52" s="440">
        <v>11538</v>
      </c>
      <c r="D52" s="372">
        <f t="shared" si="4"/>
        <v>2444745</v>
      </c>
      <c r="E52" s="440">
        <v>2353768</v>
      </c>
      <c r="F52" s="440">
        <v>90977</v>
      </c>
    </row>
    <row r="53" spans="1:6" ht="22.5" customHeight="1">
      <c r="A53" s="225" t="s">
        <v>342</v>
      </c>
      <c r="B53" s="225"/>
      <c r="C53" s="225"/>
      <c r="D53" s="225"/>
      <c r="E53" s="225"/>
      <c r="F53" s="225"/>
    </row>
    <row r="54" spans="1:6" ht="22.5" customHeight="1">
      <c r="A54" s="200" t="s">
        <v>343</v>
      </c>
      <c r="B54" s="200"/>
      <c r="C54" s="200"/>
      <c r="D54" s="200"/>
      <c r="E54" s="200"/>
      <c r="F54" s="200"/>
    </row>
    <row r="55" spans="1:6" ht="22.5" customHeight="1">
      <c r="A55" s="200" t="s">
        <v>344</v>
      </c>
      <c r="B55" s="200"/>
      <c r="C55" s="200"/>
      <c r="D55" s="200"/>
      <c r="E55" s="200"/>
      <c r="F55" s="200"/>
    </row>
  </sheetData>
  <sheetProtection/>
  <mergeCells count="47">
    <mergeCell ref="I42:M42"/>
    <mergeCell ref="I43:M43"/>
    <mergeCell ref="I45:I46"/>
    <mergeCell ref="J45:L45"/>
    <mergeCell ref="I28:I30"/>
    <mergeCell ref="J28:K29"/>
    <mergeCell ref="L28:M28"/>
    <mergeCell ref="N28:Q28"/>
    <mergeCell ref="L29:M29"/>
    <mergeCell ref="N29:O29"/>
    <mergeCell ref="P29:Q29"/>
    <mergeCell ref="N4:O4"/>
    <mergeCell ref="P4:Q4"/>
    <mergeCell ref="R4:S4"/>
    <mergeCell ref="T4:U4"/>
    <mergeCell ref="I25:Q25"/>
    <mergeCell ref="I26:Q26"/>
    <mergeCell ref="A41:A43"/>
    <mergeCell ref="C41:E41"/>
    <mergeCell ref="C42:C43"/>
    <mergeCell ref="D42:F42"/>
    <mergeCell ref="I1:U1"/>
    <mergeCell ref="I2:U2"/>
    <mergeCell ref="I4:I5"/>
    <mergeCell ref="J4:J5"/>
    <mergeCell ref="K4:K5"/>
    <mergeCell ref="L4:M4"/>
    <mergeCell ref="A25:F25"/>
    <mergeCell ref="A26:F26"/>
    <mergeCell ref="A28:A30"/>
    <mergeCell ref="C28:E28"/>
    <mergeCell ref="C29:C30"/>
    <mergeCell ref="D29:F29"/>
    <mergeCell ref="A14:A16"/>
    <mergeCell ref="B14:E14"/>
    <mergeCell ref="B15:B16"/>
    <mergeCell ref="C15:C16"/>
    <mergeCell ref="D15:D16"/>
    <mergeCell ref="E15:E16"/>
    <mergeCell ref="A1:E1"/>
    <mergeCell ref="A2:E2"/>
    <mergeCell ref="A4:A6"/>
    <mergeCell ref="B4:E4"/>
    <mergeCell ref="B5:B6"/>
    <mergeCell ref="C5:C6"/>
    <mergeCell ref="D5:D6"/>
    <mergeCell ref="E5:E6"/>
  </mergeCells>
  <printOptions horizontalCentered="1" verticalCentered="1"/>
  <pageMargins left="0.5118110236220472" right="0.31496062992125984" top="0.5511811023622047" bottom="0.35433070866141736" header="0" footer="0"/>
  <pageSetup horizontalDpi="600" verticalDpi="600"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A1" sqref="A1:O1"/>
    </sheetView>
  </sheetViews>
  <sheetFormatPr defaultColWidth="8.796875" defaultRowHeight="18.75" customHeight="1"/>
  <cols>
    <col min="1" max="1" width="13.69921875" style="0" customWidth="1"/>
    <col min="2" max="2" width="11.8984375" style="0" customWidth="1"/>
    <col min="3" max="3" width="13.69921875" style="0" customWidth="1"/>
    <col min="4" max="4" width="11.8984375" style="0" customWidth="1"/>
    <col min="5" max="5" width="13.69921875" style="0" customWidth="1"/>
    <col min="6" max="6" width="11.8984375" style="0" customWidth="1"/>
    <col min="7" max="7" width="13.69921875" style="0" customWidth="1"/>
    <col min="8" max="8" width="11.8984375" style="0" customWidth="1"/>
    <col min="9" max="9" width="13.69921875" style="0" customWidth="1"/>
    <col min="10" max="10" width="11.8984375" style="0" customWidth="1"/>
    <col min="11" max="11" width="13.69921875" style="0" customWidth="1"/>
    <col min="12" max="12" width="11.8984375" style="0" customWidth="1"/>
    <col min="13" max="13" width="13.69921875" style="0" customWidth="1"/>
    <col min="14" max="14" width="11.8984375" style="0" customWidth="1"/>
    <col min="15" max="16384" width="13.69921875" style="0" customWidth="1"/>
  </cols>
  <sheetData>
    <row r="1" spans="1:15" ht="18.75" customHeight="1">
      <c r="A1" s="132" t="s">
        <v>415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ht="18.75" customHeight="1" thickBot="1">
      <c r="A2" s="139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5" t="s">
        <v>416</v>
      </c>
      <c r="N2" s="139"/>
      <c r="O2" s="139"/>
    </row>
    <row r="3" spans="1:15" ht="18.75" customHeight="1">
      <c r="A3" s="476" t="s">
        <v>417</v>
      </c>
      <c r="B3" s="133" t="s">
        <v>418</v>
      </c>
      <c r="C3" s="332"/>
      <c r="D3" s="133" t="s">
        <v>419</v>
      </c>
      <c r="E3" s="332"/>
      <c r="F3" s="133" t="s">
        <v>420</v>
      </c>
      <c r="G3" s="332"/>
      <c r="H3" s="133" t="s">
        <v>421</v>
      </c>
      <c r="I3" s="332"/>
      <c r="J3" s="133" t="s">
        <v>422</v>
      </c>
      <c r="K3" s="332"/>
      <c r="L3" s="133" t="s">
        <v>423</v>
      </c>
      <c r="M3" s="331"/>
      <c r="N3" s="139"/>
      <c r="O3" s="139"/>
    </row>
    <row r="4" spans="1:15" ht="18.75" customHeight="1">
      <c r="A4" s="339"/>
      <c r="B4" s="12" t="s">
        <v>424</v>
      </c>
      <c r="C4" s="12" t="s">
        <v>425</v>
      </c>
      <c r="D4" s="12" t="s">
        <v>424</v>
      </c>
      <c r="E4" s="12" t="s">
        <v>425</v>
      </c>
      <c r="F4" s="12" t="s">
        <v>424</v>
      </c>
      <c r="G4" s="12" t="s">
        <v>425</v>
      </c>
      <c r="H4" s="12" t="s">
        <v>424</v>
      </c>
      <c r="I4" s="12" t="s">
        <v>425</v>
      </c>
      <c r="J4" s="12" t="s">
        <v>424</v>
      </c>
      <c r="K4" s="12" t="s">
        <v>425</v>
      </c>
      <c r="L4" s="12" t="s">
        <v>424</v>
      </c>
      <c r="M4" s="7" t="s">
        <v>425</v>
      </c>
      <c r="N4" s="139"/>
      <c r="O4" s="139"/>
    </row>
    <row r="5" spans="1:15" ht="18.75" customHeight="1">
      <c r="A5" s="13" t="s">
        <v>426</v>
      </c>
      <c r="B5" s="477">
        <v>974456</v>
      </c>
      <c r="C5" s="416">
        <v>255287380</v>
      </c>
      <c r="D5" s="416">
        <v>952225</v>
      </c>
      <c r="E5" s="416">
        <v>250046922</v>
      </c>
      <c r="F5" s="69">
        <f>SUM(H5,J5,L5,B29,D29,F29,H29,J29,L29,N29)</f>
        <v>1580866</v>
      </c>
      <c r="G5" s="416">
        <v>417842378</v>
      </c>
      <c r="H5" s="416">
        <v>187561</v>
      </c>
      <c r="I5" s="416">
        <v>21056741</v>
      </c>
      <c r="J5" s="416">
        <v>11833</v>
      </c>
      <c r="K5" s="416">
        <v>5508200</v>
      </c>
      <c r="L5" s="416">
        <v>97850</v>
      </c>
      <c r="M5" s="416">
        <v>31554781</v>
      </c>
      <c r="N5" s="139"/>
      <c r="O5" s="139"/>
    </row>
    <row r="6" spans="1:15" ht="18.75" customHeight="1">
      <c r="A6" s="15" t="s">
        <v>427</v>
      </c>
      <c r="B6" s="478">
        <v>852560</v>
      </c>
      <c r="C6" s="229">
        <v>229598193</v>
      </c>
      <c r="D6" s="229">
        <v>859554</v>
      </c>
      <c r="E6" s="229">
        <v>232152818</v>
      </c>
      <c r="F6" s="67">
        <f aca="true" t="shared" si="0" ref="F6:F24">SUM(H6,J6,L6,B30,D30,F30,H30,J30,L30,N30)</f>
        <v>1655028</v>
      </c>
      <c r="G6" s="229">
        <v>429496932</v>
      </c>
      <c r="H6" s="229">
        <v>188763</v>
      </c>
      <c r="I6" s="229">
        <v>21475130</v>
      </c>
      <c r="J6" s="229">
        <v>12297</v>
      </c>
      <c r="K6" s="229">
        <v>5797200</v>
      </c>
      <c r="L6" s="229">
        <v>83524</v>
      </c>
      <c r="M6" s="229">
        <v>32033456</v>
      </c>
      <c r="N6" s="139"/>
      <c r="O6" s="139"/>
    </row>
    <row r="7" spans="1:15" ht="18.75" customHeight="1">
      <c r="A7" s="15" t="s">
        <v>428</v>
      </c>
      <c r="B7" s="478">
        <v>807924</v>
      </c>
      <c r="C7" s="229">
        <v>195493818</v>
      </c>
      <c r="D7" s="229">
        <v>834296</v>
      </c>
      <c r="E7" s="229">
        <v>201864640</v>
      </c>
      <c r="F7" s="67">
        <f>SUM(H7,J7,L7,B31,D31,F31,H31,J31,L31,N31)</f>
        <v>1455369</v>
      </c>
      <c r="G7" s="229">
        <v>360971187</v>
      </c>
      <c r="H7" s="229">
        <v>97782</v>
      </c>
      <c r="I7" s="229">
        <v>11383140</v>
      </c>
      <c r="J7" s="229">
        <v>12658</v>
      </c>
      <c r="K7" s="229">
        <v>5618400</v>
      </c>
      <c r="L7" s="229">
        <v>84467</v>
      </c>
      <c r="M7" s="229">
        <v>33282373</v>
      </c>
      <c r="N7" s="139"/>
      <c r="O7" s="139"/>
    </row>
    <row r="8" spans="1:15" ht="18.75" customHeight="1">
      <c r="A8" s="15" t="s">
        <v>429</v>
      </c>
      <c r="B8" s="478">
        <v>750273</v>
      </c>
      <c r="C8" s="229">
        <v>212833708</v>
      </c>
      <c r="D8" s="229">
        <v>754806</v>
      </c>
      <c r="E8" s="229">
        <v>213802757</v>
      </c>
      <c r="F8" s="229">
        <v>1263744</v>
      </c>
      <c r="G8" s="229">
        <v>336369206</v>
      </c>
      <c r="H8" s="229">
        <v>88757</v>
      </c>
      <c r="I8" s="229">
        <v>10168443</v>
      </c>
      <c r="J8" s="229">
        <v>12123</v>
      </c>
      <c r="K8" s="229">
        <v>5155600</v>
      </c>
      <c r="L8" s="229">
        <v>78536</v>
      </c>
      <c r="M8" s="229">
        <v>50179061</v>
      </c>
      <c r="N8" s="139"/>
      <c r="O8" s="139"/>
    </row>
    <row r="9" spans="1:15" ht="18.75" customHeight="1">
      <c r="A9" s="479" t="s">
        <v>430</v>
      </c>
      <c r="B9" s="84">
        <f>SUM(B11:B24)</f>
        <v>799573</v>
      </c>
      <c r="C9" s="55">
        <f aca="true" t="shared" si="1" ref="C9:M9">SUM(C11:C24)</f>
        <v>218954431</v>
      </c>
      <c r="D9" s="55">
        <f t="shared" si="1"/>
        <v>798590</v>
      </c>
      <c r="E9" s="55">
        <f t="shared" si="1"/>
        <v>221009041</v>
      </c>
      <c r="F9" s="55">
        <f>SUM(F11:F24)</f>
        <v>1273523</v>
      </c>
      <c r="G9" s="55">
        <f t="shared" si="1"/>
        <v>310147850</v>
      </c>
      <c r="H9" s="55">
        <f t="shared" si="1"/>
        <v>102107</v>
      </c>
      <c r="I9" s="55">
        <f t="shared" si="1"/>
        <v>11715918</v>
      </c>
      <c r="J9" s="55">
        <f t="shared" si="1"/>
        <v>9745</v>
      </c>
      <c r="K9" s="55">
        <f t="shared" si="1"/>
        <v>3696863</v>
      </c>
      <c r="L9" s="55">
        <f t="shared" si="1"/>
        <v>79092</v>
      </c>
      <c r="M9" s="55">
        <f t="shared" si="1"/>
        <v>43572036</v>
      </c>
      <c r="N9" s="87"/>
      <c r="O9" s="87"/>
    </row>
    <row r="10" spans="1:15" ht="18.75" customHeight="1">
      <c r="A10" s="480"/>
      <c r="B10" s="481"/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139"/>
      <c r="O10" s="139"/>
    </row>
    <row r="11" spans="1:15" ht="18.75" customHeight="1">
      <c r="A11" s="482" t="s">
        <v>431</v>
      </c>
      <c r="B11" s="478">
        <v>54815</v>
      </c>
      <c r="C11" s="229">
        <v>16754006</v>
      </c>
      <c r="D11" s="229">
        <v>53860</v>
      </c>
      <c r="E11" s="229">
        <v>16985920</v>
      </c>
      <c r="F11" s="67">
        <f>SUM(H11,J11,L11,B35,D35,F35,H35,J35,L35,N35)</f>
        <v>101091</v>
      </c>
      <c r="G11" s="229">
        <v>25743958</v>
      </c>
      <c r="H11" s="229">
        <v>7895</v>
      </c>
      <c r="I11" s="229">
        <v>906532</v>
      </c>
      <c r="J11" s="229">
        <v>783</v>
      </c>
      <c r="K11" s="229">
        <v>380300</v>
      </c>
      <c r="L11" s="229">
        <v>7029</v>
      </c>
      <c r="M11" s="229">
        <v>3970062</v>
      </c>
      <c r="N11" s="139"/>
      <c r="O11" s="139"/>
    </row>
    <row r="12" spans="1:15" ht="18.75" customHeight="1">
      <c r="A12" s="15" t="s">
        <v>432</v>
      </c>
      <c r="B12" s="478">
        <v>63192</v>
      </c>
      <c r="C12" s="229">
        <v>17838931</v>
      </c>
      <c r="D12" s="229">
        <v>63434</v>
      </c>
      <c r="E12" s="229">
        <v>18043401</v>
      </c>
      <c r="F12" s="67">
        <f t="shared" si="0"/>
        <v>100849</v>
      </c>
      <c r="G12" s="229">
        <v>25539488</v>
      </c>
      <c r="H12" s="229">
        <v>7749</v>
      </c>
      <c r="I12" s="229">
        <v>893302</v>
      </c>
      <c r="J12" s="229">
        <v>727</v>
      </c>
      <c r="K12" s="229">
        <v>390700</v>
      </c>
      <c r="L12" s="229">
        <v>6888</v>
      </c>
      <c r="M12" s="229">
        <v>3544211</v>
      </c>
      <c r="N12" s="139"/>
      <c r="O12" s="139"/>
    </row>
    <row r="13" spans="1:15" ht="18.75" customHeight="1">
      <c r="A13" s="15" t="s">
        <v>433</v>
      </c>
      <c r="B13" s="478">
        <v>71261</v>
      </c>
      <c r="C13" s="229">
        <v>21561312</v>
      </c>
      <c r="D13" s="229">
        <v>72359</v>
      </c>
      <c r="E13" s="229">
        <v>22285440</v>
      </c>
      <c r="F13" s="67">
        <f t="shared" si="0"/>
        <v>99751</v>
      </c>
      <c r="G13" s="229">
        <v>24815360</v>
      </c>
      <c r="H13" s="229">
        <v>8000</v>
      </c>
      <c r="I13" s="229">
        <v>918130</v>
      </c>
      <c r="J13" s="229">
        <v>674</v>
      </c>
      <c r="K13" s="229">
        <v>376500</v>
      </c>
      <c r="L13" s="229">
        <v>5929</v>
      </c>
      <c r="M13" s="229">
        <v>3376141</v>
      </c>
      <c r="N13" s="139"/>
      <c r="O13" s="139"/>
    </row>
    <row r="14" spans="1:15" ht="18.75" customHeight="1">
      <c r="A14" s="15" t="s">
        <v>434</v>
      </c>
      <c r="B14" s="478">
        <v>68670</v>
      </c>
      <c r="C14" s="229">
        <v>21920857</v>
      </c>
      <c r="D14" s="229">
        <v>65001</v>
      </c>
      <c r="E14" s="229">
        <v>19841705</v>
      </c>
      <c r="F14" s="67">
        <f t="shared" si="0"/>
        <v>103420</v>
      </c>
      <c r="G14" s="229">
        <v>26894512</v>
      </c>
      <c r="H14" s="229">
        <v>8192</v>
      </c>
      <c r="I14" s="229">
        <v>940158</v>
      </c>
      <c r="J14" s="229">
        <v>584</v>
      </c>
      <c r="K14" s="229">
        <v>358500</v>
      </c>
      <c r="L14" s="229">
        <v>6694</v>
      </c>
      <c r="M14" s="229">
        <v>4446440</v>
      </c>
      <c r="N14" s="139"/>
      <c r="O14" s="139"/>
    </row>
    <row r="15" spans="1:15" ht="18.75" customHeight="1">
      <c r="A15" s="482"/>
      <c r="B15" s="481"/>
      <c r="C15" s="374"/>
      <c r="D15" s="374"/>
      <c r="E15" s="374"/>
      <c r="F15" s="77"/>
      <c r="G15" s="374"/>
      <c r="H15" s="374"/>
      <c r="I15" s="374"/>
      <c r="J15" s="374"/>
      <c r="K15" s="374"/>
      <c r="L15" s="374"/>
      <c r="M15" s="374"/>
      <c r="N15" s="139"/>
      <c r="O15" s="139"/>
    </row>
    <row r="16" spans="1:15" ht="18.75" customHeight="1">
      <c r="A16" s="15" t="s">
        <v>435</v>
      </c>
      <c r="B16" s="478">
        <v>69478</v>
      </c>
      <c r="C16" s="229">
        <v>18819395</v>
      </c>
      <c r="D16" s="229">
        <v>62629</v>
      </c>
      <c r="E16" s="229">
        <v>18029239</v>
      </c>
      <c r="F16" s="67">
        <f t="shared" si="0"/>
        <v>110269</v>
      </c>
      <c r="G16" s="229">
        <v>27684668</v>
      </c>
      <c r="H16" s="229">
        <v>9371</v>
      </c>
      <c r="I16" s="229">
        <v>1063936</v>
      </c>
      <c r="J16" s="229">
        <v>722</v>
      </c>
      <c r="K16" s="229">
        <v>249700</v>
      </c>
      <c r="L16" s="229">
        <v>7417</v>
      </c>
      <c r="M16" s="229">
        <v>4991276</v>
      </c>
      <c r="N16" s="139"/>
      <c r="O16" s="139"/>
    </row>
    <row r="17" spans="1:15" ht="18.75" customHeight="1">
      <c r="A17" s="15" t="s">
        <v>436</v>
      </c>
      <c r="B17" s="478">
        <v>68760</v>
      </c>
      <c r="C17" s="229">
        <v>17976574</v>
      </c>
      <c r="D17" s="229">
        <v>64131</v>
      </c>
      <c r="E17" s="229">
        <v>17881566</v>
      </c>
      <c r="F17" s="67">
        <f t="shared" si="0"/>
        <v>114898</v>
      </c>
      <c r="G17" s="229">
        <v>27779676</v>
      </c>
      <c r="H17" s="229">
        <v>9200</v>
      </c>
      <c r="I17" s="229">
        <v>1029309</v>
      </c>
      <c r="J17" s="229">
        <v>709</v>
      </c>
      <c r="K17" s="229">
        <v>245850</v>
      </c>
      <c r="L17" s="229">
        <v>7228</v>
      </c>
      <c r="M17" s="229">
        <v>4409028</v>
      </c>
      <c r="N17" s="139"/>
      <c r="O17" s="139"/>
    </row>
    <row r="18" spans="1:15" ht="18.75" customHeight="1">
      <c r="A18" s="15" t="s">
        <v>437</v>
      </c>
      <c r="B18" s="478">
        <v>71710</v>
      </c>
      <c r="C18" s="229">
        <v>18827361</v>
      </c>
      <c r="D18" s="229">
        <v>72494</v>
      </c>
      <c r="E18" s="229">
        <v>19380984</v>
      </c>
      <c r="F18" s="67">
        <f t="shared" si="0"/>
        <v>114114</v>
      </c>
      <c r="G18" s="229">
        <v>27226053</v>
      </c>
      <c r="H18" s="229">
        <v>9056</v>
      </c>
      <c r="I18" s="229">
        <v>1006274</v>
      </c>
      <c r="J18" s="229">
        <v>723</v>
      </c>
      <c r="K18" s="229">
        <v>246900</v>
      </c>
      <c r="L18" s="229">
        <v>6906</v>
      </c>
      <c r="M18" s="229">
        <v>4419374</v>
      </c>
      <c r="N18" s="139"/>
      <c r="O18" s="139"/>
    </row>
    <row r="19" spans="1:15" ht="18.75" customHeight="1">
      <c r="A19" s="15" t="s">
        <v>438</v>
      </c>
      <c r="B19" s="478">
        <v>65451</v>
      </c>
      <c r="C19" s="229">
        <v>16901821</v>
      </c>
      <c r="D19" s="229">
        <v>65827</v>
      </c>
      <c r="E19" s="229">
        <v>18107608</v>
      </c>
      <c r="F19" s="67">
        <f t="shared" si="0"/>
        <v>113738</v>
      </c>
      <c r="G19" s="229">
        <v>26020266</v>
      </c>
      <c r="H19" s="229">
        <v>9002</v>
      </c>
      <c r="I19" s="229">
        <v>1003974</v>
      </c>
      <c r="J19" s="229">
        <v>728</v>
      </c>
      <c r="K19" s="229">
        <v>246550</v>
      </c>
      <c r="L19" s="229">
        <v>6861</v>
      </c>
      <c r="M19" s="229">
        <v>3362245</v>
      </c>
      <c r="N19" s="139"/>
      <c r="O19" s="139"/>
    </row>
    <row r="20" spans="1:15" ht="18.75" customHeight="1">
      <c r="A20" s="482"/>
      <c r="B20" s="481"/>
      <c r="C20" s="374"/>
      <c r="D20" s="374"/>
      <c r="E20" s="374"/>
      <c r="F20" s="77"/>
      <c r="G20" s="374"/>
      <c r="H20" s="374"/>
      <c r="I20" s="374"/>
      <c r="J20" s="374"/>
      <c r="K20" s="374"/>
      <c r="L20" s="374"/>
      <c r="M20" s="374"/>
      <c r="N20" s="139"/>
      <c r="O20" s="139"/>
    </row>
    <row r="21" spans="1:15" ht="18.75" customHeight="1">
      <c r="A21" s="15" t="s">
        <v>439</v>
      </c>
      <c r="B21" s="478">
        <v>61133</v>
      </c>
      <c r="C21" s="229">
        <v>15895144</v>
      </c>
      <c r="D21" s="229">
        <v>66494</v>
      </c>
      <c r="E21" s="229">
        <v>16931774</v>
      </c>
      <c r="F21" s="67">
        <f t="shared" si="0"/>
        <v>108377</v>
      </c>
      <c r="G21" s="229">
        <v>24983636</v>
      </c>
      <c r="H21" s="229">
        <v>8927</v>
      </c>
      <c r="I21" s="229">
        <v>1029779</v>
      </c>
      <c r="J21" s="229">
        <v>998</v>
      </c>
      <c r="K21" s="229">
        <v>292742</v>
      </c>
      <c r="L21" s="229">
        <v>6212</v>
      </c>
      <c r="M21" s="229">
        <v>2891827</v>
      </c>
      <c r="N21" s="139"/>
      <c r="O21" s="139"/>
    </row>
    <row r="22" spans="1:15" ht="18.75" customHeight="1">
      <c r="A22" s="15" t="s">
        <v>440</v>
      </c>
      <c r="B22" s="478">
        <v>68739</v>
      </c>
      <c r="C22" s="229">
        <v>17878732</v>
      </c>
      <c r="D22" s="229">
        <v>72085</v>
      </c>
      <c r="E22" s="229">
        <v>17448752</v>
      </c>
      <c r="F22" s="67">
        <f t="shared" si="0"/>
        <v>105031</v>
      </c>
      <c r="G22" s="229">
        <v>25413616</v>
      </c>
      <c r="H22" s="229">
        <v>8435</v>
      </c>
      <c r="I22" s="229">
        <v>995774</v>
      </c>
      <c r="J22" s="229">
        <v>1056</v>
      </c>
      <c r="K22" s="229">
        <v>304095</v>
      </c>
      <c r="L22" s="229">
        <v>6301</v>
      </c>
      <c r="M22" s="229">
        <v>3219273</v>
      </c>
      <c r="N22" s="139"/>
      <c r="O22" s="139"/>
    </row>
    <row r="23" spans="1:15" ht="18.75" customHeight="1">
      <c r="A23" s="15" t="s">
        <v>441</v>
      </c>
      <c r="B23" s="478">
        <v>66574</v>
      </c>
      <c r="C23" s="229">
        <v>16958059</v>
      </c>
      <c r="D23" s="229">
        <v>70739</v>
      </c>
      <c r="E23" s="229">
        <v>18246320</v>
      </c>
      <c r="F23" s="67">
        <f t="shared" si="0"/>
        <v>100866</v>
      </c>
      <c r="G23" s="229">
        <v>24125355</v>
      </c>
      <c r="H23" s="229">
        <v>8302</v>
      </c>
      <c r="I23" s="229">
        <v>986086</v>
      </c>
      <c r="J23" s="229">
        <v>1039</v>
      </c>
      <c r="K23" s="229">
        <v>304765</v>
      </c>
      <c r="L23" s="229">
        <v>6086</v>
      </c>
      <c r="M23" s="229">
        <v>2782069</v>
      </c>
      <c r="N23" s="139"/>
      <c r="O23" s="139"/>
    </row>
    <row r="24" spans="1:15" ht="18.75" customHeight="1">
      <c r="A24" s="483" t="s">
        <v>442</v>
      </c>
      <c r="B24" s="484">
        <v>69790</v>
      </c>
      <c r="C24" s="230">
        <v>17622239</v>
      </c>
      <c r="D24" s="230">
        <v>69537</v>
      </c>
      <c r="E24" s="230">
        <v>17826332</v>
      </c>
      <c r="F24" s="372">
        <f t="shared" si="0"/>
        <v>101119</v>
      </c>
      <c r="G24" s="230">
        <v>23921262</v>
      </c>
      <c r="H24" s="230">
        <v>7978</v>
      </c>
      <c r="I24" s="230">
        <v>942664</v>
      </c>
      <c r="J24" s="230">
        <v>1002</v>
      </c>
      <c r="K24" s="230">
        <v>300261</v>
      </c>
      <c r="L24" s="230">
        <v>5541</v>
      </c>
      <c r="M24" s="230">
        <v>2160090</v>
      </c>
      <c r="N24" s="139"/>
      <c r="O24" s="139"/>
    </row>
    <row r="25" spans="1:15" ht="18.75" customHeight="1">
      <c r="A25" s="485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139"/>
      <c r="O25" s="139"/>
    </row>
    <row r="26" spans="1:15" ht="18.75" customHeight="1" thickBot="1">
      <c r="A26" s="322" t="s">
        <v>443</v>
      </c>
      <c r="B26" s="322"/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5"/>
    </row>
    <row r="27" spans="1:15" ht="18.75" customHeight="1">
      <c r="A27" s="476" t="s">
        <v>444</v>
      </c>
      <c r="B27" s="133" t="s">
        <v>445</v>
      </c>
      <c r="C27" s="332"/>
      <c r="D27" s="133" t="s">
        <v>446</v>
      </c>
      <c r="E27" s="332"/>
      <c r="F27" s="133" t="s">
        <v>447</v>
      </c>
      <c r="G27" s="332"/>
      <c r="H27" s="133" t="s">
        <v>448</v>
      </c>
      <c r="I27" s="332"/>
      <c r="J27" s="133" t="s">
        <v>449</v>
      </c>
      <c r="K27" s="332"/>
      <c r="L27" s="133" t="s">
        <v>450</v>
      </c>
      <c r="M27" s="332"/>
      <c r="N27" s="487" t="s">
        <v>452</v>
      </c>
      <c r="O27" s="331"/>
    </row>
    <row r="28" spans="1:15" ht="18.75" customHeight="1">
      <c r="A28" s="339"/>
      <c r="B28" s="12" t="s">
        <v>424</v>
      </c>
      <c r="C28" s="12" t="s">
        <v>425</v>
      </c>
      <c r="D28" s="12" t="s">
        <v>424</v>
      </c>
      <c r="E28" s="12" t="s">
        <v>425</v>
      </c>
      <c r="F28" s="12" t="s">
        <v>424</v>
      </c>
      <c r="G28" s="12" t="s">
        <v>425</v>
      </c>
      <c r="H28" s="12" t="s">
        <v>424</v>
      </c>
      <c r="I28" s="12" t="s">
        <v>425</v>
      </c>
      <c r="J28" s="12" t="s">
        <v>424</v>
      </c>
      <c r="K28" s="12" t="s">
        <v>425</v>
      </c>
      <c r="L28" s="12" t="s">
        <v>424</v>
      </c>
      <c r="M28" s="12" t="s">
        <v>425</v>
      </c>
      <c r="N28" s="12" t="s">
        <v>424</v>
      </c>
      <c r="O28" s="7" t="s">
        <v>425</v>
      </c>
    </row>
    <row r="29" spans="1:15" ht="18.75" customHeight="1">
      <c r="A29" s="13" t="s">
        <v>426</v>
      </c>
      <c r="B29" s="477">
        <v>7712</v>
      </c>
      <c r="C29" s="416">
        <v>1270645</v>
      </c>
      <c r="D29" s="416">
        <v>187618</v>
      </c>
      <c r="E29" s="416">
        <v>24932991</v>
      </c>
      <c r="F29" s="416">
        <v>77310</v>
      </c>
      <c r="G29" s="416">
        <v>20314839</v>
      </c>
      <c r="H29" s="416">
        <v>750857</v>
      </c>
      <c r="I29" s="416">
        <v>256049722</v>
      </c>
      <c r="J29" s="416">
        <v>79120</v>
      </c>
      <c r="K29" s="416">
        <v>13429169</v>
      </c>
      <c r="L29" s="416">
        <v>138760</v>
      </c>
      <c r="M29" s="416">
        <v>32071394</v>
      </c>
      <c r="N29" s="416">
        <v>42245</v>
      </c>
      <c r="O29" s="416">
        <v>11653896</v>
      </c>
    </row>
    <row r="30" spans="1:15" ht="18.75" customHeight="1">
      <c r="A30" s="15" t="s">
        <v>427</v>
      </c>
      <c r="B30" s="478">
        <v>5170</v>
      </c>
      <c r="C30" s="229">
        <v>413788</v>
      </c>
      <c r="D30" s="229">
        <v>185723</v>
      </c>
      <c r="E30" s="229">
        <v>21245299</v>
      </c>
      <c r="F30" s="229">
        <v>94665</v>
      </c>
      <c r="G30" s="229">
        <v>28023338</v>
      </c>
      <c r="H30" s="229">
        <v>827294</v>
      </c>
      <c r="I30" s="229">
        <v>260000422</v>
      </c>
      <c r="J30" s="229">
        <v>93399</v>
      </c>
      <c r="K30" s="229">
        <v>18477998</v>
      </c>
      <c r="L30" s="229">
        <v>127211</v>
      </c>
      <c r="M30" s="229">
        <v>30723507</v>
      </c>
      <c r="N30" s="229">
        <v>36982</v>
      </c>
      <c r="O30" s="229">
        <v>11306794</v>
      </c>
    </row>
    <row r="31" spans="1:15" ht="18.75" customHeight="1">
      <c r="A31" s="15" t="s">
        <v>428</v>
      </c>
      <c r="B31" s="478">
        <v>6558</v>
      </c>
      <c r="C31" s="229">
        <v>284415</v>
      </c>
      <c r="D31" s="229">
        <v>226983</v>
      </c>
      <c r="E31" s="229">
        <v>22825282</v>
      </c>
      <c r="F31" s="229">
        <v>79109</v>
      </c>
      <c r="G31" s="229">
        <v>23691917</v>
      </c>
      <c r="H31" s="229">
        <v>697720</v>
      </c>
      <c r="I31" s="229">
        <v>207194095</v>
      </c>
      <c r="J31" s="229">
        <v>111270</v>
      </c>
      <c r="K31" s="229">
        <v>21045198</v>
      </c>
      <c r="L31" s="229">
        <v>99952</v>
      </c>
      <c r="M31" s="229">
        <v>24078991</v>
      </c>
      <c r="N31" s="229">
        <v>38870</v>
      </c>
      <c r="O31" s="229">
        <v>11567376</v>
      </c>
    </row>
    <row r="32" spans="1:15" ht="18.75" customHeight="1">
      <c r="A32" s="15" t="s">
        <v>429</v>
      </c>
      <c r="B32" s="478">
        <v>7029</v>
      </c>
      <c r="C32" s="229">
        <v>346440</v>
      </c>
      <c r="D32" s="229">
        <v>189719</v>
      </c>
      <c r="E32" s="229">
        <v>21965726</v>
      </c>
      <c r="F32" s="229">
        <v>64176</v>
      </c>
      <c r="G32" s="229">
        <v>16100747</v>
      </c>
      <c r="H32" s="229">
        <v>614481</v>
      </c>
      <c r="I32" s="229">
        <v>183677195</v>
      </c>
      <c r="J32" s="229">
        <v>65137</v>
      </c>
      <c r="K32" s="229">
        <v>9714763</v>
      </c>
      <c r="L32" s="229">
        <v>92082</v>
      </c>
      <c r="M32" s="229">
        <v>26124710</v>
      </c>
      <c r="N32" s="229">
        <v>51740</v>
      </c>
      <c r="O32" s="229">
        <v>12936521</v>
      </c>
    </row>
    <row r="33" spans="1:15" ht="18.75" customHeight="1">
      <c r="A33" s="479" t="s">
        <v>430</v>
      </c>
      <c r="B33" s="84">
        <f>SUM(B35:B48)</f>
        <v>7958</v>
      </c>
      <c r="C33" s="55">
        <f aca="true" t="shared" si="2" ref="C33:O33">SUM(C35:C48)</f>
        <v>420796</v>
      </c>
      <c r="D33" s="55">
        <f t="shared" si="2"/>
        <v>188482</v>
      </c>
      <c r="E33" s="55">
        <f t="shared" si="2"/>
        <v>20111350</v>
      </c>
      <c r="F33" s="55">
        <f t="shared" si="2"/>
        <v>57602</v>
      </c>
      <c r="G33" s="55">
        <f t="shared" si="2"/>
        <v>14780816</v>
      </c>
      <c r="H33" s="55">
        <f t="shared" si="2"/>
        <v>603219</v>
      </c>
      <c r="I33" s="55">
        <f t="shared" si="2"/>
        <v>168475454</v>
      </c>
      <c r="J33" s="55">
        <f t="shared" si="2"/>
        <v>74798</v>
      </c>
      <c r="K33" s="55">
        <f t="shared" si="2"/>
        <v>9598200</v>
      </c>
      <c r="L33" s="55">
        <f t="shared" si="2"/>
        <v>96223</v>
      </c>
      <c r="M33" s="55">
        <f t="shared" si="2"/>
        <v>23439731</v>
      </c>
      <c r="N33" s="55">
        <f>SUM(N35:N48)</f>
        <v>54297</v>
      </c>
      <c r="O33" s="55">
        <f t="shared" si="2"/>
        <v>14334686</v>
      </c>
    </row>
    <row r="34" spans="1:15" ht="18.75" customHeight="1">
      <c r="A34" s="480"/>
      <c r="B34" s="481"/>
      <c r="C34" s="374"/>
      <c r="D34" s="374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374"/>
    </row>
    <row r="35" spans="1:15" ht="18.75" customHeight="1">
      <c r="A35" s="482" t="s">
        <v>431</v>
      </c>
      <c r="B35" s="478">
        <v>778</v>
      </c>
      <c r="C35" s="229">
        <v>41336</v>
      </c>
      <c r="D35" s="229">
        <v>15799</v>
      </c>
      <c r="E35" s="229">
        <v>1936946</v>
      </c>
      <c r="F35" s="229">
        <v>5383</v>
      </c>
      <c r="G35" s="229">
        <v>1450084</v>
      </c>
      <c r="H35" s="229">
        <v>48128</v>
      </c>
      <c r="I35" s="229">
        <v>13856476</v>
      </c>
      <c r="J35" s="229">
        <v>4420</v>
      </c>
      <c r="K35" s="229">
        <v>600956</v>
      </c>
      <c r="L35" s="229">
        <v>6077</v>
      </c>
      <c r="M35" s="229">
        <v>1385037</v>
      </c>
      <c r="N35" s="229">
        <v>4799</v>
      </c>
      <c r="O35" s="229">
        <v>1216229</v>
      </c>
    </row>
    <row r="36" spans="1:15" ht="18.75" customHeight="1">
      <c r="A36" s="15" t="s">
        <v>432</v>
      </c>
      <c r="B36" s="478">
        <v>733</v>
      </c>
      <c r="C36" s="229">
        <v>39436</v>
      </c>
      <c r="D36" s="229">
        <v>14828</v>
      </c>
      <c r="E36" s="229">
        <v>1868606</v>
      </c>
      <c r="F36" s="229">
        <v>5453</v>
      </c>
      <c r="G36" s="229">
        <v>1391730</v>
      </c>
      <c r="H36" s="229">
        <v>48982</v>
      </c>
      <c r="I36" s="229">
        <v>14154457</v>
      </c>
      <c r="J36" s="229">
        <v>4554</v>
      </c>
      <c r="K36" s="229">
        <v>606361</v>
      </c>
      <c r="L36" s="229">
        <v>6016</v>
      </c>
      <c r="M36" s="229">
        <v>1413023</v>
      </c>
      <c r="N36" s="229">
        <v>4919</v>
      </c>
      <c r="O36" s="229">
        <v>1237662</v>
      </c>
    </row>
    <row r="37" spans="1:15" ht="18.75" customHeight="1">
      <c r="A37" s="15" t="s">
        <v>433</v>
      </c>
      <c r="B37" s="478">
        <v>677</v>
      </c>
      <c r="C37" s="229">
        <v>35856</v>
      </c>
      <c r="D37" s="229">
        <v>13698</v>
      </c>
      <c r="E37" s="229">
        <v>1708436</v>
      </c>
      <c r="F37" s="229">
        <v>4419</v>
      </c>
      <c r="G37" s="229">
        <v>1174512</v>
      </c>
      <c r="H37" s="229">
        <v>50114</v>
      </c>
      <c r="I37" s="229">
        <v>13706133</v>
      </c>
      <c r="J37" s="229">
        <v>5576</v>
      </c>
      <c r="K37" s="229">
        <v>745665</v>
      </c>
      <c r="L37" s="229">
        <v>5887</v>
      </c>
      <c r="M37" s="229">
        <v>1530888</v>
      </c>
      <c r="N37" s="229">
        <v>4777</v>
      </c>
      <c r="O37" s="229">
        <v>1243099</v>
      </c>
    </row>
    <row r="38" spans="1:15" ht="18.75" customHeight="1">
      <c r="A38" s="15" t="s">
        <v>434</v>
      </c>
      <c r="B38" s="478">
        <v>640</v>
      </c>
      <c r="C38" s="229">
        <v>34456</v>
      </c>
      <c r="D38" s="229">
        <v>12917</v>
      </c>
      <c r="E38" s="229">
        <v>1646769</v>
      </c>
      <c r="F38" s="229">
        <v>4048</v>
      </c>
      <c r="G38" s="229">
        <v>1081669</v>
      </c>
      <c r="H38" s="229">
        <v>53053</v>
      </c>
      <c r="I38" s="229">
        <v>14561983</v>
      </c>
      <c r="J38" s="229">
        <v>6342</v>
      </c>
      <c r="K38" s="229">
        <v>827372</v>
      </c>
      <c r="L38" s="229">
        <v>6281</v>
      </c>
      <c r="M38" s="229">
        <v>1721680</v>
      </c>
      <c r="N38" s="229">
        <v>4669</v>
      </c>
      <c r="O38" s="229">
        <v>1275485</v>
      </c>
    </row>
    <row r="39" spans="1:15" ht="18.75" customHeight="1">
      <c r="A39" s="482"/>
      <c r="B39" s="481"/>
      <c r="C39" s="374"/>
      <c r="D39" s="374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</row>
    <row r="40" spans="1:15" ht="18.75" customHeight="1">
      <c r="A40" s="15" t="s">
        <v>435</v>
      </c>
      <c r="B40" s="478">
        <v>644</v>
      </c>
      <c r="C40" s="229">
        <v>34120</v>
      </c>
      <c r="D40" s="229">
        <v>16163</v>
      </c>
      <c r="E40" s="229">
        <v>1706918</v>
      </c>
      <c r="F40" s="229">
        <v>4770</v>
      </c>
      <c r="G40" s="229">
        <v>1191043</v>
      </c>
      <c r="H40" s="229">
        <v>53024</v>
      </c>
      <c r="I40" s="229">
        <v>14542802</v>
      </c>
      <c r="J40" s="229">
        <v>6225</v>
      </c>
      <c r="K40" s="229">
        <v>791785</v>
      </c>
      <c r="L40" s="229">
        <v>7264</v>
      </c>
      <c r="M40" s="229">
        <v>1927659</v>
      </c>
      <c r="N40" s="229">
        <v>4669</v>
      </c>
      <c r="O40" s="229">
        <v>1185429</v>
      </c>
    </row>
    <row r="41" spans="1:15" ht="18.75" customHeight="1">
      <c r="A41" s="15" t="s">
        <v>436</v>
      </c>
      <c r="B41" s="478">
        <v>727</v>
      </c>
      <c r="C41" s="229">
        <v>39172</v>
      </c>
      <c r="D41" s="229">
        <v>17322</v>
      </c>
      <c r="E41" s="229">
        <v>1710430</v>
      </c>
      <c r="F41" s="229">
        <v>5428</v>
      </c>
      <c r="G41" s="229">
        <v>1326909</v>
      </c>
      <c r="H41" s="229">
        <v>53302</v>
      </c>
      <c r="I41" s="229">
        <v>14376676</v>
      </c>
      <c r="J41" s="229">
        <v>7897</v>
      </c>
      <c r="K41" s="229">
        <v>1190183</v>
      </c>
      <c r="L41" s="229">
        <v>8398</v>
      </c>
      <c r="M41" s="229">
        <v>2195554</v>
      </c>
      <c r="N41" s="229">
        <v>4687</v>
      </c>
      <c r="O41" s="229">
        <v>1254565</v>
      </c>
    </row>
    <row r="42" spans="1:15" ht="18.75" customHeight="1">
      <c r="A42" s="15" t="s">
        <v>437</v>
      </c>
      <c r="B42" s="478">
        <v>696</v>
      </c>
      <c r="C42" s="229">
        <v>36988</v>
      </c>
      <c r="D42" s="229">
        <v>18068</v>
      </c>
      <c r="E42" s="229">
        <v>1683464</v>
      </c>
      <c r="F42" s="229">
        <v>5112</v>
      </c>
      <c r="G42" s="229">
        <v>1259727</v>
      </c>
      <c r="H42" s="229">
        <v>52562</v>
      </c>
      <c r="I42" s="229">
        <v>14048858</v>
      </c>
      <c r="J42" s="229">
        <v>6311</v>
      </c>
      <c r="K42" s="229">
        <v>832493</v>
      </c>
      <c r="L42" s="229">
        <v>10149</v>
      </c>
      <c r="M42" s="229">
        <v>2488855</v>
      </c>
      <c r="N42" s="229">
        <v>4531</v>
      </c>
      <c r="O42" s="229">
        <v>1203120</v>
      </c>
    </row>
    <row r="43" spans="1:15" ht="18.75" customHeight="1">
      <c r="A43" s="15" t="s">
        <v>438</v>
      </c>
      <c r="B43" s="478">
        <v>678</v>
      </c>
      <c r="C43" s="229">
        <v>35764</v>
      </c>
      <c r="D43" s="229">
        <v>17745</v>
      </c>
      <c r="E43" s="229">
        <v>1601846</v>
      </c>
      <c r="F43" s="229">
        <v>4949</v>
      </c>
      <c r="G43" s="229">
        <v>1237569</v>
      </c>
      <c r="H43" s="229">
        <v>51449</v>
      </c>
      <c r="I43" s="229">
        <v>13839290</v>
      </c>
      <c r="J43" s="229">
        <v>6320</v>
      </c>
      <c r="K43" s="229">
        <v>766816</v>
      </c>
      <c r="L43" s="229">
        <v>11333</v>
      </c>
      <c r="M43" s="229">
        <v>2665943</v>
      </c>
      <c r="N43" s="229">
        <v>4673</v>
      </c>
      <c r="O43" s="229">
        <v>1260269</v>
      </c>
    </row>
    <row r="44" spans="1:15" ht="18.75" customHeight="1">
      <c r="A44" s="482"/>
      <c r="B44" s="481"/>
      <c r="C44" s="374"/>
      <c r="D44" s="374"/>
      <c r="E44" s="374"/>
      <c r="F44" s="374"/>
      <c r="G44" s="374"/>
      <c r="H44" s="374"/>
      <c r="I44" s="374"/>
      <c r="J44" s="374"/>
      <c r="K44" s="374"/>
      <c r="L44" s="374"/>
      <c r="M44" s="374"/>
      <c r="N44" s="374"/>
      <c r="O44" s="374"/>
    </row>
    <row r="45" spans="1:15" ht="18.75" customHeight="1">
      <c r="A45" s="15" t="s">
        <v>439</v>
      </c>
      <c r="B45" s="478">
        <v>594</v>
      </c>
      <c r="C45" s="229">
        <v>30952</v>
      </c>
      <c r="D45" s="229">
        <v>16435</v>
      </c>
      <c r="E45" s="229">
        <v>1579933</v>
      </c>
      <c r="F45" s="229">
        <v>4454</v>
      </c>
      <c r="G45" s="229">
        <v>1160022</v>
      </c>
      <c r="H45" s="229">
        <v>48049</v>
      </c>
      <c r="I45" s="229">
        <v>13238635</v>
      </c>
      <c r="J45" s="229">
        <v>6272</v>
      </c>
      <c r="K45" s="229">
        <v>830559</v>
      </c>
      <c r="L45" s="229">
        <v>12119</v>
      </c>
      <c r="M45" s="229">
        <v>2725870</v>
      </c>
      <c r="N45" s="229">
        <v>4317</v>
      </c>
      <c r="O45" s="229">
        <v>1203317</v>
      </c>
    </row>
    <row r="46" spans="1:15" ht="18.75" customHeight="1">
      <c r="A46" s="15" t="s">
        <v>440</v>
      </c>
      <c r="B46" s="478">
        <v>671</v>
      </c>
      <c r="C46" s="229">
        <v>35524</v>
      </c>
      <c r="D46" s="229">
        <v>15520</v>
      </c>
      <c r="E46" s="229">
        <v>1579937</v>
      </c>
      <c r="F46" s="229">
        <v>4315</v>
      </c>
      <c r="G46" s="229">
        <v>1130704</v>
      </c>
      <c r="H46" s="229">
        <v>47031</v>
      </c>
      <c r="I46" s="229">
        <v>13880976</v>
      </c>
      <c r="J46" s="229">
        <v>6965</v>
      </c>
      <c r="K46" s="229">
        <v>780647</v>
      </c>
      <c r="L46" s="229">
        <v>10309</v>
      </c>
      <c r="M46" s="229">
        <v>2309258</v>
      </c>
      <c r="N46" s="229">
        <v>4428</v>
      </c>
      <c r="O46" s="229">
        <v>1177428</v>
      </c>
    </row>
    <row r="47" spans="1:15" ht="18.75" customHeight="1">
      <c r="A47" s="15" t="s">
        <v>441</v>
      </c>
      <c r="B47" s="478">
        <v>577</v>
      </c>
      <c r="C47" s="229">
        <v>29908</v>
      </c>
      <c r="D47" s="229">
        <v>14612</v>
      </c>
      <c r="E47" s="229">
        <v>1534986</v>
      </c>
      <c r="F47" s="229">
        <v>4444</v>
      </c>
      <c r="G47" s="229">
        <v>1122450</v>
      </c>
      <c r="H47" s="229">
        <v>46887</v>
      </c>
      <c r="I47" s="229">
        <v>13820649</v>
      </c>
      <c r="J47" s="229">
        <v>8157</v>
      </c>
      <c r="K47" s="229">
        <v>849294</v>
      </c>
      <c r="L47" s="229">
        <v>6725</v>
      </c>
      <c r="M47" s="229">
        <v>1646966</v>
      </c>
      <c r="N47" s="229">
        <v>4037</v>
      </c>
      <c r="O47" s="229">
        <v>1048182</v>
      </c>
    </row>
    <row r="48" spans="1:15" ht="18.75" customHeight="1">
      <c r="A48" s="483" t="s">
        <v>442</v>
      </c>
      <c r="B48" s="484">
        <v>543</v>
      </c>
      <c r="C48" s="230">
        <v>27284</v>
      </c>
      <c r="D48" s="230">
        <v>15375</v>
      </c>
      <c r="E48" s="230">
        <v>1553079</v>
      </c>
      <c r="F48" s="230">
        <v>4827</v>
      </c>
      <c r="G48" s="230">
        <v>1254397</v>
      </c>
      <c r="H48" s="230">
        <v>50638</v>
      </c>
      <c r="I48" s="230">
        <v>14448519</v>
      </c>
      <c r="J48" s="230">
        <v>5759</v>
      </c>
      <c r="K48" s="230">
        <v>776069</v>
      </c>
      <c r="L48" s="230">
        <v>5665</v>
      </c>
      <c r="M48" s="230">
        <v>1428998</v>
      </c>
      <c r="N48" s="230">
        <v>3791</v>
      </c>
      <c r="O48" s="230">
        <v>1029901</v>
      </c>
    </row>
    <row r="49" spans="1:15" ht="18.75" customHeight="1">
      <c r="A49" s="406" t="s">
        <v>451</v>
      </c>
      <c r="B49" s="486"/>
      <c r="C49" s="486"/>
      <c r="D49" s="486"/>
      <c r="E49" s="486"/>
      <c r="F49" s="486"/>
      <c r="G49" s="486"/>
      <c r="H49" s="486"/>
      <c r="I49" s="486"/>
      <c r="J49" s="486"/>
      <c r="K49" s="486"/>
      <c r="L49" s="486"/>
      <c r="M49" s="486"/>
      <c r="N49" s="486"/>
      <c r="O49" s="486"/>
    </row>
  </sheetData>
  <sheetProtection/>
  <mergeCells count="16">
    <mergeCell ref="L27:M27"/>
    <mergeCell ref="N27:O27"/>
    <mergeCell ref="A27:A28"/>
    <mergeCell ref="B27:C27"/>
    <mergeCell ref="D27:E27"/>
    <mergeCell ref="F27:G27"/>
    <mergeCell ref="H27:I27"/>
    <mergeCell ref="J27:K27"/>
    <mergeCell ref="A1:O1"/>
    <mergeCell ref="A3:A4"/>
    <mergeCell ref="B3:C3"/>
    <mergeCell ref="D3:E3"/>
    <mergeCell ref="F3:G3"/>
    <mergeCell ref="H3:I3"/>
    <mergeCell ref="J3:K3"/>
    <mergeCell ref="L3:M3"/>
  </mergeCells>
  <printOptions horizontalCentered="1" verticalCentered="1"/>
  <pageMargins left="0.5118110236220472" right="0.31496062992125984" top="0.5511811023622047" bottom="0.35433070866141736" header="0" footer="0"/>
  <pageSetup horizontalDpi="600" verticalDpi="6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1">
      <selection activeCell="A1" sqref="A1:L1"/>
    </sheetView>
  </sheetViews>
  <sheetFormatPr defaultColWidth="8.796875" defaultRowHeight="18.75" customHeight="1"/>
  <cols>
    <col min="1" max="17" width="11.8984375" style="0" customWidth="1"/>
    <col min="18" max="18" width="12.5" style="0" customWidth="1"/>
    <col min="19" max="16384" width="11.8984375" style="0" customWidth="1"/>
  </cols>
  <sheetData>
    <row r="1" spans="1:21" ht="18.75" customHeight="1">
      <c r="A1" s="132" t="s">
        <v>453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6"/>
      <c r="O1" s="132" t="s">
        <v>518</v>
      </c>
      <c r="P1" s="132"/>
      <c r="Q1" s="132"/>
      <c r="R1" s="132"/>
      <c r="S1" s="132"/>
      <c r="T1" s="132"/>
      <c r="U1" s="132"/>
    </row>
    <row r="2" spans="1:21" ht="18.75" customHeight="1" thickBo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443" t="s">
        <v>454</v>
      </c>
      <c r="O2" s="398" t="s">
        <v>519</v>
      </c>
      <c r="P2" s="398"/>
      <c r="Q2" s="398"/>
      <c r="R2" s="398"/>
      <c r="S2" s="398"/>
      <c r="T2" s="398"/>
      <c r="U2" s="398"/>
    </row>
    <row r="3" spans="1:21" ht="18.75" customHeight="1" thickBot="1">
      <c r="A3" s="488" t="s">
        <v>455</v>
      </c>
      <c r="B3" s="133" t="s">
        <v>456</v>
      </c>
      <c r="C3" s="331"/>
      <c r="D3" s="332"/>
      <c r="E3" s="378" t="s">
        <v>457</v>
      </c>
      <c r="F3" s="133" t="s">
        <v>458</v>
      </c>
      <c r="G3" s="331"/>
      <c r="H3" s="331"/>
      <c r="I3" s="332"/>
      <c r="J3" s="489" t="s">
        <v>459</v>
      </c>
      <c r="K3" s="328" t="s">
        <v>460</v>
      </c>
      <c r="L3" s="490" t="s">
        <v>461</v>
      </c>
      <c r="O3" s="139"/>
      <c r="P3" s="139"/>
      <c r="Q3" s="139"/>
      <c r="R3" s="139"/>
      <c r="S3" s="139"/>
      <c r="T3" s="139"/>
      <c r="U3" s="139"/>
    </row>
    <row r="4" spans="1:21" ht="18.75" customHeight="1">
      <c r="A4" s="290"/>
      <c r="B4" s="337" t="s">
        <v>152</v>
      </c>
      <c r="C4" s="337" t="s">
        <v>462</v>
      </c>
      <c r="D4" s="337" t="s">
        <v>463</v>
      </c>
      <c r="E4" s="345"/>
      <c r="F4" s="340" t="s">
        <v>152</v>
      </c>
      <c r="G4" s="401"/>
      <c r="H4" s="401"/>
      <c r="I4" s="401"/>
      <c r="J4" s="491"/>
      <c r="K4" s="334"/>
      <c r="L4" s="492"/>
      <c r="O4" s="488" t="s">
        <v>480</v>
      </c>
      <c r="P4" s="378" t="s">
        <v>287</v>
      </c>
      <c r="Q4" s="531" t="s">
        <v>520</v>
      </c>
      <c r="R4" s="133" t="s">
        <v>521</v>
      </c>
      <c r="S4" s="332"/>
      <c r="T4" s="330" t="s">
        <v>522</v>
      </c>
      <c r="U4" s="535" t="s">
        <v>523</v>
      </c>
    </row>
    <row r="5" spans="1:21" ht="18.75" customHeight="1">
      <c r="A5" s="293"/>
      <c r="B5" s="241"/>
      <c r="C5" s="241"/>
      <c r="D5" s="241"/>
      <c r="E5" s="241"/>
      <c r="F5" s="336"/>
      <c r="G5" s="12" t="s">
        <v>464</v>
      </c>
      <c r="H5" s="12" t="s">
        <v>465</v>
      </c>
      <c r="I5" s="12" t="s">
        <v>466</v>
      </c>
      <c r="J5" s="493"/>
      <c r="K5" s="338"/>
      <c r="L5" s="162"/>
      <c r="O5" s="293"/>
      <c r="P5" s="241"/>
      <c r="Q5" s="10" t="s">
        <v>524</v>
      </c>
      <c r="R5" s="12" t="s">
        <v>524</v>
      </c>
      <c r="S5" s="10" t="s">
        <v>525</v>
      </c>
      <c r="T5" s="336"/>
      <c r="U5" s="536"/>
    </row>
    <row r="6" spans="1:21" ht="18.75" customHeight="1">
      <c r="A6" s="13" t="s">
        <v>52</v>
      </c>
      <c r="B6" s="386">
        <f>SUM(C6:D6)</f>
        <v>527748</v>
      </c>
      <c r="C6" s="69">
        <v>174570</v>
      </c>
      <c r="D6" s="69">
        <v>353178</v>
      </c>
      <c r="E6" s="69">
        <v>1105</v>
      </c>
      <c r="F6" s="69">
        <f>SUM(G6:I6)</f>
        <v>7236</v>
      </c>
      <c r="G6" s="494">
        <v>6221</v>
      </c>
      <c r="H6" s="468">
        <v>1015</v>
      </c>
      <c r="I6" s="495" t="s">
        <v>21</v>
      </c>
      <c r="J6" s="416">
        <v>335496</v>
      </c>
      <c r="K6" s="421">
        <v>65969</v>
      </c>
      <c r="L6" s="496">
        <v>354000</v>
      </c>
      <c r="O6" s="13" t="s">
        <v>491</v>
      </c>
      <c r="P6" s="537">
        <f>SUM(Q6:T6)</f>
        <v>343</v>
      </c>
      <c r="Q6" s="225">
        <v>11</v>
      </c>
      <c r="R6" s="225">
        <v>52</v>
      </c>
      <c r="S6" s="225">
        <v>189</v>
      </c>
      <c r="T6" s="225">
        <v>91</v>
      </c>
      <c r="U6" s="225">
        <v>1</v>
      </c>
    </row>
    <row r="7" spans="1:21" ht="18.75" customHeight="1">
      <c r="A7" s="14" t="s">
        <v>53</v>
      </c>
      <c r="B7" s="66">
        <f>SUM(C7:D7)</f>
        <v>507250</v>
      </c>
      <c r="C7" s="67">
        <v>161171</v>
      </c>
      <c r="D7" s="67">
        <v>346079</v>
      </c>
      <c r="E7" s="67">
        <v>1114</v>
      </c>
      <c r="F7" s="67">
        <f>SUM(G7:I7)</f>
        <v>7090</v>
      </c>
      <c r="G7" s="497">
        <v>5905</v>
      </c>
      <c r="H7" s="422">
        <v>1185</v>
      </c>
      <c r="I7" s="422" t="s">
        <v>21</v>
      </c>
      <c r="J7" s="229">
        <v>440850</v>
      </c>
      <c r="K7" s="422">
        <v>53021</v>
      </c>
      <c r="L7" s="471">
        <v>278000</v>
      </c>
      <c r="O7" s="14" t="s">
        <v>492</v>
      </c>
      <c r="P7" s="228">
        <f>SUM(Q7:T7)</f>
        <v>343</v>
      </c>
      <c r="Q7" s="200">
        <v>11</v>
      </c>
      <c r="R7" s="200">
        <v>52</v>
      </c>
      <c r="S7" s="200">
        <v>189</v>
      </c>
      <c r="T7" s="200">
        <v>91</v>
      </c>
      <c r="U7" s="200">
        <v>1</v>
      </c>
    </row>
    <row r="8" spans="1:21" ht="18.75" customHeight="1">
      <c r="A8" s="14" t="s">
        <v>54</v>
      </c>
      <c r="B8" s="66">
        <f>SUM(C8:D8)</f>
        <v>477442</v>
      </c>
      <c r="C8" s="67">
        <v>143863</v>
      </c>
      <c r="D8" s="67">
        <v>333579</v>
      </c>
      <c r="E8" s="67">
        <v>1077</v>
      </c>
      <c r="F8" s="67">
        <f>SUM(G8:I8)</f>
        <v>6950</v>
      </c>
      <c r="G8" s="498">
        <v>5689</v>
      </c>
      <c r="H8" s="422">
        <v>1261</v>
      </c>
      <c r="I8" s="422" t="s">
        <v>21</v>
      </c>
      <c r="J8" s="229">
        <v>545864</v>
      </c>
      <c r="K8" s="229">
        <v>41042</v>
      </c>
      <c r="L8" s="471">
        <v>218000</v>
      </c>
      <c r="O8" s="14" t="s">
        <v>493</v>
      </c>
      <c r="P8" s="228">
        <f>SUM(Q8:T8)</f>
        <v>343</v>
      </c>
      <c r="Q8" s="229">
        <v>11</v>
      </c>
      <c r="R8" s="229">
        <v>52</v>
      </c>
      <c r="S8" s="229">
        <v>189</v>
      </c>
      <c r="T8" s="229">
        <v>91</v>
      </c>
      <c r="U8" s="229">
        <v>1</v>
      </c>
    </row>
    <row r="9" spans="1:21" ht="18.75" customHeight="1">
      <c r="A9" s="14" t="s">
        <v>85</v>
      </c>
      <c r="B9" s="66">
        <f>SUM(C9:D9)</f>
        <v>445037</v>
      </c>
      <c r="C9" s="67">
        <v>127147</v>
      </c>
      <c r="D9" s="67">
        <v>317890</v>
      </c>
      <c r="E9" s="67">
        <v>1059</v>
      </c>
      <c r="F9" s="67">
        <f>SUM(G9:I9)</f>
        <v>6672</v>
      </c>
      <c r="G9" s="498">
        <v>5384</v>
      </c>
      <c r="H9" s="422">
        <v>1143</v>
      </c>
      <c r="I9" s="422">
        <v>145</v>
      </c>
      <c r="J9" s="229">
        <v>621111</v>
      </c>
      <c r="K9" s="229">
        <v>41037</v>
      </c>
      <c r="L9" s="471">
        <v>189000</v>
      </c>
      <c r="O9" s="15" t="s">
        <v>526</v>
      </c>
      <c r="P9" s="228">
        <f>SUM(Q9:T9)</f>
        <v>342</v>
      </c>
      <c r="Q9" s="229">
        <v>11</v>
      </c>
      <c r="R9" s="229">
        <v>51</v>
      </c>
      <c r="S9" s="229">
        <v>190</v>
      </c>
      <c r="T9" s="229">
        <v>90</v>
      </c>
      <c r="U9" s="229">
        <v>1</v>
      </c>
    </row>
    <row r="10" spans="1:21" ht="18.75" customHeight="1">
      <c r="A10" s="499" t="s">
        <v>56</v>
      </c>
      <c r="B10" s="500">
        <f>SUM(C10:D10)</f>
        <v>428951</v>
      </c>
      <c r="C10" s="420">
        <v>116181</v>
      </c>
      <c r="D10" s="420">
        <v>312770</v>
      </c>
      <c r="E10" s="420">
        <v>1025</v>
      </c>
      <c r="F10" s="420">
        <f>SUM(G10:I10)</f>
        <v>6314</v>
      </c>
      <c r="G10" s="420">
        <v>4979</v>
      </c>
      <c r="H10" s="420">
        <v>1102</v>
      </c>
      <c r="I10" s="501">
        <v>233</v>
      </c>
      <c r="J10" s="420">
        <v>690424</v>
      </c>
      <c r="K10" s="420">
        <v>42585</v>
      </c>
      <c r="L10" s="502">
        <v>168000</v>
      </c>
      <c r="O10" s="499" t="s">
        <v>413</v>
      </c>
      <c r="P10" s="538">
        <f>SUM(Q10:T10)</f>
        <v>342</v>
      </c>
      <c r="Q10" s="420">
        <v>11</v>
      </c>
      <c r="R10" s="420">
        <v>51</v>
      </c>
      <c r="S10" s="420">
        <v>190</v>
      </c>
      <c r="T10" s="420">
        <v>90</v>
      </c>
      <c r="U10" s="420">
        <v>1</v>
      </c>
    </row>
    <row r="11" spans="1:21" ht="18.75" customHeight="1">
      <c r="A11" s="139" t="s">
        <v>467</v>
      </c>
      <c r="B11" s="406"/>
      <c r="C11" s="406"/>
      <c r="D11" s="406"/>
      <c r="E11" s="406"/>
      <c r="F11" s="406"/>
      <c r="G11" s="406"/>
      <c r="H11" s="406"/>
      <c r="I11" s="406"/>
      <c r="J11" s="406"/>
      <c r="K11" s="406"/>
      <c r="L11" s="406"/>
      <c r="O11" s="139" t="s">
        <v>517</v>
      </c>
      <c r="P11" s="139"/>
      <c r="Q11" s="139"/>
      <c r="R11" s="139"/>
      <c r="S11" s="139"/>
      <c r="T11" s="139"/>
      <c r="U11" s="139"/>
    </row>
    <row r="12" spans="1:12" ht="18.75" customHeight="1">
      <c r="A12" s="406" t="s">
        <v>468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</row>
    <row r="15" spans="15:21" ht="18.75" customHeight="1">
      <c r="O15" s="132" t="s">
        <v>509</v>
      </c>
      <c r="P15" s="132"/>
      <c r="Q15" s="132"/>
      <c r="R15" s="132"/>
      <c r="S15" s="132"/>
      <c r="T15" s="132"/>
      <c r="U15" s="132"/>
    </row>
    <row r="16" spans="1:21" ht="18.75" customHeight="1">
      <c r="A16" s="132" t="s">
        <v>469</v>
      </c>
      <c r="B16" s="132"/>
      <c r="C16" s="132"/>
      <c r="D16" s="132"/>
      <c r="E16" s="132"/>
      <c r="F16" s="132"/>
      <c r="G16" s="132"/>
      <c r="H16" s="132"/>
      <c r="I16" s="132"/>
      <c r="O16" s="321" t="s">
        <v>527</v>
      </c>
      <c r="P16" s="321"/>
      <c r="Q16" s="321"/>
      <c r="R16" s="321"/>
      <c r="S16" s="321"/>
      <c r="T16" s="321"/>
      <c r="U16" s="321"/>
    </row>
    <row r="17" spans="1:21" ht="18.75" customHeight="1" thickBot="1">
      <c r="A17" s="139"/>
      <c r="B17" s="139"/>
      <c r="D17" s="139"/>
      <c r="F17" s="139"/>
      <c r="I17" s="443" t="s">
        <v>470</v>
      </c>
      <c r="O17" s="139"/>
      <c r="P17" s="398"/>
      <c r="Q17" s="398"/>
      <c r="R17" s="398"/>
      <c r="S17" s="398"/>
      <c r="T17" s="398"/>
      <c r="U17" s="503" t="s">
        <v>528</v>
      </c>
    </row>
    <row r="18" spans="1:21" ht="18.75" customHeight="1">
      <c r="A18" s="488" t="s">
        <v>455</v>
      </c>
      <c r="B18" s="444" t="s">
        <v>78</v>
      </c>
      <c r="C18" s="143"/>
      <c r="D18" s="516" t="s">
        <v>476</v>
      </c>
      <c r="E18" s="143"/>
      <c r="F18" s="444" t="s">
        <v>471</v>
      </c>
      <c r="G18" s="143"/>
      <c r="H18" s="517" t="s">
        <v>477</v>
      </c>
      <c r="I18" s="326"/>
      <c r="O18" s="488" t="s">
        <v>455</v>
      </c>
      <c r="P18" s="378" t="s">
        <v>287</v>
      </c>
      <c r="Q18" s="133" t="s">
        <v>529</v>
      </c>
      <c r="R18" s="332"/>
      <c r="S18" s="378" t="s">
        <v>530</v>
      </c>
      <c r="T18" s="378" t="s">
        <v>531</v>
      </c>
      <c r="U18" s="330" t="s">
        <v>532</v>
      </c>
    </row>
    <row r="19" spans="1:21" ht="18.75" customHeight="1">
      <c r="A19" s="125"/>
      <c r="B19" s="336"/>
      <c r="C19" s="293"/>
      <c r="D19" s="336"/>
      <c r="E19" s="293"/>
      <c r="F19" s="336"/>
      <c r="G19" s="293"/>
      <c r="H19" s="505"/>
      <c r="I19" s="506"/>
      <c r="O19" s="293"/>
      <c r="P19" s="241"/>
      <c r="Q19" s="382" t="s">
        <v>533</v>
      </c>
      <c r="R19" s="382" t="s">
        <v>534</v>
      </c>
      <c r="S19" s="241"/>
      <c r="T19" s="241"/>
      <c r="U19" s="336"/>
    </row>
    <row r="20" spans="1:21" ht="18.75" customHeight="1">
      <c r="A20" s="13" t="s">
        <v>52</v>
      </c>
      <c r="B20" s="508" t="s">
        <v>21</v>
      </c>
      <c r="C20" s="509"/>
      <c r="D20" s="509" t="s">
        <v>21</v>
      </c>
      <c r="E20" s="509"/>
      <c r="F20" s="509" t="s">
        <v>21</v>
      </c>
      <c r="G20" s="509"/>
      <c r="H20" s="509" t="s">
        <v>21</v>
      </c>
      <c r="I20" s="509"/>
      <c r="O20" s="13" t="s">
        <v>52</v>
      </c>
      <c r="P20" s="386">
        <f>SUM(Q20:U20)</f>
        <v>140927</v>
      </c>
      <c r="Q20" s="416">
        <v>78981</v>
      </c>
      <c r="R20" s="416">
        <v>9036</v>
      </c>
      <c r="S20" s="416">
        <v>50210</v>
      </c>
      <c r="T20" s="416">
        <v>2625</v>
      </c>
      <c r="U20" s="225">
        <v>75</v>
      </c>
    </row>
    <row r="21" spans="1:21" ht="18.75" customHeight="1">
      <c r="A21" s="14" t="s">
        <v>53</v>
      </c>
      <c r="B21" s="510" t="s">
        <v>472</v>
      </c>
      <c r="C21" s="511"/>
      <c r="D21" s="511" t="s">
        <v>472</v>
      </c>
      <c r="E21" s="511"/>
      <c r="F21" s="511">
        <v>340</v>
      </c>
      <c r="G21" s="511"/>
      <c r="H21" s="312" t="s">
        <v>21</v>
      </c>
      <c r="I21" s="312"/>
      <c r="O21" s="14" t="s">
        <v>53</v>
      </c>
      <c r="P21" s="66">
        <f>SUM(Q21:U21)</f>
        <v>140457</v>
      </c>
      <c r="Q21" s="229">
        <v>77149</v>
      </c>
      <c r="R21" s="229">
        <v>8826</v>
      </c>
      <c r="S21" s="229">
        <v>52079</v>
      </c>
      <c r="T21" s="229">
        <v>2326</v>
      </c>
      <c r="U21" s="200">
        <v>77</v>
      </c>
    </row>
    <row r="22" spans="1:21" ht="18.75" customHeight="1">
      <c r="A22" s="14" t="s">
        <v>54</v>
      </c>
      <c r="B22" s="510" t="s">
        <v>472</v>
      </c>
      <c r="C22" s="511"/>
      <c r="D22" s="511" t="s">
        <v>472</v>
      </c>
      <c r="E22" s="511"/>
      <c r="F22" s="318">
        <v>1800</v>
      </c>
      <c r="G22" s="318"/>
      <c r="H22" s="312" t="s">
        <v>21</v>
      </c>
      <c r="I22" s="312"/>
      <c r="O22" s="14" t="s">
        <v>54</v>
      </c>
      <c r="P22" s="66">
        <f>SUM(Q22:U22)</f>
        <v>155133</v>
      </c>
      <c r="Q22" s="229">
        <v>82570</v>
      </c>
      <c r="R22" s="229">
        <v>10036</v>
      </c>
      <c r="S22" s="229">
        <v>60027</v>
      </c>
      <c r="T22" s="229">
        <v>2402</v>
      </c>
      <c r="U22" s="229">
        <v>98</v>
      </c>
    </row>
    <row r="23" spans="1:21" ht="18.75" customHeight="1">
      <c r="A23" s="14" t="s">
        <v>85</v>
      </c>
      <c r="B23" s="510" t="s">
        <v>472</v>
      </c>
      <c r="C23" s="511"/>
      <c r="D23" s="511" t="s">
        <v>472</v>
      </c>
      <c r="E23" s="511"/>
      <c r="F23" s="318">
        <v>7564</v>
      </c>
      <c r="G23" s="318"/>
      <c r="H23" s="312" t="s">
        <v>21</v>
      </c>
      <c r="I23" s="312"/>
      <c r="O23" s="15" t="s">
        <v>55</v>
      </c>
      <c r="P23" s="66">
        <f>SUM(Q23:U23)</f>
        <v>157950</v>
      </c>
      <c r="Q23" s="229">
        <v>82017</v>
      </c>
      <c r="R23" s="229">
        <v>9863</v>
      </c>
      <c r="S23" s="229">
        <v>63403</v>
      </c>
      <c r="T23" s="229">
        <v>2567</v>
      </c>
      <c r="U23" s="229">
        <v>100</v>
      </c>
    </row>
    <row r="24" spans="1:21" ht="18.75" customHeight="1">
      <c r="A24" s="499" t="s">
        <v>56</v>
      </c>
      <c r="B24" s="512">
        <f>SUM(D24:F24)</f>
        <v>552575</v>
      </c>
      <c r="C24" s="513"/>
      <c r="D24" s="514">
        <v>537435</v>
      </c>
      <c r="E24" s="514"/>
      <c r="F24" s="515">
        <v>15140</v>
      </c>
      <c r="G24" s="515"/>
      <c r="H24" s="518">
        <v>14289</v>
      </c>
      <c r="I24" s="518"/>
      <c r="O24" s="499" t="s">
        <v>56</v>
      </c>
      <c r="P24" s="500">
        <f>SUM(Q24:U24)</f>
        <v>149714</v>
      </c>
      <c r="Q24" s="539">
        <v>76123</v>
      </c>
      <c r="R24" s="539">
        <v>10083</v>
      </c>
      <c r="S24" s="539">
        <v>61130</v>
      </c>
      <c r="T24" s="539">
        <v>2278</v>
      </c>
      <c r="U24" s="539">
        <v>100</v>
      </c>
    </row>
    <row r="25" spans="1:21" ht="18.75" customHeight="1">
      <c r="A25" s="507" t="s">
        <v>474</v>
      </c>
      <c r="B25" s="406"/>
      <c r="C25" s="406"/>
      <c r="D25" s="401"/>
      <c r="E25" s="401"/>
      <c r="O25" s="139" t="s">
        <v>517</v>
      </c>
      <c r="P25" s="139"/>
      <c r="Q25" s="139"/>
      <c r="R25" s="139"/>
      <c r="S25" s="139"/>
      <c r="T25" s="139"/>
      <c r="U25" s="139"/>
    </row>
    <row r="26" spans="1:5" ht="18.75" customHeight="1">
      <c r="A26" s="507" t="s">
        <v>475</v>
      </c>
      <c r="B26" s="406"/>
      <c r="C26" s="406"/>
      <c r="D26" s="406"/>
      <c r="E26" s="406"/>
    </row>
    <row r="27" spans="1:5" ht="18.75" customHeight="1">
      <c r="A27" s="406" t="s">
        <v>473</v>
      </c>
      <c r="B27" s="406"/>
      <c r="C27" s="406"/>
      <c r="D27" s="406"/>
      <c r="E27" s="406"/>
    </row>
    <row r="29" spans="15:20" ht="18.75" customHeight="1">
      <c r="O29" s="132" t="s">
        <v>509</v>
      </c>
      <c r="P29" s="132"/>
      <c r="Q29" s="132"/>
      <c r="R29" s="132"/>
      <c r="S29" s="132"/>
      <c r="T29" s="132"/>
    </row>
    <row r="30" spans="15:20" ht="18.75" customHeight="1">
      <c r="O30" s="321" t="s">
        <v>536</v>
      </c>
      <c r="P30" s="138"/>
      <c r="Q30" s="138"/>
      <c r="R30" s="138"/>
      <c r="S30" s="138"/>
      <c r="T30" s="138"/>
    </row>
    <row r="31" spans="1:20" ht="18.75" customHeight="1" thickBot="1">
      <c r="A31" s="132" t="s">
        <v>478</v>
      </c>
      <c r="B31" s="132"/>
      <c r="C31" s="132"/>
      <c r="D31" s="132"/>
      <c r="E31" s="132"/>
      <c r="F31" s="132"/>
      <c r="G31" s="132"/>
      <c r="H31" s="132"/>
      <c r="I31" s="132"/>
      <c r="J31" s="132"/>
      <c r="O31" s="139"/>
      <c r="P31" s="398"/>
      <c r="Q31" s="398"/>
      <c r="R31" s="398"/>
      <c r="S31" s="398"/>
      <c r="T31" s="503" t="s">
        <v>528</v>
      </c>
    </row>
    <row r="32" spans="1:20" ht="18.75" customHeight="1">
      <c r="A32" s="398" t="s">
        <v>479</v>
      </c>
      <c r="B32" s="398"/>
      <c r="C32" s="398"/>
      <c r="D32" s="398"/>
      <c r="E32" s="398"/>
      <c r="F32" s="398"/>
      <c r="G32" s="398"/>
      <c r="H32" s="398"/>
      <c r="I32" s="398"/>
      <c r="J32" s="398"/>
      <c r="O32" s="544" t="s">
        <v>480</v>
      </c>
      <c r="P32" s="133" t="s">
        <v>537</v>
      </c>
      <c r="Q32" s="98"/>
      <c r="R32" s="226"/>
      <c r="S32" s="378" t="s">
        <v>538</v>
      </c>
      <c r="T32" s="330" t="s">
        <v>539</v>
      </c>
    </row>
    <row r="33" spans="1:20" ht="18.75" customHeight="1" thickBot="1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O33" s="150"/>
      <c r="P33" s="337" t="s">
        <v>513</v>
      </c>
      <c r="Q33" s="337" t="s">
        <v>540</v>
      </c>
      <c r="R33" s="541" t="s">
        <v>541</v>
      </c>
      <c r="S33" s="542"/>
      <c r="T33" s="543"/>
    </row>
    <row r="34" spans="1:20" ht="18.75" customHeight="1">
      <c r="A34" s="488" t="s">
        <v>480</v>
      </c>
      <c r="B34" s="133" t="s">
        <v>481</v>
      </c>
      <c r="C34" s="331"/>
      <c r="D34" s="331"/>
      <c r="E34" s="331"/>
      <c r="F34" s="331"/>
      <c r="G34" s="332"/>
      <c r="H34" s="133" t="s">
        <v>482</v>
      </c>
      <c r="I34" s="98"/>
      <c r="J34" s="98"/>
      <c r="O34" s="108"/>
      <c r="P34" s="412"/>
      <c r="Q34" s="412"/>
      <c r="R34" s="428" t="s">
        <v>542</v>
      </c>
      <c r="S34" s="412"/>
      <c r="T34" s="413"/>
    </row>
    <row r="35" spans="1:20" ht="18.75" customHeight="1">
      <c r="A35" s="290"/>
      <c r="B35" s="337" t="s">
        <v>287</v>
      </c>
      <c r="C35" s="102" t="s">
        <v>483</v>
      </c>
      <c r="D35" s="119"/>
      <c r="E35" s="119"/>
      <c r="F35" s="103"/>
      <c r="G35" s="337" t="s">
        <v>484</v>
      </c>
      <c r="H35" s="337" t="s">
        <v>287</v>
      </c>
      <c r="I35" s="342" t="s">
        <v>485</v>
      </c>
      <c r="J35" s="343" t="s">
        <v>486</v>
      </c>
      <c r="O35" s="540" t="s">
        <v>547</v>
      </c>
      <c r="P35" s="386">
        <f>SUM(Q35:R35)</f>
        <v>4804</v>
      </c>
      <c r="Q35" s="416">
        <v>1962</v>
      </c>
      <c r="R35" s="416">
        <v>2842</v>
      </c>
      <c r="S35" s="416">
        <v>42829</v>
      </c>
      <c r="T35" s="225">
        <v>386</v>
      </c>
    </row>
    <row r="36" spans="1:20" ht="18.75" customHeight="1">
      <c r="A36" s="293"/>
      <c r="B36" s="412"/>
      <c r="C36" s="519" t="s">
        <v>487</v>
      </c>
      <c r="D36" s="520" t="s">
        <v>488</v>
      </c>
      <c r="E36" s="382" t="s">
        <v>489</v>
      </c>
      <c r="F36" s="382" t="s">
        <v>490</v>
      </c>
      <c r="G36" s="241"/>
      <c r="H36" s="241"/>
      <c r="I36" s="348"/>
      <c r="J36" s="338"/>
      <c r="O36" s="532" t="s">
        <v>53</v>
      </c>
      <c r="P36" s="66">
        <f>SUM(Q36:R36)</f>
        <v>5144</v>
      </c>
      <c r="Q36" s="229">
        <v>1965</v>
      </c>
      <c r="R36" s="229">
        <v>3179</v>
      </c>
      <c r="S36" s="229">
        <v>42970</v>
      </c>
      <c r="T36" s="200">
        <v>308</v>
      </c>
    </row>
    <row r="37" spans="1:20" ht="18.75" customHeight="1">
      <c r="A37" s="13" t="s">
        <v>491</v>
      </c>
      <c r="B37" s="521">
        <f>SUM(C37:G37)</f>
        <v>2</v>
      </c>
      <c r="C37" s="71">
        <v>2</v>
      </c>
      <c r="D37" s="522" t="s">
        <v>21</v>
      </c>
      <c r="E37" s="523" t="s">
        <v>21</v>
      </c>
      <c r="F37" s="523" t="s">
        <v>21</v>
      </c>
      <c r="G37" s="523" t="s">
        <v>21</v>
      </c>
      <c r="H37" s="69">
        <f>SUM(I37:J37)</f>
        <v>4357</v>
      </c>
      <c r="I37" s="416">
        <v>4357</v>
      </c>
      <c r="J37" s="495" t="s">
        <v>21</v>
      </c>
      <c r="O37" s="532" t="s">
        <v>54</v>
      </c>
      <c r="P37" s="66">
        <f>SUM(Q37:R37)</f>
        <v>6262</v>
      </c>
      <c r="Q37" s="229">
        <v>2373</v>
      </c>
      <c r="R37" s="229">
        <v>3889</v>
      </c>
      <c r="S37" s="229">
        <v>42414</v>
      </c>
      <c r="T37" s="229">
        <v>946</v>
      </c>
    </row>
    <row r="38" spans="1:20" ht="18.75" customHeight="1">
      <c r="A38" s="14" t="s">
        <v>492</v>
      </c>
      <c r="B38" s="524">
        <f>SUM(C38:G38)</f>
        <v>2</v>
      </c>
      <c r="C38" s="74">
        <v>2</v>
      </c>
      <c r="D38" s="525" t="s">
        <v>21</v>
      </c>
      <c r="E38" s="203" t="s">
        <v>21</v>
      </c>
      <c r="F38" s="203" t="s">
        <v>21</v>
      </c>
      <c r="G38" s="203" t="s">
        <v>21</v>
      </c>
      <c r="H38" s="67">
        <f>SUM(I38:J38)</f>
        <v>4384</v>
      </c>
      <c r="I38" s="229">
        <v>4384</v>
      </c>
      <c r="J38" s="503" t="s">
        <v>21</v>
      </c>
      <c r="O38" s="533" t="s">
        <v>85</v>
      </c>
      <c r="P38" s="66">
        <f>SUM(Q38:R38)</f>
        <v>6147</v>
      </c>
      <c r="Q38" s="229">
        <v>1527</v>
      </c>
      <c r="R38" s="229">
        <v>4620</v>
      </c>
      <c r="S38" s="229">
        <v>43175</v>
      </c>
      <c r="T38" s="229">
        <v>576</v>
      </c>
    </row>
    <row r="39" spans="1:20" ht="18.75" customHeight="1">
      <c r="A39" s="14" t="s">
        <v>493</v>
      </c>
      <c r="B39" s="524">
        <f>SUM(C39:G39)</f>
        <v>2</v>
      </c>
      <c r="C39" s="74">
        <v>2</v>
      </c>
      <c r="D39" s="525" t="s">
        <v>21</v>
      </c>
      <c r="E39" s="203" t="s">
        <v>21</v>
      </c>
      <c r="F39" s="203" t="s">
        <v>21</v>
      </c>
      <c r="G39" s="203" t="s">
        <v>21</v>
      </c>
      <c r="H39" s="67">
        <f>SUM(I39:J39)</f>
        <v>4520</v>
      </c>
      <c r="I39" s="229">
        <v>4520</v>
      </c>
      <c r="J39" s="503" t="s">
        <v>21</v>
      </c>
      <c r="O39" s="534" t="s">
        <v>56</v>
      </c>
      <c r="P39" s="500">
        <f>SUM(Q39:R39)</f>
        <v>5181</v>
      </c>
      <c r="Q39" s="420">
        <v>1274</v>
      </c>
      <c r="R39" s="420">
        <v>3907</v>
      </c>
      <c r="S39" s="420">
        <v>41116</v>
      </c>
      <c r="T39" s="420">
        <v>389</v>
      </c>
    </row>
    <row r="40" spans="1:20" ht="18.75" customHeight="1">
      <c r="A40" s="14" t="s">
        <v>412</v>
      </c>
      <c r="B40" s="524">
        <f>SUM(C40:G40)</f>
        <v>2</v>
      </c>
      <c r="C40" s="74">
        <v>2</v>
      </c>
      <c r="D40" s="525" t="s">
        <v>21</v>
      </c>
      <c r="E40" s="203" t="s">
        <v>21</v>
      </c>
      <c r="F40" s="203" t="s">
        <v>21</v>
      </c>
      <c r="G40" s="203" t="s">
        <v>21</v>
      </c>
      <c r="H40" s="67">
        <f>SUM(I40:J40)</f>
        <v>4565</v>
      </c>
      <c r="I40" s="229">
        <v>4565</v>
      </c>
      <c r="J40" s="503" t="s">
        <v>21</v>
      </c>
      <c r="O40" s="139" t="s">
        <v>543</v>
      </c>
      <c r="P40" s="139"/>
      <c r="Q40" s="139"/>
      <c r="R40" s="139"/>
      <c r="S40" s="139"/>
      <c r="T40" s="139"/>
    </row>
    <row r="41" spans="1:20" ht="18.75" customHeight="1">
      <c r="A41" s="499" t="s">
        <v>413</v>
      </c>
      <c r="B41" s="526">
        <f>SUM(C41:G41)</f>
        <v>2</v>
      </c>
      <c r="C41" s="527">
        <v>2</v>
      </c>
      <c r="D41" s="501" t="s">
        <v>21</v>
      </c>
      <c r="E41" s="501" t="s">
        <v>21</v>
      </c>
      <c r="F41" s="501" t="s">
        <v>21</v>
      </c>
      <c r="G41" s="501" t="s">
        <v>21</v>
      </c>
      <c r="H41" s="420">
        <f>SUM(I41:J41)</f>
        <v>4565</v>
      </c>
      <c r="I41" s="420">
        <v>4565</v>
      </c>
      <c r="J41" s="501" t="s">
        <v>21</v>
      </c>
      <c r="O41" s="507" t="s">
        <v>544</v>
      </c>
      <c r="P41" s="139"/>
      <c r="Q41" s="139"/>
      <c r="R41" s="139"/>
      <c r="S41" s="139"/>
      <c r="T41" s="139"/>
    </row>
    <row r="42" spans="1:20" ht="18.75" customHeight="1">
      <c r="A42" s="139" t="s">
        <v>494</v>
      </c>
      <c r="B42" s="406"/>
      <c r="C42" s="406"/>
      <c r="D42" s="406"/>
      <c r="E42" s="406"/>
      <c r="F42" s="406"/>
      <c r="G42" s="406"/>
      <c r="H42" s="406"/>
      <c r="I42" s="406"/>
      <c r="J42" s="406"/>
      <c r="O42" s="507" t="s">
        <v>545</v>
      </c>
      <c r="P42" s="139"/>
      <c r="Q42" s="139"/>
      <c r="R42" s="139"/>
      <c r="S42" s="139"/>
      <c r="T42" s="139"/>
    </row>
    <row r="43" spans="15:20" ht="18.75" customHeight="1">
      <c r="O43" s="507" t="s">
        <v>546</v>
      </c>
      <c r="P43" s="139"/>
      <c r="Q43" s="139"/>
      <c r="R43" s="139"/>
      <c r="S43" s="139"/>
      <c r="T43" s="139"/>
    </row>
    <row r="44" spans="15:20" ht="18.75" customHeight="1">
      <c r="O44" s="139" t="s">
        <v>517</v>
      </c>
      <c r="P44" s="139"/>
      <c r="Q44" s="139"/>
      <c r="R44" s="139"/>
      <c r="S44" s="139"/>
      <c r="T44" s="1"/>
    </row>
    <row r="46" spans="1:11" ht="18.75" customHeight="1">
      <c r="A46" s="132" t="s">
        <v>495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</row>
    <row r="47" spans="1:11" ht="18.75" customHeight="1">
      <c r="A47" s="321" t="s">
        <v>496</v>
      </c>
      <c r="B47" s="321"/>
      <c r="C47" s="321"/>
      <c r="D47" s="321"/>
      <c r="E47" s="321"/>
      <c r="F47" s="321"/>
      <c r="G47" s="321"/>
      <c r="H47" s="321"/>
      <c r="I47" s="321"/>
      <c r="J47" s="321"/>
      <c r="K47" s="321"/>
    </row>
    <row r="48" spans="1:19" ht="18.75" customHeight="1" thickBot="1">
      <c r="A48" s="139"/>
      <c r="B48" s="398"/>
      <c r="C48" s="398"/>
      <c r="D48" s="398"/>
      <c r="E48" s="398"/>
      <c r="F48" s="398"/>
      <c r="G48" s="398"/>
      <c r="H48" s="398"/>
      <c r="I48" s="398"/>
      <c r="J48" s="398"/>
      <c r="K48" s="398"/>
      <c r="O48" s="132" t="s">
        <v>510</v>
      </c>
      <c r="P48" s="132"/>
      <c r="Q48" s="132"/>
      <c r="R48" s="132"/>
      <c r="S48" s="132"/>
    </row>
    <row r="49" spans="1:19" ht="18.75" customHeight="1">
      <c r="A49" s="488" t="s">
        <v>455</v>
      </c>
      <c r="B49" s="133" t="s">
        <v>497</v>
      </c>
      <c r="C49" s="331"/>
      <c r="D49" s="331"/>
      <c r="E49" s="331"/>
      <c r="F49" s="331"/>
      <c r="G49" s="332"/>
      <c r="H49" s="133" t="s">
        <v>498</v>
      </c>
      <c r="I49" s="331"/>
      <c r="J49" s="331"/>
      <c r="K49" s="331"/>
      <c r="O49" s="321" t="s">
        <v>511</v>
      </c>
      <c r="P49" s="138"/>
      <c r="Q49" s="138"/>
      <c r="R49" s="138"/>
      <c r="S49" s="138"/>
    </row>
    <row r="50" spans="1:19" ht="18.75" customHeight="1" thickBot="1">
      <c r="A50" s="290"/>
      <c r="B50" s="102" t="s">
        <v>499</v>
      </c>
      <c r="C50" s="119"/>
      <c r="D50" s="119"/>
      <c r="E50" s="119"/>
      <c r="F50" s="103"/>
      <c r="G50" s="337" t="s">
        <v>500</v>
      </c>
      <c r="H50" s="402" t="s">
        <v>499</v>
      </c>
      <c r="I50" s="402"/>
      <c r="J50" s="402"/>
      <c r="K50" s="504"/>
      <c r="O50" s="139"/>
      <c r="P50" s="139"/>
      <c r="Q50" s="139"/>
      <c r="R50" s="139"/>
      <c r="S50" s="503" t="s">
        <v>512</v>
      </c>
    </row>
    <row r="51" spans="1:19" ht="18.75" customHeight="1">
      <c r="A51" s="290"/>
      <c r="B51" s="337" t="s">
        <v>287</v>
      </c>
      <c r="C51" s="342" t="s">
        <v>501</v>
      </c>
      <c r="D51" s="337" t="s">
        <v>502</v>
      </c>
      <c r="E51" s="337" t="s">
        <v>503</v>
      </c>
      <c r="F51" s="337" t="s">
        <v>504</v>
      </c>
      <c r="G51" s="345"/>
      <c r="H51" s="337" t="s">
        <v>287</v>
      </c>
      <c r="I51" s="528" t="s">
        <v>505</v>
      </c>
      <c r="J51" s="374" t="s">
        <v>506</v>
      </c>
      <c r="K51" s="481" t="s">
        <v>500</v>
      </c>
      <c r="O51" s="64" t="s">
        <v>314</v>
      </c>
      <c r="P51" s="227" t="s">
        <v>513</v>
      </c>
      <c r="Q51" s="531" t="s">
        <v>514</v>
      </c>
      <c r="R51" s="531" t="s">
        <v>515</v>
      </c>
      <c r="S51" s="63" t="s">
        <v>516</v>
      </c>
    </row>
    <row r="52" spans="1:19" ht="18.75" customHeight="1">
      <c r="A52" s="293"/>
      <c r="B52" s="529"/>
      <c r="C52" s="348"/>
      <c r="D52" s="241"/>
      <c r="E52" s="241"/>
      <c r="F52" s="241"/>
      <c r="G52" s="241"/>
      <c r="H52" s="241"/>
      <c r="I52" s="11" t="s">
        <v>507</v>
      </c>
      <c r="J52" s="10" t="s">
        <v>508</v>
      </c>
      <c r="K52" s="530"/>
      <c r="O52" s="540" t="s">
        <v>535</v>
      </c>
      <c r="P52" s="386">
        <f>SUM(Q52:S52)</f>
        <v>2341</v>
      </c>
      <c r="Q52" s="416">
        <v>2168</v>
      </c>
      <c r="R52" s="225">
        <v>141</v>
      </c>
      <c r="S52" s="225">
        <v>32</v>
      </c>
    </row>
    <row r="53" spans="1:19" ht="18.75" customHeight="1">
      <c r="A53" s="13" t="s">
        <v>52</v>
      </c>
      <c r="B53" s="521">
        <f>SUM(C53:F53)</f>
        <v>480</v>
      </c>
      <c r="C53" s="71">
        <v>164</v>
      </c>
      <c r="D53" s="71">
        <v>300</v>
      </c>
      <c r="E53" s="71">
        <v>11</v>
      </c>
      <c r="F53" s="71">
        <v>5</v>
      </c>
      <c r="G53" s="69">
        <v>79863</v>
      </c>
      <c r="H53" s="71">
        <f>SUM(I53:J53)</f>
        <v>842</v>
      </c>
      <c r="I53" s="373">
        <v>148</v>
      </c>
      <c r="J53" s="373">
        <v>694</v>
      </c>
      <c r="K53" s="416">
        <v>91526</v>
      </c>
      <c r="O53" s="532" t="s">
        <v>492</v>
      </c>
      <c r="P53" s="66">
        <f>SUM(Q53:S53)</f>
        <v>2074</v>
      </c>
      <c r="Q53" s="229">
        <v>1910</v>
      </c>
      <c r="R53" s="200">
        <v>142</v>
      </c>
      <c r="S53" s="200">
        <v>22</v>
      </c>
    </row>
    <row r="54" spans="1:19" ht="18.75" customHeight="1">
      <c r="A54" s="14" t="s">
        <v>53</v>
      </c>
      <c r="B54" s="524">
        <f>SUM(C54:F54)</f>
        <v>482</v>
      </c>
      <c r="C54" s="74">
        <v>155</v>
      </c>
      <c r="D54" s="74">
        <v>310</v>
      </c>
      <c r="E54" s="74">
        <v>11</v>
      </c>
      <c r="F54" s="74">
        <v>6</v>
      </c>
      <c r="G54" s="67">
        <v>81728</v>
      </c>
      <c r="H54" s="74">
        <f>SUM(I54:J54)</f>
        <v>864</v>
      </c>
      <c r="I54" s="401">
        <v>148</v>
      </c>
      <c r="J54" s="401">
        <v>716</v>
      </c>
      <c r="K54" s="229">
        <v>98702</v>
      </c>
      <c r="O54" s="532" t="s">
        <v>493</v>
      </c>
      <c r="P54" s="66">
        <f>SUM(Q54:S54)</f>
        <v>2329</v>
      </c>
      <c r="Q54" s="229">
        <v>2080</v>
      </c>
      <c r="R54" s="200">
        <v>234</v>
      </c>
      <c r="S54" s="200">
        <v>15</v>
      </c>
    </row>
    <row r="55" spans="1:19" ht="18.75" customHeight="1">
      <c r="A55" s="14" t="s">
        <v>54</v>
      </c>
      <c r="B55" s="524">
        <f>SUM(C55:F55)</f>
        <v>470</v>
      </c>
      <c r="C55" s="74">
        <v>166</v>
      </c>
      <c r="D55" s="74">
        <v>289</v>
      </c>
      <c r="E55" s="74">
        <v>10</v>
      </c>
      <c r="F55" s="74">
        <v>5</v>
      </c>
      <c r="G55" s="67">
        <v>86834</v>
      </c>
      <c r="H55" s="74">
        <f>SUM(I55:J55)</f>
        <v>859</v>
      </c>
      <c r="I55" s="401">
        <v>148</v>
      </c>
      <c r="J55" s="401">
        <v>711</v>
      </c>
      <c r="K55" s="229">
        <v>104610</v>
      </c>
      <c r="O55" s="533" t="s">
        <v>412</v>
      </c>
      <c r="P55" s="66">
        <f>SUM(Q55:S55)</f>
        <v>2293</v>
      </c>
      <c r="Q55" s="229">
        <v>1978</v>
      </c>
      <c r="R55" s="401">
        <v>291</v>
      </c>
      <c r="S55" s="401">
        <v>24</v>
      </c>
    </row>
    <row r="56" spans="1:19" ht="18.75" customHeight="1">
      <c r="A56" s="14" t="s">
        <v>85</v>
      </c>
      <c r="B56" s="524">
        <f>SUM(C56:F56)</f>
        <v>474</v>
      </c>
      <c r="C56" s="74">
        <v>169</v>
      </c>
      <c r="D56" s="74">
        <v>290</v>
      </c>
      <c r="E56" s="74">
        <v>10</v>
      </c>
      <c r="F56" s="74">
        <v>5</v>
      </c>
      <c r="G56" s="67">
        <v>86912</v>
      </c>
      <c r="H56" s="74">
        <f>SUM(I56:J56)</f>
        <v>863</v>
      </c>
      <c r="I56" s="401">
        <v>148</v>
      </c>
      <c r="J56" s="401">
        <v>715</v>
      </c>
      <c r="K56" s="229">
        <v>105921</v>
      </c>
      <c r="O56" s="534" t="s">
        <v>413</v>
      </c>
      <c r="P56" s="500">
        <f>SUM(Q56:S56)</f>
        <v>2289</v>
      </c>
      <c r="Q56" s="420">
        <v>1940</v>
      </c>
      <c r="R56" s="420">
        <v>314</v>
      </c>
      <c r="S56" s="420">
        <v>35</v>
      </c>
    </row>
    <row r="57" spans="1:19" ht="18.75" customHeight="1">
      <c r="A57" s="499" t="s">
        <v>56</v>
      </c>
      <c r="B57" s="526">
        <f>SUM(C57:F57)</f>
        <v>473</v>
      </c>
      <c r="C57" s="527">
        <v>169</v>
      </c>
      <c r="D57" s="527">
        <v>289</v>
      </c>
      <c r="E57" s="527">
        <v>10</v>
      </c>
      <c r="F57" s="527">
        <v>5</v>
      </c>
      <c r="G57" s="420">
        <v>86894</v>
      </c>
      <c r="H57" s="527">
        <f>SUM(I57:J57)</f>
        <v>867</v>
      </c>
      <c r="I57" s="527">
        <v>148</v>
      </c>
      <c r="J57" s="527">
        <v>719</v>
      </c>
      <c r="K57" s="420">
        <v>120282</v>
      </c>
      <c r="O57" s="139" t="s">
        <v>517</v>
      </c>
      <c r="P57" s="139"/>
      <c r="Q57" s="139"/>
      <c r="R57" s="139"/>
      <c r="S57" s="139"/>
    </row>
    <row r="58" spans="1:11" ht="18.75" customHeight="1">
      <c r="A58" s="139" t="s">
        <v>494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</row>
  </sheetData>
  <sheetProtection/>
  <mergeCells count="85">
    <mergeCell ref="O29:T29"/>
    <mergeCell ref="O30:T30"/>
    <mergeCell ref="O32:O34"/>
    <mergeCell ref="P32:R32"/>
    <mergeCell ref="S32:S34"/>
    <mergeCell ref="T32:T34"/>
    <mergeCell ref="P33:P34"/>
    <mergeCell ref="Q33:Q34"/>
    <mergeCell ref="O15:U15"/>
    <mergeCell ref="O16:U16"/>
    <mergeCell ref="O18:O19"/>
    <mergeCell ref="P18:P19"/>
    <mergeCell ref="Q18:R18"/>
    <mergeCell ref="S18:S19"/>
    <mergeCell ref="T18:T19"/>
    <mergeCell ref="U18:U19"/>
    <mergeCell ref="O1:U1"/>
    <mergeCell ref="O4:O5"/>
    <mergeCell ref="P4:P5"/>
    <mergeCell ref="R4:S4"/>
    <mergeCell ref="T4:T5"/>
    <mergeCell ref="U4:U5"/>
    <mergeCell ref="C51:C52"/>
    <mergeCell ref="D51:D52"/>
    <mergeCell ref="E51:E52"/>
    <mergeCell ref="F51:F52"/>
    <mergeCell ref="H51:H52"/>
    <mergeCell ref="O48:S48"/>
    <mergeCell ref="O49:S49"/>
    <mergeCell ref="I35:I36"/>
    <mergeCell ref="J35:J36"/>
    <mergeCell ref="A46:K46"/>
    <mergeCell ref="A47:K47"/>
    <mergeCell ref="A49:A52"/>
    <mergeCell ref="B49:G49"/>
    <mergeCell ref="H49:K49"/>
    <mergeCell ref="B50:F50"/>
    <mergeCell ref="G50:G52"/>
    <mergeCell ref="B51:B52"/>
    <mergeCell ref="H23:I23"/>
    <mergeCell ref="H24:I24"/>
    <mergeCell ref="A31:J31"/>
    <mergeCell ref="A34:A36"/>
    <mergeCell ref="B34:G34"/>
    <mergeCell ref="H34:J34"/>
    <mergeCell ref="B35:B36"/>
    <mergeCell ref="C35:F35"/>
    <mergeCell ref="G35:G36"/>
    <mergeCell ref="H35:H36"/>
    <mergeCell ref="B24:C24"/>
    <mergeCell ref="A16:I16"/>
    <mergeCell ref="D20:E20"/>
    <mergeCell ref="D21:E21"/>
    <mergeCell ref="D22:E22"/>
    <mergeCell ref="D23:E23"/>
    <mergeCell ref="D24:E24"/>
    <mergeCell ref="F20:G20"/>
    <mergeCell ref="F21:G21"/>
    <mergeCell ref="F22:G22"/>
    <mergeCell ref="F18:G19"/>
    <mergeCell ref="H18:I19"/>
    <mergeCell ref="B20:C20"/>
    <mergeCell ref="B21:C21"/>
    <mergeCell ref="B22:C22"/>
    <mergeCell ref="B23:C23"/>
    <mergeCell ref="F23:G23"/>
    <mergeCell ref="H20:I20"/>
    <mergeCell ref="H21:I21"/>
    <mergeCell ref="H22:I22"/>
    <mergeCell ref="D4:D5"/>
    <mergeCell ref="F4:F5"/>
    <mergeCell ref="A18:A19"/>
    <mergeCell ref="B18:C19"/>
    <mergeCell ref="D18:E19"/>
    <mergeCell ref="F24:G24"/>
    <mergeCell ref="A1:L1"/>
    <mergeCell ref="A3:A5"/>
    <mergeCell ref="B3:D3"/>
    <mergeCell ref="E3:E5"/>
    <mergeCell ref="F3:I3"/>
    <mergeCell ref="J3:J5"/>
    <mergeCell ref="K3:K5"/>
    <mergeCell ref="L3:L5"/>
    <mergeCell ref="B4:B5"/>
    <mergeCell ref="C4:C5"/>
  </mergeCells>
  <printOptions horizontalCentered="1" verticalCentered="1"/>
  <pageMargins left="0.5118110236220472" right="0.31496062992125984" top="0.5511811023622047" bottom="0.35433070866141736" header="0" footer="0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石川県統計課</dc:creator>
  <cp:keywords/>
  <dc:description/>
  <cp:lastModifiedBy>yutaka-k</cp:lastModifiedBy>
  <cp:lastPrinted>2013-04-25T06:04:54Z</cp:lastPrinted>
  <dcterms:created xsi:type="dcterms:W3CDTF">1998-03-25T07:46:08Z</dcterms:created>
  <dcterms:modified xsi:type="dcterms:W3CDTF">2013-04-25T06:04:57Z</dcterms:modified>
  <cp:category/>
  <cp:version/>
  <cp:contentType/>
  <cp:contentStatus/>
</cp:coreProperties>
</file>