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6270" activeTab="0"/>
  </bookViews>
  <sheets>
    <sheet name="109,110,111" sheetId="1" r:id="rId1"/>
  </sheets>
  <definedNames>
    <definedName name="_xlnm.Print_Area" localSheetId="0">'109,110,111'!$A$1:$AG$66</definedName>
  </definedNames>
  <calcPr fullCalcOnLoad="1"/>
</workbook>
</file>

<file path=xl/sharedStrings.xml><?xml version="1.0" encoding="utf-8"?>
<sst xmlns="http://schemas.openxmlformats.org/spreadsheetml/2006/main" count="325" uniqueCount="169">
  <si>
    <t>（単位：人）</t>
  </si>
  <si>
    <t>区　　　　　　　　　分</t>
  </si>
  <si>
    <t>課・所数</t>
  </si>
  <si>
    <t>警察官</t>
  </si>
  <si>
    <t>事  務</t>
  </si>
  <si>
    <t>その他</t>
  </si>
  <si>
    <t>知事部局（出先を含む）</t>
  </si>
  <si>
    <t>―</t>
  </si>
  <si>
    <t>総 　務　 部</t>
  </si>
  <si>
    <t>県庁舎建設局</t>
  </si>
  <si>
    <t>企画開発部</t>
  </si>
  <si>
    <t>県民文化局</t>
  </si>
  <si>
    <t>商工労働部</t>
  </si>
  <si>
    <t>農林水産部</t>
  </si>
  <si>
    <t>競馬事業局</t>
  </si>
  <si>
    <t>土  木  部</t>
  </si>
  <si>
    <t>出  納  課</t>
  </si>
  <si>
    <t>地方労働委員会事務局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</si>
  <si>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</si>
  <si>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</si>
  <si>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</si>
  <si>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</si>
  <si>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</si>
  <si>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</si>
  <si>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</si>
  <si>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</si>
  <si>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</si>
  <si>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</si>
  <si>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教育委員会の所管する学校以外の教育機関等</t>
  </si>
  <si>
    <t>警  察  職  員</t>
  </si>
  <si>
    <t>市町村別</t>
  </si>
  <si>
    <t>一般行政職員</t>
  </si>
  <si>
    <t>その他の職員</t>
  </si>
  <si>
    <t>石川郡</t>
  </si>
  <si>
    <t>志雄町</t>
  </si>
  <si>
    <t>金沢市</t>
  </si>
  <si>
    <t>押水町</t>
  </si>
  <si>
    <t>美川町</t>
  </si>
  <si>
    <t>志賀町</t>
  </si>
  <si>
    <t>鹿島郡</t>
  </si>
  <si>
    <t>鶴来町</t>
  </si>
  <si>
    <t>七尾市</t>
  </si>
  <si>
    <t>野々市町</t>
  </si>
  <si>
    <t>小松市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</si>
  <si>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</si>
  <si>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</si>
  <si>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</si>
  <si>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</si>
  <si>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</si>
  <si>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</si>
  <si>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</si>
  <si>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</si>
  <si>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</si>
  <si>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</si>
  <si>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</si>
  <si>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</si>
  <si>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</si>
  <si>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</si>
  <si>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</si>
  <si>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</si>
  <si>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</si>
  <si>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</si>
  <si>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</si>
  <si>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</si>
  <si>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</si>
  <si>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</si>
  <si>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</si>
  <si>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</si>
  <si>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</si>
  <si>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</si>
  <si>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</si>
  <si>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</si>
  <si>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</si>
  <si>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</si>
  <si>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</si>
  <si>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</si>
  <si>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</si>
  <si>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</si>
  <si>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</si>
  <si>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</si>
  <si>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富来町</t>
  </si>
  <si>
    <t>内浦町</t>
  </si>
  <si>
    <t>一　 般　 職　 員</t>
  </si>
  <si>
    <t>環境安全部</t>
  </si>
  <si>
    <t>―</t>
  </si>
  <si>
    <t>健　康　福　祉  部</t>
  </si>
  <si>
    <t>資料　石川県人事課、石川県教育委員会事務局庶務課、石川県警察本部警務課</t>
  </si>
  <si>
    <t>看護大学</t>
  </si>
  <si>
    <t>総　　　　　　　　　数</t>
  </si>
  <si>
    <r>
      <t>（１）　県　　　職　　　員　　　数（平成1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年４月１日現在）</t>
    </r>
  </si>
  <si>
    <r>
      <t>注　警察職員並びに県立学校教員及び県費負担教職員以外は平成1</t>
    </r>
    <r>
      <rPr>
        <sz val="12"/>
        <rFont val="ＭＳ 明朝"/>
        <family val="1"/>
      </rPr>
      <t>4年４月９日現在である。</t>
    </r>
  </si>
  <si>
    <t>１０９　　公　　　　　　　務　　　　　　　員</t>
  </si>
  <si>
    <t>１０９　　公　　　　　　　務　　　　　　　員（つづき）</t>
  </si>
  <si>
    <r>
      <t>（２）　市　　　町　　　村　　　職　　　員　　　数（平成1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年４月１日現在）</t>
    </r>
  </si>
  <si>
    <t>総　　数</t>
  </si>
  <si>
    <t>合　　計</t>
  </si>
  <si>
    <t>資料　石川県地方課</t>
  </si>
  <si>
    <r>
      <t>職員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数</t>
    </r>
  </si>
  <si>
    <t>１８　　　公　　　務　　　員　　　及　　　び　　　選　　　挙</t>
  </si>
  <si>
    <t>教  　員</t>
  </si>
  <si>
    <t>資料　石川県選挙管理委員会</t>
  </si>
  <si>
    <t xml:space="preserve">     14. 3.17</t>
  </si>
  <si>
    <t xml:space="preserve">     13. 7.29</t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</si>
  <si>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29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</si>
  <si>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25</t>
    </r>
  </si>
  <si>
    <r>
      <t>平成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25</t>
    </r>
  </si>
  <si>
    <t>女</t>
  </si>
  <si>
    <t>男</t>
  </si>
  <si>
    <t>総　数</t>
  </si>
  <si>
    <t>選 挙 執 行　　　　年　月　日</t>
  </si>
  <si>
    <t>（１）　当 日 有 権 者 、投 票 者 数 及 び 投 票 率</t>
  </si>
  <si>
    <t>１１０　　主　  要　  選　  挙　  投　  票　  状　  況</t>
  </si>
  <si>
    <t>無所属</t>
  </si>
  <si>
    <t>その他</t>
  </si>
  <si>
    <t>共　産</t>
  </si>
  <si>
    <t>公　明</t>
  </si>
  <si>
    <t>自　由</t>
  </si>
  <si>
    <t>民　主</t>
  </si>
  <si>
    <t>新　進</t>
  </si>
  <si>
    <t>社会民主</t>
  </si>
  <si>
    <t>自  民</t>
  </si>
  <si>
    <t>総  数</t>
  </si>
  <si>
    <t>（２）　党　　派　　別　　得　　票　　数</t>
  </si>
  <si>
    <t>１１０　　主　要　選　挙　投　票　状　況（つづき）</t>
  </si>
  <si>
    <t>富来町</t>
  </si>
  <si>
    <t>第三区計</t>
  </si>
  <si>
    <t>内浦町</t>
  </si>
  <si>
    <t>内灘町</t>
  </si>
  <si>
    <t>宇ノ気町</t>
  </si>
  <si>
    <t>柳田村</t>
  </si>
  <si>
    <t>七塚町</t>
  </si>
  <si>
    <t>能都町</t>
  </si>
  <si>
    <t>高松町</t>
  </si>
  <si>
    <t>門前町</t>
  </si>
  <si>
    <t>津幡町</t>
  </si>
  <si>
    <t>穴水町</t>
  </si>
  <si>
    <t>鹿西町</t>
  </si>
  <si>
    <t>能登島町</t>
  </si>
  <si>
    <t>鹿島町</t>
  </si>
  <si>
    <t>中島町</t>
  </si>
  <si>
    <t>鳥屋町</t>
  </si>
  <si>
    <t>第二区計</t>
  </si>
  <si>
    <t>田鶴浜町</t>
  </si>
  <si>
    <t>白峰村</t>
  </si>
  <si>
    <t>尾口村</t>
  </si>
  <si>
    <t>第一区計</t>
  </si>
  <si>
    <t>押水町</t>
  </si>
  <si>
    <t>鳥越村</t>
  </si>
  <si>
    <t>志賀町</t>
  </si>
  <si>
    <t>吉野谷村</t>
  </si>
  <si>
    <t>志雄町</t>
  </si>
  <si>
    <t>河内村</t>
  </si>
  <si>
    <t>合　　計</t>
  </si>
  <si>
    <t>１１１　　市町村別選挙人名簿登録者数（平成14年９月２日現在）</t>
  </si>
  <si>
    <t>選挙当日の有権者数（人）</t>
  </si>
  <si>
    <r>
      <t xml:space="preserve">投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数（人）</t>
    </r>
  </si>
  <si>
    <r>
      <t xml:space="preserve">投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率（％）</t>
    </r>
  </si>
  <si>
    <r>
      <t xml:space="preserve">選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</si>
  <si>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r>
      <t>衆 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</si>
  <si>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>(小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区)</t>
    </r>
  </si>
  <si>
    <r>
      <t>衆 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</si>
  <si>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>（比 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表）</t>
    </r>
  </si>
  <si>
    <r>
      <t>参 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</si>
  <si>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>(補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挙</t>
    </r>
    <r>
      <rPr>
        <sz val="12"/>
        <rFont val="ＭＳ 明朝"/>
        <family val="1"/>
      </rPr>
      <t>)</t>
    </r>
  </si>
  <si>
    <r>
      <t xml:space="preserve">最高裁判所裁判官    </t>
    </r>
    <r>
      <rPr>
        <sz val="12"/>
        <rFont val="ＭＳ 明朝"/>
        <family val="1"/>
      </rPr>
      <t>国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査</t>
    </r>
  </si>
  <si>
    <r>
      <t>参 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</si>
  <si>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t>(選  挙  区)</t>
  </si>
  <si>
    <t>(比 例 代 表)</t>
  </si>
  <si>
    <t>知          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</si>
</sst>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9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8" fontId="12" fillId="0" borderId="25" xfId="4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37" fontId="12" fillId="0" borderId="25" xfId="0" applyNumberFormat="1" applyFont="1" applyFill="1" applyBorder="1" applyAlignment="1" applyProtection="1">
      <alignment vertical="center"/>
      <protection/>
    </xf>
    <xf numFmtId="37" fontId="12" fillId="0" borderId="30" xfId="0" applyNumberFormat="1" applyFont="1" applyFill="1" applyBorder="1" applyAlignment="1" applyProtection="1">
      <alignment vertical="center"/>
      <protection/>
    </xf>
    <xf numFmtId="37" fontId="12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8" fontId="12" fillId="0" borderId="10" xfId="48" applyFont="1" applyFill="1" applyBorder="1" applyAlignment="1" applyProtection="1">
      <alignment vertical="center"/>
      <protection/>
    </xf>
    <xf numFmtId="38" fontId="12" fillId="0" borderId="0" xfId="48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top"/>
    </xf>
    <xf numFmtId="38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horizontal="lef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37" fontId="10" fillId="0" borderId="16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8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3" fontId="0" fillId="0" borderId="29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top"/>
    </xf>
    <xf numFmtId="3" fontId="0" fillId="0" borderId="29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7" fontId="12" fillId="0" borderId="18" xfId="0" applyNumberFormat="1" applyFont="1" applyFill="1" applyBorder="1" applyAlignment="1" applyProtection="1">
      <alignment horizontal="distributed" vertical="center"/>
      <protection/>
    </xf>
    <xf numFmtId="37" fontId="12" fillId="0" borderId="19" xfId="0" applyNumberFormat="1" applyFont="1" applyFill="1" applyBorder="1" applyAlignment="1" applyProtection="1">
      <alignment horizontal="distributed" vertical="center"/>
      <protection/>
    </xf>
    <xf numFmtId="0" fontId="12" fillId="0" borderId="18" xfId="0" applyFont="1" applyFill="1" applyBorder="1" applyAlignment="1" applyProtection="1">
      <alignment horizontal="distributed" vertical="center" wrapText="1"/>
      <protection/>
    </xf>
    <xf numFmtId="0" fontId="12" fillId="0" borderId="19" xfId="0" applyFont="1" applyFill="1" applyBorder="1" applyAlignment="1" applyProtection="1">
      <alignment horizontal="distributed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quotePrefix="1">
      <alignment horizontal="right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9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top"/>
      <protection/>
    </xf>
    <xf numFmtId="0" fontId="12" fillId="0" borderId="25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2" fillId="0" borderId="1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37" fontId="12" fillId="0" borderId="16" xfId="0" applyNumberFormat="1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G66"/>
  <sheetViews>
    <sheetView showGridLines="0" tabSelected="1" defaultGridColor="0" zoomScalePageLayoutView="0" colorId="27" workbookViewId="0" topLeftCell="A40">
      <selection activeCell="A1" sqref="A1"/>
    </sheetView>
  </sheetViews>
  <sheetFormatPr defaultColWidth="10.59765625" defaultRowHeight="21" customHeight="1"/>
  <cols>
    <col min="1" max="1" width="3.09765625" style="7" customWidth="1"/>
    <col min="2" max="2" width="11.19921875" style="7" customWidth="1"/>
    <col min="3" max="3" width="10.59765625" style="7" customWidth="1"/>
    <col min="4" max="5" width="12.5" style="7" customWidth="1"/>
    <col min="6" max="6" width="3.09765625" style="7" customWidth="1"/>
    <col min="7" max="7" width="11.19921875" style="7" customWidth="1"/>
    <col min="8" max="8" width="10.59765625" style="7" customWidth="1"/>
    <col min="9" max="10" width="12.5" style="7" customWidth="1"/>
    <col min="11" max="11" width="3.09765625" style="7" customWidth="1"/>
    <col min="12" max="12" width="11.19921875" style="7" customWidth="1"/>
    <col min="13" max="13" width="10.59765625" style="7" customWidth="1"/>
    <col min="14" max="15" width="12.5" style="7" customWidth="1"/>
    <col min="16" max="16" width="10.59765625" style="7" customWidth="1"/>
    <col min="17" max="18" width="3.09765625" style="7" customWidth="1"/>
    <col min="19" max="19" width="8.69921875" style="7" customWidth="1"/>
    <col min="20" max="22" width="10.59765625" style="7" customWidth="1"/>
    <col min="23" max="23" width="3.09765625" style="7" customWidth="1"/>
    <col min="24" max="24" width="8.69921875" style="7" customWidth="1"/>
    <col min="25" max="27" width="10.59765625" style="7" customWidth="1"/>
    <col min="28" max="28" width="3.09765625" style="7" customWidth="1"/>
    <col min="29" max="29" width="8.69921875" style="7" customWidth="1"/>
    <col min="30" max="16384" width="10.59765625" style="7" customWidth="1"/>
  </cols>
  <sheetData>
    <row r="2" spans="1:33" ht="21" customHeight="1">
      <c r="A2" s="191" t="s">
        <v>98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</row>
    <row r="4" spans="1:32" s="1" customFormat="1" ht="21" customHeight="1">
      <c r="A4" s="151" t="s">
        <v>91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Q4" s="151" t="s">
        <v>111</v>
      </c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s="1" customFormat="1" ht="21" customHeight="1">
      <c r="A5" s="196" t="s">
        <v>89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Q5" s="152" t="s">
        <v>110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</row>
    <row r="6" spans="1:27" s="1" customFormat="1" ht="21" customHeight="1" thickBot="1">
      <c r="A6" s="8"/>
      <c r="B6" s="3"/>
      <c r="E6" s="3"/>
      <c r="G6" s="3"/>
      <c r="H6" s="3"/>
      <c r="I6" s="3"/>
      <c r="J6" s="3"/>
      <c r="L6" s="4" t="s">
        <v>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32" s="1" customFormat="1" ht="21" customHeight="1">
      <c r="A7" s="215" t="s">
        <v>1</v>
      </c>
      <c r="B7" s="215"/>
      <c r="C7" s="215"/>
      <c r="D7" s="201"/>
      <c r="E7" s="204" t="s">
        <v>2</v>
      </c>
      <c r="F7" s="201"/>
      <c r="G7" s="213" t="s">
        <v>97</v>
      </c>
      <c r="H7" s="217" t="s">
        <v>82</v>
      </c>
      <c r="I7" s="218"/>
      <c r="J7" s="185" t="s">
        <v>99</v>
      </c>
      <c r="K7" s="201"/>
      <c r="L7" s="204" t="s">
        <v>3</v>
      </c>
      <c r="Q7" s="181" t="s">
        <v>109</v>
      </c>
      <c r="R7" s="181"/>
      <c r="S7" s="182"/>
      <c r="T7" s="185" t="s">
        <v>157</v>
      </c>
      <c r="U7" s="186"/>
      <c r="V7" s="174" t="s">
        <v>154</v>
      </c>
      <c r="W7" s="175"/>
      <c r="X7" s="175"/>
      <c r="Y7" s="145"/>
      <c r="Z7" s="174" t="s">
        <v>155</v>
      </c>
      <c r="AA7" s="175"/>
      <c r="AB7" s="175"/>
      <c r="AC7" s="145"/>
      <c r="AD7" s="174" t="s">
        <v>156</v>
      </c>
      <c r="AE7" s="175"/>
      <c r="AF7" s="175"/>
    </row>
    <row r="8" spans="1:32" s="1" customFormat="1" ht="21" customHeight="1">
      <c r="A8" s="216"/>
      <c r="B8" s="216"/>
      <c r="C8" s="216"/>
      <c r="D8" s="203"/>
      <c r="E8" s="202"/>
      <c r="F8" s="203"/>
      <c r="G8" s="214"/>
      <c r="H8" s="34" t="s">
        <v>4</v>
      </c>
      <c r="I8" s="35" t="s">
        <v>5</v>
      </c>
      <c r="J8" s="202"/>
      <c r="K8" s="203"/>
      <c r="L8" s="202"/>
      <c r="Q8" s="183"/>
      <c r="R8" s="183"/>
      <c r="S8" s="184"/>
      <c r="T8" s="156"/>
      <c r="U8" s="187"/>
      <c r="V8" s="86" t="s">
        <v>108</v>
      </c>
      <c r="W8" s="172" t="s">
        <v>107</v>
      </c>
      <c r="X8" s="173"/>
      <c r="Y8" s="91" t="s">
        <v>106</v>
      </c>
      <c r="Z8" s="86" t="s">
        <v>108</v>
      </c>
      <c r="AA8" s="86" t="s">
        <v>107</v>
      </c>
      <c r="AB8" s="172" t="s">
        <v>106</v>
      </c>
      <c r="AC8" s="173"/>
      <c r="AD8" s="87" t="s">
        <v>108</v>
      </c>
      <c r="AE8" s="86" t="s">
        <v>107</v>
      </c>
      <c r="AF8" s="85" t="s">
        <v>106</v>
      </c>
    </row>
    <row r="9" spans="1:32" s="1" customFormat="1" ht="21" customHeight="1">
      <c r="A9" s="189" t="s">
        <v>88</v>
      </c>
      <c r="B9" s="189"/>
      <c r="C9" s="189"/>
      <c r="D9" s="190"/>
      <c r="E9" s="68">
        <f>SUM(E11,E23:E36)</f>
        <v>659</v>
      </c>
      <c r="G9" s="55">
        <f>SUM(G11,G23:G36)</f>
        <v>17655</v>
      </c>
      <c r="H9" s="55">
        <f>SUM(H11,H23:H36)</f>
        <v>2998</v>
      </c>
      <c r="I9" s="55">
        <f>SUM(I11,I23:I36)</f>
        <v>3642</v>
      </c>
      <c r="J9" s="69">
        <f>SUM(J11,J23:J36)</f>
        <v>9166</v>
      </c>
      <c r="L9" s="55">
        <f>SUM(L11,L23:L36)</f>
        <v>1849</v>
      </c>
      <c r="Q9" s="79"/>
      <c r="T9" s="98"/>
      <c r="U9" s="126"/>
      <c r="V9" s="84"/>
      <c r="W9" s="79"/>
      <c r="Y9" s="84"/>
      <c r="Z9" s="84"/>
      <c r="AA9" s="84"/>
      <c r="AB9" s="79"/>
      <c r="AD9" s="84"/>
      <c r="AE9" s="84"/>
      <c r="AF9" s="84"/>
    </row>
    <row r="10" spans="1:32" s="1" customFormat="1" ht="21" customHeight="1">
      <c r="A10" s="36"/>
      <c r="B10" s="36"/>
      <c r="E10" s="9"/>
      <c r="G10" s="10"/>
      <c r="H10" s="10"/>
      <c r="I10" s="10"/>
      <c r="J10" s="11"/>
      <c r="L10" s="10"/>
      <c r="Q10" s="78" t="s">
        <v>105</v>
      </c>
      <c r="T10" s="170" t="s">
        <v>158</v>
      </c>
      <c r="U10" s="161"/>
      <c r="V10" s="50">
        <f>SUM(W10:Y10)</f>
        <v>934037</v>
      </c>
      <c r="W10" s="171">
        <v>445079</v>
      </c>
      <c r="X10" s="171"/>
      <c r="Y10" s="50">
        <v>488958</v>
      </c>
      <c r="Z10" s="50">
        <f>SUM(AA10:AB10)</f>
        <v>641948</v>
      </c>
      <c r="AA10" s="50">
        <v>304769</v>
      </c>
      <c r="AB10" s="171">
        <v>337179</v>
      </c>
      <c r="AC10" s="171"/>
      <c r="AD10" s="74">
        <f>100*Z10/V10</f>
        <v>68.72832660804657</v>
      </c>
      <c r="AE10" s="74">
        <f>100*AA10/W10</f>
        <v>68.47525944832266</v>
      </c>
      <c r="AF10" s="74">
        <f>100*AB10/Y10</f>
        <v>68.95868356791381</v>
      </c>
    </row>
    <row r="11" spans="1:32" s="1" customFormat="1" ht="21" customHeight="1">
      <c r="A11" s="205" t="s">
        <v>6</v>
      </c>
      <c r="B11" s="205"/>
      <c r="C11" s="205"/>
      <c r="D11" s="206"/>
      <c r="E11" s="56">
        <f>SUM(E12:E22)</f>
        <v>152</v>
      </c>
      <c r="G11" s="57">
        <f>SUM(G12:G22)</f>
        <v>4073</v>
      </c>
      <c r="H11" s="57">
        <f>SUM(H12:H22)</f>
        <v>1803</v>
      </c>
      <c r="I11" s="57">
        <f>SUM(I12:I22)</f>
        <v>2270</v>
      </c>
      <c r="J11" s="12" t="s">
        <v>84</v>
      </c>
      <c r="L11" s="12" t="s">
        <v>84</v>
      </c>
      <c r="Q11" s="79"/>
      <c r="T11" s="168" t="s">
        <v>159</v>
      </c>
      <c r="U11" s="188"/>
      <c r="V11" s="72"/>
      <c r="W11" s="72"/>
      <c r="Y11" s="72"/>
      <c r="Z11" s="72"/>
      <c r="AA11" s="72"/>
      <c r="AB11" s="72"/>
      <c r="AD11" s="72"/>
      <c r="AE11" s="72"/>
      <c r="AF11" s="72"/>
    </row>
    <row r="12" spans="1:32" s="1" customFormat="1" ht="21" customHeight="1">
      <c r="A12" s="36"/>
      <c r="B12" s="205" t="s">
        <v>8</v>
      </c>
      <c r="C12" s="205"/>
      <c r="D12" s="206"/>
      <c r="E12" s="56">
        <v>13</v>
      </c>
      <c r="G12" s="50">
        <f aca="true" t="shared" si="0" ref="G12:G36">SUM(H12:L12)</f>
        <v>564</v>
      </c>
      <c r="H12" s="50">
        <v>436</v>
      </c>
      <c r="I12" s="50">
        <v>128</v>
      </c>
      <c r="J12" s="12" t="s">
        <v>84</v>
      </c>
      <c r="L12" s="12" t="s">
        <v>84</v>
      </c>
      <c r="Q12" s="78" t="s">
        <v>104</v>
      </c>
      <c r="T12" s="170" t="s">
        <v>160</v>
      </c>
      <c r="U12" s="161"/>
      <c r="V12" s="50">
        <f>SUM(W12:Y12)</f>
        <v>934291</v>
      </c>
      <c r="W12" s="171">
        <v>445211</v>
      </c>
      <c r="X12" s="171"/>
      <c r="Y12" s="83">
        <v>489080</v>
      </c>
      <c r="Z12" s="50">
        <f>SUM(AA12:AB12)</f>
        <v>641911</v>
      </c>
      <c r="AA12" s="83">
        <v>304751</v>
      </c>
      <c r="AB12" s="171">
        <v>337160</v>
      </c>
      <c r="AC12" s="171"/>
      <c r="AD12" s="74">
        <f>100*Z12/V12</f>
        <v>68.70568163452286</v>
      </c>
      <c r="AE12" s="74">
        <f>100*AA12/W12</f>
        <v>68.45091428558594</v>
      </c>
      <c r="AF12" s="74">
        <f>100*AB12/Y12</f>
        <v>68.93759712112538</v>
      </c>
    </row>
    <row r="13" spans="1:32" s="1" customFormat="1" ht="21" customHeight="1">
      <c r="A13" s="6"/>
      <c r="B13" s="192" t="s">
        <v>9</v>
      </c>
      <c r="C13" s="192"/>
      <c r="D13" s="193"/>
      <c r="E13" s="56">
        <v>2</v>
      </c>
      <c r="G13" s="50">
        <f t="shared" si="0"/>
        <v>15</v>
      </c>
      <c r="H13" s="50">
        <v>5</v>
      </c>
      <c r="I13" s="50">
        <v>10</v>
      </c>
      <c r="J13" s="12" t="s">
        <v>84</v>
      </c>
      <c r="L13" s="12" t="s">
        <v>84</v>
      </c>
      <c r="Q13" s="79"/>
      <c r="T13" s="168" t="s">
        <v>161</v>
      </c>
      <c r="U13" s="188"/>
      <c r="V13" s="72"/>
      <c r="W13" s="171"/>
      <c r="X13" s="171"/>
      <c r="Y13" s="82"/>
      <c r="Z13" s="72"/>
      <c r="AA13" s="82"/>
      <c r="AB13" s="171"/>
      <c r="AC13" s="171"/>
      <c r="AD13" s="72"/>
      <c r="AE13" s="72"/>
      <c r="AF13" s="72"/>
    </row>
    <row r="14" spans="1:32" s="1" customFormat="1" ht="21" customHeight="1">
      <c r="A14" s="6"/>
      <c r="B14" s="192" t="s">
        <v>10</v>
      </c>
      <c r="C14" s="192"/>
      <c r="D14" s="193"/>
      <c r="E14" s="56">
        <v>6</v>
      </c>
      <c r="G14" s="50">
        <f t="shared" si="0"/>
        <v>144</v>
      </c>
      <c r="H14" s="50">
        <v>136</v>
      </c>
      <c r="I14" s="50">
        <v>8</v>
      </c>
      <c r="J14" s="12" t="s">
        <v>84</v>
      </c>
      <c r="L14" s="12" t="s">
        <v>84</v>
      </c>
      <c r="Q14" s="78" t="s">
        <v>104</v>
      </c>
      <c r="T14" s="170" t="s">
        <v>162</v>
      </c>
      <c r="U14" s="161"/>
      <c r="V14" s="50">
        <f>SUM(W14:Y14)</f>
        <v>934037</v>
      </c>
      <c r="W14" s="171">
        <v>445079</v>
      </c>
      <c r="X14" s="171"/>
      <c r="Y14" s="57">
        <v>488958</v>
      </c>
      <c r="Z14" s="50">
        <f>SUM(AA14:AB14)</f>
        <v>641659</v>
      </c>
      <c r="AA14" s="57">
        <v>304610</v>
      </c>
      <c r="AB14" s="171">
        <v>337049</v>
      </c>
      <c r="AC14" s="171"/>
      <c r="AD14" s="74">
        <f>100*Z14/V14</f>
        <v>68.69738564960488</v>
      </c>
      <c r="AE14" s="74">
        <f>100*AA14/W14</f>
        <v>68.43953545325661</v>
      </c>
      <c r="AF14" s="74">
        <f>100*AB14/Y14</f>
        <v>68.9320964172792</v>
      </c>
    </row>
    <row r="15" spans="1:32" s="1" customFormat="1" ht="21" customHeight="1">
      <c r="A15" s="6"/>
      <c r="B15" s="192" t="s">
        <v>11</v>
      </c>
      <c r="C15" s="192"/>
      <c r="D15" s="193"/>
      <c r="E15" s="56">
        <v>14</v>
      </c>
      <c r="G15" s="50">
        <f t="shared" si="0"/>
        <v>164</v>
      </c>
      <c r="H15" s="50">
        <v>131</v>
      </c>
      <c r="I15" s="50">
        <v>33</v>
      </c>
      <c r="J15" s="12" t="s">
        <v>84</v>
      </c>
      <c r="L15" s="12" t="s">
        <v>84</v>
      </c>
      <c r="Q15" s="79"/>
      <c r="T15" s="164" t="s">
        <v>163</v>
      </c>
      <c r="U15" s="176"/>
      <c r="V15" s="72"/>
      <c r="W15" s="171"/>
      <c r="X15" s="171"/>
      <c r="Y15" s="81"/>
      <c r="Z15" s="72"/>
      <c r="AA15" s="81"/>
      <c r="AB15" s="171"/>
      <c r="AC15" s="171"/>
      <c r="AD15" s="80"/>
      <c r="AE15" s="80"/>
      <c r="AF15" s="80"/>
    </row>
    <row r="16" spans="1:32" s="1" customFormat="1" ht="21" customHeight="1">
      <c r="A16" s="6"/>
      <c r="B16" s="192" t="s">
        <v>85</v>
      </c>
      <c r="C16" s="192"/>
      <c r="D16" s="193"/>
      <c r="E16" s="56">
        <v>29</v>
      </c>
      <c r="G16" s="50">
        <f t="shared" si="0"/>
        <v>629</v>
      </c>
      <c r="H16" s="50">
        <v>352</v>
      </c>
      <c r="I16" s="50">
        <v>277</v>
      </c>
      <c r="J16" s="12" t="s">
        <v>84</v>
      </c>
      <c r="L16" s="12" t="s">
        <v>84</v>
      </c>
      <c r="Q16" s="78" t="s">
        <v>104</v>
      </c>
      <c r="T16" s="177" t="s">
        <v>164</v>
      </c>
      <c r="U16" s="178"/>
      <c r="V16" s="50">
        <f>SUM(W16:Y16)</f>
        <v>934037</v>
      </c>
      <c r="W16" s="171">
        <v>445079</v>
      </c>
      <c r="X16" s="171"/>
      <c r="Y16" s="57">
        <v>488958</v>
      </c>
      <c r="Z16" s="50">
        <f>SUM(AA16:AB16)</f>
        <v>631368</v>
      </c>
      <c r="AA16" s="57">
        <v>299008</v>
      </c>
      <c r="AB16" s="171">
        <v>332360</v>
      </c>
      <c r="AC16" s="171"/>
      <c r="AD16" s="74">
        <f>100*Z16/V16</f>
        <v>67.59560916751691</v>
      </c>
      <c r="AE16" s="74">
        <f>100*AA16/W16</f>
        <v>67.18088249501774</v>
      </c>
      <c r="AF16" s="74">
        <f>100*AB16/Y16</f>
        <v>67.97311834554297</v>
      </c>
    </row>
    <row r="17" spans="1:32" s="1" customFormat="1" ht="21" customHeight="1">
      <c r="A17" s="6"/>
      <c r="B17" s="192" t="s">
        <v>83</v>
      </c>
      <c r="C17" s="192"/>
      <c r="D17" s="193"/>
      <c r="E17" s="56">
        <v>8</v>
      </c>
      <c r="G17" s="50">
        <f t="shared" si="0"/>
        <v>142</v>
      </c>
      <c r="H17" s="50">
        <v>74</v>
      </c>
      <c r="I17" s="50">
        <v>68</v>
      </c>
      <c r="J17" s="12" t="s">
        <v>84</v>
      </c>
      <c r="L17" s="12" t="s">
        <v>84</v>
      </c>
      <c r="Q17" s="79"/>
      <c r="T17" s="179"/>
      <c r="U17" s="178"/>
      <c r="V17" s="72"/>
      <c r="W17" s="171"/>
      <c r="X17" s="171"/>
      <c r="Y17" s="72"/>
      <c r="Z17" s="72"/>
      <c r="AA17" s="72"/>
      <c r="AB17" s="171"/>
      <c r="AC17" s="171"/>
      <c r="AD17" s="72"/>
      <c r="AE17" s="72"/>
      <c r="AF17" s="72"/>
    </row>
    <row r="18" spans="1:32" s="1" customFormat="1" ht="21" customHeight="1">
      <c r="A18" s="6"/>
      <c r="B18" s="192" t="s">
        <v>12</v>
      </c>
      <c r="C18" s="192"/>
      <c r="D18" s="193"/>
      <c r="E18" s="56">
        <v>17</v>
      </c>
      <c r="G18" s="50">
        <f t="shared" si="0"/>
        <v>290</v>
      </c>
      <c r="H18" s="50">
        <v>156</v>
      </c>
      <c r="I18" s="50">
        <v>134</v>
      </c>
      <c r="J18" s="12" t="s">
        <v>84</v>
      </c>
      <c r="L18" s="12" t="s">
        <v>84</v>
      </c>
      <c r="Q18" s="78" t="s">
        <v>103</v>
      </c>
      <c r="T18" s="167" t="s">
        <v>165</v>
      </c>
      <c r="U18" s="180"/>
      <c r="V18" s="50">
        <f>SUM(W18:Y18)</f>
        <v>939716</v>
      </c>
      <c r="W18" s="171">
        <v>447622</v>
      </c>
      <c r="X18" s="171"/>
      <c r="Y18" s="77">
        <v>492094</v>
      </c>
      <c r="Z18" s="50">
        <f>SUM(AA18:AB18)</f>
        <v>559498</v>
      </c>
      <c r="AA18" s="77">
        <v>265998</v>
      </c>
      <c r="AB18" s="171">
        <v>293500</v>
      </c>
      <c r="AC18" s="171"/>
      <c r="AD18" s="74">
        <f>100*Z18/V18</f>
        <v>59.53905222428904</v>
      </c>
      <c r="AE18" s="74">
        <f>100*AA18/W18</f>
        <v>59.42469315627918</v>
      </c>
      <c r="AF18" s="74">
        <f>100*AB18/Y18</f>
        <v>59.64307632281637</v>
      </c>
    </row>
    <row r="19" spans="1:32" s="1" customFormat="1" ht="21" customHeight="1">
      <c r="A19" s="6"/>
      <c r="B19" s="192" t="s">
        <v>13</v>
      </c>
      <c r="C19" s="192"/>
      <c r="D19" s="193"/>
      <c r="E19" s="56">
        <v>24</v>
      </c>
      <c r="G19" s="50">
        <f t="shared" si="0"/>
        <v>1022</v>
      </c>
      <c r="H19" s="50">
        <v>188</v>
      </c>
      <c r="I19" s="50">
        <v>834</v>
      </c>
      <c r="J19" s="12" t="s">
        <v>84</v>
      </c>
      <c r="L19" s="12" t="s">
        <v>84</v>
      </c>
      <c r="Q19" s="45"/>
      <c r="T19" s="164" t="s">
        <v>166</v>
      </c>
      <c r="U19" s="165"/>
      <c r="V19" s="72"/>
      <c r="W19" s="171"/>
      <c r="X19" s="171"/>
      <c r="Y19" s="72"/>
      <c r="Z19" s="72"/>
      <c r="AA19" s="72"/>
      <c r="AB19" s="171"/>
      <c r="AC19" s="171"/>
      <c r="AD19" s="72"/>
      <c r="AE19" s="72"/>
      <c r="AF19" s="72"/>
    </row>
    <row r="20" spans="1:32" s="1" customFormat="1" ht="21" customHeight="1">
      <c r="A20" s="6"/>
      <c r="B20" s="192" t="s">
        <v>14</v>
      </c>
      <c r="C20" s="192"/>
      <c r="D20" s="193"/>
      <c r="E20" s="56">
        <v>2</v>
      </c>
      <c r="G20" s="50">
        <f t="shared" si="0"/>
        <v>24</v>
      </c>
      <c r="H20" s="50">
        <v>12</v>
      </c>
      <c r="I20" s="50">
        <v>12</v>
      </c>
      <c r="J20" s="12" t="s">
        <v>84</v>
      </c>
      <c r="L20" s="12" t="s">
        <v>84</v>
      </c>
      <c r="Q20" s="76" t="s">
        <v>102</v>
      </c>
      <c r="T20" s="167" t="s">
        <v>165</v>
      </c>
      <c r="U20" s="180"/>
      <c r="V20" s="50">
        <f>SUM(W20:Y20)</f>
        <v>940026</v>
      </c>
      <c r="W20" s="171">
        <v>447772</v>
      </c>
      <c r="X20" s="171"/>
      <c r="Y20" s="75">
        <v>492254</v>
      </c>
      <c r="Z20" s="50">
        <f>SUM(AA20:AB20)</f>
        <v>559519</v>
      </c>
      <c r="AA20" s="75">
        <v>266022</v>
      </c>
      <c r="AB20" s="171">
        <v>293497</v>
      </c>
      <c r="AC20" s="171"/>
      <c r="AD20" s="74">
        <f>100*Z20/V20</f>
        <v>59.5216515287875</v>
      </c>
      <c r="AE20" s="74">
        <f>100*AA20/W20</f>
        <v>59.410146235137525</v>
      </c>
      <c r="AF20" s="74">
        <f>100*AB20/Y20</f>
        <v>59.62308076724618</v>
      </c>
    </row>
    <row r="21" spans="1:32" s="1" customFormat="1" ht="21" customHeight="1">
      <c r="A21" s="6"/>
      <c r="B21" s="192" t="s">
        <v>15</v>
      </c>
      <c r="C21" s="192"/>
      <c r="D21" s="193"/>
      <c r="E21" s="56">
        <v>36</v>
      </c>
      <c r="G21" s="50">
        <f t="shared" si="0"/>
        <v>1044</v>
      </c>
      <c r="H21" s="50">
        <v>280</v>
      </c>
      <c r="I21" s="50">
        <v>764</v>
      </c>
      <c r="J21" s="12" t="s">
        <v>84</v>
      </c>
      <c r="L21" s="12" t="s">
        <v>84</v>
      </c>
      <c r="Q21" s="79"/>
      <c r="R21" s="8"/>
      <c r="S21" s="123"/>
      <c r="T21" s="164" t="s">
        <v>167</v>
      </c>
      <c r="U21" s="165"/>
      <c r="V21" s="72"/>
      <c r="W21" s="171"/>
      <c r="X21" s="171"/>
      <c r="Y21" s="72"/>
      <c r="Z21" s="72"/>
      <c r="AA21" s="72"/>
      <c r="AB21" s="171"/>
      <c r="AC21" s="171"/>
      <c r="AD21" s="72"/>
      <c r="AE21" s="72"/>
      <c r="AF21" s="72"/>
    </row>
    <row r="22" spans="1:32" s="1" customFormat="1" ht="21" customHeight="1">
      <c r="A22" s="6"/>
      <c r="B22" s="192" t="s">
        <v>16</v>
      </c>
      <c r="C22" s="192"/>
      <c r="D22" s="193"/>
      <c r="E22" s="56">
        <v>1</v>
      </c>
      <c r="G22" s="50">
        <f t="shared" si="0"/>
        <v>35</v>
      </c>
      <c r="H22" s="50">
        <v>33</v>
      </c>
      <c r="I22" s="50">
        <v>2</v>
      </c>
      <c r="J22" s="12" t="s">
        <v>84</v>
      </c>
      <c r="L22" s="12" t="s">
        <v>84</v>
      </c>
      <c r="Q22" s="45" t="s">
        <v>101</v>
      </c>
      <c r="R22" s="8"/>
      <c r="S22" s="123"/>
      <c r="T22" s="167" t="s">
        <v>168</v>
      </c>
      <c r="U22" s="148"/>
      <c r="V22" s="77">
        <f>SUM(W22:Y23)</f>
        <v>931947</v>
      </c>
      <c r="W22" s="171">
        <v>443426</v>
      </c>
      <c r="X22" s="171"/>
      <c r="Y22" s="77">
        <v>488521</v>
      </c>
      <c r="Z22" s="77">
        <f>SUM(AA22:AB23)</f>
        <v>402201</v>
      </c>
      <c r="AA22" s="77">
        <v>187803</v>
      </c>
      <c r="AB22" s="171">
        <v>214398</v>
      </c>
      <c r="AC22" s="171"/>
      <c r="AD22" s="89">
        <f>100*Z22/V22</f>
        <v>43.157067944850944</v>
      </c>
      <c r="AE22" s="89">
        <f>100*AA22/W22</f>
        <v>42.352726272252866</v>
      </c>
      <c r="AF22" s="89">
        <f>100*AB22/Y22</f>
        <v>43.88716145262947</v>
      </c>
    </row>
    <row r="23" spans="1:32" s="1" customFormat="1" ht="21" customHeight="1">
      <c r="A23" s="199" t="s">
        <v>87</v>
      </c>
      <c r="B23" s="199"/>
      <c r="C23" s="199"/>
      <c r="D23" s="200"/>
      <c r="E23" s="56">
        <v>1</v>
      </c>
      <c r="G23" s="50">
        <f t="shared" si="0"/>
        <v>65</v>
      </c>
      <c r="H23" s="50">
        <v>13</v>
      </c>
      <c r="I23" s="58">
        <v>2</v>
      </c>
      <c r="J23" s="12">
        <v>50</v>
      </c>
      <c r="L23" s="12" t="s">
        <v>84</v>
      </c>
      <c r="Q23" s="122"/>
      <c r="R23" s="67"/>
      <c r="S23" s="124"/>
      <c r="T23" s="125"/>
      <c r="U23" s="124"/>
      <c r="V23" s="90"/>
      <c r="W23" s="90"/>
      <c r="X23" s="70"/>
      <c r="Y23" s="90"/>
      <c r="Z23" s="90"/>
      <c r="AA23" s="90"/>
      <c r="AB23" s="90"/>
      <c r="AC23" s="70"/>
      <c r="AD23" s="90"/>
      <c r="AE23" s="90"/>
      <c r="AF23" s="90"/>
    </row>
    <row r="24" spans="1:27" ht="21" customHeight="1">
      <c r="A24" s="192" t="s">
        <v>25</v>
      </c>
      <c r="B24" s="192"/>
      <c r="C24" s="192"/>
      <c r="D24" s="193"/>
      <c r="E24" s="56">
        <v>1</v>
      </c>
      <c r="G24" s="50">
        <f t="shared" si="0"/>
        <v>73</v>
      </c>
      <c r="H24" s="50">
        <v>13</v>
      </c>
      <c r="I24" s="50">
        <v>21</v>
      </c>
      <c r="J24" s="12">
        <v>39</v>
      </c>
      <c r="L24" s="12" t="s">
        <v>84</v>
      </c>
      <c r="Q24" s="71" t="s">
        <v>100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12" ht="21" customHeight="1">
      <c r="A25" s="192" t="s">
        <v>19</v>
      </c>
      <c r="B25" s="192"/>
      <c r="C25" s="192"/>
      <c r="D25" s="193"/>
      <c r="E25" s="56">
        <v>2</v>
      </c>
      <c r="G25" s="50">
        <f t="shared" si="0"/>
        <v>927</v>
      </c>
      <c r="H25" s="50">
        <v>43</v>
      </c>
      <c r="I25" s="50">
        <v>884</v>
      </c>
      <c r="J25" s="12" t="s">
        <v>84</v>
      </c>
      <c r="L25" s="12" t="s">
        <v>84</v>
      </c>
    </row>
    <row r="26" spans="1:33" ht="21" customHeight="1">
      <c r="A26" s="192" t="s">
        <v>18</v>
      </c>
      <c r="B26" s="192"/>
      <c r="C26" s="192"/>
      <c r="D26" s="193"/>
      <c r="E26" s="56">
        <v>4</v>
      </c>
      <c r="G26" s="50">
        <f t="shared" si="0"/>
        <v>96</v>
      </c>
      <c r="H26" s="50">
        <v>19</v>
      </c>
      <c r="I26" s="50">
        <v>77</v>
      </c>
      <c r="J26" s="12" t="s">
        <v>84</v>
      </c>
      <c r="L26" s="12" t="s">
        <v>84</v>
      </c>
      <c r="Q26" s="151" t="s">
        <v>123</v>
      </c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</row>
    <row r="27" spans="1:33" s="1" customFormat="1" ht="21" customHeight="1">
      <c r="A27" s="192" t="s">
        <v>20</v>
      </c>
      <c r="B27" s="192"/>
      <c r="C27" s="192"/>
      <c r="D27" s="193"/>
      <c r="E27" s="59">
        <v>4</v>
      </c>
      <c r="G27" s="50">
        <f t="shared" si="0"/>
        <v>36</v>
      </c>
      <c r="H27" s="50">
        <v>27</v>
      </c>
      <c r="I27" s="58">
        <v>9</v>
      </c>
      <c r="J27" s="12" t="s">
        <v>84</v>
      </c>
      <c r="L27" s="12" t="s">
        <v>84</v>
      </c>
      <c r="Q27" s="152" t="s">
        <v>122</v>
      </c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</row>
    <row r="28" spans="1:28" s="1" customFormat="1" ht="21" customHeight="1" thickBot="1">
      <c r="A28" s="192" t="s">
        <v>26</v>
      </c>
      <c r="B28" s="192"/>
      <c r="C28" s="192"/>
      <c r="D28" s="193"/>
      <c r="E28" s="56">
        <v>11</v>
      </c>
      <c r="G28" s="50">
        <f t="shared" si="0"/>
        <v>189</v>
      </c>
      <c r="H28" s="50">
        <v>185</v>
      </c>
      <c r="I28" s="58">
        <v>4</v>
      </c>
      <c r="J28" s="12" t="s">
        <v>84</v>
      </c>
      <c r="L28" s="12" t="s">
        <v>84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33" s="1" customFormat="1" ht="21" customHeight="1">
      <c r="A29" s="192" t="s">
        <v>27</v>
      </c>
      <c r="B29" s="192"/>
      <c r="C29" s="192"/>
      <c r="D29" s="193"/>
      <c r="E29" s="56">
        <v>426</v>
      </c>
      <c r="G29" s="50">
        <f t="shared" si="0"/>
        <v>9844</v>
      </c>
      <c r="H29" s="50">
        <v>507</v>
      </c>
      <c r="I29" s="58">
        <v>260</v>
      </c>
      <c r="J29" s="12">
        <v>9077</v>
      </c>
      <c r="L29" s="12" t="s">
        <v>84</v>
      </c>
      <c r="Q29" s="181" t="s">
        <v>109</v>
      </c>
      <c r="R29" s="181"/>
      <c r="S29" s="182"/>
      <c r="T29" s="185" t="s">
        <v>157</v>
      </c>
      <c r="U29" s="186"/>
      <c r="V29" s="139" t="s">
        <v>121</v>
      </c>
      <c r="W29" s="139" t="s">
        <v>120</v>
      </c>
      <c r="X29" s="139"/>
      <c r="Y29" s="139" t="s">
        <v>119</v>
      </c>
      <c r="Z29" s="139" t="s">
        <v>118</v>
      </c>
      <c r="AA29" s="139" t="s">
        <v>117</v>
      </c>
      <c r="AB29" s="139" t="s">
        <v>116</v>
      </c>
      <c r="AC29" s="139"/>
      <c r="AD29" s="153" t="s">
        <v>115</v>
      </c>
      <c r="AE29" s="139" t="s">
        <v>114</v>
      </c>
      <c r="AF29" s="139" t="s">
        <v>113</v>
      </c>
      <c r="AG29" s="155" t="s">
        <v>112</v>
      </c>
    </row>
    <row r="30" spans="1:33" s="1" customFormat="1" ht="21" customHeight="1">
      <c r="A30" s="197" t="s">
        <v>28</v>
      </c>
      <c r="B30" s="197"/>
      <c r="C30" s="197"/>
      <c r="D30" s="198"/>
      <c r="E30" s="59">
        <v>10</v>
      </c>
      <c r="G30" s="50">
        <f t="shared" si="0"/>
        <v>84</v>
      </c>
      <c r="H30" s="58">
        <v>64</v>
      </c>
      <c r="I30" s="50">
        <v>20</v>
      </c>
      <c r="J30" s="12" t="s">
        <v>84</v>
      </c>
      <c r="L30" s="12" t="s">
        <v>84</v>
      </c>
      <c r="Q30" s="183"/>
      <c r="R30" s="183"/>
      <c r="S30" s="184"/>
      <c r="T30" s="156"/>
      <c r="U30" s="187"/>
      <c r="V30" s="140"/>
      <c r="W30" s="140"/>
      <c r="X30" s="140"/>
      <c r="Y30" s="140"/>
      <c r="Z30" s="140"/>
      <c r="AA30" s="140"/>
      <c r="AB30" s="140"/>
      <c r="AC30" s="140"/>
      <c r="AD30" s="154"/>
      <c r="AE30" s="140"/>
      <c r="AF30" s="140"/>
      <c r="AG30" s="156"/>
    </row>
    <row r="31" spans="1:33" s="1" customFormat="1" ht="21" customHeight="1">
      <c r="A31" s="192" t="s">
        <v>21</v>
      </c>
      <c r="B31" s="192"/>
      <c r="C31" s="192"/>
      <c r="D31" s="193"/>
      <c r="E31" s="59" t="s">
        <v>7</v>
      </c>
      <c r="G31" s="50">
        <f t="shared" si="0"/>
        <v>1</v>
      </c>
      <c r="H31" s="58">
        <v>1</v>
      </c>
      <c r="I31" s="58" t="s">
        <v>84</v>
      </c>
      <c r="J31" s="12" t="s">
        <v>84</v>
      </c>
      <c r="L31" s="12" t="s">
        <v>84</v>
      </c>
      <c r="Q31" s="157" t="s">
        <v>105</v>
      </c>
      <c r="R31" s="157"/>
      <c r="S31" s="158"/>
      <c r="T31" s="159" t="s">
        <v>158</v>
      </c>
      <c r="U31" s="160"/>
      <c r="V31" s="97">
        <f>SUM(W31:AG31)</f>
        <v>625284</v>
      </c>
      <c r="W31" s="132">
        <v>383303</v>
      </c>
      <c r="X31" s="132"/>
      <c r="Y31" s="104" t="s">
        <v>7</v>
      </c>
      <c r="Z31" s="104" t="s">
        <v>7</v>
      </c>
      <c r="AA31" s="96">
        <v>140079</v>
      </c>
      <c r="AB31" s="132">
        <v>67756</v>
      </c>
      <c r="AC31" s="132"/>
      <c r="AD31" s="104" t="s">
        <v>7</v>
      </c>
      <c r="AE31" s="96">
        <v>31023</v>
      </c>
      <c r="AF31" s="96">
        <v>3123</v>
      </c>
      <c r="AG31" s="104" t="s">
        <v>7</v>
      </c>
    </row>
    <row r="32" spans="1:33" s="1" customFormat="1" ht="21" customHeight="1">
      <c r="A32" s="192" t="s">
        <v>22</v>
      </c>
      <c r="B32" s="192"/>
      <c r="C32" s="192"/>
      <c r="D32" s="193"/>
      <c r="E32" s="56">
        <v>3</v>
      </c>
      <c r="G32" s="50">
        <f t="shared" si="0"/>
        <v>19</v>
      </c>
      <c r="H32" s="50">
        <v>18</v>
      </c>
      <c r="I32" s="50">
        <v>1</v>
      </c>
      <c r="J32" s="12" t="s">
        <v>84</v>
      </c>
      <c r="L32" s="12" t="s">
        <v>84</v>
      </c>
      <c r="Q32" s="79"/>
      <c r="T32" s="168" t="s">
        <v>159</v>
      </c>
      <c r="U32" s="169"/>
      <c r="V32" s="73"/>
      <c r="W32" s="79"/>
      <c r="Y32" s="79"/>
      <c r="Z32" s="79"/>
      <c r="AA32" s="79"/>
      <c r="AB32" s="79"/>
      <c r="AD32" s="79"/>
      <c r="AE32" s="79"/>
      <c r="AF32" s="79"/>
      <c r="AG32" s="79"/>
    </row>
    <row r="33" spans="1:33" s="1" customFormat="1" ht="21" customHeight="1">
      <c r="A33" s="192" t="s">
        <v>23</v>
      </c>
      <c r="B33" s="192"/>
      <c r="C33" s="192"/>
      <c r="D33" s="193"/>
      <c r="E33" s="56">
        <v>2</v>
      </c>
      <c r="G33" s="50">
        <f t="shared" si="0"/>
        <v>9</v>
      </c>
      <c r="H33" s="50">
        <v>9</v>
      </c>
      <c r="I33" s="58" t="s">
        <v>84</v>
      </c>
      <c r="J33" s="12" t="s">
        <v>84</v>
      </c>
      <c r="L33" s="12" t="s">
        <v>84</v>
      </c>
      <c r="Q33" s="152" t="s">
        <v>104</v>
      </c>
      <c r="R33" s="152"/>
      <c r="S33" s="161"/>
      <c r="T33" s="170" t="s">
        <v>160</v>
      </c>
      <c r="U33" s="163"/>
      <c r="V33" s="97">
        <f>SUM(W33:AG33)</f>
        <v>589992</v>
      </c>
      <c r="W33" s="141">
        <v>265731</v>
      </c>
      <c r="X33" s="141"/>
      <c r="Y33" s="103">
        <v>30560</v>
      </c>
      <c r="Z33" s="104" t="s">
        <v>7</v>
      </c>
      <c r="AA33" s="103">
        <v>135451</v>
      </c>
      <c r="AB33" s="133">
        <v>75048</v>
      </c>
      <c r="AC33" s="133"/>
      <c r="AD33" s="102">
        <v>47613</v>
      </c>
      <c r="AE33" s="102">
        <v>33777</v>
      </c>
      <c r="AF33" s="102">
        <v>1812</v>
      </c>
      <c r="AG33" s="102" t="s">
        <v>7</v>
      </c>
    </row>
    <row r="34" spans="1:33" s="1" customFormat="1" ht="21" customHeight="1">
      <c r="A34" s="192" t="s">
        <v>17</v>
      </c>
      <c r="B34" s="192"/>
      <c r="C34" s="192"/>
      <c r="D34" s="193"/>
      <c r="E34" s="56">
        <v>2</v>
      </c>
      <c r="G34" s="50">
        <f t="shared" si="0"/>
        <v>6</v>
      </c>
      <c r="H34" s="50">
        <v>6</v>
      </c>
      <c r="I34" s="58" t="s">
        <v>84</v>
      </c>
      <c r="J34" s="12" t="s">
        <v>84</v>
      </c>
      <c r="L34" s="12" t="s">
        <v>84</v>
      </c>
      <c r="Q34" s="79"/>
      <c r="T34" s="168" t="s">
        <v>161</v>
      </c>
      <c r="U34" s="169"/>
      <c r="V34" s="73"/>
      <c r="W34" s="79"/>
      <c r="Y34" s="79"/>
      <c r="Z34" s="79"/>
      <c r="AA34" s="79"/>
      <c r="AB34" s="79"/>
      <c r="AD34" s="79"/>
      <c r="AE34" s="79"/>
      <c r="AF34" s="79"/>
      <c r="AG34" s="79"/>
    </row>
    <row r="35" spans="1:33" s="1" customFormat="1" ht="21" customHeight="1">
      <c r="A35" s="192" t="s">
        <v>24</v>
      </c>
      <c r="B35" s="192"/>
      <c r="C35" s="192"/>
      <c r="D35" s="193"/>
      <c r="E35" s="60" t="s">
        <v>7</v>
      </c>
      <c r="G35" s="50">
        <f t="shared" si="0"/>
        <v>5</v>
      </c>
      <c r="H35" s="58" t="s">
        <v>84</v>
      </c>
      <c r="I35" s="50">
        <v>5</v>
      </c>
      <c r="J35" s="12" t="s">
        <v>84</v>
      </c>
      <c r="L35" s="12" t="s">
        <v>84</v>
      </c>
      <c r="Q35" s="162" t="s">
        <v>104</v>
      </c>
      <c r="R35" s="162"/>
      <c r="S35" s="163"/>
      <c r="T35" s="170" t="s">
        <v>162</v>
      </c>
      <c r="U35" s="163"/>
      <c r="V35" s="97">
        <f>SUM(W35:AG35)</f>
        <v>609140</v>
      </c>
      <c r="W35" s="134">
        <v>369915</v>
      </c>
      <c r="X35" s="134"/>
      <c r="Y35" s="100" t="s">
        <v>7</v>
      </c>
      <c r="Z35" s="100" t="s">
        <v>7</v>
      </c>
      <c r="AA35" s="100" t="s">
        <v>7</v>
      </c>
      <c r="AB35" s="134" t="s">
        <v>7</v>
      </c>
      <c r="AC35" s="134"/>
      <c r="AD35" s="100" t="s">
        <v>7</v>
      </c>
      <c r="AE35" s="101">
        <v>71887</v>
      </c>
      <c r="AF35" s="100" t="s">
        <v>7</v>
      </c>
      <c r="AG35" s="101">
        <v>167338</v>
      </c>
    </row>
    <row r="36" spans="1:33" s="1" customFormat="1" ht="21" customHeight="1">
      <c r="A36" s="194" t="s">
        <v>29</v>
      </c>
      <c r="B36" s="194"/>
      <c r="C36" s="194"/>
      <c r="D36" s="195"/>
      <c r="E36" s="61">
        <v>41</v>
      </c>
      <c r="F36" s="70"/>
      <c r="G36" s="62">
        <f t="shared" si="0"/>
        <v>2228</v>
      </c>
      <c r="H36" s="62">
        <v>290</v>
      </c>
      <c r="I36" s="53">
        <v>89</v>
      </c>
      <c r="J36" s="14" t="s">
        <v>84</v>
      </c>
      <c r="K36" s="70"/>
      <c r="L36" s="13">
        <v>1849</v>
      </c>
      <c r="Q36" s="79"/>
      <c r="R36" s="7"/>
      <c r="S36" s="7"/>
      <c r="T36" s="164" t="s">
        <v>163</v>
      </c>
      <c r="U36" s="165"/>
      <c r="V36" s="73"/>
      <c r="W36" s="79"/>
      <c r="Y36" s="79"/>
      <c r="Z36" s="79"/>
      <c r="AA36" s="79"/>
      <c r="AB36" s="79"/>
      <c r="AD36" s="79"/>
      <c r="AE36" s="79"/>
      <c r="AF36" s="79"/>
      <c r="AG36" s="79"/>
    </row>
    <row r="37" spans="1:33" s="1" customFormat="1" ht="21" customHeight="1">
      <c r="A37" s="15" t="s">
        <v>90</v>
      </c>
      <c r="B37" s="37"/>
      <c r="C37" s="37"/>
      <c r="D37" s="37"/>
      <c r="E37" s="37"/>
      <c r="F37" s="37"/>
      <c r="G37" s="37"/>
      <c r="H37" s="37"/>
      <c r="I37" s="5"/>
      <c r="J37" s="2"/>
      <c r="Q37" s="152" t="s">
        <v>103</v>
      </c>
      <c r="R37" s="152"/>
      <c r="S37" s="161"/>
      <c r="T37" s="167" t="s">
        <v>165</v>
      </c>
      <c r="U37" s="148"/>
      <c r="V37" s="97">
        <f>SUM(W37:AG37)</f>
        <v>539701</v>
      </c>
      <c r="W37" s="129">
        <v>307664</v>
      </c>
      <c r="X37" s="129"/>
      <c r="Y37" s="100" t="s">
        <v>7</v>
      </c>
      <c r="Z37" s="100" t="s">
        <v>7</v>
      </c>
      <c r="AA37" s="100" t="s">
        <v>7</v>
      </c>
      <c r="AB37" s="134" t="s">
        <v>7</v>
      </c>
      <c r="AC37" s="134"/>
      <c r="AD37" s="100" t="s">
        <v>7</v>
      </c>
      <c r="AE37" s="99">
        <v>36367</v>
      </c>
      <c r="AF37" s="99">
        <v>15838</v>
      </c>
      <c r="AG37" s="99">
        <v>179832</v>
      </c>
    </row>
    <row r="38" spans="1:33" s="1" customFormat="1" ht="21" customHeight="1">
      <c r="A38" s="37" t="s">
        <v>86</v>
      </c>
      <c r="I38" s="5"/>
      <c r="J38" s="2"/>
      <c r="Q38" s="45"/>
      <c r="R38" s="7"/>
      <c r="S38" s="7"/>
      <c r="T38" s="164" t="s">
        <v>166</v>
      </c>
      <c r="U38" s="165"/>
      <c r="V38" s="98"/>
      <c r="W38" s="79"/>
      <c r="X38" s="7"/>
      <c r="Y38" s="79"/>
      <c r="Z38" s="79"/>
      <c r="AA38" s="79"/>
      <c r="AB38" s="79"/>
      <c r="AC38" s="7"/>
      <c r="AD38" s="79"/>
      <c r="AE38" s="79"/>
      <c r="AF38" s="79"/>
      <c r="AG38" s="79"/>
    </row>
    <row r="39" spans="17:33" ht="21" customHeight="1">
      <c r="Q39" s="147" t="s">
        <v>102</v>
      </c>
      <c r="R39" s="147"/>
      <c r="S39" s="148"/>
      <c r="T39" s="167" t="s">
        <v>165</v>
      </c>
      <c r="U39" s="148"/>
      <c r="V39" s="97">
        <v>527668</v>
      </c>
      <c r="W39" s="130">
        <v>270847</v>
      </c>
      <c r="X39" s="130"/>
      <c r="Y39" s="95">
        <v>20136</v>
      </c>
      <c r="Z39" s="94" t="s">
        <v>7</v>
      </c>
      <c r="AA39" s="95">
        <v>82739</v>
      </c>
      <c r="AB39" s="130">
        <v>39456</v>
      </c>
      <c r="AC39" s="130"/>
      <c r="AD39" s="95">
        <v>56064</v>
      </c>
      <c r="AE39" s="95">
        <v>23686</v>
      </c>
      <c r="AF39" s="95">
        <v>34738</v>
      </c>
      <c r="AG39" s="94" t="s">
        <v>7</v>
      </c>
    </row>
    <row r="40" spans="17:33" ht="21" customHeight="1">
      <c r="Q40" s="79"/>
      <c r="T40" s="164" t="s">
        <v>167</v>
      </c>
      <c r="U40" s="165"/>
      <c r="V40" s="96"/>
      <c r="W40" s="95"/>
      <c r="Y40" s="95"/>
      <c r="Z40" s="94"/>
      <c r="AA40" s="95"/>
      <c r="AB40" s="95"/>
      <c r="AD40" s="95"/>
      <c r="AE40" s="95"/>
      <c r="AF40" s="95"/>
      <c r="AG40" s="94"/>
    </row>
    <row r="41" spans="17:33" ht="21" customHeight="1">
      <c r="Q41" s="149" t="s">
        <v>101</v>
      </c>
      <c r="R41" s="149"/>
      <c r="S41" s="150"/>
      <c r="T41" s="166" t="s">
        <v>168</v>
      </c>
      <c r="U41" s="150"/>
      <c r="V41" s="93" t="s">
        <v>7</v>
      </c>
      <c r="W41" s="131" t="s">
        <v>7</v>
      </c>
      <c r="X41" s="131"/>
      <c r="Y41" s="128" t="s">
        <v>7</v>
      </c>
      <c r="Z41" s="128" t="s">
        <v>7</v>
      </c>
      <c r="AA41" s="128" t="s">
        <v>7</v>
      </c>
      <c r="AB41" s="131" t="s">
        <v>7</v>
      </c>
      <c r="AC41" s="131"/>
      <c r="AD41" s="93" t="s">
        <v>7</v>
      </c>
      <c r="AE41" s="93" t="s">
        <v>7</v>
      </c>
      <c r="AF41" s="93" t="s">
        <v>7</v>
      </c>
      <c r="AG41" s="92">
        <v>393861</v>
      </c>
    </row>
    <row r="42" spans="17:28" ht="21" customHeight="1">
      <c r="Q42" s="71" t="s">
        <v>100</v>
      </c>
      <c r="V42" s="15"/>
      <c r="W42" s="15"/>
      <c r="X42" s="15"/>
      <c r="Y42" s="15"/>
      <c r="Z42" s="15"/>
      <c r="AA42" s="15"/>
      <c r="AB42" s="15"/>
    </row>
    <row r="44" spans="1:32" ht="21" customHeight="1">
      <c r="A44" s="151" t="s">
        <v>92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Q44" s="151" t="s">
        <v>153</v>
      </c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</row>
    <row r="45" spans="1:32" ht="21" customHeight="1" thickBot="1">
      <c r="A45" s="152" t="s">
        <v>93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Q45" s="15"/>
      <c r="R45" s="46"/>
      <c r="S45" s="46"/>
      <c r="T45" s="46"/>
      <c r="U45" s="46"/>
      <c r="V45" s="46"/>
      <c r="W45" s="46"/>
      <c r="X45" s="46"/>
      <c r="Y45" s="46"/>
      <c r="Z45" s="127"/>
      <c r="AA45" s="127"/>
      <c r="AB45" s="127"/>
      <c r="AC45" s="127"/>
      <c r="AD45" s="46"/>
      <c r="AE45" s="46"/>
      <c r="AF45" s="16" t="s">
        <v>0</v>
      </c>
    </row>
    <row r="46" spans="1:32" ht="21" customHeight="1" thickBo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 t="s">
        <v>0</v>
      </c>
      <c r="Q46" s="175" t="s">
        <v>30</v>
      </c>
      <c r="R46" s="175"/>
      <c r="S46" s="145"/>
      <c r="T46" s="17" t="s">
        <v>108</v>
      </c>
      <c r="U46" s="17" t="s">
        <v>107</v>
      </c>
      <c r="V46" s="121" t="s">
        <v>106</v>
      </c>
      <c r="W46" s="144" t="s">
        <v>30</v>
      </c>
      <c r="X46" s="145"/>
      <c r="Y46" s="17" t="s">
        <v>108</v>
      </c>
      <c r="Z46" s="17" t="s">
        <v>107</v>
      </c>
      <c r="AA46" s="121" t="s">
        <v>106</v>
      </c>
      <c r="AB46" s="144" t="s">
        <v>30</v>
      </c>
      <c r="AC46" s="145"/>
      <c r="AD46" s="17" t="s">
        <v>108</v>
      </c>
      <c r="AE46" s="17" t="s">
        <v>107</v>
      </c>
      <c r="AF46" s="88" t="s">
        <v>106</v>
      </c>
    </row>
    <row r="47" spans="1:32" ht="21" customHeight="1">
      <c r="A47" s="175" t="s">
        <v>30</v>
      </c>
      <c r="B47" s="208"/>
      <c r="C47" s="17" t="s">
        <v>94</v>
      </c>
      <c r="D47" s="18" t="s">
        <v>31</v>
      </c>
      <c r="E47" s="19" t="s">
        <v>32</v>
      </c>
      <c r="F47" s="20" t="s">
        <v>30</v>
      </c>
      <c r="G47" s="21"/>
      <c r="H47" s="17" t="s">
        <v>94</v>
      </c>
      <c r="I47" s="18" t="s">
        <v>31</v>
      </c>
      <c r="J47" s="19" t="s">
        <v>32</v>
      </c>
      <c r="K47" s="21" t="s">
        <v>30</v>
      </c>
      <c r="L47" s="21"/>
      <c r="M47" s="17" t="s">
        <v>94</v>
      </c>
      <c r="N47" s="18" t="s">
        <v>31</v>
      </c>
      <c r="O47" s="22" t="s">
        <v>32</v>
      </c>
      <c r="Q47" s="189" t="s">
        <v>152</v>
      </c>
      <c r="R47" s="189"/>
      <c r="S47" s="190"/>
      <c r="T47" s="63">
        <f>SUM(T50,Y52,AD64)</f>
        <v>942261</v>
      </c>
      <c r="U47" s="64">
        <f>SUM(U50,Z52,AE64)</f>
        <v>448515</v>
      </c>
      <c r="V47" s="65">
        <f>SUM(V50,AA52,AF64)</f>
        <v>493746</v>
      </c>
      <c r="W47" s="120"/>
      <c r="X47" s="116" t="s">
        <v>151</v>
      </c>
      <c r="Y47" s="47">
        <f>SUM(Z47:AA47)</f>
        <v>967</v>
      </c>
      <c r="Z47" s="119">
        <v>457</v>
      </c>
      <c r="AA47" s="118">
        <v>510</v>
      </c>
      <c r="AB47" s="117"/>
      <c r="AC47" s="116" t="s">
        <v>150</v>
      </c>
      <c r="AD47" s="49">
        <f>SUM(AE47:AF47)</f>
        <v>5973</v>
      </c>
      <c r="AE47" s="48">
        <v>2789</v>
      </c>
      <c r="AF47" s="48">
        <v>3184</v>
      </c>
    </row>
    <row r="48" spans="1:32" ht="21" customHeight="1">
      <c r="A48" s="209" t="s">
        <v>95</v>
      </c>
      <c r="B48" s="210"/>
      <c r="C48" s="63">
        <f>SUM(C50:C58,C60,H48,H57,H63,M51,M58,M63)</f>
        <v>13682</v>
      </c>
      <c r="D48" s="64">
        <f>SUM(D50:D58,D60,I48,I57,I63,N51,N58,N63)</f>
        <v>7778</v>
      </c>
      <c r="E48" s="65">
        <f>SUM(E50:E58,E60,J48,J57,J63,O51,O58,O63)</f>
        <v>5904</v>
      </c>
      <c r="F48" s="211" t="s">
        <v>33</v>
      </c>
      <c r="G48" s="212"/>
      <c r="H48" s="63">
        <f>SUM(H49:H56)</f>
        <v>909</v>
      </c>
      <c r="I48" s="64">
        <f>SUM(I49:I56)</f>
        <v>656</v>
      </c>
      <c r="J48" s="65">
        <f>SUM(J49:J56)</f>
        <v>253</v>
      </c>
      <c r="K48" s="23"/>
      <c r="L48" s="24" t="s">
        <v>34</v>
      </c>
      <c r="M48" s="47">
        <f>SUM(N48:O48)</f>
        <v>184</v>
      </c>
      <c r="N48" s="48">
        <v>83</v>
      </c>
      <c r="O48" s="48">
        <v>101</v>
      </c>
      <c r="Q48" s="38"/>
      <c r="R48" s="38"/>
      <c r="S48" s="39"/>
      <c r="T48" s="40"/>
      <c r="U48" s="41"/>
      <c r="V48" s="42"/>
      <c r="W48" s="113"/>
      <c r="X48" s="109" t="s">
        <v>149</v>
      </c>
      <c r="Y48" s="49">
        <f>SUM(Z48:AA48)</f>
        <v>1194</v>
      </c>
      <c r="Z48" s="50">
        <v>536</v>
      </c>
      <c r="AA48" s="51">
        <v>658</v>
      </c>
      <c r="AB48" s="108"/>
      <c r="AC48" s="26" t="s">
        <v>148</v>
      </c>
      <c r="AD48" s="49">
        <f>SUM(AE48:AF48)</f>
        <v>13017</v>
      </c>
      <c r="AE48" s="50">
        <v>6213</v>
      </c>
      <c r="AF48" s="50">
        <v>6804</v>
      </c>
    </row>
    <row r="49" spans="1:32" ht="21" customHeight="1">
      <c r="A49" s="38"/>
      <c r="B49" s="39"/>
      <c r="C49" s="40"/>
      <c r="D49" s="41"/>
      <c r="E49" s="42"/>
      <c r="F49" s="25"/>
      <c r="G49" s="26" t="s">
        <v>37</v>
      </c>
      <c r="H49" s="49">
        <f aca="true" t="shared" si="1" ref="H49:H56">SUM(I49:J49)</f>
        <v>135</v>
      </c>
      <c r="I49" s="50">
        <v>100</v>
      </c>
      <c r="J49" s="51">
        <v>35</v>
      </c>
      <c r="K49" s="25"/>
      <c r="L49" s="26" t="s">
        <v>38</v>
      </c>
      <c r="M49" s="49">
        <f>SUM(N49:O49)</f>
        <v>239</v>
      </c>
      <c r="N49" s="50">
        <v>185</v>
      </c>
      <c r="O49" s="50">
        <v>54</v>
      </c>
      <c r="Q49" s="38"/>
      <c r="R49" s="142" t="s">
        <v>35</v>
      </c>
      <c r="S49" s="143"/>
      <c r="T49" s="66">
        <f>SUM(U49:V49)</f>
        <v>353199</v>
      </c>
      <c r="U49" s="43">
        <v>168680</v>
      </c>
      <c r="V49" s="44">
        <v>184519</v>
      </c>
      <c r="W49" s="110"/>
      <c r="X49" s="28" t="s">
        <v>147</v>
      </c>
      <c r="Y49" s="49">
        <f>SUM(Z49:AA49)</f>
        <v>2587</v>
      </c>
      <c r="Z49" s="50">
        <v>1196</v>
      </c>
      <c r="AA49" s="51">
        <v>1391</v>
      </c>
      <c r="AB49" s="108"/>
      <c r="AC49" s="26" t="s">
        <v>146</v>
      </c>
      <c r="AD49" s="49">
        <f>SUM(AE49:AF49)</f>
        <v>7222</v>
      </c>
      <c r="AE49" s="50">
        <v>3391</v>
      </c>
      <c r="AF49" s="50">
        <v>3831</v>
      </c>
    </row>
    <row r="50" spans="1:32" ht="21" customHeight="1">
      <c r="A50" s="142" t="s">
        <v>35</v>
      </c>
      <c r="B50" s="207"/>
      <c r="C50" s="66">
        <f aca="true" t="shared" si="2" ref="C50:C57">SUM(D50:E50)</f>
        <v>3719</v>
      </c>
      <c r="D50" s="43">
        <v>1849</v>
      </c>
      <c r="E50" s="44">
        <v>1870</v>
      </c>
      <c r="F50" s="25"/>
      <c r="G50" s="26" t="s">
        <v>40</v>
      </c>
      <c r="H50" s="49">
        <f t="shared" si="1"/>
        <v>171</v>
      </c>
      <c r="I50" s="50">
        <v>123</v>
      </c>
      <c r="J50" s="51">
        <v>48</v>
      </c>
      <c r="K50" s="25"/>
      <c r="L50" s="26" t="s">
        <v>36</v>
      </c>
      <c r="M50" s="49">
        <f>SUM(N50:O50)</f>
        <v>127</v>
      </c>
      <c r="N50" s="50">
        <v>102</v>
      </c>
      <c r="O50" s="50">
        <v>25</v>
      </c>
      <c r="Q50" s="38"/>
      <c r="R50" s="142" t="s">
        <v>145</v>
      </c>
      <c r="S50" s="143"/>
      <c r="T50" s="66">
        <f>SUM(T49)</f>
        <v>353199</v>
      </c>
      <c r="U50" s="43">
        <f>SUM(U49)</f>
        <v>168680</v>
      </c>
      <c r="V50" s="44">
        <f>SUM(V49)</f>
        <v>184519</v>
      </c>
      <c r="W50" s="110"/>
      <c r="X50" s="28" t="s">
        <v>144</v>
      </c>
      <c r="Y50" s="49">
        <f>SUM(Z50:AA50)</f>
        <v>645</v>
      </c>
      <c r="Z50" s="50">
        <v>301</v>
      </c>
      <c r="AA50" s="51">
        <v>344</v>
      </c>
      <c r="AB50" s="135" t="s">
        <v>39</v>
      </c>
      <c r="AC50" s="136"/>
      <c r="AD50" s="66">
        <f>SUM(AD51:AD56)</f>
        <v>30942</v>
      </c>
      <c r="AE50" s="43">
        <f>SUM(AE51:AE56)</f>
        <v>14617</v>
      </c>
      <c r="AF50" s="43">
        <f>SUM(AF51:AF56)</f>
        <v>16325</v>
      </c>
    </row>
    <row r="51" spans="1:32" ht="21" customHeight="1">
      <c r="A51" s="142" t="s">
        <v>41</v>
      </c>
      <c r="B51" s="207"/>
      <c r="C51" s="66">
        <f t="shared" si="2"/>
        <v>489</v>
      </c>
      <c r="D51" s="43">
        <v>326</v>
      </c>
      <c r="E51" s="44">
        <v>163</v>
      </c>
      <c r="F51" s="25"/>
      <c r="G51" s="26" t="s">
        <v>42</v>
      </c>
      <c r="H51" s="49">
        <f t="shared" si="1"/>
        <v>315</v>
      </c>
      <c r="I51" s="58">
        <v>221</v>
      </c>
      <c r="J51" s="51">
        <v>94</v>
      </c>
      <c r="K51" s="135" t="s">
        <v>39</v>
      </c>
      <c r="L51" s="207"/>
      <c r="M51" s="66">
        <f>SUM(M52:M57)</f>
        <v>761</v>
      </c>
      <c r="N51" s="43">
        <f>SUM(N52:N57)</f>
        <v>528</v>
      </c>
      <c r="O51" s="43">
        <f>SUM(O52:O57)</f>
        <v>233</v>
      </c>
      <c r="Q51" s="38"/>
      <c r="R51" s="38"/>
      <c r="S51" s="39"/>
      <c r="T51" s="41"/>
      <c r="U51" s="41"/>
      <c r="V51" s="42"/>
      <c r="W51" s="113"/>
      <c r="X51" s="28" t="s">
        <v>143</v>
      </c>
      <c r="Y51" s="49">
        <f>SUM(Z51:AA51)</f>
        <v>987</v>
      </c>
      <c r="Z51" s="50">
        <v>487</v>
      </c>
      <c r="AA51" s="51">
        <v>500</v>
      </c>
      <c r="AB51" s="108"/>
      <c r="AC51" s="115" t="s">
        <v>142</v>
      </c>
      <c r="AD51" s="49">
        <f aca="true" t="shared" si="3" ref="AD51:AD56">SUM(AE51:AF51)</f>
        <v>4910</v>
      </c>
      <c r="AE51" s="50">
        <v>2304</v>
      </c>
      <c r="AF51" s="50">
        <v>2606</v>
      </c>
    </row>
    <row r="52" spans="1:32" ht="21" customHeight="1">
      <c r="A52" s="142" t="s">
        <v>43</v>
      </c>
      <c r="B52" s="207"/>
      <c r="C52" s="66">
        <f t="shared" si="2"/>
        <v>1467</v>
      </c>
      <c r="D52" s="43">
        <v>628</v>
      </c>
      <c r="E52" s="44">
        <v>839</v>
      </c>
      <c r="F52" s="25"/>
      <c r="G52" s="26" t="s">
        <v>44</v>
      </c>
      <c r="H52" s="49">
        <f t="shared" si="1"/>
        <v>51</v>
      </c>
      <c r="I52" s="58">
        <v>43</v>
      </c>
      <c r="J52" s="51">
        <v>8</v>
      </c>
      <c r="K52" s="25"/>
      <c r="L52" s="26" t="s">
        <v>45</v>
      </c>
      <c r="M52" s="49">
        <f aca="true" t="shared" si="4" ref="M52:M57">SUM(N52:O52)</f>
        <v>140</v>
      </c>
      <c r="N52" s="50">
        <v>99</v>
      </c>
      <c r="O52" s="50">
        <v>41</v>
      </c>
      <c r="Q52" s="38"/>
      <c r="R52" s="142" t="s">
        <v>43</v>
      </c>
      <c r="S52" s="143"/>
      <c r="T52" s="66">
        <f>SUM(U52:V52)</f>
        <v>86674</v>
      </c>
      <c r="U52" s="43">
        <v>41395</v>
      </c>
      <c r="V52" s="44">
        <v>45279</v>
      </c>
      <c r="W52" s="146" t="s">
        <v>141</v>
      </c>
      <c r="X52" s="143"/>
      <c r="Y52" s="66">
        <f>SUM(T52:T55,T57,T62)</f>
        <v>309958</v>
      </c>
      <c r="Z52" s="43">
        <f>SUM(U52:U55,U57,U62)</f>
        <v>148414</v>
      </c>
      <c r="AA52" s="44">
        <f>SUM(V52:V55,V57,V62)</f>
        <v>161544</v>
      </c>
      <c r="AB52" s="110"/>
      <c r="AC52" s="26" t="s">
        <v>140</v>
      </c>
      <c r="AD52" s="49">
        <f t="shared" si="3"/>
        <v>4819</v>
      </c>
      <c r="AE52" s="50">
        <v>2273</v>
      </c>
      <c r="AF52" s="50">
        <v>2546</v>
      </c>
    </row>
    <row r="53" spans="1:32" ht="21" customHeight="1">
      <c r="A53" s="142" t="s">
        <v>47</v>
      </c>
      <c r="B53" s="207"/>
      <c r="C53" s="66">
        <f t="shared" si="2"/>
        <v>579</v>
      </c>
      <c r="D53" s="43">
        <v>274</v>
      </c>
      <c r="E53" s="44">
        <v>305</v>
      </c>
      <c r="F53" s="25"/>
      <c r="G53" s="26" t="s">
        <v>48</v>
      </c>
      <c r="H53" s="49">
        <f t="shared" si="1"/>
        <v>56</v>
      </c>
      <c r="I53" s="50">
        <v>39</v>
      </c>
      <c r="J53" s="51">
        <v>17</v>
      </c>
      <c r="K53" s="25"/>
      <c r="L53" s="26" t="s">
        <v>49</v>
      </c>
      <c r="M53" s="49">
        <f t="shared" si="4"/>
        <v>103</v>
      </c>
      <c r="N53" s="50">
        <v>76</v>
      </c>
      <c r="O53" s="50">
        <v>27</v>
      </c>
      <c r="Q53" s="38"/>
      <c r="R53" s="142" t="s">
        <v>46</v>
      </c>
      <c r="S53" s="143"/>
      <c r="T53" s="66">
        <f>SUM(U53:V53)</f>
        <v>55020</v>
      </c>
      <c r="U53" s="43">
        <v>25463</v>
      </c>
      <c r="V53" s="44">
        <v>29557</v>
      </c>
      <c r="W53" s="110"/>
      <c r="X53" s="114"/>
      <c r="Y53" s="41"/>
      <c r="Z53" s="41"/>
      <c r="AA53" s="42"/>
      <c r="AB53" s="113"/>
      <c r="AC53" s="26" t="s">
        <v>139</v>
      </c>
      <c r="AD53" s="49">
        <f t="shared" si="3"/>
        <v>6424</v>
      </c>
      <c r="AE53" s="50">
        <v>3027</v>
      </c>
      <c r="AF53" s="50">
        <v>3397</v>
      </c>
    </row>
    <row r="54" spans="1:32" ht="21" customHeight="1">
      <c r="A54" s="142" t="s">
        <v>51</v>
      </c>
      <c r="B54" s="207"/>
      <c r="C54" s="66">
        <f t="shared" si="2"/>
        <v>549</v>
      </c>
      <c r="D54" s="43">
        <v>253</v>
      </c>
      <c r="E54" s="44">
        <v>296</v>
      </c>
      <c r="F54" s="25"/>
      <c r="G54" s="26" t="s">
        <v>52</v>
      </c>
      <c r="H54" s="49">
        <f t="shared" si="1"/>
        <v>80</v>
      </c>
      <c r="I54" s="50">
        <v>57</v>
      </c>
      <c r="J54" s="51">
        <v>23</v>
      </c>
      <c r="K54" s="25"/>
      <c r="L54" s="26" t="s">
        <v>53</v>
      </c>
      <c r="M54" s="49">
        <f t="shared" si="4"/>
        <v>175</v>
      </c>
      <c r="N54" s="50">
        <v>116</v>
      </c>
      <c r="O54" s="50">
        <v>59</v>
      </c>
      <c r="Q54" s="38"/>
      <c r="R54" s="142" t="s">
        <v>50</v>
      </c>
      <c r="S54" s="143"/>
      <c r="T54" s="66">
        <f>SUM(U54:V54)</f>
        <v>52433</v>
      </c>
      <c r="U54" s="43">
        <v>25351</v>
      </c>
      <c r="V54" s="44">
        <v>27082</v>
      </c>
      <c r="W54" s="146" t="s">
        <v>41</v>
      </c>
      <c r="X54" s="143"/>
      <c r="Y54" s="66">
        <f>SUM(Z54:AA54)</f>
        <v>38159</v>
      </c>
      <c r="Z54" s="43">
        <v>17821</v>
      </c>
      <c r="AA54" s="44">
        <v>20338</v>
      </c>
      <c r="AB54" s="110"/>
      <c r="AC54" s="26" t="s">
        <v>138</v>
      </c>
      <c r="AD54" s="49">
        <f t="shared" si="3"/>
        <v>7433</v>
      </c>
      <c r="AE54" s="50">
        <v>3552</v>
      </c>
      <c r="AF54" s="50">
        <v>3881</v>
      </c>
    </row>
    <row r="55" spans="1:32" ht="21" customHeight="1">
      <c r="A55" s="142" t="s">
        <v>46</v>
      </c>
      <c r="B55" s="207"/>
      <c r="C55" s="66">
        <f t="shared" si="2"/>
        <v>641</v>
      </c>
      <c r="D55" s="43">
        <v>387</v>
      </c>
      <c r="E55" s="44">
        <v>254</v>
      </c>
      <c r="F55" s="25"/>
      <c r="G55" s="26" t="s">
        <v>55</v>
      </c>
      <c r="H55" s="49">
        <f t="shared" si="1"/>
        <v>54</v>
      </c>
      <c r="I55" s="50">
        <v>37</v>
      </c>
      <c r="J55" s="51">
        <v>17</v>
      </c>
      <c r="K55" s="25"/>
      <c r="L55" s="26" t="s">
        <v>56</v>
      </c>
      <c r="M55" s="49">
        <f t="shared" si="4"/>
        <v>143</v>
      </c>
      <c r="N55" s="50">
        <v>101</v>
      </c>
      <c r="O55" s="50">
        <v>42</v>
      </c>
      <c r="Q55" s="38"/>
      <c r="R55" s="142" t="s">
        <v>54</v>
      </c>
      <c r="S55" s="143"/>
      <c r="T55" s="66">
        <f>SUM(T56)</f>
        <v>8224</v>
      </c>
      <c r="U55" s="43">
        <f>SUM(U56)</f>
        <v>3704</v>
      </c>
      <c r="V55" s="43">
        <f>SUM(V56)</f>
        <v>4520</v>
      </c>
      <c r="W55" s="146" t="s">
        <v>47</v>
      </c>
      <c r="X55" s="143"/>
      <c r="Y55" s="66">
        <f>SUM(Z55:AA55)</f>
        <v>22518</v>
      </c>
      <c r="Z55" s="43">
        <v>10594</v>
      </c>
      <c r="AA55" s="44">
        <v>11924</v>
      </c>
      <c r="AB55" s="110"/>
      <c r="AC55" s="112" t="s">
        <v>137</v>
      </c>
      <c r="AD55" s="49">
        <f t="shared" si="3"/>
        <v>2951</v>
      </c>
      <c r="AE55" s="50">
        <v>1379</v>
      </c>
      <c r="AF55" s="50">
        <v>1572</v>
      </c>
    </row>
    <row r="56" spans="1:32" ht="21" customHeight="1">
      <c r="A56" s="142" t="s">
        <v>58</v>
      </c>
      <c r="B56" s="207"/>
      <c r="C56" s="66">
        <f t="shared" si="2"/>
        <v>297</v>
      </c>
      <c r="D56" s="43">
        <v>221</v>
      </c>
      <c r="E56" s="44">
        <v>76</v>
      </c>
      <c r="F56" s="25"/>
      <c r="G56" s="26" t="s">
        <v>59</v>
      </c>
      <c r="H56" s="49">
        <f t="shared" si="1"/>
        <v>47</v>
      </c>
      <c r="I56" s="50">
        <v>36</v>
      </c>
      <c r="J56" s="51">
        <v>11</v>
      </c>
      <c r="K56" s="25"/>
      <c r="L56" s="26" t="s">
        <v>60</v>
      </c>
      <c r="M56" s="49">
        <f t="shared" si="4"/>
        <v>118</v>
      </c>
      <c r="N56" s="50">
        <v>77</v>
      </c>
      <c r="O56" s="50">
        <v>41</v>
      </c>
      <c r="Q56" s="111"/>
      <c r="R56" s="27"/>
      <c r="S56" s="28" t="s">
        <v>57</v>
      </c>
      <c r="T56" s="49">
        <f>SUM(U56:V56)</f>
        <v>8224</v>
      </c>
      <c r="U56" s="50">
        <v>3704</v>
      </c>
      <c r="V56" s="51">
        <v>4520</v>
      </c>
      <c r="W56" s="146" t="s">
        <v>51</v>
      </c>
      <c r="X56" s="143"/>
      <c r="Y56" s="66">
        <f>SUM(Z56:AA56)</f>
        <v>17549</v>
      </c>
      <c r="Z56" s="43">
        <v>8073</v>
      </c>
      <c r="AA56" s="44">
        <v>9476</v>
      </c>
      <c r="AB56" s="110"/>
      <c r="AC56" s="26" t="s">
        <v>136</v>
      </c>
      <c r="AD56" s="49">
        <f t="shared" si="3"/>
        <v>4405</v>
      </c>
      <c r="AE56" s="50">
        <v>2082</v>
      </c>
      <c r="AF56" s="50">
        <v>2323</v>
      </c>
    </row>
    <row r="57" spans="1:32" ht="21" customHeight="1">
      <c r="A57" s="142" t="s">
        <v>50</v>
      </c>
      <c r="B57" s="207"/>
      <c r="C57" s="66">
        <f t="shared" si="2"/>
        <v>501</v>
      </c>
      <c r="D57" s="43">
        <v>382</v>
      </c>
      <c r="E57" s="44">
        <v>119</v>
      </c>
      <c r="F57" s="135" t="s">
        <v>63</v>
      </c>
      <c r="G57" s="207"/>
      <c r="H57" s="66">
        <f>SUM(H58:H62)</f>
        <v>1016</v>
      </c>
      <c r="I57" s="43">
        <f>SUM(I58:I62)</f>
        <v>644</v>
      </c>
      <c r="J57" s="44">
        <f>SUM(J58:J62)</f>
        <v>372</v>
      </c>
      <c r="K57" s="25"/>
      <c r="L57" s="26" t="s">
        <v>64</v>
      </c>
      <c r="M57" s="49">
        <f t="shared" si="4"/>
        <v>82</v>
      </c>
      <c r="N57" s="50">
        <v>59</v>
      </c>
      <c r="O57" s="50">
        <v>23</v>
      </c>
      <c r="Q57" s="27"/>
      <c r="R57" s="142" t="s">
        <v>61</v>
      </c>
      <c r="S57" s="143"/>
      <c r="T57" s="66">
        <f>SUM(T58:T61)</f>
        <v>40346</v>
      </c>
      <c r="U57" s="43">
        <f>SUM(U58:U61)</f>
        <v>19609</v>
      </c>
      <c r="V57" s="44">
        <f>SUM(V58:V61)</f>
        <v>20737</v>
      </c>
      <c r="W57" s="146" t="s">
        <v>58</v>
      </c>
      <c r="X57" s="143"/>
      <c r="Y57" s="66">
        <f>SUM(Z57:AA57)</f>
        <v>21295</v>
      </c>
      <c r="Z57" s="43">
        <v>9985</v>
      </c>
      <c r="AA57" s="44">
        <v>11310</v>
      </c>
      <c r="AB57" s="135" t="s">
        <v>62</v>
      </c>
      <c r="AC57" s="136"/>
      <c r="AD57" s="66">
        <f>SUM(AD58:AD61)</f>
        <v>31367</v>
      </c>
      <c r="AE57" s="43">
        <f>SUM(AE58:AE61)</f>
        <v>14520</v>
      </c>
      <c r="AF57" s="43">
        <f>SUM(AF58:AF61)</f>
        <v>16847</v>
      </c>
    </row>
    <row r="58" spans="1:32" ht="21" customHeight="1">
      <c r="A58" s="142" t="s">
        <v>54</v>
      </c>
      <c r="B58" s="207"/>
      <c r="C58" s="66">
        <f>SUM(C59)</f>
        <v>196</v>
      </c>
      <c r="D58" s="43">
        <f>SUM(D59)</f>
        <v>106</v>
      </c>
      <c r="E58" s="44">
        <f>SUM(E59)</f>
        <v>90</v>
      </c>
      <c r="F58" s="25"/>
      <c r="G58" s="26" t="s">
        <v>66</v>
      </c>
      <c r="H58" s="49">
        <f>SUM(I58:J58)</f>
        <v>393</v>
      </c>
      <c r="I58" s="50">
        <v>207</v>
      </c>
      <c r="J58" s="51">
        <v>186</v>
      </c>
      <c r="K58" s="135" t="s">
        <v>62</v>
      </c>
      <c r="L58" s="207"/>
      <c r="M58" s="66">
        <f>SUM(M59:M62)</f>
        <v>873</v>
      </c>
      <c r="N58" s="43">
        <f>SUM(N59:N62)</f>
        <v>470</v>
      </c>
      <c r="O58" s="43">
        <f>SUM(O59:O62)</f>
        <v>403</v>
      </c>
      <c r="Q58" s="111"/>
      <c r="R58" s="27"/>
      <c r="S58" s="28" t="s">
        <v>65</v>
      </c>
      <c r="T58" s="49">
        <f>SUM(U58:V58)</f>
        <v>12700</v>
      </c>
      <c r="U58" s="50">
        <v>6087</v>
      </c>
      <c r="V58" s="51">
        <v>6613</v>
      </c>
      <c r="W58" s="137" t="s">
        <v>63</v>
      </c>
      <c r="X58" s="138"/>
      <c r="Y58" s="66">
        <f>SUM(Y59:Y63)</f>
        <v>75449</v>
      </c>
      <c r="Z58" s="43">
        <f>SUM(Z59:Z63)</f>
        <v>36129</v>
      </c>
      <c r="AA58" s="44">
        <f>SUM(AA59:AA63)</f>
        <v>39320</v>
      </c>
      <c r="AB58" s="110"/>
      <c r="AC58" s="26" t="s">
        <v>135</v>
      </c>
      <c r="AD58" s="49">
        <f>SUM(AE58:AF58)</f>
        <v>9767</v>
      </c>
      <c r="AE58" s="50">
        <v>4557</v>
      </c>
      <c r="AF58" s="50">
        <v>5210</v>
      </c>
    </row>
    <row r="59" spans="1:32" ht="21" customHeight="1">
      <c r="A59" s="27"/>
      <c r="B59" s="28" t="s">
        <v>57</v>
      </c>
      <c r="C59" s="49">
        <f>SUM(D59:E59)</f>
        <v>196</v>
      </c>
      <c r="D59" s="50">
        <v>106</v>
      </c>
      <c r="E59" s="51">
        <v>90</v>
      </c>
      <c r="F59" s="25"/>
      <c r="G59" s="26" t="s">
        <v>68</v>
      </c>
      <c r="H59" s="49">
        <f>SUM(I59:J59)</f>
        <v>123</v>
      </c>
      <c r="I59" s="50">
        <v>96</v>
      </c>
      <c r="J59" s="51">
        <v>27</v>
      </c>
      <c r="K59" s="25"/>
      <c r="L59" s="26" t="s">
        <v>69</v>
      </c>
      <c r="M59" s="49">
        <f>SUM(N59:O59)</f>
        <v>397</v>
      </c>
      <c r="N59" s="50">
        <v>110</v>
      </c>
      <c r="O59" s="50">
        <v>287</v>
      </c>
      <c r="Q59" s="27"/>
      <c r="R59" s="27"/>
      <c r="S59" s="28" t="s">
        <v>67</v>
      </c>
      <c r="T59" s="49">
        <f>SUM(U59:V59)</f>
        <v>12567</v>
      </c>
      <c r="U59" s="50">
        <v>6050</v>
      </c>
      <c r="V59" s="51">
        <v>6517</v>
      </c>
      <c r="W59" s="108"/>
      <c r="X59" s="28" t="s">
        <v>134</v>
      </c>
      <c r="Y59" s="49">
        <f>SUM(Z59:AA59)</f>
        <v>26856</v>
      </c>
      <c r="Z59" s="50">
        <v>12967</v>
      </c>
      <c r="AA59" s="51">
        <v>13889</v>
      </c>
      <c r="AB59" s="108"/>
      <c r="AC59" s="26" t="s">
        <v>133</v>
      </c>
      <c r="AD59" s="49">
        <f>SUM(AE59:AF59)</f>
        <v>7727</v>
      </c>
      <c r="AE59" s="50">
        <v>3525</v>
      </c>
      <c r="AF59" s="50">
        <v>4202</v>
      </c>
    </row>
    <row r="60" spans="1:32" ht="21" customHeight="1">
      <c r="A60" s="142" t="s">
        <v>61</v>
      </c>
      <c r="B60" s="207"/>
      <c r="C60" s="66">
        <f>SUM(C61:C64)</f>
        <v>762</v>
      </c>
      <c r="D60" s="43">
        <f>SUM(D61:D64)</f>
        <v>459</v>
      </c>
      <c r="E60" s="44">
        <f>SUM(E61:E64)</f>
        <v>303</v>
      </c>
      <c r="F60" s="25"/>
      <c r="G60" s="26" t="s">
        <v>71</v>
      </c>
      <c r="H60" s="49">
        <f>SUM(I60:J60)</f>
        <v>119</v>
      </c>
      <c r="I60" s="50">
        <v>92</v>
      </c>
      <c r="J60" s="51">
        <v>27</v>
      </c>
      <c r="K60" s="25"/>
      <c r="L60" s="26" t="s">
        <v>72</v>
      </c>
      <c r="M60" s="49">
        <f>SUM(N60:O60)</f>
        <v>176</v>
      </c>
      <c r="N60" s="50">
        <v>125</v>
      </c>
      <c r="O60" s="50">
        <v>51</v>
      </c>
      <c r="Q60" s="27"/>
      <c r="R60" s="27"/>
      <c r="S60" s="28" t="s">
        <v>70</v>
      </c>
      <c r="T60" s="49">
        <f>SUM(U60:V60)</f>
        <v>11125</v>
      </c>
      <c r="U60" s="50">
        <v>5592</v>
      </c>
      <c r="V60" s="51">
        <v>5533</v>
      </c>
      <c r="W60" s="108"/>
      <c r="X60" s="28" t="s">
        <v>132</v>
      </c>
      <c r="Y60" s="49">
        <f>SUM(Z60:AA60)</f>
        <v>8862</v>
      </c>
      <c r="Z60" s="50">
        <v>4136</v>
      </c>
      <c r="AA60" s="51">
        <v>4726</v>
      </c>
      <c r="AB60" s="108"/>
      <c r="AC60" s="26" t="s">
        <v>131</v>
      </c>
      <c r="AD60" s="49">
        <f>SUM(AE60:AF60)</f>
        <v>10057</v>
      </c>
      <c r="AE60" s="50">
        <v>4667</v>
      </c>
      <c r="AF60" s="50">
        <v>5390</v>
      </c>
    </row>
    <row r="61" spans="1:32" ht="21" customHeight="1">
      <c r="A61" s="27"/>
      <c r="B61" s="28" t="s">
        <v>65</v>
      </c>
      <c r="C61" s="49">
        <f>SUM(D61:E61)</f>
        <v>355</v>
      </c>
      <c r="D61" s="50">
        <v>145</v>
      </c>
      <c r="E61" s="51">
        <v>210</v>
      </c>
      <c r="F61" s="25"/>
      <c r="G61" s="26" t="s">
        <v>74</v>
      </c>
      <c r="H61" s="49">
        <f>SUM(I61:J61)</f>
        <v>131</v>
      </c>
      <c r="I61" s="50">
        <v>103</v>
      </c>
      <c r="J61" s="51">
        <v>28</v>
      </c>
      <c r="K61" s="25"/>
      <c r="L61" s="26" t="s">
        <v>75</v>
      </c>
      <c r="M61" s="49">
        <f>SUM(N61:O61)</f>
        <v>194</v>
      </c>
      <c r="N61" s="50">
        <v>151</v>
      </c>
      <c r="O61" s="50">
        <v>43</v>
      </c>
      <c r="Q61" s="27"/>
      <c r="R61" s="27"/>
      <c r="S61" s="28" t="s">
        <v>73</v>
      </c>
      <c r="T61" s="49">
        <f>SUM(U61:V61)</f>
        <v>3954</v>
      </c>
      <c r="U61" s="50">
        <v>1880</v>
      </c>
      <c r="V61" s="51">
        <v>2074</v>
      </c>
      <c r="W61" s="108"/>
      <c r="X61" s="28" t="s">
        <v>130</v>
      </c>
      <c r="Y61" s="49">
        <f>SUM(Z61:AA61)</f>
        <v>9309</v>
      </c>
      <c r="Z61" s="50">
        <v>4438</v>
      </c>
      <c r="AA61" s="51">
        <v>4871</v>
      </c>
      <c r="AB61" s="108"/>
      <c r="AC61" s="26" t="s">
        <v>129</v>
      </c>
      <c r="AD61" s="49">
        <f>SUM(AE61:AF61)</f>
        <v>3816</v>
      </c>
      <c r="AE61" s="50">
        <v>1771</v>
      </c>
      <c r="AF61" s="50">
        <v>2045</v>
      </c>
    </row>
    <row r="62" spans="1:32" ht="21" customHeight="1">
      <c r="A62" s="27"/>
      <c r="B62" s="28" t="s">
        <v>67</v>
      </c>
      <c r="C62" s="49">
        <f>SUM(D62:E62)</f>
        <v>178</v>
      </c>
      <c r="D62" s="50">
        <v>136</v>
      </c>
      <c r="E62" s="51">
        <v>42</v>
      </c>
      <c r="F62" s="29"/>
      <c r="G62" s="26" t="s">
        <v>77</v>
      </c>
      <c r="H62" s="49">
        <f>SUM(I62:J62)</f>
        <v>250</v>
      </c>
      <c r="I62" s="50">
        <v>146</v>
      </c>
      <c r="J62" s="51">
        <v>104</v>
      </c>
      <c r="K62" s="29"/>
      <c r="L62" s="26" t="s">
        <v>78</v>
      </c>
      <c r="M62" s="49">
        <f>SUM(N62:O62)</f>
        <v>106</v>
      </c>
      <c r="N62" s="50">
        <v>84</v>
      </c>
      <c r="O62" s="50">
        <v>22</v>
      </c>
      <c r="Q62" s="27"/>
      <c r="R62" s="142" t="s">
        <v>33</v>
      </c>
      <c r="S62" s="143"/>
      <c r="T62" s="66">
        <f>SUM(T63:T65,Y47:Y51)</f>
        <v>67261</v>
      </c>
      <c r="U62" s="43">
        <f>SUM(U63:U65,Z47:Z51)</f>
        <v>32892</v>
      </c>
      <c r="V62" s="44">
        <f>SUM(V63:V65,AA47:AA51)</f>
        <v>34369</v>
      </c>
      <c r="W62" s="110"/>
      <c r="X62" s="109" t="s">
        <v>128</v>
      </c>
      <c r="Y62" s="49">
        <f>SUM(Z62:AA62)</f>
        <v>9899</v>
      </c>
      <c r="Z62" s="50">
        <v>4759</v>
      </c>
      <c r="AA62" s="51">
        <v>5140</v>
      </c>
      <c r="AB62" s="135" t="s">
        <v>76</v>
      </c>
      <c r="AC62" s="136"/>
      <c r="AD62" s="66">
        <f>SUM(AD63)</f>
        <v>6807</v>
      </c>
      <c r="AE62" s="43">
        <f>SUM(AE63)</f>
        <v>3192</v>
      </c>
      <c r="AF62" s="43">
        <f>SUM(AF63)</f>
        <v>3615</v>
      </c>
    </row>
    <row r="63" spans="1:32" ht="21" customHeight="1">
      <c r="A63" s="27"/>
      <c r="B63" s="28" t="s">
        <v>70</v>
      </c>
      <c r="C63" s="49">
        <f>SUM(D63:E63)</f>
        <v>137</v>
      </c>
      <c r="D63" s="50">
        <v>110</v>
      </c>
      <c r="E63" s="51">
        <v>27</v>
      </c>
      <c r="F63" s="135" t="s">
        <v>79</v>
      </c>
      <c r="G63" s="207"/>
      <c r="H63" s="66">
        <f>SUM(H64,M48:M50)</f>
        <v>797</v>
      </c>
      <c r="I63" s="43">
        <f>SUM(I64,N48:N50)</f>
        <v>502</v>
      </c>
      <c r="J63" s="44">
        <f>SUM(J64,O48:O50)</f>
        <v>295</v>
      </c>
      <c r="K63" s="135" t="s">
        <v>76</v>
      </c>
      <c r="L63" s="207"/>
      <c r="M63" s="66">
        <f>SUM(M64)</f>
        <v>126</v>
      </c>
      <c r="N63" s="43">
        <f>SUM(N64)</f>
        <v>93</v>
      </c>
      <c r="O63" s="43">
        <f>SUM(O64)</f>
        <v>33</v>
      </c>
      <c r="Q63" s="27"/>
      <c r="R63" s="27"/>
      <c r="S63" s="28" t="s">
        <v>37</v>
      </c>
      <c r="T63" s="49">
        <f>SUM(U63:V63)</f>
        <v>10388</v>
      </c>
      <c r="U63" s="50">
        <v>4935</v>
      </c>
      <c r="V63" s="51">
        <v>5453</v>
      </c>
      <c r="W63" s="108"/>
      <c r="X63" s="28" t="s">
        <v>127</v>
      </c>
      <c r="Y63" s="49">
        <f>SUM(Z63:AA63)</f>
        <v>20523</v>
      </c>
      <c r="Z63" s="50">
        <v>9829</v>
      </c>
      <c r="AA63" s="51">
        <v>10694</v>
      </c>
      <c r="AB63" s="108"/>
      <c r="AC63" s="26" t="s">
        <v>126</v>
      </c>
      <c r="AD63" s="49">
        <f>SUM(AE63:AF63)</f>
        <v>6807</v>
      </c>
      <c r="AE63" s="50">
        <v>3192</v>
      </c>
      <c r="AF63" s="50">
        <v>3615</v>
      </c>
    </row>
    <row r="64" spans="1:32" ht="21" customHeight="1">
      <c r="A64" s="30"/>
      <c r="B64" s="31" t="s">
        <v>73</v>
      </c>
      <c r="C64" s="52">
        <f>SUM(D64:E64)</f>
        <v>92</v>
      </c>
      <c r="D64" s="53">
        <v>68</v>
      </c>
      <c r="E64" s="54">
        <v>24</v>
      </c>
      <c r="F64" s="32"/>
      <c r="G64" s="33" t="s">
        <v>80</v>
      </c>
      <c r="H64" s="52">
        <f>SUM(I64:J64)</f>
        <v>247</v>
      </c>
      <c r="I64" s="53">
        <v>132</v>
      </c>
      <c r="J64" s="54">
        <v>115</v>
      </c>
      <c r="K64" s="32"/>
      <c r="L64" s="33" t="s">
        <v>81</v>
      </c>
      <c r="M64" s="52">
        <f>SUM(N64:O64)</f>
        <v>126</v>
      </c>
      <c r="N64" s="53">
        <v>93</v>
      </c>
      <c r="O64" s="53">
        <v>33</v>
      </c>
      <c r="Q64" s="27"/>
      <c r="R64" s="27"/>
      <c r="S64" s="28" t="s">
        <v>40</v>
      </c>
      <c r="T64" s="49">
        <f>SUM(U64:V64)</f>
        <v>17452</v>
      </c>
      <c r="U64" s="50">
        <v>8467</v>
      </c>
      <c r="V64" s="51">
        <v>8985</v>
      </c>
      <c r="W64" s="146" t="s">
        <v>79</v>
      </c>
      <c r="X64" s="143"/>
      <c r="Y64" s="66">
        <f>SUM(Y65,AD47:AD49)</f>
        <v>35018</v>
      </c>
      <c r="Z64" s="43">
        <f>SUM(Z65,AE47:AE49)</f>
        <v>16490</v>
      </c>
      <c r="AA64" s="44">
        <f>SUM(AA65,AF47:AF49)</f>
        <v>18528</v>
      </c>
      <c r="AB64" s="137" t="s">
        <v>125</v>
      </c>
      <c r="AC64" s="138"/>
      <c r="AD64" s="66">
        <f>SUM(Y54:Y58,Y64,AD50,AD57,AD62)</f>
        <v>279104</v>
      </c>
      <c r="AE64" s="43">
        <f>SUM(Z54:Z58,Z64,AE50,AE57,AE62)</f>
        <v>131421</v>
      </c>
      <c r="AF64" s="43">
        <f>SUM(AA54:AA58,AA64,AF50,AF57,AF62)</f>
        <v>147683</v>
      </c>
    </row>
    <row r="65" spans="1:32" ht="21" customHeight="1">
      <c r="A65" s="15" t="s">
        <v>96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Q65" s="30"/>
      <c r="R65" s="30"/>
      <c r="S65" s="107" t="s">
        <v>42</v>
      </c>
      <c r="T65" s="52">
        <f>SUM(U65:V65)</f>
        <v>33041</v>
      </c>
      <c r="U65" s="62">
        <v>16513</v>
      </c>
      <c r="V65" s="54">
        <v>16528</v>
      </c>
      <c r="W65" s="106"/>
      <c r="X65" s="33" t="s">
        <v>124</v>
      </c>
      <c r="Y65" s="52">
        <f>SUM(Z65:AA65)</f>
        <v>8806</v>
      </c>
      <c r="Z65" s="62">
        <v>4097</v>
      </c>
      <c r="AA65" s="54">
        <v>4709</v>
      </c>
      <c r="AB65" s="106"/>
      <c r="AC65" s="86"/>
      <c r="AD65" s="105"/>
      <c r="AE65" s="85"/>
      <c r="AF65" s="85"/>
    </row>
    <row r="66" spans="17:32" ht="21" customHeight="1">
      <c r="Q66" s="71" t="s">
        <v>100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/>
  <mergeCells count="168">
    <mergeCell ref="H7:I7"/>
    <mergeCell ref="A50:B50"/>
    <mergeCell ref="A53:B53"/>
    <mergeCell ref="A45:O45"/>
    <mergeCell ref="F63:G63"/>
    <mergeCell ref="F48:G48"/>
    <mergeCell ref="K63:L63"/>
    <mergeCell ref="K58:L58"/>
    <mergeCell ref="K51:L51"/>
    <mergeCell ref="F57:G57"/>
    <mergeCell ref="A60:B60"/>
    <mergeCell ref="A57:B57"/>
    <mergeCell ref="A58:B58"/>
    <mergeCell ref="A52:B52"/>
    <mergeCell ref="A47:B47"/>
    <mergeCell ref="A48:B48"/>
    <mergeCell ref="A51:B51"/>
    <mergeCell ref="A55:B55"/>
    <mergeCell ref="A56:B56"/>
    <mergeCell ref="A54:B54"/>
    <mergeCell ref="J7:K8"/>
    <mergeCell ref="L7:L8"/>
    <mergeCell ref="A9:D9"/>
    <mergeCell ref="A11:D11"/>
    <mergeCell ref="B12:D12"/>
    <mergeCell ref="A44:O44"/>
    <mergeCell ref="B14:D14"/>
    <mergeCell ref="G7:G8"/>
    <mergeCell ref="A7:D8"/>
    <mergeCell ref="E7:F8"/>
    <mergeCell ref="A25:D25"/>
    <mergeCell ref="B13:D13"/>
    <mergeCell ref="B15:D15"/>
    <mergeCell ref="B16:D16"/>
    <mergeCell ref="B17:D17"/>
    <mergeCell ref="B18:D18"/>
    <mergeCell ref="B19:D19"/>
    <mergeCell ref="A36:D36"/>
    <mergeCell ref="A4:L4"/>
    <mergeCell ref="A5:L5"/>
    <mergeCell ref="A26:D26"/>
    <mergeCell ref="A27:D27"/>
    <mergeCell ref="A28:D28"/>
    <mergeCell ref="A29:D29"/>
    <mergeCell ref="A30:D30"/>
    <mergeCell ref="A31:D31"/>
    <mergeCell ref="B20:D20"/>
    <mergeCell ref="A2:AG2"/>
    <mergeCell ref="T22:U22"/>
    <mergeCell ref="A32:D32"/>
    <mergeCell ref="A33:D33"/>
    <mergeCell ref="A34:D34"/>
    <mergeCell ref="A35:D35"/>
    <mergeCell ref="B21:D21"/>
    <mergeCell ref="B22:D22"/>
    <mergeCell ref="A23:D23"/>
    <mergeCell ref="A24:D24"/>
    <mergeCell ref="AB46:AC46"/>
    <mergeCell ref="Z29:Z30"/>
    <mergeCell ref="AA29:AA30"/>
    <mergeCell ref="Y29:Y30"/>
    <mergeCell ref="Q47:S47"/>
    <mergeCell ref="R54:S54"/>
    <mergeCell ref="Q29:S30"/>
    <mergeCell ref="T29:U30"/>
    <mergeCell ref="T14:U14"/>
    <mergeCell ref="W57:X57"/>
    <mergeCell ref="R50:S50"/>
    <mergeCell ref="W58:X58"/>
    <mergeCell ref="R53:S53"/>
    <mergeCell ref="R49:S49"/>
    <mergeCell ref="W55:X55"/>
    <mergeCell ref="W56:X56"/>
    <mergeCell ref="Q46:S46"/>
    <mergeCell ref="R52:S52"/>
    <mergeCell ref="Q7:S8"/>
    <mergeCell ref="T7:U8"/>
    <mergeCell ref="T10:U10"/>
    <mergeCell ref="T11:U11"/>
    <mergeCell ref="T12:U12"/>
    <mergeCell ref="T13:U13"/>
    <mergeCell ref="T15:U15"/>
    <mergeCell ref="T16:U17"/>
    <mergeCell ref="T18:U18"/>
    <mergeCell ref="T19:U19"/>
    <mergeCell ref="T20:U20"/>
    <mergeCell ref="T21:U21"/>
    <mergeCell ref="W8:X8"/>
    <mergeCell ref="Z7:AC7"/>
    <mergeCell ref="AB8:AC8"/>
    <mergeCell ref="AD7:AF7"/>
    <mergeCell ref="W10:X10"/>
    <mergeCell ref="W12:X12"/>
    <mergeCell ref="V7:Y7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AB10:AC10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T41:U41"/>
    <mergeCell ref="T38:U38"/>
    <mergeCell ref="T39:U39"/>
    <mergeCell ref="Q44:AF44"/>
    <mergeCell ref="T32:U32"/>
    <mergeCell ref="T33:U33"/>
    <mergeCell ref="T34:U34"/>
    <mergeCell ref="T35:U35"/>
    <mergeCell ref="T36:U36"/>
    <mergeCell ref="T37:U37"/>
    <mergeCell ref="Q31:S31"/>
    <mergeCell ref="T31:U31"/>
    <mergeCell ref="Q33:S33"/>
    <mergeCell ref="Q35:S35"/>
    <mergeCell ref="Q37:S37"/>
    <mergeCell ref="T40:U40"/>
    <mergeCell ref="Q39:S39"/>
    <mergeCell ref="Q41:S41"/>
    <mergeCell ref="Q4:AF4"/>
    <mergeCell ref="Q5:AF5"/>
    <mergeCell ref="Q26:AG26"/>
    <mergeCell ref="Q27:AG27"/>
    <mergeCell ref="AD29:AD30"/>
    <mergeCell ref="AE29:AE30"/>
    <mergeCell ref="AF29:AF30"/>
    <mergeCell ref="AG29:AG30"/>
    <mergeCell ref="R57:S57"/>
    <mergeCell ref="R62:S62"/>
    <mergeCell ref="W46:X46"/>
    <mergeCell ref="W52:X52"/>
    <mergeCell ref="W54:X54"/>
    <mergeCell ref="W64:X64"/>
    <mergeCell ref="R55:S55"/>
    <mergeCell ref="AB50:AC50"/>
    <mergeCell ref="AB57:AC57"/>
    <mergeCell ref="AB62:AC62"/>
    <mergeCell ref="AB64:AC64"/>
    <mergeCell ref="V29:V30"/>
    <mergeCell ref="W29:X30"/>
    <mergeCell ref="AB29:AC30"/>
    <mergeCell ref="W31:X31"/>
    <mergeCell ref="W33:X33"/>
    <mergeCell ref="W35:X35"/>
    <mergeCell ref="W37:X37"/>
    <mergeCell ref="W39:X39"/>
    <mergeCell ref="W41:X41"/>
    <mergeCell ref="AB31:AC31"/>
    <mergeCell ref="AB33:AC33"/>
    <mergeCell ref="AB35:AC35"/>
    <mergeCell ref="AB37:AC37"/>
    <mergeCell ref="AB39:AC39"/>
    <mergeCell ref="AB41:AC41"/>
  </mergeCells>
  <printOptions horizontalCentered="1" verticalCentered="1"/>
  <pageMargins left="0.5118110236220472" right="0.31496062992125984" top="0.31496062992125984" bottom="0.11811023622047245" header="0" footer="0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2013-05-14T00:39:17Z</cp:lastPrinted>
  <dcterms:created xsi:type="dcterms:W3CDTF">1998-01-17T13:25:31Z</dcterms:created>
  <dcterms:modified xsi:type="dcterms:W3CDTF">2013-05-14T00:39:19Z</dcterms:modified>
  <cp:category/>
  <cp:version/>
  <cp:contentType/>
  <cp:contentStatus/>
</cp:coreProperties>
</file>