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0"/>
  </bookViews>
  <sheets>
    <sheet name="159,160,161" sheetId="1" r:id="rId1"/>
    <sheet name="162,163" sheetId="2" r:id="rId2"/>
    <sheet name="164,165" sheetId="3" r:id="rId3"/>
    <sheet name="166" sheetId="4" r:id="rId4"/>
  </sheets>
  <definedNames>
    <definedName name="_xlnm.Print_Area" localSheetId="0">'159,160,161'!$A$1:$Y$61</definedName>
    <definedName name="_xlnm.Print_Area" localSheetId="1">'162,163'!$A$1:$X$55</definedName>
    <definedName name="_xlnm.Print_Area" localSheetId="2">'164,165'!$A$1:$AW$64</definedName>
    <definedName name="_xlnm.Print_Area" localSheetId="3">'166'!$A$1:$U$50</definedName>
  </definedNames>
  <calcPr calcMode="manual" fullCalcOnLoad="1"/>
</workbook>
</file>

<file path=xl/sharedStrings.xml><?xml version="1.0" encoding="utf-8"?>
<sst xmlns="http://schemas.openxmlformats.org/spreadsheetml/2006/main" count="1737" uniqueCount="424">
  <si>
    <t>人　　的　　被　　害</t>
  </si>
  <si>
    <t>住　　宅　　被　　害</t>
  </si>
  <si>
    <t>計</t>
  </si>
  <si>
    <t>死　者</t>
  </si>
  <si>
    <t>負傷者</t>
  </si>
  <si>
    <t>全　壊</t>
  </si>
  <si>
    <t>半　壊</t>
  </si>
  <si>
    <t>―</t>
  </si>
  <si>
    <t>津　　波</t>
  </si>
  <si>
    <t>大　　雨</t>
  </si>
  <si>
    <t>強　　風</t>
  </si>
  <si>
    <t>台　　風</t>
  </si>
  <si>
    <t>崖くずれ</t>
  </si>
  <si>
    <t>雪　　害</t>
  </si>
  <si>
    <t>地　　震</t>
  </si>
  <si>
    <t>そ の 他</t>
  </si>
  <si>
    <t>非住宅</t>
  </si>
  <si>
    <t>田</t>
  </si>
  <si>
    <t>畑</t>
  </si>
  <si>
    <t>学　校</t>
  </si>
  <si>
    <t>病　院</t>
  </si>
  <si>
    <t>道　路</t>
  </si>
  <si>
    <t>橋りょう</t>
  </si>
  <si>
    <t>冠　水</t>
  </si>
  <si>
    <t>(箇所)</t>
  </si>
  <si>
    <t>鉄道不通</t>
  </si>
  <si>
    <t>(隻数)</t>
  </si>
  <si>
    <t>(回線)</t>
  </si>
  <si>
    <t>(千円)</t>
  </si>
  <si>
    <t>資料　石川県消防防災課「消防防災年報」</t>
  </si>
  <si>
    <t>河 川</t>
  </si>
  <si>
    <t>港 湾</t>
  </si>
  <si>
    <t>砂 防</t>
  </si>
  <si>
    <t>総 被 害 額</t>
  </si>
  <si>
    <t>計　　　　（人）</t>
  </si>
  <si>
    <t>計　　　　（棟）</t>
  </si>
  <si>
    <t>一　部　　破　損</t>
  </si>
  <si>
    <t>床　上　　浸　水</t>
  </si>
  <si>
    <t>床　下　　浸　水</t>
  </si>
  <si>
    <t>耕　　　地　　　被　　　害</t>
  </si>
  <si>
    <t>流出・　　　　　埋没等</t>
  </si>
  <si>
    <t>（棟）</t>
  </si>
  <si>
    <t>（ha）</t>
  </si>
  <si>
    <t>行　方　　不明者</t>
  </si>
  <si>
    <t>り　災     世帯数</t>
  </si>
  <si>
    <t>年次及び　　　災 害 別</t>
  </si>
  <si>
    <t>（人）</t>
  </si>
  <si>
    <t>り災者数</t>
  </si>
  <si>
    <r>
      <t xml:space="preserve">  </t>
    </r>
    <r>
      <rPr>
        <sz val="12"/>
        <rFont val="ＭＳ 明朝"/>
        <family val="1"/>
      </rPr>
      <t>10</t>
    </r>
  </si>
  <si>
    <t>平成９年</t>
  </si>
  <si>
    <r>
      <t xml:space="preserve">  </t>
    </r>
    <r>
      <rPr>
        <sz val="12"/>
        <rFont val="ＭＳ 明朝"/>
        <family val="1"/>
      </rPr>
      <t>11</t>
    </r>
  </si>
  <si>
    <r>
      <t xml:space="preserve">  1</t>
    </r>
    <r>
      <rPr>
        <sz val="12"/>
        <rFont val="ＭＳ 明朝"/>
        <family val="1"/>
      </rPr>
      <t>2</t>
    </r>
  </si>
  <si>
    <t xml:space="preserve">  13</t>
  </si>
  <si>
    <t>水 道</t>
  </si>
  <si>
    <t>電 話</t>
  </si>
  <si>
    <t>電 気</t>
  </si>
  <si>
    <t>(戸数)</t>
  </si>
  <si>
    <t>被害船舶</t>
  </si>
  <si>
    <t>ガ ス</t>
  </si>
  <si>
    <t>１５９　　風　　水　　害　　の　　状　　況</t>
  </si>
  <si>
    <t>資料　石川県森林管理課「森林病害虫一斉調査」</t>
  </si>
  <si>
    <t>材  積</t>
  </si>
  <si>
    <t>金  額</t>
  </si>
  <si>
    <t>野うさぎ被害　</t>
  </si>
  <si>
    <t>面  積</t>
  </si>
  <si>
    <t>おおすしこがね被害　</t>
  </si>
  <si>
    <t>まいまいが被害　</t>
  </si>
  <si>
    <t>すぎはだに被害　</t>
  </si>
  <si>
    <r>
      <t>年次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>び　　　災 害 別</t>
    </r>
  </si>
  <si>
    <t>すぎたまばえ被害　</t>
  </si>
  <si>
    <t>まつばのたまばえ被害　</t>
  </si>
  <si>
    <t>まつけむし被害　</t>
  </si>
  <si>
    <t>まつくいむし被害　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</si>
  <si>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</si>
  <si>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</si>
  <si>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</si>
  <si>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</t>
    </r>
  </si>
  <si>
    <t>項　　　　　　　　目</t>
  </si>
  <si>
    <t>(単位：ha、千円、㎥、千本）</t>
  </si>
  <si>
    <t>１６１　　森　林　病　害　虫　被　害　状　況</t>
  </si>
  <si>
    <t>資料　石川県農村環境課、森林管理課、水産課、中山間地域対策総室</t>
  </si>
  <si>
    <t>注　公共とは災害復旧対策（国庫補助及び国庫負担）の対象となるものであり、非公共とはその対象とならないものである。</t>
  </si>
  <si>
    <t>被害額(査定額)</t>
  </si>
  <si>
    <t>港数</t>
  </si>
  <si>
    <t>漁港</t>
  </si>
  <si>
    <t>公　共</t>
  </si>
  <si>
    <t>被害額（査定額）計</t>
  </si>
  <si>
    <t>水　産　　　関　係　　　被　害</t>
  </si>
  <si>
    <t>被害額</t>
  </si>
  <si>
    <t>林業施設</t>
  </si>
  <si>
    <t>林産物</t>
  </si>
  <si>
    <t>非公共</t>
  </si>
  <si>
    <t>林道</t>
  </si>
  <si>
    <t>箇所</t>
  </si>
  <si>
    <t>治山　　　　　　　施設</t>
  </si>
  <si>
    <t>林　野　　　関　係　　　被　害</t>
  </si>
  <si>
    <t>地すべり　　　防止施設</t>
  </si>
  <si>
    <t>海岸保全　　　　施設</t>
  </si>
  <si>
    <t>農業用施設</t>
  </si>
  <si>
    <t>農地</t>
  </si>
  <si>
    <t>農　地　　　関　係　　　被　害</t>
  </si>
  <si>
    <t>被　　　害　　　総　　　額</t>
  </si>
  <si>
    <t>項　　　　　　　　　目</t>
  </si>
  <si>
    <t>（単位：金額　千円）</t>
  </si>
  <si>
    <t>１６０　　農　林　水　産　業　施　設　被　害　状　況</t>
  </si>
  <si>
    <t>２２　　　災　　　　害　　　　及　　　　び　　　　事　　　　故</t>
  </si>
  <si>
    <t>資料　北陸農政局統計情報部「石川作物統計」</t>
  </si>
  <si>
    <t>注　被害率は被害量の平年収量に対する割合（百分比）である。</t>
  </si>
  <si>
    <t>被害量</t>
  </si>
  <si>
    <t>被害面積</t>
  </si>
  <si>
    <t>その他の被害</t>
  </si>
  <si>
    <t>その他</t>
  </si>
  <si>
    <t>ウンカ</t>
  </si>
  <si>
    <t>虫害</t>
  </si>
  <si>
    <t>ﾆｶﾒｲﾁｭｳ</t>
  </si>
  <si>
    <t>紋枯病</t>
  </si>
  <si>
    <t>病害</t>
  </si>
  <si>
    <t>いもち病</t>
  </si>
  <si>
    <t>冷害</t>
  </si>
  <si>
    <t>干害</t>
  </si>
  <si>
    <t>気象　　　　　被害</t>
  </si>
  <si>
    <t>風水害</t>
  </si>
  <si>
    <t>被　　害　　率（％）</t>
  </si>
  <si>
    <t>被  害  量</t>
  </si>
  <si>
    <t>被害実面積</t>
  </si>
  <si>
    <t>合計</t>
  </si>
  <si>
    <t>被 害 面 積</t>
  </si>
  <si>
    <t>項　　　　　　　　　　目</t>
  </si>
  <si>
    <t>(単位：ha、ｔ）</t>
  </si>
  <si>
    <t>１６２　　水　　稲　　の　　被　　害　　状　　況</t>
  </si>
  <si>
    <t>資料　石川県河川課、港湾課</t>
  </si>
  <si>
    <t>金額</t>
  </si>
  <si>
    <t>箇所数</t>
  </si>
  <si>
    <t>下水道</t>
  </si>
  <si>
    <t>橋梁</t>
  </si>
  <si>
    <t>道路</t>
  </si>
  <si>
    <t xml:space="preserve">急傾斜地　　崩壊防止施設 </t>
  </si>
  <si>
    <t>海岸</t>
  </si>
  <si>
    <t>市町村工事</t>
  </si>
  <si>
    <t>河川</t>
  </si>
  <si>
    <t>査定決定額計</t>
  </si>
  <si>
    <t>港湾</t>
  </si>
  <si>
    <t>公園</t>
  </si>
  <si>
    <t>国庫補助　　　　事業対象の　　　　被害</t>
  </si>
  <si>
    <t xml:space="preserve">急 傾 斜 地　　崩壊防止施設 </t>
  </si>
  <si>
    <t>地すべり　　　　防止施設</t>
  </si>
  <si>
    <t>砂防施設</t>
  </si>
  <si>
    <t>県工事</t>
  </si>
  <si>
    <t>査定決定額合計</t>
  </si>
  <si>
    <t>その他</t>
  </si>
  <si>
    <t>―</t>
  </si>
  <si>
    <t>急 傾 斜 地　    　崩壊防止施設</t>
  </si>
  <si>
    <t>県単独　　　　事業対象の　　　　被害</t>
  </si>
  <si>
    <t>砂防</t>
  </si>
  <si>
    <t>被害額合計</t>
  </si>
  <si>
    <t>金額</t>
  </si>
  <si>
    <t>箇所数</t>
  </si>
  <si>
    <t>国(直轄)工　　　事対象の被害</t>
  </si>
  <si>
    <t>被害総額</t>
  </si>
  <si>
    <t>項　　　　　　　　　　　　目</t>
  </si>
  <si>
    <t>１６３　　　土　　木　　関　　係　　災　　害　　状　　況</t>
  </si>
  <si>
    <t>資料　石川労働局「業務概要」</t>
  </si>
  <si>
    <t>注　　休業４日以上の死傷数で、〇内数字は死亡者数を内数で示す。</t>
  </si>
  <si>
    <t>①</t>
  </si>
  <si>
    <t>③</t>
  </si>
  <si>
    <t>その他の事業</t>
  </si>
  <si>
    <t>清掃・と畜業</t>
  </si>
  <si>
    <t>接客娯楽業</t>
  </si>
  <si>
    <t>商業</t>
  </si>
  <si>
    <t>水産業</t>
  </si>
  <si>
    <t>畜産業</t>
  </si>
  <si>
    <t>②</t>
  </si>
  <si>
    <t>林業</t>
  </si>
  <si>
    <t>農業</t>
  </si>
  <si>
    <t>港湾運送業</t>
  </si>
  <si>
    <t>陸上貨物取扱業</t>
  </si>
  <si>
    <t>貨物取扱業</t>
  </si>
  <si>
    <t>その他の運輸交通業</t>
  </si>
  <si>
    <t>道路貨物運送業</t>
  </si>
  <si>
    <t>道路旅客運送業</t>
  </si>
  <si>
    <t>鉄道等</t>
  </si>
  <si>
    <t>運輸交通業</t>
  </si>
  <si>
    <t>①</t>
  </si>
  <si>
    <t>その他の建設業</t>
  </si>
  <si>
    <t>建築工事業</t>
  </si>
  <si>
    <t>土木工事業</t>
  </si>
  <si>
    <t>②</t>
  </si>
  <si>
    <t>建設業</t>
  </si>
  <si>
    <t>鉱業</t>
  </si>
  <si>
    <t>その他の製造業</t>
  </si>
  <si>
    <t>電気・ガス・水道業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</si>
  <si>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</si>
  <si>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</si>
  <si>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</si>
  <si>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</si>
  <si>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</si>
  <si>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　　</t>
  </si>
  <si>
    <t>窯業・土石製品製造業</t>
  </si>
  <si>
    <t>化学工業</t>
  </si>
  <si>
    <t>印刷・製本業</t>
  </si>
  <si>
    <t>パルプ・紙・紙加工品製造業</t>
  </si>
  <si>
    <t>家具装備品製造業</t>
  </si>
  <si>
    <t>木材・木製品製造業</t>
  </si>
  <si>
    <t>繊維工業</t>
  </si>
  <si>
    <t>食料品製造業</t>
  </si>
  <si>
    <t>製造業</t>
  </si>
  <si>
    <t>⑪</t>
  </si>
  <si>
    <t>全産業計</t>
  </si>
  <si>
    <t>業　  種　  別</t>
  </si>
  <si>
    <t>そ　　の　　他</t>
  </si>
  <si>
    <t>環境等</t>
  </si>
  <si>
    <t>荷</t>
  </si>
  <si>
    <t>材　　　　料</t>
  </si>
  <si>
    <t>危険物・有害物等</t>
  </si>
  <si>
    <t>仮設物建築物等</t>
  </si>
  <si>
    <t>用　　　　具</t>
  </si>
  <si>
    <t>人力機械工具等</t>
  </si>
  <si>
    <t>炉・窯等</t>
  </si>
  <si>
    <t>化学設備</t>
  </si>
  <si>
    <t>乗　　　　物</t>
  </si>
  <si>
    <t>動力運搬機</t>
  </si>
  <si>
    <t>動力クレ―ン等</t>
  </si>
  <si>
    <t>一般動力機械</t>
  </si>
  <si>
    <t>金属加工用機械</t>
  </si>
  <si>
    <t>建設用機械</t>
  </si>
  <si>
    <t>木材加工用機械</t>
  </si>
  <si>
    <t>動力伝導機構</t>
  </si>
  <si>
    <t>合　　　　計</t>
  </si>
  <si>
    <t>衣服その他の繊維製品製造業</t>
  </si>
  <si>
    <t>①</t>
  </si>
  <si>
    <t>①</t>
  </si>
  <si>
    <t>②</t>
  </si>
  <si>
    <t>圧力容器・溶接装置</t>
  </si>
  <si>
    <t>その他の装置・設備</t>
  </si>
  <si>
    <r>
      <t xml:space="preserve">　　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起　因　物　別</t>
    </r>
  </si>
  <si>
    <t xml:space="preserve">  13</t>
  </si>
  <si>
    <r>
      <t xml:space="preserve">  1</t>
    </r>
    <r>
      <rPr>
        <sz val="12"/>
        <rFont val="ＭＳ 明朝"/>
        <family val="1"/>
      </rPr>
      <t>2</t>
    </r>
  </si>
  <si>
    <r>
      <t xml:space="preserve">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</si>
  <si>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>10</t>
    </r>
  </si>
  <si>
    <t>平成９年</t>
  </si>
  <si>
    <t>（㎡）</t>
  </si>
  <si>
    <t>（ａ）</t>
  </si>
  <si>
    <t>（台）</t>
  </si>
  <si>
    <t>（隻）</t>
  </si>
  <si>
    <t>収容物</t>
  </si>
  <si>
    <t>その他</t>
  </si>
  <si>
    <t>消　防　　団　員</t>
  </si>
  <si>
    <t>消　防　　吏　員</t>
  </si>
  <si>
    <t>建　物　　　　　焼　損　　　　　面　積</t>
  </si>
  <si>
    <t>山林原          野焼損　　　　　面　積</t>
  </si>
  <si>
    <r>
      <t>焼 損　　　　　車 両　　　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</si>
  <si>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焼 損　　　船 舶　　　　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</si>
  <si>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負  　  傷 　   者</t>
  </si>
  <si>
    <t>死   　 亡　    者</t>
  </si>
  <si>
    <t>年  　次</t>
  </si>
  <si>
    <t>年  　次</t>
  </si>
  <si>
    <t>全  損</t>
  </si>
  <si>
    <t>半  損</t>
  </si>
  <si>
    <t>小  損</t>
  </si>
  <si>
    <t>全  焼</t>
  </si>
  <si>
    <t>半  焼</t>
  </si>
  <si>
    <t>部分焼</t>
  </si>
  <si>
    <t>ぼ　や</t>
  </si>
  <si>
    <t>船  舶</t>
  </si>
  <si>
    <t>車  両</t>
  </si>
  <si>
    <t>林  野</t>
  </si>
  <si>
    <t>建  物</t>
  </si>
  <si>
    <t>合  計</t>
  </si>
  <si>
    <t>合  計</t>
  </si>
  <si>
    <t>り    災　　　人 員 数</t>
  </si>
  <si>
    <t>り  災  世  帯  数</t>
  </si>
  <si>
    <t>焼    損    棟    数</t>
  </si>
  <si>
    <t>火   　　 　　災 　　　　   件 　　　　   数</t>
  </si>
  <si>
    <t>（単位：金額　千円）</t>
  </si>
  <si>
    <t>（１）　件  数 、焼  損  棟  数  及  び  損  害  額</t>
  </si>
  <si>
    <t>１６５　　　火　　　　　　　　　　　　　災</t>
  </si>
  <si>
    <r>
      <t xml:space="preserve">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</si>
  <si>
    <r>
      <t xml:space="preserve">損   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    額</t>
    </r>
  </si>
  <si>
    <t>注　　放火は疑いを含む。</t>
  </si>
  <si>
    <t>風呂かまど</t>
  </si>
  <si>
    <t>煙突</t>
  </si>
  <si>
    <t>火遊び</t>
  </si>
  <si>
    <t>ﾏｯﾁ･ﾗｲﾀｰ</t>
  </si>
  <si>
    <t>ストーブ</t>
  </si>
  <si>
    <t>放火</t>
  </si>
  <si>
    <t>たばこ</t>
  </si>
  <si>
    <t>こんろ</t>
  </si>
  <si>
    <t>たき火</t>
  </si>
  <si>
    <t>合　　計</t>
  </si>
  <si>
    <t>１２月</t>
  </si>
  <si>
    <t>１１月</t>
  </si>
  <si>
    <t>１０月</t>
  </si>
  <si>
    <t>９ 月</t>
  </si>
  <si>
    <t>８ 月</t>
  </si>
  <si>
    <t>７ 月</t>
  </si>
  <si>
    <t>６ 月</t>
  </si>
  <si>
    <t>５ 月</t>
  </si>
  <si>
    <t>４ 月</t>
  </si>
  <si>
    <t>３ 月</t>
  </si>
  <si>
    <t>２ 月</t>
  </si>
  <si>
    <t>１ 月</t>
  </si>
  <si>
    <t>計</t>
  </si>
  <si>
    <t>原 因 別</t>
  </si>
  <si>
    <r>
      <t>（２）    原　因　別　月　別　件　数（平成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年）</t>
    </r>
  </si>
  <si>
    <t>１６５　　　火　　　　　　　　　災　（つづき）</t>
  </si>
  <si>
    <t>注　「その他の消防自動車」とは、はしご車、化学車等を含む。</t>
  </si>
  <si>
    <t xml:space="preserve">   13</t>
  </si>
  <si>
    <r>
      <t xml:space="preserve"> </t>
    </r>
    <r>
      <rPr>
        <sz val="12"/>
        <rFont val="ＭＳ 明朝"/>
        <family val="1"/>
      </rPr>
      <t xml:space="preserve">  12</t>
    </r>
  </si>
  <si>
    <r>
      <t xml:space="preserve"> </t>
    </r>
    <r>
      <rPr>
        <sz val="12"/>
        <rFont val="ＭＳ 明朝"/>
        <family val="1"/>
      </rPr>
      <t xml:space="preserve">  11</t>
    </r>
  </si>
  <si>
    <r>
      <t xml:space="preserve"> </t>
    </r>
    <r>
      <rPr>
        <sz val="12"/>
        <rFont val="ＭＳ 明朝"/>
        <family val="1"/>
      </rPr>
      <t xml:space="preserve">  10</t>
    </r>
  </si>
  <si>
    <t>消防団員数</t>
  </si>
  <si>
    <t>消防吏員数</t>
  </si>
  <si>
    <t>救急自動車</t>
  </si>
  <si>
    <r>
      <t>小型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>力        　      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プ</t>
    </r>
  </si>
  <si>
    <r>
      <t>その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>の　　　  　消防自動車</t>
    </r>
  </si>
  <si>
    <t>消防ポンプ　　      自　動　車</t>
  </si>
  <si>
    <t>（単位：台、人）</t>
  </si>
  <si>
    <t>（３）　　消  防  現  有  勢  力（各年４月１日現在）</t>
  </si>
  <si>
    <t>１６５　　　　火　　　　　　　　　　　災　（つづき）</t>
  </si>
  <si>
    <r>
      <t>平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</t>
    </r>
  </si>
  <si>
    <t>１６４　　業  種  別  起  因  物  別  労  働  災  害  発  生  状  況 （ 平 成 13 年 ）</t>
  </si>
  <si>
    <t>資料　石川県警察本部「いしかわの交通統計」</t>
  </si>
  <si>
    <t>　２　自動車台数（軽二輪車以上）は、北陸信越運輸局石川運輸支局資料による。</t>
  </si>
  <si>
    <t>注１　人口は、石川県統計課資料による。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</si>
  <si>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</si>
  <si>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</si>
  <si>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</si>
  <si>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</si>
  <si>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</si>
  <si>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</si>
  <si>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</si>
  <si>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</si>
  <si>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</si>
  <si>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</si>
  <si>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</si>
  <si>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</si>
  <si>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t>　 13</t>
  </si>
  <si>
    <r>
      <t>　 1</t>
    </r>
    <r>
      <rPr>
        <sz val="12"/>
        <rFont val="ＭＳ 明朝"/>
        <family val="1"/>
      </rPr>
      <t>2</t>
    </r>
  </si>
  <si>
    <t>　 11</t>
  </si>
  <si>
    <r>
      <t xml:space="preserve">   </t>
    </r>
    <r>
      <rPr>
        <sz val="12"/>
        <rFont val="ＭＳ 明朝"/>
        <family val="1"/>
      </rPr>
      <t>10</t>
    </r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</si>
  <si>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</si>
  <si>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件</t>
  </si>
  <si>
    <t>台</t>
  </si>
  <si>
    <t>人</t>
  </si>
  <si>
    <t>件</t>
  </si>
  <si>
    <t>１万台当　　件　　数</t>
  </si>
  <si>
    <t>自 動 車</t>
  </si>
  <si>
    <r>
      <t>10万人当　　　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</si>
  <si>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人　　口</t>
  </si>
  <si>
    <t>自   動   車</t>
  </si>
  <si>
    <t>人  　　　　　口</t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</si>
  <si>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</si>
  <si>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死　者</t>
  </si>
  <si>
    <t>件　数</t>
  </si>
  <si>
    <r>
      <t xml:space="preserve">年次及び  　  　月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</si>
  <si>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t>（１）　年  次  別  月  別  発  生  状  況</t>
  </si>
  <si>
    <t>１６６　　交　  　　通　  　　事　  　　故</t>
  </si>
  <si>
    <t>資料　石川県警察本部「いしかわの交通統計」</t>
  </si>
  <si>
    <t>町村道</t>
  </si>
  <si>
    <t>市道</t>
  </si>
  <si>
    <t>一般県道</t>
  </si>
  <si>
    <t>能登大規模農道</t>
  </si>
  <si>
    <t>能登有料道</t>
  </si>
  <si>
    <t>主要地方道</t>
  </si>
  <si>
    <t>北陸自動車道</t>
  </si>
  <si>
    <t>一般国道</t>
  </si>
  <si>
    <t>合　　　計</t>
  </si>
  <si>
    <t>増　減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</si>
  <si>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</si>
  <si>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</si>
  <si>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</si>
  <si>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死　　　　　　者</t>
  </si>
  <si>
    <t>件　　　　　　数</t>
  </si>
  <si>
    <t>道　路　別</t>
  </si>
  <si>
    <r>
      <t>（２）　道 　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別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発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</si>
  <si>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t>１６６　交 　　通　 　事　 　故（つづき）</t>
  </si>
  <si>
    <t>高速道路</t>
  </si>
  <si>
    <t>内浦町</t>
  </si>
  <si>
    <t>柳田村</t>
  </si>
  <si>
    <t>能都町</t>
  </si>
  <si>
    <t>門前町</t>
  </si>
  <si>
    <t>穴水町</t>
  </si>
  <si>
    <t>鹿西町</t>
  </si>
  <si>
    <t>能登島町</t>
  </si>
  <si>
    <t>鹿島町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</si>
  <si>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</si>
  <si>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</si>
  <si>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</si>
  <si>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</si>
  <si>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</si>
  <si>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</si>
  <si>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</si>
  <si>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内灘町</t>
  </si>
  <si>
    <t>宇ノ気町</t>
  </si>
  <si>
    <t>七塚町</t>
  </si>
  <si>
    <t>高松町</t>
  </si>
  <si>
    <t>津幡町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</si>
  <si>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</si>
  <si>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</si>
  <si>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</si>
  <si>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</si>
  <si>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</si>
  <si>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</si>
  <si>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</si>
  <si>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</si>
  <si>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川北町</t>
  </si>
  <si>
    <t>辰口町</t>
  </si>
  <si>
    <t>寺井町</t>
  </si>
  <si>
    <t>根上町</t>
  </si>
  <si>
    <t>山中町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</si>
  <si>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</si>
  <si>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</si>
  <si>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</si>
  <si>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</si>
  <si>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</si>
  <si>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</si>
  <si>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</si>
  <si>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</si>
  <si>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合　　計</t>
  </si>
  <si>
    <t>増　減</t>
  </si>
  <si>
    <t>負　　　傷　　　者</t>
  </si>
  <si>
    <t>市町村別</t>
  </si>
  <si>
    <r>
      <t xml:space="preserve">（３）　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況</t>
    </r>
  </si>
  <si>
    <t>１６６　 交　  　通  　　事　  　故 （つづき）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</si>
</sst>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#,##0_ ;[Red]\-#,##0\ "/>
    <numFmt numFmtId="181" formatCode="0.0"/>
    <numFmt numFmtId="182" formatCode="0_ ;[Red]\-0\ "/>
  </numFmts>
  <fonts count="4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3" xfId="48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right" vertical="center"/>
      <protection/>
    </xf>
    <xf numFmtId="38" fontId="8" fillId="0" borderId="13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>
      <alignment vertical="center"/>
    </xf>
    <xf numFmtId="179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77" fontId="0" fillId="0" borderId="0" xfId="48" applyNumberFormat="1" applyFont="1" applyFill="1" applyBorder="1" applyAlignment="1">
      <alignment horizontal="right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>
      <alignment horizontal="right" vertical="center"/>
    </xf>
    <xf numFmtId="177" fontId="8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2" xfId="48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>
      <alignment horizontal="right" vertical="center"/>
    </xf>
    <xf numFmtId="177" fontId="0" fillId="0" borderId="15" xfId="48" applyNumberFormat="1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horizontal="right" vertical="center"/>
    </xf>
    <xf numFmtId="179" fontId="0" fillId="0" borderId="12" xfId="48" applyNumberFormat="1" applyFont="1" applyFill="1" applyBorder="1" applyAlignment="1">
      <alignment horizontal="right" vertical="center"/>
    </xf>
    <xf numFmtId="179" fontId="0" fillId="0" borderId="12" xfId="48" applyNumberFormat="1" applyFont="1" applyFill="1" applyBorder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37" fontId="8" fillId="0" borderId="12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>
      <alignment horizontal="distributed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distributed"/>
    </xf>
    <xf numFmtId="0" fontId="0" fillId="0" borderId="13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38" fontId="8" fillId="0" borderId="12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38" fontId="8" fillId="0" borderId="15" xfId="48" applyFont="1" applyFill="1" applyBorder="1" applyAlignment="1" applyProtection="1">
      <alignment vertical="center"/>
      <protection/>
    </xf>
    <xf numFmtId="37" fontId="8" fillId="0" borderId="3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 quotePrefix="1">
      <alignment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distributed" vertical="center"/>
    </xf>
    <xf numFmtId="0" fontId="13" fillId="0" borderId="13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81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0" fillId="0" borderId="15" xfId="48" applyNumberFormat="1" applyFont="1" applyFill="1" applyBorder="1" applyAlignment="1" applyProtection="1">
      <alignment vertical="center"/>
      <protection/>
    </xf>
    <xf numFmtId="38" fontId="0" fillId="0" borderId="15" xfId="48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>
      <alignment vertical="center"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8" fillId="0" borderId="36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 applyProtection="1">
      <alignment horizontal="center" vertical="distributed" textRotation="255"/>
      <protection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26" xfId="0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32</xdr:row>
      <xdr:rowOff>114300</xdr:rowOff>
    </xdr:from>
    <xdr:to>
      <xdr:col>17</xdr:col>
      <xdr:colOff>276225</xdr:colOff>
      <xdr:row>34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17278350" y="8343900"/>
          <a:ext cx="152400" cy="533400"/>
        </a:xfrm>
        <a:prstGeom prst="leftBrace">
          <a:avLst>
            <a:gd name="adj" fmla="val -41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104775</xdr:rowOff>
    </xdr:from>
    <xdr:to>
      <xdr:col>17</xdr:col>
      <xdr:colOff>228600</xdr:colOff>
      <xdr:row>37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17297400" y="9105900"/>
          <a:ext cx="95250" cy="58102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38</xdr:row>
      <xdr:rowOff>104775</xdr:rowOff>
    </xdr:from>
    <xdr:to>
      <xdr:col>17</xdr:col>
      <xdr:colOff>238125</xdr:colOff>
      <xdr:row>40</xdr:row>
      <xdr:rowOff>142875</xdr:rowOff>
    </xdr:to>
    <xdr:sp>
      <xdr:nvSpPr>
        <xdr:cNvPr id="3" name="AutoShape 9"/>
        <xdr:cNvSpPr>
          <a:spLocks/>
        </xdr:cNvSpPr>
      </xdr:nvSpPr>
      <xdr:spPr>
        <a:xfrm>
          <a:off x="17306925" y="9877425"/>
          <a:ext cx="95250" cy="552450"/>
        </a:xfrm>
        <a:prstGeom prst="leftBrace">
          <a:avLst>
            <a:gd name="adj" fmla="val -41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41</xdr:row>
      <xdr:rowOff>95250</xdr:rowOff>
    </xdr:from>
    <xdr:to>
      <xdr:col>17</xdr:col>
      <xdr:colOff>238125</xdr:colOff>
      <xdr:row>43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17306925" y="10639425"/>
          <a:ext cx="95250" cy="58102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95250</xdr:rowOff>
    </xdr:from>
    <xdr:to>
      <xdr:col>17</xdr:col>
      <xdr:colOff>228600</xdr:colOff>
      <xdr:row>46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17306925" y="11410950"/>
          <a:ext cx="85725" cy="58102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47</xdr:row>
      <xdr:rowOff>76200</xdr:rowOff>
    </xdr:from>
    <xdr:to>
      <xdr:col>17</xdr:col>
      <xdr:colOff>200025</xdr:colOff>
      <xdr:row>49</xdr:row>
      <xdr:rowOff>152400</xdr:rowOff>
    </xdr:to>
    <xdr:sp>
      <xdr:nvSpPr>
        <xdr:cNvPr id="6" name="AutoShape 12"/>
        <xdr:cNvSpPr>
          <a:spLocks/>
        </xdr:cNvSpPr>
      </xdr:nvSpPr>
      <xdr:spPr>
        <a:xfrm>
          <a:off x="17297400" y="12163425"/>
          <a:ext cx="66675" cy="590550"/>
        </a:xfrm>
        <a:prstGeom prst="leftBrace">
          <a:avLst>
            <a:gd name="adj" fmla="val -41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50</xdr:row>
      <xdr:rowOff>85725</xdr:rowOff>
    </xdr:from>
    <xdr:to>
      <xdr:col>17</xdr:col>
      <xdr:colOff>200025</xdr:colOff>
      <xdr:row>52</xdr:row>
      <xdr:rowOff>123825</xdr:rowOff>
    </xdr:to>
    <xdr:sp>
      <xdr:nvSpPr>
        <xdr:cNvPr id="7" name="AutoShape 13"/>
        <xdr:cNvSpPr>
          <a:spLocks/>
        </xdr:cNvSpPr>
      </xdr:nvSpPr>
      <xdr:spPr>
        <a:xfrm>
          <a:off x="17278350" y="12944475"/>
          <a:ext cx="85725" cy="552450"/>
        </a:xfrm>
        <a:prstGeom prst="leftBrace">
          <a:avLst>
            <a:gd name="adj" fmla="val -41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53</xdr:row>
      <xdr:rowOff>76200</xdr:rowOff>
    </xdr:from>
    <xdr:to>
      <xdr:col>17</xdr:col>
      <xdr:colOff>228600</xdr:colOff>
      <xdr:row>55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17297400" y="13706475"/>
          <a:ext cx="95250" cy="561975"/>
        </a:xfrm>
        <a:prstGeom prst="leftBrace">
          <a:avLst>
            <a:gd name="adj" fmla="val -41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209550</xdr:rowOff>
    </xdr:from>
    <xdr:to>
      <xdr:col>1</xdr:col>
      <xdr:colOff>104775</xdr:colOff>
      <xdr:row>17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1009650" y="2114550"/>
          <a:ext cx="10477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95250</xdr:rowOff>
    </xdr:from>
    <xdr:to>
      <xdr:col>3</xdr:col>
      <xdr:colOff>123825</xdr:colOff>
      <xdr:row>9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2266950" y="200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3</xdr:col>
      <xdr:colOff>123825</xdr:colOff>
      <xdr:row>11</xdr:row>
      <xdr:rowOff>171450</xdr:rowOff>
    </xdr:to>
    <xdr:sp>
      <xdr:nvSpPr>
        <xdr:cNvPr id="3" name="AutoShape 5"/>
        <xdr:cNvSpPr>
          <a:spLocks/>
        </xdr:cNvSpPr>
      </xdr:nvSpPr>
      <xdr:spPr>
        <a:xfrm>
          <a:off x="2266950" y="24765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123825</xdr:colOff>
      <xdr:row>13</xdr:row>
      <xdr:rowOff>171450</xdr:rowOff>
    </xdr:to>
    <xdr:sp>
      <xdr:nvSpPr>
        <xdr:cNvPr id="4" name="AutoShape 6"/>
        <xdr:cNvSpPr>
          <a:spLocks/>
        </xdr:cNvSpPr>
      </xdr:nvSpPr>
      <xdr:spPr>
        <a:xfrm>
          <a:off x="2266950" y="29527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123825</xdr:colOff>
      <xdr:row>15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2266950" y="3429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123825</xdr:colOff>
      <xdr:row>17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2266950" y="3905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3</xdr:col>
      <xdr:colOff>104775</xdr:colOff>
      <xdr:row>20</xdr:row>
      <xdr:rowOff>180975</xdr:rowOff>
    </xdr:to>
    <xdr:sp>
      <xdr:nvSpPr>
        <xdr:cNvPr id="7" name="AutoShape 10"/>
        <xdr:cNvSpPr>
          <a:spLocks/>
        </xdr:cNvSpPr>
      </xdr:nvSpPr>
      <xdr:spPr>
        <a:xfrm>
          <a:off x="2257425" y="46196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104775</xdr:colOff>
      <xdr:row>22</xdr:row>
      <xdr:rowOff>180975</xdr:rowOff>
    </xdr:to>
    <xdr:sp>
      <xdr:nvSpPr>
        <xdr:cNvPr id="8" name="AutoShape 11"/>
        <xdr:cNvSpPr>
          <a:spLocks/>
        </xdr:cNvSpPr>
      </xdr:nvSpPr>
      <xdr:spPr>
        <a:xfrm>
          <a:off x="2257425" y="50958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95250</xdr:rowOff>
    </xdr:from>
    <xdr:to>
      <xdr:col>3</xdr:col>
      <xdr:colOff>104775</xdr:colOff>
      <xdr:row>24</xdr:row>
      <xdr:rowOff>180975</xdr:rowOff>
    </xdr:to>
    <xdr:sp>
      <xdr:nvSpPr>
        <xdr:cNvPr id="9" name="AutoShape 12"/>
        <xdr:cNvSpPr>
          <a:spLocks/>
        </xdr:cNvSpPr>
      </xdr:nvSpPr>
      <xdr:spPr>
        <a:xfrm>
          <a:off x="2257425" y="55721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104775</xdr:colOff>
      <xdr:row>26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2257425" y="60483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28</xdr:row>
      <xdr:rowOff>95250</xdr:rowOff>
    </xdr:from>
    <xdr:to>
      <xdr:col>3</xdr:col>
      <xdr:colOff>85725</xdr:colOff>
      <xdr:row>29</xdr:row>
      <xdr:rowOff>171450</xdr:rowOff>
    </xdr:to>
    <xdr:sp>
      <xdr:nvSpPr>
        <xdr:cNvPr id="11" name="AutoShape 15"/>
        <xdr:cNvSpPr>
          <a:spLocks/>
        </xdr:cNvSpPr>
      </xdr:nvSpPr>
      <xdr:spPr>
        <a:xfrm>
          <a:off x="2257425" y="6762750"/>
          <a:ext cx="8572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30</xdr:row>
      <xdr:rowOff>85725</xdr:rowOff>
    </xdr:from>
    <xdr:to>
      <xdr:col>3</xdr:col>
      <xdr:colOff>85725</xdr:colOff>
      <xdr:row>31</xdr:row>
      <xdr:rowOff>190500</xdr:rowOff>
    </xdr:to>
    <xdr:sp>
      <xdr:nvSpPr>
        <xdr:cNvPr id="12" name="AutoShape 18"/>
        <xdr:cNvSpPr>
          <a:spLocks/>
        </xdr:cNvSpPr>
      </xdr:nvSpPr>
      <xdr:spPr>
        <a:xfrm>
          <a:off x="2257425" y="722947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32</xdr:row>
      <xdr:rowOff>95250</xdr:rowOff>
    </xdr:from>
    <xdr:to>
      <xdr:col>3</xdr:col>
      <xdr:colOff>85725</xdr:colOff>
      <xdr:row>33</xdr:row>
      <xdr:rowOff>180975</xdr:rowOff>
    </xdr:to>
    <xdr:sp>
      <xdr:nvSpPr>
        <xdr:cNvPr id="13" name="AutoShape 20"/>
        <xdr:cNvSpPr>
          <a:spLocks/>
        </xdr:cNvSpPr>
      </xdr:nvSpPr>
      <xdr:spPr>
        <a:xfrm>
          <a:off x="2257425" y="771525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34</xdr:row>
      <xdr:rowOff>95250</xdr:rowOff>
    </xdr:from>
    <xdr:to>
      <xdr:col>3</xdr:col>
      <xdr:colOff>85725</xdr:colOff>
      <xdr:row>35</xdr:row>
      <xdr:rowOff>161925</xdr:rowOff>
    </xdr:to>
    <xdr:sp>
      <xdr:nvSpPr>
        <xdr:cNvPr id="14" name="AutoShape 21"/>
        <xdr:cNvSpPr>
          <a:spLocks/>
        </xdr:cNvSpPr>
      </xdr:nvSpPr>
      <xdr:spPr>
        <a:xfrm>
          <a:off x="2257425" y="8191500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37</xdr:row>
      <xdr:rowOff>95250</xdr:rowOff>
    </xdr:from>
    <xdr:to>
      <xdr:col>3</xdr:col>
      <xdr:colOff>85725</xdr:colOff>
      <xdr:row>38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2257425" y="89058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95250</xdr:rowOff>
    </xdr:from>
    <xdr:to>
      <xdr:col>1</xdr:col>
      <xdr:colOff>142875</xdr:colOff>
      <xdr:row>25</xdr:row>
      <xdr:rowOff>219075</xdr:rowOff>
    </xdr:to>
    <xdr:sp>
      <xdr:nvSpPr>
        <xdr:cNvPr id="16" name="AutoShape 53"/>
        <xdr:cNvSpPr>
          <a:spLocks/>
        </xdr:cNvSpPr>
      </xdr:nvSpPr>
      <xdr:spPr>
        <a:xfrm>
          <a:off x="1047750" y="4619625"/>
          <a:ext cx="104775" cy="1552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114300</xdr:rowOff>
    </xdr:from>
    <xdr:to>
      <xdr:col>1</xdr:col>
      <xdr:colOff>133350</xdr:colOff>
      <xdr:row>6</xdr:row>
      <xdr:rowOff>114300</xdr:rowOff>
    </xdr:to>
    <xdr:sp>
      <xdr:nvSpPr>
        <xdr:cNvPr id="17" name="AutoShape 54"/>
        <xdr:cNvSpPr>
          <a:spLocks/>
        </xdr:cNvSpPr>
      </xdr:nvSpPr>
      <xdr:spPr>
        <a:xfrm>
          <a:off x="1047750" y="828675"/>
          <a:ext cx="952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104775</xdr:rowOff>
    </xdr:from>
    <xdr:to>
      <xdr:col>1</xdr:col>
      <xdr:colOff>123825</xdr:colOff>
      <xdr:row>35</xdr:row>
      <xdr:rowOff>114300</xdr:rowOff>
    </xdr:to>
    <xdr:sp>
      <xdr:nvSpPr>
        <xdr:cNvPr id="18" name="AutoShape 55"/>
        <xdr:cNvSpPr>
          <a:spLocks/>
        </xdr:cNvSpPr>
      </xdr:nvSpPr>
      <xdr:spPr>
        <a:xfrm>
          <a:off x="1066800" y="6772275"/>
          <a:ext cx="57150" cy="1676400"/>
        </a:xfrm>
        <a:prstGeom prst="leftBrace">
          <a:avLst>
            <a:gd name="adj" fmla="val -45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66675</xdr:colOff>
      <xdr:row>21</xdr:row>
      <xdr:rowOff>85725</xdr:rowOff>
    </xdr:from>
    <xdr:to>
      <xdr:col>14</xdr:col>
      <xdr:colOff>0</xdr:colOff>
      <xdr:row>51</xdr:row>
      <xdr:rowOff>85725</xdr:rowOff>
    </xdr:to>
    <xdr:sp>
      <xdr:nvSpPr>
        <xdr:cNvPr id="19" name="AutoShape 23"/>
        <xdr:cNvSpPr>
          <a:spLocks/>
        </xdr:cNvSpPr>
      </xdr:nvSpPr>
      <xdr:spPr>
        <a:xfrm>
          <a:off x="11887200" y="5086350"/>
          <a:ext cx="228600" cy="7143750"/>
        </a:xfrm>
        <a:prstGeom prst="leftBrace">
          <a:avLst>
            <a:gd name="adj" fmla="val -42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57150</xdr:colOff>
      <xdr:row>22</xdr:row>
      <xdr:rowOff>76200</xdr:rowOff>
    </xdr:from>
    <xdr:to>
      <xdr:col>15</xdr:col>
      <xdr:colOff>171450</xdr:colOff>
      <xdr:row>40</xdr:row>
      <xdr:rowOff>66675</xdr:rowOff>
    </xdr:to>
    <xdr:sp>
      <xdr:nvSpPr>
        <xdr:cNvPr id="20" name="AutoShape 24"/>
        <xdr:cNvSpPr>
          <a:spLocks/>
        </xdr:cNvSpPr>
      </xdr:nvSpPr>
      <xdr:spPr>
        <a:xfrm>
          <a:off x="13115925" y="5314950"/>
          <a:ext cx="104775" cy="4276725"/>
        </a:xfrm>
        <a:prstGeom prst="leftBrace">
          <a:avLst>
            <a:gd name="adj" fmla="val -42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7</xdr:row>
      <xdr:rowOff>85725</xdr:rowOff>
    </xdr:from>
    <xdr:to>
      <xdr:col>17</xdr:col>
      <xdr:colOff>85725</xdr:colOff>
      <xdr:row>8</xdr:row>
      <xdr:rowOff>171450</xdr:rowOff>
    </xdr:to>
    <xdr:sp>
      <xdr:nvSpPr>
        <xdr:cNvPr id="21" name="AutoShape 26"/>
        <xdr:cNvSpPr>
          <a:spLocks/>
        </xdr:cNvSpPr>
      </xdr:nvSpPr>
      <xdr:spPr>
        <a:xfrm>
          <a:off x="14306550" y="175260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95250</xdr:rowOff>
    </xdr:from>
    <xdr:to>
      <xdr:col>17</xdr:col>
      <xdr:colOff>104775</xdr:colOff>
      <xdr:row>10</xdr:row>
      <xdr:rowOff>190500</xdr:rowOff>
    </xdr:to>
    <xdr:sp>
      <xdr:nvSpPr>
        <xdr:cNvPr id="22" name="AutoShape 28"/>
        <xdr:cNvSpPr>
          <a:spLocks/>
        </xdr:cNvSpPr>
      </xdr:nvSpPr>
      <xdr:spPr>
        <a:xfrm>
          <a:off x="14306550" y="2238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95250</xdr:rowOff>
    </xdr:from>
    <xdr:to>
      <xdr:col>17</xdr:col>
      <xdr:colOff>123825</xdr:colOff>
      <xdr:row>12</xdr:row>
      <xdr:rowOff>209550</xdr:rowOff>
    </xdr:to>
    <xdr:sp>
      <xdr:nvSpPr>
        <xdr:cNvPr id="23" name="AutoShape 29"/>
        <xdr:cNvSpPr>
          <a:spLocks/>
        </xdr:cNvSpPr>
      </xdr:nvSpPr>
      <xdr:spPr>
        <a:xfrm>
          <a:off x="14316075" y="27146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95250</xdr:rowOff>
    </xdr:from>
    <xdr:to>
      <xdr:col>17</xdr:col>
      <xdr:colOff>104775</xdr:colOff>
      <xdr:row>14</xdr:row>
      <xdr:rowOff>152400</xdr:rowOff>
    </xdr:to>
    <xdr:sp>
      <xdr:nvSpPr>
        <xdr:cNvPr id="24" name="AutoShape 30"/>
        <xdr:cNvSpPr>
          <a:spLocks/>
        </xdr:cNvSpPr>
      </xdr:nvSpPr>
      <xdr:spPr>
        <a:xfrm>
          <a:off x="14306550" y="31908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15</xdr:row>
      <xdr:rowOff>95250</xdr:rowOff>
    </xdr:from>
    <xdr:to>
      <xdr:col>17</xdr:col>
      <xdr:colOff>85725</xdr:colOff>
      <xdr:row>16</xdr:row>
      <xdr:rowOff>123825</xdr:rowOff>
    </xdr:to>
    <xdr:sp>
      <xdr:nvSpPr>
        <xdr:cNvPr id="25" name="AutoShape 31"/>
        <xdr:cNvSpPr>
          <a:spLocks/>
        </xdr:cNvSpPr>
      </xdr:nvSpPr>
      <xdr:spPr>
        <a:xfrm>
          <a:off x="14306550" y="3667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17</xdr:row>
      <xdr:rowOff>95250</xdr:rowOff>
    </xdr:from>
    <xdr:to>
      <xdr:col>17</xdr:col>
      <xdr:colOff>85725</xdr:colOff>
      <xdr:row>18</xdr:row>
      <xdr:rowOff>152400</xdr:rowOff>
    </xdr:to>
    <xdr:sp>
      <xdr:nvSpPr>
        <xdr:cNvPr id="26" name="AutoShape 32"/>
        <xdr:cNvSpPr>
          <a:spLocks/>
        </xdr:cNvSpPr>
      </xdr:nvSpPr>
      <xdr:spPr>
        <a:xfrm>
          <a:off x="14306550" y="414337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17</xdr:col>
      <xdr:colOff>104775</xdr:colOff>
      <xdr:row>20</xdr:row>
      <xdr:rowOff>152400</xdr:rowOff>
    </xdr:to>
    <xdr:sp>
      <xdr:nvSpPr>
        <xdr:cNvPr id="27" name="AutoShape 33"/>
        <xdr:cNvSpPr>
          <a:spLocks/>
        </xdr:cNvSpPr>
      </xdr:nvSpPr>
      <xdr:spPr>
        <a:xfrm>
          <a:off x="14306550" y="46196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95250</xdr:rowOff>
    </xdr:from>
    <xdr:to>
      <xdr:col>17</xdr:col>
      <xdr:colOff>104775</xdr:colOff>
      <xdr:row>24</xdr:row>
      <xdr:rowOff>152400</xdr:rowOff>
    </xdr:to>
    <xdr:sp>
      <xdr:nvSpPr>
        <xdr:cNvPr id="28" name="AutoShape 34"/>
        <xdr:cNvSpPr>
          <a:spLocks/>
        </xdr:cNvSpPr>
      </xdr:nvSpPr>
      <xdr:spPr>
        <a:xfrm>
          <a:off x="14306550" y="55721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95250</xdr:rowOff>
    </xdr:from>
    <xdr:to>
      <xdr:col>17</xdr:col>
      <xdr:colOff>104775</xdr:colOff>
      <xdr:row>26</xdr:row>
      <xdr:rowOff>152400</xdr:rowOff>
    </xdr:to>
    <xdr:sp>
      <xdr:nvSpPr>
        <xdr:cNvPr id="29" name="AutoShape 35"/>
        <xdr:cNvSpPr>
          <a:spLocks/>
        </xdr:cNvSpPr>
      </xdr:nvSpPr>
      <xdr:spPr>
        <a:xfrm>
          <a:off x="14306550" y="6048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95250</xdr:rowOff>
    </xdr:from>
    <xdr:to>
      <xdr:col>17</xdr:col>
      <xdr:colOff>104775</xdr:colOff>
      <xdr:row>28</xdr:row>
      <xdr:rowOff>142875</xdr:rowOff>
    </xdr:to>
    <xdr:sp>
      <xdr:nvSpPr>
        <xdr:cNvPr id="30" name="AutoShape 36"/>
        <xdr:cNvSpPr>
          <a:spLocks/>
        </xdr:cNvSpPr>
      </xdr:nvSpPr>
      <xdr:spPr>
        <a:xfrm>
          <a:off x="14306550" y="6524625"/>
          <a:ext cx="1047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95250</xdr:rowOff>
    </xdr:from>
    <xdr:to>
      <xdr:col>17</xdr:col>
      <xdr:colOff>104775</xdr:colOff>
      <xdr:row>30</xdr:row>
      <xdr:rowOff>152400</xdr:rowOff>
    </xdr:to>
    <xdr:sp>
      <xdr:nvSpPr>
        <xdr:cNvPr id="31" name="AutoShape 37"/>
        <xdr:cNvSpPr>
          <a:spLocks/>
        </xdr:cNvSpPr>
      </xdr:nvSpPr>
      <xdr:spPr>
        <a:xfrm>
          <a:off x="14306550" y="70008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95250</xdr:rowOff>
    </xdr:from>
    <xdr:to>
      <xdr:col>17</xdr:col>
      <xdr:colOff>104775</xdr:colOff>
      <xdr:row>32</xdr:row>
      <xdr:rowOff>152400</xdr:rowOff>
    </xdr:to>
    <xdr:sp>
      <xdr:nvSpPr>
        <xdr:cNvPr id="32" name="AutoShape 38"/>
        <xdr:cNvSpPr>
          <a:spLocks/>
        </xdr:cNvSpPr>
      </xdr:nvSpPr>
      <xdr:spPr>
        <a:xfrm>
          <a:off x="14306550" y="74771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95250</xdr:rowOff>
    </xdr:from>
    <xdr:to>
      <xdr:col>17</xdr:col>
      <xdr:colOff>104775</xdr:colOff>
      <xdr:row>34</xdr:row>
      <xdr:rowOff>152400</xdr:rowOff>
    </xdr:to>
    <xdr:sp>
      <xdr:nvSpPr>
        <xdr:cNvPr id="33" name="AutoShape 39"/>
        <xdr:cNvSpPr>
          <a:spLocks/>
        </xdr:cNvSpPr>
      </xdr:nvSpPr>
      <xdr:spPr>
        <a:xfrm>
          <a:off x="14306550" y="7953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95250</xdr:rowOff>
    </xdr:from>
    <xdr:to>
      <xdr:col>17</xdr:col>
      <xdr:colOff>104775</xdr:colOff>
      <xdr:row>36</xdr:row>
      <xdr:rowOff>152400</xdr:rowOff>
    </xdr:to>
    <xdr:sp>
      <xdr:nvSpPr>
        <xdr:cNvPr id="34" name="AutoShape 40"/>
        <xdr:cNvSpPr>
          <a:spLocks/>
        </xdr:cNvSpPr>
      </xdr:nvSpPr>
      <xdr:spPr>
        <a:xfrm>
          <a:off x="14306550" y="84296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95250</xdr:rowOff>
    </xdr:from>
    <xdr:to>
      <xdr:col>17</xdr:col>
      <xdr:colOff>104775</xdr:colOff>
      <xdr:row>40</xdr:row>
      <xdr:rowOff>152400</xdr:rowOff>
    </xdr:to>
    <xdr:sp>
      <xdr:nvSpPr>
        <xdr:cNvPr id="35" name="AutoShape 41"/>
        <xdr:cNvSpPr>
          <a:spLocks/>
        </xdr:cNvSpPr>
      </xdr:nvSpPr>
      <xdr:spPr>
        <a:xfrm>
          <a:off x="14306550" y="93821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95250</xdr:rowOff>
    </xdr:from>
    <xdr:to>
      <xdr:col>17</xdr:col>
      <xdr:colOff>104775</xdr:colOff>
      <xdr:row>43</xdr:row>
      <xdr:rowOff>152400</xdr:rowOff>
    </xdr:to>
    <xdr:sp>
      <xdr:nvSpPr>
        <xdr:cNvPr id="36" name="AutoShape 42"/>
        <xdr:cNvSpPr>
          <a:spLocks/>
        </xdr:cNvSpPr>
      </xdr:nvSpPr>
      <xdr:spPr>
        <a:xfrm>
          <a:off x="14306550" y="100965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95250</xdr:rowOff>
    </xdr:from>
    <xdr:to>
      <xdr:col>17</xdr:col>
      <xdr:colOff>104775</xdr:colOff>
      <xdr:row>45</xdr:row>
      <xdr:rowOff>152400</xdr:rowOff>
    </xdr:to>
    <xdr:sp>
      <xdr:nvSpPr>
        <xdr:cNvPr id="37" name="AutoShape 43"/>
        <xdr:cNvSpPr>
          <a:spLocks/>
        </xdr:cNvSpPr>
      </xdr:nvSpPr>
      <xdr:spPr>
        <a:xfrm>
          <a:off x="14306550" y="105727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104775</xdr:colOff>
      <xdr:row>47</xdr:row>
      <xdr:rowOff>152400</xdr:rowOff>
    </xdr:to>
    <xdr:sp>
      <xdr:nvSpPr>
        <xdr:cNvPr id="38" name="AutoShape 44"/>
        <xdr:cNvSpPr>
          <a:spLocks/>
        </xdr:cNvSpPr>
      </xdr:nvSpPr>
      <xdr:spPr>
        <a:xfrm>
          <a:off x="14306550" y="110490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95250</xdr:rowOff>
    </xdr:from>
    <xdr:to>
      <xdr:col>17</xdr:col>
      <xdr:colOff>104775</xdr:colOff>
      <xdr:row>49</xdr:row>
      <xdr:rowOff>152400</xdr:rowOff>
    </xdr:to>
    <xdr:sp>
      <xdr:nvSpPr>
        <xdr:cNvPr id="39" name="AutoShape 45"/>
        <xdr:cNvSpPr>
          <a:spLocks/>
        </xdr:cNvSpPr>
      </xdr:nvSpPr>
      <xdr:spPr>
        <a:xfrm>
          <a:off x="14306550" y="115252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95250</xdr:rowOff>
    </xdr:from>
    <xdr:to>
      <xdr:col>17</xdr:col>
      <xdr:colOff>104775</xdr:colOff>
      <xdr:row>51</xdr:row>
      <xdr:rowOff>152400</xdr:rowOff>
    </xdr:to>
    <xdr:sp>
      <xdr:nvSpPr>
        <xdr:cNvPr id="40" name="AutoShape 46"/>
        <xdr:cNvSpPr>
          <a:spLocks/>
        </xdr:cNvSpPr>
      </xdr:nvSpPr>
      <xdr:spPr>
        <a:xfrm>
          <a:off x="14306550" y="120015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95250</xdr:rowOff>
    </xdr:from>
    <xdr:to>
      <xdr:col>13</xdr:col>
      <xdr:colOff>104775</xdr:colOff>
      <xdr:row>5</xdr:row>
      <xdr:rowOff>152400</xdr:rowOff>
    </xdr:to>
    <xdr:sp>
      <xdr:nvSpPr>
        <xdr:cNvPr id="41" name="AutoShape 47"/>
        <xdr:cNvSpPr>
          <a:spLocks/>
        </xdr:cNvSpPr>
      </xdr:nvSpPr>
      <xdr:spPr>
        <a:xfrm>
          <a:off x="11820525" y="10477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123825</xdr:rowOff>
    </xdr:from>
    <xdr:to>
      <xdr:col>13</xdr:col>
      <xdr:colOff>142875</xdr:colOff>
      <xdr:row>20</xdr:row>
      <xdr:rowOff>104775</xdr:rowOff>
    </xdr:to>
    <xdr:sp>
      <xdr:nvSpPr>
        <xdr:cNvPr id="42" name="AutoShape 48"/>
        <xdr:cNvSpPr>
          <a:spLocks/>
        </xdr:cNvSpPr>
      </xdr:nvSpPr>
      <xdr:spPr>
        <a:xfrm>
          <a:off x="11830050" y="1552575"/>
          <a:ext cx="133350" cy="3314700"/>
        </a:xfrm>
        <a:prstGeom prst="leftBrace">
          <a:avLst>
            <a:gd name="adj" fmla="val -41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95250</xdr:rowOff>
    </xdr:from>
    <xdr:to>
      <xdr:col>17</xdr:col>
      <xdr:colOff>104775</xdr:colOff>
      <xdr:row>53</xdr:row>
      <xdr:rowOff>152400</xdr:rowOff>
    </xdr:to>
    <xdr:sp>
      <xdr:nvSpPr>
        <xdr:cNvPr id="43" name="AutoShape 49"/>
        <xdr:cNvSpPr>
          <a:spLocks/>
        </xdr:cNvSpPr>
      </xdr:nvSpPr>
      <xdr:spPr>
        <a:xfrm>
          <a:off x="14306550" y="124777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133350</xdr:rowOff>
    </xdr:from>
    <xdr:to>
      <xdr:col>15</xdr:col>
      <xdr:colOff>104775</xdr:colOff>
      <xdr:row>53</xdr:row>
      <xdr:rowOff>57150</xdr:rowOff>
    </xdr:to>
    <xdr:sp>
      <xdr:nvSpPr>
        <xdr:cNvPr id="44" name="AutoShape 50"/>
        <xdr:cNvSpPr>
          <a:spLocks/>
        </xdr:cNvSpPr>
      </xdr:nvSpPr>
      <xdr:spPr>
        <a:xfrm>
          <a:off x="13058775" y="9896475"/>
          <a:ext cx="104775" cy="2781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95250</xdr:rowOff>
    </xdr:from>
    <xdr:to>
      <xdr:col>17</xdr:col>
      <xdr:colOff>104775</xdr:colOff>
      <xdr:row>38</xdr:row>
      <xdr:rowOff>152400</xdr:rowOff>
    </xdr:to>
    <xdr:sp>
      <xdr:nvSpPr>
        <xdr:cNvPr id="45" name="AutoShape 51"/>
        <xdr:cNvSpPr>
          <a:spLocks/>
        </xdr:cNvSpPr>
      </xdr:nvSpPr>
      <xdr:spPr>
        <a:xfrm>
          <a:off x="14306550" y="89058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3</xdr:col>
      <xdr:colOff>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35528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61"/>
  <sheetViews>
    <sheetView showGridLines="0" tabSelected="1" defaultGridColor="0" view="pageBreakPreview" zoomScale="60" zoomScalePageLayoutView="0" colorId="31" workbookViewId="0" topLeftCell="G1">
      <selection activeCell="AB1" sqref="AB1"/>
    </sheetView>
  </sheetViews>
  <sheetFormatPr defaultColWidth="10.59765625" defaultRowHeight="20.25" customHeight="1"/>
  <cols>
    <col min="1" max="1" width="11.8984375" style="2" customWidth="1"/>
    <col min="2" max="13" width="10.59765625" style="2" customWidth="1"/>
    <col min="14" max="14" width="10" style="2" customWidth="1"/>
    <col min="15" max="15" width="9.8984375" style="2" customWidth="1"/>
    <col min="16" max="18" width="10.59765625" style="2" customWidth="1"/>
    <col min="19" max="19" width="15" style="2" customWidth="1"/>
    <col min="20" max="21" width="13.3984375" style="2" customWidth="1"/>
    <col min="22" max="22" width="13.69921875" style="2" customWidth="1"/>
    <col min="23" max="23" width="13.5" style="2" customWidth="1"/>
    <col min="24" max="24" width="11.8984375" style="2" customWidth="1"/>
    <col min="25" max="16384" width="10.59765625" style="2" customWidth="1"/>
  </cols>
  <sheetData>
    <row r="1" spans="1:25" s="1" customFormat="1" ht="20.25" customHeight="1">
      <c r="A1" s="241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s="1" customFormat="1" ht="20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1" customFormat="1" ht="20.25" customHeight="1">
      <c r="A3" s="242" t="s">
        <v>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/>
      <c r="O3"/>
      <c r="P3" s="242" t="s">
        <v>104</v>
      </c>
      <c r="Q3" s="242"/>
      <c r="R3" s="242"/>
      <c r="S3" s="242"/>
      <c r="T3" s="242"/>
      <c r="U3" s="242"/>
      <c r="V3" s="242"/>
      <c r="W3" s="242"/>
      <c r="X3" s="242"/>
      <c r="Y3"/>
    </row>
    <row r="4" spans="1:25" ht="20.2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/>
      <c r="O4"/>
      <c r="P4" s="38"/>
      <c r="Q4" s="82"/>
      <c r="R4" s="82"/>
      <c r="S4" s="56"/>
      <c r="T4" s="82"/>
      <c r="U4" s="82"/>
      <c r="V4" s="82"/>
      <c r="W4" s="82"/>
      <c r="X4" s="31" t="s">
        <v>103</v>
      </c>
      <c r="Y4"/>
    </row>
    <row r="5" spans="1:25" ht="20.25" customHeight="1">
      <c r="A5" s="262" t="s">
        <v>68</v>
      </c>
      <c r="B5" s="287" t="s">
        <v>44</v>
      </c>
      <c r="C5" s="263" t="s">
        <v>47</v>
      </c>
      <c r="D5" s="270" t="s">
        <v>0</v>
      </c>
      <c r="E5" s="239"/>
      <c r="F5" s="239"/>
      <c r="G5" s="240"/>
      <c r="H5" s="270" t="s">
        <v>1</v>
      </c>
      <c r="I5" s="239"/>
      <c r="J5" s="239"/>
      <c r="K5" s="239"/>
      <c r="L5" s="239"/>
      <c r="M5" s="239"/>
      <c r="N5"/>
      <c r="O5"/>
      <c r="P5" s="239" t="s">
        <v>102</v>
      </c>
      <c r="Q5" s="239"/>
      <c r="R5" s="239"/>
      <c r="S5" s="240"/>
      <c r="T5" s="81" t="s">
        <v>49</v>
      </c>
      <c r="U5" s="81" t="s">
        <v>76</v>
      </c>
      <c r="V5" s="81" t="s">
        <v>75</v>
      </c>
      <c r="W5" s="81" t="s">
        <v>74</v>
      </c>
      <c r="X5" s="80" t="s">
        <v>73</v>
      </c>
      <c r="Y5"/>
    </row>
    <row r="6" spans="1:25" ht="20.25" customHeight="1">
      <c r="A6" s="250"/>
      <c r="B6" s="288"/>
      <c r="C6" s="264"/>
      <c r="D6" s="258" t="s">
        <v>34</v>
      </c>
      <c r="E6" s="253" t="s">
        <v>3</v>
      </c>
      <c r="F6" s="253" t="s">
        <v>4</v>
      </c>
      <c r="G6" s="258" t="s">
        <v>43</v>
      </c>
      <c r="H6" s="258" t="s">
        <v>35</v>
      </c>
      <c r="I6" s="253" t="s">
        <v>5</v>
      </c>
      <c r="J6" s="253" t="s">
        <v>6</v>
      </c>
      <c r="K6" s="258" t="s">
        <v>36</v>
      </c>
      <c r="L6" s="258" t="s">
        <v>37</v>
      </c>
      <c r="M6" s="271" t="s">
        <v>38</v>
      </c>
      <c r="N6"/>
      <c r="O6"/>
      <c r="P6" s="243" t="s">
        <v>101</v>
      </c>
      <c r="Q6" s="243"/>
      <c r="R6" s="243"/>
      <c r="S6" s="244"/>
      <c r="T6" s="105">
        <f>SUM(T7,T16,T22)</f>
        <v>2424480</v>
      </c>
      <c r="U6" s="104">
        <f>SUM(U7,U16,U22)</f>
        <v>7351270</v>
      </c>
      <c r="V6" s="104">
        <f>SUM(V7,V16,V22)</f>
        <v>1819646</v>
      </c>
      <c r="W6" s="104">
        <f>SUM(W7,W16,W22)</f>
        <v>1003453</v>
      </c>
      <c r="X6" s="104">
        <f>SUM(X7,X16,X22)</f>
        <v>624573</v>
      </c>
      <c r="Y6"/>
    </row>
    <row r="7" spans="1:25" ht="20.25" customHeight="1">
      <c r="A7" s="251"/>
      <c r="B7" s="259"/>
      <c r="C7" s="87" t="s">
        <v>46</v>
      </c>
      <c r="D7" s="259"/>
      <c r="E7" s="254"/>
      <c r="F7" s="254"/>
      <c r="G7" s="259"/>
      <c r="H7" s="259"/>
      <c r="I7" s="254"/>
      <c r="J7" s="254"/>
      <c r="K7" s="259"/>
      <c r="L7" s="259"/>
      <c r="M7" s="272"/>
      <c r="N7"/>
      <c r="O7"/>
      <c r="P7" s="255" t="s">
        <v>100</v>
      </c>
      <c r="Q7" s="252" t="s">
        <v>86</v>
      </c>
      <c r="R7" s="243"/>
      <c r="S7" s="244"/>
      <c r="T7" s="102">
        <f>SUM(T9,T11,T13,T15)</f>
        <v>1739133</v>
      </c>
      <c r="U7" s="101">
        <f>SUM(U9,U11,U13,U15)</f>
        <v>4463907</v>
      </c>
      <c r="V7" s="101">
        <f>SUM(V9,V11,V13,V15)</f>
        <v>1036860</v>
      </c>
      <c r="W7" s="101">
        <f>SUM(W9,W11,W13,W15)</f>
        <v>451580</v>
      </c>
      <c r="X7" s="101">
        <f>SUM(X9,X11,X13,X15)</f>
        <v>121029</v>
      </c>
      <c r="Y7"/>
    </row>
    <row r="8" spans="1:25" ht="20.25" customHeight="1">
      <c r="A8" s="65" t="s">
        <v>49</v>
      </c>
      <c r="B8" s="9">
        <v>5</v>
      </c>
      <c r="C8" s="10">
        <v>12</v>
      </c>
      <c r="D8" s="10">
        <f>SUM(E8:G8)</f>
        <v>1</v>
      </c>
      <c r="E8" s="11" t="s">
        <v>7</v>
      </c>
      <c r="F8" s="10">
        <v>1</v>
      </c>
      <c r="G8" s="11" t="s">
        <v>7</v>
      </c>
      <c r="H8" s="10">
        <f>SUM(I8:M8)</f>
        <v>97</v>
      </c>
      <c r="I8" s="11" t="s">
        <v>7</v>
      </c>
      <c r="J8" s="11" t="s">
        <v>7</v>
      </c>
      <c r="K8" s="10">
        <v>5</v>
      </c>
      <c r="L8" s="11">
        <v>1</v>
      </c>
      <c r="M8" s="10">
        <v>91</v>
      </c>
      <c r="N8"/>
      <c r="O8"/>
      <c r="P8" s="256"/>
      <c r="Q8" s="41"/>
      <c r="R8" s="247" t="s">
        <v>99</v>
      </c>
      <c r="S8" s="40" t="s">
        <v>93</v>
      </c>
      <c r="T8" s="57">
        <v>277</v>
      </c>
      <c r="U8" s="50">
        <v>1009</v>
      </c>
      <c r="V8" s="50">
        <v>306</v>
      </c>
      <c r="W8" s="50">
        <v>174</v>
      </c>
      <c r="X8" s="50">
        <v>52</v>
      </c>
      <c r="Y8"/>
    </row>
    <row r="9" spans="1:25" ht="20.25" customHeight="1">
      <c r="A9" s="61" t="s">
        <v>48</v>
      </c>
      <c r="B9" s="12">
        <v>450</v>
      </c>
      <c r="C9" s="13">
        <v>139</v>
      </c>
      <c r="D9" s="13">
        <f>SUM(E9:G9)</f>
        <v>9</v>
      </c>
      <c r="E9" s="14">
        <v>1</v>
      </c>
      <c r="F9" s="13">
        <v>8</v>
      </c>
      <c r="G9" s="14" t="s">
        <v>7</v>
      </c>
      <c r="H9" s="13">
        <f>SUM(I9:M9)</f>
        <v>2219</v>
      </c>
      <c r="I9" s="14" t="s">
        <v>7</v>
      </c>
      <c r="J9" s="14">
        <v>10</v>
      </c>
      <c r="K9" s="13">
        <v>23</v>
      </c>
      <c r="L9" s="13">
        <v>32</v>
      </c>
      <c r="M9" s="13">
        <v>2154</v>
      </c>
      <c r="N9"/>
      <c r="O9"/>
      <c r="P9" s="256"/>
      <c r="Q9" s="41"/>
      <c r="R9" s="248"/>
      <c r="S9" s="40" t="s">
        <v>88</v>
      </c>
      <c r="T9" s="57">
        <v>396704</v>
      </c>
      <c r="U9" s="50">
        <v>1283961</v>
      </c>
      <c r="V9" s="50">
        <v>350785</v>
      </c>
      <c r="W9" s="50">
        <v>163029</v>
      </c>
      <c r="X9" s="50">
        <v>39869</v>
      </c>
      <c r="Y9"/>
    </row>
    <row r="10" spans="1:25" ht="20.25" customHeight="1">
      <c r="A10" s="61" t="s">
        <v>50</v>
      </c>
      <c r="B10" s="12">
        <v>1</v>
      </c>
      <c r="C10" s="13">
        <v>3</v>
      </c>
      <c r="D10" s="13">
        <f>SUM(E10:G10)</f>
        <v>3</v>
      </c>
      <c r="E10" s="14">
        <v>1</v>
      </c>
      <c r="F10" s="13">
        <v>2</v>
      </c>
      <c r="G10" s="14" t="s">
        <v>7</v>
      </c>
      <c r="H10" s="13">
        <f>SUM(I10:M10)</f>
        <v>603</v>
      </c>
      <c r="I10" s="14" t="s">
        <v>7</v>
      </c>
      <c r="J10" s="14" t="s">
        <v>7</v>
      </c>
      <c r="K10" s="13">
        <v>21</v>
      </c>
      <c r="L10" s="13">
        <v>18</v>
      </c>
      <c r="M10" s="13">
        <v>564</v>
      </c>
      <c r="N10"/>
      <c r="O10"/>
      <c r="P10" s="256"/>
      <c r="Q10" s="41"/>
      <c r="R10" s="247" t="s">
        <v>98</v>
      </c>
      <c r="S10" s="40" t="s">
        <v>93</v>
      </c>
      <c r="T10" s="57">
        <v>477</v>
      </c>
      <c r="U10" s="50">
        <v>1409</v>
      </c>
      <c r="V10" s="50">
        <v>365</v>
      </c>
      <c r="W10" s="50">
        <v>125</v>
      </c>
      <c r="X10" s="50">
        <v>42</v>
      </c>
      <c r="Y10"/>
    </row>
    <row r="11" spans="1:25" ht="20.25" customHeight="1">
      <c r="A11" s="61" t="s">
        <v>51</v>
      </c>
      <c r="B11" s="15" t="s">
        <v>7</v>
      </c>
      <c r="C11" s="14" t="s">
        <v>7</v>
      </c>
      <c r="D11" s="13">
        <f>SUM(E11:G11)</f>
        <v>2</v>
      </c>
      <c r="E11" s="14" t="s">
        <v>7</v>
      </c>
      <c r="F11" s="13">
        <v>2</v>
      </c>
      <c r="G11" s="14" t="s">
        <v>7</v>
      </c>
      <c r="H11" s="13">
        <f>SUM(I11:M11)</f>
        <v>29</v>
      </c>
      <c r="I11" s="14" t="s">
        <v>7</v>
      </c>
      <c r="J11" s="14" t="s">
        <v>7</v>
      </c>
      <c r="K11" s="14">
        <v>6</v>
      </c>
      <c r="L11" s="14" t="s">
        <v>7</v>
      </c>
      <c r="M11" s="13">
        <v>23</v>
      </c>
      <c r="N11"/>
      <c r="O11"/>
      <c r="P11" s="256"/>
      <c r="Q11" s="269" t="s">
        <v>85</v>
      </c>
      <c r="R11" s="248"/>
      <c r="S11" s="40" t="s">
        <v>88</v>
      </c>
      <c r="T11" s="57">
        <v>1342429</v>
      </c>
      <c r="U11" s="50">
        <v>3168721</v>
      </c>
      <c r="V11" s="50">
        <v>686075</v>
      </c>
      <c r="W11" s="50">
        <v>278980</v>
      </c>
      <c r="X11" s="50">
        <v>81160</v>
      </c>
      <c r="Y11"/>
    </row>
    <row r="12" spans="1:25" ht="20.25" customHeight="1">
      <c r="A12" s="60" t="s">
        <v>52</v>
      </c>
      <c r="B12" s="26">
        <f>SUM(B14:B21)</f>
        <v>1</v>
      </c>
      <c r="C12" s="27">
        <f>SUM(C14:C21)</f>
        <v>4</v>
      </c>
      <c r="D12" s="27">
        <f>SUM(D14:D21)</f>
        <v>129</v>
      </c>
      <c r="E12" s="27">
        <f>SUM(E14:E21)</f>
        <v>1</v>
      </c>
      <c r="F12" s="27">
        <f>SUM(F14:F21)</f>
        <v>128</v>
      </c>
      <c r="G12" s="4" t="s">
        <v>7</v>
      </c>
      <c r="H12" s="27">
        <f>SUM(H14:H21)</f>
        <v>122</v>
      </c>
      <c r="I12" s="4" t="s">
        <v>7</v>
      </c>
      <c r="J12" s="27">
        <f>SUM(J14:J21)</f>
        <v>1</v>
      </c>
      <c r="K12" s="27">
        <f>SUM(K14:K21)</f>
        <v>78</v>
      </c>
      <c r="L12" s="4" t="s">
        <v>7</v>
      </c>
      <c r="M12" s="27">
        <f>SUM(M14:M21)</f>
        <v>43</v>
      </c>
      <c r="N12"/>
      <c r="O12"/>
      <c r="P12" s="256"/>
      <c r="Q12" s="269"/>
      <c r="R12" s="245" t="s">
        <v>97</v>
      </c>
      <c r="S12" s="40" t="s">
        <v>93</v>
      </c>
      <c r="T12" s="57" t="s">
        <v>7</v>
      </c>
      <c r="U12" s="50" t="s">
        <v>7</v>
      </c>
      <c r="V12" s="50" t="s">
        <v>7</v>
      </c>
      <c r="W12" s="50" t="s">
        <v>7</v>
      </c>
      <c r="X12" s="50" t="s">
        <v>7</v>
      </c>
      <c r="Y12"/>
    </row>
    <row r="13" spans="1:25" ht="20.25" customHeight="1">
      <c r="A13" s="59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/>
      <c r="O13"/>
      <c r="P13" s="256"/>
      <c r="Q13" s="41"/>
      <c r="R13" s="246"/>
      <c r="S13" s="96" t="s">
        <v>82</v>
      </c>
      <c r="T13" s="57" t="s">
        <v>7</v>
      </c>
      <c r="U13" s="50" t="s">
        <v>7</v>
      </c>
      <c r="V13" s="50" t="s">
        <v>7</v>
      </c>
      <c r="W13" s="50" t="s">
        <v>7</v>
      </c>
      <c r="X13" s="50" t="s">
        <v>7</v>
      </c>
      <c r="Y13"/>
    </row>
    <row r="14" spans="1:25" ht="20.25" customHeight="1">
      <c r="A14" s="41" t="s">
        <v>8</v>
      </c>
      <c r="B14" s="18" t="s">
        <v>7</v>
      </c>
      <c r="C14" s="19" t="s">
        <v>7</v>
      </c>
      <c r="D14" s="14" t="s">
        <v>7</v>
      </c>
      <c r="E14" s="19" t="s">
        <v>7</v>
      </c>
      <c r="F14" s="19" t="s">
        <v>7</v>
      </c>
      <c r="G14" s="19" t="s">
        <v>7</v>
      </c>
      <c r="H14" s="14" t="s">
        <v>7</v>
      </c>
      <c r="I14" s="19" t="s">
        <v>7</v>
      </c>
      <c r="J14" s="19" t="s">
        <v>7</v>
      </c>
      <c r="K14" s="19" t="s">
        <v>7</v>
      </c>
      <c r="L14" s="19" t="s">
        <v>7</v>
      </c>
      <c r="M14" s="20" t="s">
        <v>7</v>
      </c>
      <c r="N14"/>
      <c r="O14"/>
      <c r="P14" s="256"/>
      <c r="Q14" s="41"/>
      <c r="R14" s="245" t="s">
        <v>96</v>
      </c>
      <c r="S14" s="40" t="s">
        <v>93</v>
      </c>
      <c r="T14" s="57" t="s">
        <v>7</v>
      </c>
      <c r="U14" s="50">
        <v>1</v>
      </c>
      <c r="V14" s="50" t="s">
        <v>7</v>
      </c>
      <c r="W14" s="50">
        <v>1</v>
      </c>
      <c r="X14" s="50" t="s">
        <v>7</v>
      </c>
      <c r="Y14"/>
    </row>
    <row r="15" spans="1:25" ht="20.25" customHeight="1">
      <c r="A15" s="41" t="s">
        <v>9</v>
      </c>
      <c r="B15" s="21" t="s">
        <v>7</v>
      </c>
      <c r="C15" s="20" t="s">
        <v>7</v>
      </c>
      <c r="D15" s="14" t="s">
        <v>7</v>
      </c>
      <c r="E15" s="20" t="s">
        <v>7</v>
      </c>
      <c r="F15" s="20" t="s">
        <v>7</v>
      </c>
      <c r="G15" s="19" t="s">
        <v>7</v>
      </c>
      <c r="H15" s="13">
        <f>SUM(I15:M15)</f>
        <v>42</v>
      </c>
      <c r="I15" s="19" t="s">
        <v>7</v>
      </c>
      <c r="J15" s="19" t="s">
        <v>7</v>
      </c>
      <c r="K15" s="19" t="s">
        <v>7</v>
      </c>
      <c r="L15" s="19" t="s">
        <v>7</v>
      </c>
      <c r="M15" s="20">
        <v>42</v>
      </c>
      <c r="N15"/>
      <c r="O15"/>
      <c r="P15" s="257"/>
      <c r="Q15" s="40"/>
      <c r="R15" s="246"/>
      <c r="S15" s="96" t="s">
        <v>82</v>
      </c>
      <c r="T15" s="57" t="s">
        <v>7</v>
      </c>
      <c r="U15" s="50">
        <v>11225</v>
      </c>
      <c r="V15" s="50" t="s">
        <v>7</v>
      </c>
      <c r="W15" s="50">
        <v>9571</v>
      </c>
      <c r="X15" s="50" t="s">
        <v>7</v>
      </c>
      <c r="Y15"/>
    </row>
    <row r="16" spans="1:25" ht="20.25" customHeight="1">
      <c r="A16" s="41" t="s">
        <v>10</v>
      </c>
      <c r="B16" s="18" t="s">
        <v>7</v>
      </c>
      <c r="C16" s="19" t="s">
        <v>7</v>
      </c>
      <c r="D16" s="14" t="s">
        <v>7</v>
      </c>
      <c r="E16" s="19" t="s">
        <v>7</v>
      </c>
      <c r="F16" s="19" t="s">
        <v>7</v>
      </c>
      <c r="G16" s="19" t="s">
        <v>7</v>
      </c>
      <c r="H16" s="13">
        <f>SUM(I16:M16)</f>
        <v>64</v>
      </c>
      <c r="I16" s="19" t="s">
        <v>7</v>
      </c>
      <c r="J16" s="19" t="s">
        <v>7</v>
      </c>
      <c r="K16" s="19">
        <v>64</v>
      </c>
      <c r="L16" s="19" t="s">
        <v>7</v>
      </c>
      <c r="M16" s="20" t="s">
        <v>7</v>
      </c>
      <c r="N16"/>
      <c r="O16"/>
      <c r="P16" s="255" t="s">
        <v>95</v>
      </c>
      <c r="Q16" s="252" t="s">
        <v>86</v>
      </c>
      <c r="R16" s="243"/>
      <c r="S16" s="244"/>
      <c r="T16" s="102">
        <f>SUM(T18:T21)</f>
        <v>584412</v>
      </c>
      <c r="U16" s="101">
        <f>SUM(U18:U21)</f>
        <v>2798290</v>
      </c>
      <c r="V16" s="101">
        <f>SUM(V18:V21)</f>
        <v>606832</v>
      </c>
      <c r="W16" s="101">
        <f>SUM(W18:W21)</f>
        <v>278539</v>
      </c>
      <c r="X16" s="101">
        <f>SUM(X18:X21)</f>
        <v>330705</v>
      </c>
      <c r="Y16"/>
    </row>
    <row r="17" spans="1:25" ht="20.25" customHeight="1">
      <c r="A17" s="41" t="s">
        <v>11</v>
      </c>
      <c r="B17" s="18" t="s">
        <v>7</v>
      </c>
      <c r="C17" s="19" t="s">
        <v>7</v>
      </c>
      <c r="D17" s="13">
        <f>SUM(E17:G17)</f>
        <v>1</v>
      </c>
      <c r="E17" s="19" t="s">
        <v>7</v>
      </c>
      <c r="F17" s="19">
        <v>1</v>
      </c>
      <c r="G17" s="19" t="s">
        <v>7</v>
      </c>
      <c r="H17" s="14" t="s">
        <v>7</v>
      </c>
      <c r="I17" s="19" t="s">
        <v>7</v>
      </c>
      <c r="J17" s="19" t="s">
        <v>7</v>
      </c>
      <c r="K17" s="19" t="s">
        <v>7</v>
      </c>
      <c r="L17" s="19" t="s">
        <v>7</v>
      </c>
      <c r="M17" s="19" t="s">
        <v>7</v>
      </c>
      <c r="N17"/>
      <c r="O17"/>
      <c r="P17" s="256"/>
      <c r="Q17" s="41"/>
      <c r="R17" s="245" t="s">
        <v>94</v>
      </c>
      <c r="S17" s="40" t="s">
        <v>93</v>
      </c>
      <c r="T17" s="57">
        <v>1</v>
      </c>
      <c r="U17" s="50">
        <v>3</v>
      </c>
      <c r="V17" s="50">
        <v>2</v>
      </c>
      <c r="W17" s="50">
        <v>1</v>
      </c>
      <c r="X17" s="50">
        <v>4</v>
      </c>
      <c r="Y17"/>
    </row>
    <row r="18" spans="1:25" ht="20.25" customHeight="1">
      <c r="A18" s="41" t="s">
        <v>12</v>
      </c>
      <c r="B18" s="18" t="s">
        <v>7</v>
      </c>
      <c r="C18" s="19" t="s">
        <v>7</v>
      </c>
      <c r="D18" s="14" t="s">
        <v>7</v>
      </c>
      <c r="E18" s="19" t="s">
        <v>7</v>
      </c>
      <c r="F18" s="19" t="s">
        <v>7</v>
      </c>
      <c r="G18" s="19" t="s">
        <v>7</v>
      </c>
      <c r="H18" s="14" t="s">
        <v>7</v>
      </c>
      <c r="I18" s="19" t="s">
        <v>7</v>
      </c>
      <c r="J18" s="19" t="s">
        <v>7</v>
      </c>
      <c r="K18" s="19" t="s">
        <v>7</v>
      </c>
      <c r="L18" s="19" t="s">
        <v>7</v>
      </c>
      <c r="M18" s="20" t="s">
        <v>7</v>
      </c>
      <c r="N18"/>
      <c r="O18"/>
      <c r="P18" s="256"/>
      <c r="Q18" s="65" t="s">
        <v>85</v>
      </c>
      <c r="R18" s="246"/>
      <c r="S18" s="96" t="s">
        <v>82</v>
      </c>
      <c r="T18" s="57">
        <v>144887</v>
      </c>
      <c r="U18" s="50">
        <v>84234</v>
      </c>
      <c r="V18" s="50">
        <v>233168</v>
      </c>
      <c r="W18" s="50">
        <v>41127</v>
      </c>
      <c r="X18" s="50">
        <v>240945</v>
      </c>
      <c r="Y18"/>
    </row>
    <row r="19" spans="1:25" ht="20.25" customHeight="1">
      <c r="A19" s="41" t="s">
        <v>13</v>
      </c>
      <c r="B19" s="18">
        <v>1</v>
      </c>
      <c r="C19" s="19">
        <v>4</v>
      </c>
      <c r="D19" s="13">
        <f>SUM(E19:G19)</f>
        <v>127</v>
      </c>
      <c r="E19" s="19">
        <v>1</v>
      </c>
      <c r="F19" s="19">
        <v>126</v>
      </c>
      <c r="G19" s="19" t="s">
        <v>7</v>
      </c>
      <c r="H19" s="13">
        <f>SUM(I19:M19)</f>
        <v>15</v>
      </c>
      <c r="I19" s="19" t="s">
        <v>7</v>
      </c>
      <c r="J19" s="19">
        <v>1</v>
      </c>
      <c r="K19" s="19">
        <v>13</v>
      </c>
      <c r="L19" s="19" t="s">
        <v>7</v>
      </c>
      <c r="M19" s="20">
        <v>1</v>
      </c>
      <c r="N19"/>
      <c r="O19"/>
      <c r="P19" s="256"/>
      <c r="Q19" s="40"/>
      <c r="R19" s="103" t="s">
        <v>92</v>
      </c>
      <c r="S19" s="96" t="s">
        <v>82</v>
      </c>
      <c r="T19" s="57">
        <v>439525</v>
      </c>
      <c r="U19" s="50">
        <v>2714056</v>
      </c>
      <c r="V19" s="50">
        <v>373664</v>
      </c>
      <c r="W19" s="50">
        <v>237412</v>
      </c>
      <c r="X19" s="50">
        <v>89760</v>
      </c>
      <c r="Y19"/>
    </row>
    <row r="20" spans="1:25" ht="20.25" customHeight="1">
      <c r="A20" s="41" t="s">
        <v>14</v>
      </c>
      <c r="B20" s="18" t="s">
        <v>7</v>
      </c>
      <c r="C20" s="19" t="s">
        <v>7</v>
      </c>
      <c r="D20" s="14" t="s">
        <v>7</v>
      </c>
      <c r="E20" s="19" t="s">
        <v>7</v>
      </c>
      <c r="F20" s="19" t="s">
        <v>7</v>
      </c>
      <c r="G20" s="19" t="s">
        <v>7</v>
      </c>
      <c r="H20" s="14" t="s">
        <v>7</v>
      </c>
      <c r="I20" s="19" t="s">
        <v>7</v>
      </c>
      <c r="J20" s="19" t="s">
        <v>7</v>
      </c>
      <c r="K20" s="19" t="s">
        <v>7</v>
      </c>
      <c r="L20" s="19" t="s">
        <v>7</v>
      </c>
      <c r="M20" s="20" t="s">
        <v>7</v>
      </c>
      <c r="N20"/>
      <c r="O20"/>
      <c r="P20" s="256"/>
      <c r="Q20" s="253" t="s">
        <v>91</v>
      </c>
      <c r="R20" s="103" t="s">
        <v>90</v>
      </c>
      <c r="S20" s="40" t="s">
        <v>88</v>
      </c>
      <c r="T20" s="57" t="s">
        <v>7</v>
      </c>
      <c r="U20" s="50" t="s">
        <v>7</v>
      </c>
      <c r="V20" s="50" t="s">
        <v>7</v>
      </c>
      <c r="W20" s="50" t="s">
        <v>7</v>
      </c>
      <c r="X20" s="50" t="s">
        <v>7</v>
      </c>
      <c r="Y20"/>
    </row>
    <row r="21" spans="1:25" s="3" customFormat="1" ht="20.25" customHeight="1">
      <c r="A21" s="40" t="s">
        <v>15</v>
      </c>
      <c r="B21" s="22" t="s">
        <v>7</v>
      </c>
      <c r="C21" s="23" t="s">
        <v>7</v>
      </c>
      <c r="D21" s="24">
        <f>SUM(E21:G21)</f>
        <v>1</v>
      </c>
      <c r="E21" s="23" t="s">
        <v>7</v>
      </c>
      <c r="F21" s="23">
        <v>1</v>
      </c>
      <c r="G21" s="23" t="s">
        <v>7</v>
      </c>
      <c r="H21" s="24">
        <f>SUM(I21:M21)</f>
        <v>1</v>
      </c>
      <c r="I21" s="23" t="s">
        <v>7</v>
      </c>
      <c r="J21" s="23" t="s">
        <v>7</v>
      </c>
      <c r="K21" s="23">
        <v>1</v>
      </c>
      <c r="L21" s="23" t="s">
        <v>7</v>
      </c>
      <c r="M21" s="25" t="s">
        <v>7</v>
      </c>
      <c r="N21"/>
      <c r="O21"/>
      <c r="P21" s="257"/>
      <c r="Q21" s="254"/>
      <c r="R21" s="103" t="s">
        <v>89</v>
      </c>
      <c r="S21" s="40" t="s">
        <v>88</v>
      </c>
      <c r="T21" s="57" t="s">
        <v>7</v>
      </c>
      <c r="U21" s="50" t="s">
        <v>7</v>
      </c>
      <c r="V21" s="50" t="s">
        <v>7</v>
      </c>
      <c r="W21" s="50" t="s">
        <v>7</v>
      </c>
      <c r="X21" s="50" t="s">
        <v>7</v>
      </c>
      <c r="Y21"/>
    </row>
    <row r="22" spans="1:25" s="3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/>
      <c r="O22"/>
      <c r="P22" s="249" t="s">
        <v>87</v>
      </c>
      <c r="Q22" s="252" t="s">
        <v>86</v>
      </c>
      <c r="R22" s="243"/>
      <c r="S22" s="244"/>
      <c r="T22" s="102">
        <f>SUM(T24)</f>
        <v>100935</v>
      </c>
      <c r="U22" s="101">
        <f>SUM(U24)</f>
        <v>89073</v>
      </c>
      <c r="V22" s="101">
        <f>SUM(V24)</f>
        <v>175954</v>
      </c>
      <c r="W22" s="101">
        <f>SUM(W24)</f>
        <v>273334</v>
      </c>
      <c r="X22" s="101">
        <f>SUM(X24)</f>
        <v>172839</v>
      </c>
      <c r="Y22"/>
    </row>
    <row r="23" spans="1:25" s="3" customFormat="1" ht="20.25" customHeight="1" thickBo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/>
      <c r="O23"/>
      <c r="P23" s="250"/>
      <c r="Q23" s="253" t="s">
        <v>85</v>
      </c>
      <c r="R23" s="247" t="s">
        <v>84</v>
      </c>
      <c r="S23" s="100" t="s">
        <v>83</v>
      </c>
      <c r="T23" s="57">
        <v>2</v>
      </c>
      <c r="U23" s="50">
        <v>6</v>
      </c>
      <c r="V23" s="50">
        <v>4</v>
      </c>
      <c r="W23" s="50">
        <v>3</v>
      </c>
      <c r="X23" s="50">
        <v>3</v>
      </c>
      <c r="Y23"/>
    </row>
    <row r="24" spans="1:25" s="3" customFormat="1" ht="20.25" customHeight="1">
      <c r="A24" s="262" t="s">
        <v>45</v>
      </c>
      <c r="B24" s="98"/>
      <c r="C24" s="270" t="s">
        <v>39</v>
      </c>
      <c r="D24" s="239"/>
      <c r="E24" s="239"/>
      <c r="F24" s="239"/>
      <c r="G24" s="240"/>
      <c r="H24" s="99"/>
      <c r="I24" s="98"/>
      <c r="J24" s="98"/>
      <c r="K24" s="97"/>
      <c r="L24" s="260" t="s">
        <v>30</v>
      </c>
      <c r="M24" s="37"/>
      <c r="N24"/>
      <c r="O24"/>
      <c r="P24" s="251"/>
      <c r="Q24" s="254"/>
      <c r="R24" s="248"/>
      <c r="S24" s="96" t="s">
        <v>82</v>
      </c>
      <c r="T24" s="95">
        <v>100935</v>
      </c>
      <c r="U24" s="94">
        <v>89073</v>
      </c>
      <c r="V24" s="94">
        <v>175954</v>
      </c>
      <c r="W24" s="94">
        <v>273334</v>
      </c>
      <c r="X24" s="94">
        <v>172839</v>
      </c>
      <c r="Y24"/>
    </row>
    <row r="25" spans="1:25" s="3" customFormat="1" ht="20.25" customHeight="1">
      <c r="A25" s="285"/>
      <c r="B25" s="65" t="s">
        <v>16</v>
      </c>
      <c r="C25" s="253" t="s">
        <v>2</v>
      </c>
      <c r="D25" s="273" t="s">
        <v>17</v>
      </c>
      <c r="E25" s="274"/>
      <c r="F25" s="273" t="s">
        <v>18</v>
      </c>
      <c r="G25" s="274"/>
      <c r="H25" s="92" t="s">
        <v>19</v>
      </c>
      <c r="I25" s="65" t="s">
        <v>20</v>
      </c>
      <c r="J25" s="65" t="s">
        <v>21</v>
      </c>
      <c r="K25" s="58" t="s">
        <v>22</v>
      </c>
      <c r="L25" s="261"/>
      <c r="M25" s="38"/>
      <c r="N25"/>
      <c r="O25"/>
      <c r="P25" s="91" t="s">
        <v>81</v>
      </c>
      <c r="Q25" s="38"/>
      <c r="R25" s="38"/>
      <c r="S25" s="38"/>
      <c r="T25" s="38"/>
      <c r="U25" s="38"/>
      <c r="V25" s="38"/>
      <c r="W25" s="38"/>
      <c r="X25" s="38"/>
      <c r="Y25"/>
    </row>
    <row r="26" spans="1:25" s="3" customFormat="1" ht="20.25" customHeight="1">
      <c r="A26" s="285"/>
      <c r="B26" s="65"/>
      <c r="C26" s="264"/>
      <c r="D26" s="258" t="s">
        <v>40</v>
      </c>
      <c r="E26" s="253" t="s">
        <v>23</v>
      </c>
      <c r="F26" s="258" t="s">
        <v>40</v>
      </c>
      <c r="G26" s="253" t="s">
        <v>23</v>
      </c>
      <c r="H26" s="65"/>
      <c r="I26" s="65"/>
      <c r="J26" s="65"/>
      <c r="K26" s="90"/>
      <c r="L26" s="89"/>
      <c r="M26" s="38"/>
      <c r="N26"/>
      <c r="O26"/>
      <c r="P26" s="38" t="s">
        <v>80</v>
      </c>
      <c r="Q26" s="38"/>
      <c r="R26" s="38"/>
      <c r="S26" s="38"/>
      <c r="T26" s="38"/>
      <c r="U26" s="38"/>
      <c r="V26" s="38"/>
      <c r="W26" s="38"/>
      <c r="X26" s="38"/>
      <c r="Y26"/>
    </row>
    <row r="27" spans="1:25" s="3" customFormat="1" ht="20.25" customHeight="1">
      <c r="A27" s="286"/>
      <c r="B27" s="47" t="s">
        <v>41</v>
      </c>
      <c r="C27" s="68" t="s">
        <v>42</v>
      </c>
      <c r="D27" s="259"/>
      <c r="E27" s="254"/>
      <c r="F27" s="259"/>
      <c r="G27" s="254"/>
      <c r="H27" s="68" t="s">
        <v>24</v>
      </c>
      <c r="I27" s="68" t="s">
        <v>24</v>
      </c>
      <c r="J27" s="68" t="s">
        <v>24</v>
      </c>
      <c r="K27" s="66" t="s">
        <v>24</v>
      </c>
      <c r="L27" s="67" t="s">
        <v>24</v>
      </c>
      <c r="M27" s="38"/>
      <c r="N27"/>
      <c r="O27"/>
      <c r="P27"/>
      <c r="Q27"/>
      <c r="R27"/>
      <c r="S27"/>
      <c r="T27"/>
      <c r="U27"/>
      <c r="V27"/>
      <c r="W27"/>
      <c r="X27"/>
      <c r="Y27"/>
    </row>
    <row r="28" spans="1:25" s="3" customFormat="1" ht="20.25" customHeight="1">
      <c r="A28" s="65" t="s">
        <v>49</v>
      </c>
      <c r="B28" s="86">
        <v>48</v>
      </c>
      <c r="C28" s="85" t="s">
        <v>7</v>
      </c>
      <c r="D28" s="85" t="s">
        <v>7</v>
      </c>
      <c r="E28" s="85" t="s">
        <v>7</v>
      </c>
      <c r="F28" s="84" t="s">
        <v>7</v>
      </c>
      <c r="G28" s="84" t="s">
        <v>7</v>
      </c>
      <c r="H28" s="83">
        <v>2</v>
      </c>
      <c r="I28" s="83" t="s">
        <v>7</v>
      </c>
      <c r="J28" s="83">
        <v>350</v>
      </c>
      <c r="K28" s="83" t="s">
        <v>7</v>
      </c>
      <c r="L28" s="64">
        <v>330</v>
      </c>
      <c r="M28" s="38"/>
      <c r="N28"/>
      <c r="O28"/>
      <c r="P28"/>
      <c r="Q28"/>
      <c r="R28"/>
      <c r="S28"/>
      <c r="T28"/>
      <c r="U28"/>
      <c r="V28"/>
      <c r="W28"/>
      <c r="X28"/>
      <c r="Y28"/>
    </row>
    <row r="29" spans="1:25" s="3" customFormat="1" ht="20.25" customHeight="1">
      <c r="A29" s="61" t="s">
        <v>48</v>
      </c>
      <c r="B29" s="28">
        <v>21</v>
      </c>
      <c r="C29" s="29">
        <f>SUM(D29:G29)</f>
        <v>2738.3999999999996</v>
      </c>
      <c r="D29" s="29" t="s">
        <v>7</v>
      </c>
      <c r="E29" s="29">
        <v>1484.3</v>
      </c>
      <c r="F29" s="29" t="s">
        <v>7</v>
      </c>
      <c r="G29" s="29">
        <v>1254.1</v>
      </c>
      <c r="H29" s="30" t="s">
        <v>7</v>
      </c>
      <c r="I29" s="30" t="s">
        <v>7</v>
      </c>
      <c r="J29" s="30">
        <v>771</v>
      </c>
      <c r="K29" s="30">
        <v>3</v>
      </c>
      <c r="L29" s="31">
        <v>656</v>
      </c>
      <c r="M29" s="38"/>
      <c r="N29"/>
      <c r="O29"/>
      <c r="P29"/>
      <c r="Q29"/>
      <c r="R29"/>
      <c r="S29"/>
      <c r="T29"/>
      <c r="U29"/>
      <c r="V29"/>
      <c r="W29"/>
      <c r="X29"/>
      <c r="Y29"/>
    </row>
    <row r="30" spans="1:25" ht="20.25" customHeight="1">
      <c r="A30" s="61" t="s">
        <v>50</v>
      </c>
      <c r="B30" s="28">
        <v>5</v>
      </c>
      <c r="C30" s="29">
        <f>SUM(D30:G30)</f>
        <v>16.6</v>
      </c>
      <c r="D30" s="29">
        <v>9.1</v>
      </c>
      <c r="E30" s="29">
        <v>7.5</v>
      </c>
      <c r="F30" s="29" t="s">
        <v>7</v>
      </c>
      <c r="G30" s="29" t="s">
        <v>7</v>
      </c>
      <c r="H30" s="30" t="s">
        <v>7</v>
      </c>
      <c r="I30" s="30" t="s">
        <v>7</v>
      </c>
      <c r="J30" s="30">
        <v>154</v>
      </c>
      <c r="K30" s="30">
        <v>3</v>
      </c>
      <c r="L30" s="31">
        <v>102</v>
      </c>
      <c r="M30" s="38"/>
      <c r="N30"/>
      <c r="O30"/>
      <c r="P30" s="242" t="s">
        <v>79</v>
      </c>
      <c r="Q30" s="242"/>
      <c r="R30" s="242"/>
      <c r="S30" s="242"/>
      <c r="T30" s="242"/>
      <c r="U30" s="242"/>
      <c r="V30" s="242"/>
      <c r="W30" s="242"/>
      <c r="X30"/>
      <c r="Y30"/>
    </row>
    <row r="31" spans="1:25" ht="20.25" customHeight="1" thickBot="1">
      <c r="A31" s="61" t="s">
        <v>51</v>
      </c>
      <c r="B31" s="28">
        <v>26</v>
      </c>
      <c r="C31" s="29">
        <f>SUM(D31:G31)</f>
        <v>6.3</v>
      </c>
      <c r="D31" s="29">
        <v>6.3</v>
      </c>
      <c r="E31" s="29" t="s">
        <v>7</v>
      </c>
      <c r="F31" s="29" t="s">
        <v>7</v>
      </c>
      <c r="G31" s="29" t="s">
        <v>7</v>
      </c>
      <c r="H31" s="30">
        <v>12</v>
      </c>
      <c r="I31" s="30" t="s">
        <v>7</v>
      </c>
      <c r="J31" s="30">
        <v>153</v>
      </c>
      <c r="K31" s="30" t="s">
        <v>7</v>
      </c>
      <c r="L31" s="31">
        <v>44</v>
      </c>
      <c r="M31" s="38"/>
      <c r="N31"/>
      <c r="O31"/>
      <c r="P31" s="38"/>
      <c r="Q31" s="82"/>
      <c r="R31" s="82"/>
      <c r="S31" s="82"/>
      <c r="T31" s="82"/>
      <c r="U31" s="82"/>
      <c r="V31" s="82"/>
      <c r="W31" s="31" t="s">
        <v>78</v>
      </c>
      <c r="X31"/>
      <c r="Y31"/>
    </row>
    <row r="32" spans="1:25" ht="20.25" customHeight="1">
      <c r="A32" s="60" t="s">
        <v>52</v>
      </c>
      <c r="B32" s="26">
        <f>SUM(B34:B41)</f>
        <v>73</v>
      </c>
      <c r="C32" s="36">
        <f>SUM(C34:C41)</f>
        <v>5.4</v>
      </c>
      <c r="D32" s="36">
        <f>SUM(D34:D41)</f>
        <v>5.4</v>
      </c>
      <c r="E32" s="5" t="s">
        <v>7</v>
      </c>
      <c r="F32" s="5" t="s">
        <v>7</v>
      </c>
      <c r="G32" s="5" t="s">
        <v>7</v>
      </c>
      <c r="H32" s="27">
        <f>SUM(H34:H41)</f>
        <v>4</v>
      </c>
      <c r="I32" s="5" t="s">
        <v>7</v>
      </c>
      <c r="J32" s="27">
        <f>SUM(J34:J41)</f>
        <v>221</v>
      </c>
      <c r="K32" s="5" t="s">
        <v>7</v>
      </c>
      <c r="L32" s="27">
        <f>SUM(L34:L41)</f>
        <v>35</v>
      </c>
      <c r="M32" s="38"/>
      <c r="N32"/>
      <c r="O32"/>
      <c r="P32" s="238" t="s">
        <v>77</v>
      </c>
      <c r="Q32" s="239"/>
      <c r="R32" s="240"/>
      <c r="S32" s="81" t="s">
        <v>49</v>
      </c>
      <c r="T32" s="81" t="s">
        <v>76</v>
      </c>
      <c r="U32" s="81" t="s">
        <v>75</v>
      </c>
      <c r="V32" s="81" t="s">
        <v>74</v>
      </c>
      <c r="W32" s="80" t="s">
        <v>73</v>
      </c>
      <c r="X32"/>
      <c r="Y32"/>
    </row>
    <row r="33" spans="1:25" s="1" customFormat="1" ht="20.25" customHeight="1">
      <c r="A33" s="59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8"/>
      <c r="N33"/>
      <c r="O33"/>
      <c r="P33" s="79"/>
      <c r="Q33" s="78"/>
      <c r="R33" s="77" t="s">
        <v>64</v>
      </c>
      <c r="S33" s="76">
        <v>15205</v>
      </c>
      <c r="T33" s="75">
        <v>13868</v>
      </c>
      <c r="U33" s="75">
        <v>9933</v>
      </c>
      <c r="V33" s="75">
        <v>10031</v>
      </c>
      <c r="W33" s="75">
        <v>9681</v>
      </c>
      <c r="X33"/>
      <c r="Y33"/>
    </row>
    <row r="34" spans="1:25" s="1" customFormat="1" ht="20.25" customHeight="1">
      <c r="A34" s="41" t="s">
        <v>8</v>
      </c>
      <c r="B34" s="35" t="s">
        <v>7</v>
      </c>
      <c r="C34" s="32" t="s">
        <v>7</v>
      </c>
      <c r="D34" s="32" t="s">
        <v>7</v>
      </c>
      <c r="E34" s="32" t="s">
        <v>7</v>
      </c>
      <c r="F34" s="32" t="s">
        <v>7</v>
      </c>
      <c r="G34" s="32" t="s">
        <v>7</v>
      </c>
      <c r="H34" s="30" t="s">
        <v>7</v>
      </c>
      <c r="I34" s="30" t="s">
        <v>7</v>
      </c>
      <c r="J34" s="30" t="s">
        <v>7</v>
      </c>
      <c r="K34" s="30" t="s">
        <v>7</v>
      </c>
      <c r="L34" s="31" t="s">
        <v>7</v>
      </c>
      <c r="M34" s="38"/>
      <c r="N34"/>
      <c r="O34"/>
      <c r="P34" s="236" t="s">
        <v>72</v>
      </c>
      <c r="Q34" s="236"/>
      <c r="R34" s="53" t="s">
        <v>62</v>
      </c>
      <c r="S34" s="57" t="s">
        <v>7</v>
      </c>
      <c r="T34" s="50" t="s">
        <v>7</v>
      </c>
      <c r="U34" s="50" t="s">
        <v>7</v>
      </c>
      <c r="V34" s="50" t="s">
        <v>7</v>
      </c>
      <c r="W34" s="50" t="s">
        <v>7</v>
      </c>
      <c r="X34"/>
      <c r="Y34"/>
    </row>
    <row r="35" spans="1:25" s="1" customFormat="1" ht="20.25" customHeight="1">
      <c r="A35" s="41" t="s">
        <v>9</v>
      </c>
      <c r="B35" s="28">
        <v>5</v>
      </c>
      <c r="C35" s="29">
        <f>SUM(D35:G35)</f>
        <v>2.1</v>
      </c>
      <c r="D35" s="32">
        <v>2.1</v>
      </c>
      <c r="E35" s="32" t="s">
        <v>7</v>
      </c>
      <c r="F35" s="32" t="s">
        <v>7</v>
      </c>
      <c r="G35" s="32" t="s">
        <v>7</v>
      </c>
      <c r="H35" s="30" t="s">
        <v>7</v>
      </c>
      <c r="I35" s="30" t="s">
        <v>7</v>
      </c>
      <c r="J35" s="30">
        <v>30</v>
      </c>
      <c r="K35" s="30" t="s">
        <v>7</v>
      </c>
      <c r="L35" s="31">
        <v>35</v>
      </c>
      <c r="M35" s="37"/>
      <c r="N35"/>
      <c r="O35"/>
      <c r="P35" s="56"/>
      <c r="Q35" s="56"/>
      <c r="R35" s="53" t="s">
        <v>61</v>
      </c>
      <c r="S35" s="57">
        <v>15765</v>
      </c>
      <c r="T35" s="50">
        <v>13632</v>
      </c>
      <c r="U35" s="50">
        <v>11081</v>
      </c>
      <c r="V35" s="50">
        <v>14208</v>
      </c>
      <c r="W35" s="50">
        <v>15378</v>
      </c>
      <c r="X35"/>
      <c r="Y35"/>
    </row>
    <row r="36" spans="1:25" s="1" customFormat="1" ht="20.25" customHeight="1">
      <c r="A36" s="41" t="s">
        <v>10</v>
      </c>
      <c r="B36" s="35">
        <v>23</v>
      </c>
      <c r="C36" s="32" t="s">
        <v>7</v>
      </c>
      <c r="D36" s="32" t="s">
        <v>7</v>
      </c>
      <c r="E36" s="32" t="s">
        <v>7</v>
      </c>
      <c r="F36" s="32" t="s">
        <v>7</v>
      </c>
      <c r="G36" s="32" t="s">
        <v>7</v>
      </c>
      <c r="H36" s="30" t="s">
        <v>7</v>
      </c>
      <c r="I36" s="30" t="s">
        <v>7</v>
      </c>
      <c r="J36" s="30" t="s">
        <v>7</v>
      </c>
      <c r="K36" s="30" t="s">
        <v>7</v>
      </c>
      <c r="L36" s="31" t="s">
        <v>7</v>
      </c>
      <c r="M36" s="38"/>
      <c r="N36"/>
      <c r="O36"/>
      <c r="P36" s="56"/>
      <c r="Q36" s="56"/>
      <c r="R36" s="53" t="s">
        <v>64</v>
      </c>
      <c r="S36" s="74" t="s">
        <v>7</v>
      </c>
      <c r="T36" s="31" t="s">
        <v>7</v>
      </c>
      <c r="U36" s="50" t="s">
        <v>7</v>
      </c>
      <c r="V36" s="50" t="s">
        <v>7</v>
      </c>
      <c r="W36" s="50" t="s">
        <v>7</v>
      </c>
      <c r="X36"/>
      <c r="Y36"/>
    </row>
    <row r="37" spans="1:25" s="1" customFormat="1" ht="20.25" customHeight="1">
      <c r="A37" s="41" t="s">
        <v>11</v>
      </c>
      <c r="B37" s="35" t="s">
        <v>7</v>
      </c>
      <c r="C37" s="29">
        <f>SUM(D37:G37)</f>
        <v>3.3</v>
      </c>
      <c r="D37" s="32">
        <v>3.3</v>
      </c>
      <c r="E37" s="32" t="s">
        <v>7</v>
      </c>
      <c r="F37" s="32" t="s">
        <v>7</v>
      </c>
      <c r="G37" s="32" t="s">
        <v>7</v>
      </c>
      <c r="H37" s="30" t="s">
        <v>7</v>
      </c>
      <c r="I37" s="30" t="s">
        <v>7</v>
      </c>
      <c r="J37" s="30" t="s">
        <v>7</v>
      </c>
      <c r="K37" s="30" t="s">
        <v>7</v>
      </c>
      <c r="L37" s="31" t="s">
        <v>7</v>
      </c>
      <c r="M37" s="73"/>
      <c r="N37"/>
      <c r="O37"/>
      <c r="P37" s="237" t="s">
        <v>71</v>
      </c>
      <c r="Q37" s="236"/>
      <c r="R37" s="53" t="s">
        <v>62</v>
      </c>
      <c r="S37" s="57" t="s">
        <v>7</v>
      </c>
      <c r="T37" s="50" t="s">
        <v>7</v>
      </c>
      <c r="U37" s="50" t="s">
        <v>7</v>
      </c>
      <c r="V37" s="50" t="s">
        <v>7</v>
      </c>
      <c r="W37" s="50" t="s">
        <v>7</v>
      </c>
      <c r="X37"/>
      <c r="Y37"/>
    </row>
    <row r="38" spans="1:25" s="1" customFormat="1" ht="20.25" customHeight="1">
      <c r="A38" s="41" t="s">
        <v>12</v>
      </c>
      <c r="B38" s="35" t="s">
        <v>7</v>
      </c>
      <c r="C38" s="32" t="s">
        <v>7</v>
      </c>
      <c r="D38" s="32" t="s">
        <v>7</v>
      </c>
      <c r="E38" s="32" t="s">
        <v>7</v>
      </c>
      <c r="F38" s="32" t="s">
        <v>7</v>
      </c>
      <c r="G38" s="32" t="s">
        <v>7</v>
      </c>
      <c r="H38" s="30" t="s">
        <v>7</v>
      </c>
      <c r="I38" s="30" t="s">
        <v>7</v>
      </c>
      <c r="J38" s="30" t="s">
        <v>7</v>
      </c>
      <c r="K38" s="30" t="s">
        <v>7</v>
      </c>
      <c r="L38" s="31" t="s">
        <v>7</v>
      </c>
      <c r="M38" s="37"/>
      <c r="N38"/>
      <c r="O38"/>
      <c r="P38" s="56"/>
      <c r="Q38" s="56"/>
      <c r="R38" s="53" t="s">
        <v>61</v>
      </c>
      <c r="S38" s="57" t="s">
        <v>7</v>
      </c>
      <c r="T38" s="50" t="s">
        <v>7</v>
      </c>
      <c r="U38" s="50" t="s">
        <v>7</v>
      </c>
      <c r="V38" s="50" t="s">
        <v>7</v>
      </c>
      <c r="W38" s="50" t="s">
        <v>7</v>
      </c>
      <c r="X38"/>
      <c r="Y38"/>
    </row>
    <row r="39" spans="1:25" s="1" customFormat="1" ht="20.25" customHeight="1">
      <c r="A39" s="41" t="s">
        <v>13</v>
      </c>
      <c r="B39" s="35">
        <v>43</v>
      </c>
      <c r="C39" s="32" t="s">
        <v>7</v>
      </c>
      <c r="D39" s="32" t="s">
        <v>7</v>
      </c>
      <c r="E39" s="32" t="s">
        <v>7</v>
      </c>
      <c r="F39" s="32" t="s">
        <v>7</v>
      </c>
      <c r="G39" s="32" t="s">
        <v>7</v>
      </c>
      <c r="H39" s="30">
        <v>4</v>
      </c>
      <c r="I39" s="30" t="s">
        <v>7</v>
      </c>
      <c r="J39" s="30">
        <v>12</v>
      </c>
      <c r="K39" s="30" t="s">
        <v>7</v>
      </c>
      <c r="L39" s="31" t="s">
        <v>7</v>
      </c>
      <c r="M39" s="37"/>
      <c r="N39"/>
      <c r="O39"/>
      <c r="P39" s="56"/>
      <c r="Q39" s="56"/>
      <c r="R39" s="53" t="s">
        <v>64</v>
      </c>
      <c r="S39" s="57" t="s">
        <v>7</v>
      </c>
      <c r="T39" s="50" t="s">
        <v>7</v>
      </c>
      <c r="U39" s="50" t="s">
        <v>7</v>
      </c>
      <c r="V39" s="50" t="s">
        <v>7</v>
      </c>
      <c r="W39" s="50" t="s">
        <v>7</v>
      </c>
      <c r="X39"/>
      <c r="Y39"/>
    </row>
    <row r="40" spans="1:25" s="1" customFormat="1" ht="20.25" customHeight="1">
      <c r="A40" s="41" t="s">
        <v>14</v>
      </c>
      <c r="B40" s="35" t="s">
        <v>7</v>
      </c>
      <c r="C40" s="32" t="s">
        <v>7</v>
      </c>
      <c r="D40" s="32" t="s">
        <v>7</v>
      </c>
      <c r="E40" s="32" t="s">
        <v>7</v>
      </c>
      <c r="F40" s="32" t="s">
        <v>7</v>
      </c>
      <c r="G40" s="32" t="s">
        <v>7</v>
      </c>
      <c r="H40" s="30" t="s">
        <v>7</v>
      </c>
      <c r="I40" s="30" t="s">
        <v>7</v>
      </c>
      <c r="J40" s="30" t="s">
        <v>7</v>
      </c>
      <c r="K40" s="30" t="s">
        <v>7</v>
      </c>
      <c r="L40" s="31" t="s">
        <v>7</v>
      </c>
      <c r="M40" s="37"/>
      <c r="N40"/>
      <c r="O40"/>
      <c r="P40" s="236" t="s">
        <v>70</v>
      </c>
      <c r="Q40" s="236"/>
      <c r="R40" s="53" t="s">
        <v>62</v>
      </c>
      <c r="S40" s="57" t="s">
        <v>7</v>
      </c>
      <c r="T40" s="50" t="s">
        <v>7</v>
      </c>
      <c r="U40" s="50" t="s">
        <v>7</v>
      </c>
      <c r="V40" s="50" t="s">
        <v>7</v>
      </c>
      <c r="W40" s="50" t="s">
        <v>7</v>
      </c>
      <c r="X40"/>
      <c r="Y40"/>
    </row>
    <row r="41" spans="1:25" s="1" customFormat="1" ht="20.25" customHeight="1">
      <c r="A41" s="40" t="s">
        <v>15</v>
      </c>
      <c r="B41" s="72">
        <v>2</v>
      </c>
      <c r="C41" s="71" t="s">
        <v>7</v>
      </c>
      <c r="D41" s="71" t="s">
        <v>7</v>
      </c>
      <c r="E41" s="71" t="s">
        <v>7</v>
      </c>
      <c r="F41" s="71" t="s">
        <v>7</v>
      </c>
      <c r="G41" s="71" t="s">
        <v>7</v>
      </c>
      <c r="H41" s="70" t="s">
        <v>7</v>
      </c>
      <c r="I41" s="70" t="s">
        <v>7</v>
      </c>
      <c r="J41" s="70">
        <v>179</v>
      </c>
      <c r="K41" s="70" t="s">
        <v>7</v>
      </c>
      <c r="L41" s="39" t="s">
        <v>7</v>
      </c>
      <c r="M41" s="37"/>
      <c r="N41"/>
      <c r="O41"/>
      <c r="P41" s="56"/>
      <c r="Q41" s="56"/>
      <c r="R41" s="53" t="s">
        <v>61</v>
      </c>
      <c r="S41" s="57" t="s">
        <v>7</v>
      </c>
      <c r="T41" s="50" t="s">
        <v>7</v>
      </c>
      <c r="U41" s="50" t="s">
        <v>7</v>
      </c>
      <c r="V41" s="50" t="s">
        <v>7</v>
      </c>
      <c r="W41" s="50" t="s">
        <v>7</v>
      </c>
      <c r="X41"/>
      <c r="Y41"/>
    </row>
    <row r="42" spans="1:25" s="1" customFormat="1" ht="20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7"/>
      <c r="M42" s="37"/>
      <c r="N42"/>
      <c r="O42"/>
      <c r="P42" s="56"/>
      <c r="Q42" s="56"/>
      <c r="R42" s="53" t="s">
        <v>64</v>
      </c>
      <c r="S42" s="57" t="s">
        <v>7</v>
      </c>
      <c r="T42" s="50" t="s">
        <v>7</v>
      </c>
      <c r="U42" s="50" t="s">
        <v>7</v>
      </c>
      <c r="V42" s="50" t="s">
        <v>7</v>
      </c>
      <c r="W42" s="50" t="s">
        <v>7</v>
      </c>
      <c r="X42"/>
      <c r="Y42"/>
    </row>
    <row r="43" spans="1:25" s="1" customFormat="1" ht="20.25" customHeight="1" thickBo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/>
      <c r="O43"/>
      <c r="P43" s="236" t="s">
        <v>69</v>
      </c>
      <c r="Q43" s="236"/>
      <c r="R43" s="53" t="s">
        <v>62</v>
      </c>
      <c r="S43" s="57" t="s">
        <v>7</v>
      </c>
      <c r="T43" s="50" t="s">
        <v>7</v>
      </c>
      <c r="U43" s="50" t="s">
        <v>7</v>
      </c>
      <c r="V43" s="50" t="s">
        <v>7</v>
      </c>
      <c r="W43" s="50" t="s">
        <v>7</v>
      </c>
      <c r="X43"/>
      <c r="Y43"/>
    </row>
    <row r="44" spans="1:25" s="1" customFormat="1" ht="20.25" customHeight="1">
      <c r="A44" s="262" t="s">
        <v>68</v>
      </c>
      <c r="B44" s="263" t="s">
        <v>31</v>
      </c>
      <c r="C44" s="263" t="s">
        <v>32</v>
      </c>
      <c r="D44" s="263" t="s">
        <v>12</v>
      </c>
      <c r="E44" s="263" t="s">
        <v>25</v>
      </c>
      <c r="F44" s="263" t="s">
        <v>57</v>
      </c>
      <c r="G44" s="268" t="s">
        <v>53</v>
      </c>
      <c r="H44" s="268" t="s">
        <v>54</v>
      </c>
      <c r="I44" s="277" t="s">
        <v>55</v>
      </c>
      <c r="J44" s="268" t="s">
        <v>58</v>
      </c>
      <c r="K44" s="260" t="s">
        <v>33</v>
      </c>
      <c r="L44" s="265"/>
      <c r="M44" s="37"/>
      <c r="N44"/>
      <c r="O44"/>
      <c r="P44" s="56"/>
      <c r="Q44" s="56"/>
      <c r="R44" s="53" t="s">
        <v>61</v>
      </c>
      <c r="S44" s="57" t="s">
        <v>7</v>
      </c>
      <c r="T44" s="50" t="s">
        <v>7</v>
      </c>
      <c r="U44" s="50" t="s">
        <v>7</v>
      </c>
      <c r="V44" s="50" t="s">
        <v>7</v>
      </c>
      <c r="W44" s="50" t="s">
        <v>7</v>
      </c>
      <c r="X44"/>
      <c r="Y44"/>
    </row>
    <row r="45" spans="1:25" s="1" customFormat="1" ht="20.25" customHeight="1">
      <c r="A45" s="250"/>
      <c r="B45" s="264"/>
      <c r="C45" s="264"/>
      <c r="D45" s="264"/>
      <c r="E45" s="264"/>
      <c r="F45" s="264"/>
      <c r="G45" s="264"/>
      <c r="H45" s="264"/>
      <c r="I45" s="278"/>
      <c r="J45" s="279"/>
      <c r="K45" s="266"/>
      <c r="L45" s="267"/>
      <c r="M45" s="37"/>
      <c r="N45"/>
      <c r="O45"/>
      <c r="P45" s="56"/>
      <c r="Q45" s="56"/>
      <c r="R45" s="53" t="s">
        <v>64</v>
      </c>
      <c r="S45" s="57" t="s">
        <v>7</v>
      </c>
      <c r="T45" s="50" t="s">
        <v>7</v>
      </c>
      <c r="U45" s="50" t="s">
        <v>7</v>
      </c>
      <c r="V45" s="50" t="s">
        <v>7</v>
      </c>
      <c r="W45" s="50" t="s">
        <v>7</v>
      </c>
      <c r="X45"/>
      <c r="Y45"/>
    </row>
    <row r="46" spans="1:25" s="1" customFormat="1" ht="20.25" customHeight="1">
      <c r="A46" s="251"/>
      <c r="B46" s="68" t="s">
        <v>24</v>
      </c>
      <c r="C46" s="68" t="s">
        <v>24</v>
      </c>
      <c r="D46" s="68" t="s">
        <v>24</v>
      </c>
      <c r="E46" s="68" t="s">
        <v>24</v>
      </c>
      <c r="F46" s="68" t="s">
        <v>26</v>
      </c>
      <c r="G46" s="69" t="s">
        <v>24</v>
      </c>
      <c r="H46" s="68" t="s">
        <v>27</v>
      </c>
      <c r="I46" s="68" t="s">
        <v>56</v>
      </c>
      <c r="J46" s="68" t="s">
        <v>56</v>
      </c>
      <c r="K46" s="280" t="s">
        <v>28</v>
      </c>
      <c r="L46" s="281"/>
      <c r="M46" s="37"/>
      <c r="N46"/>
      <c r="O46"/>
      <c r="P46" s="237" t="s">
        <v>67</v>
      </c>
      <c r="Q46" s="236"/>
      <c r="R46" s="53" t="s">
        <v>62</v>
      </c>
      <c r="S46" s="57" t="s">
        <v>7</v>
      </c>
      <c r="T46" s="50" t="s">
        <v>7</v>
      </c>
      <c r="U46" s="50" t="s">
        <v>7</v>
      </c>
      <c r="V46" s="50" t="s">
        <v>7</v>
      </c>
      <c r="W46" s="50" t="s">
        <v>7</v>
      </c>
      <c r="X46"/>
      <c r="Y46"/>
    </row>
    <row r="47" spans="1:25" s="1" customFormat="1" ht="20.25" customHeight="1">
      <c r="A47" s="65" t="s">
        <v>49</v>
      </c>
      <c r="B47" s="64" t="s">
        <v>7</v>
      </c>
      <c r="C47" s="64">
        <v>4</v>
      </c>
      <c r="D47" s="64">
        <v>27</v>
      </c>
      <c r="E47" s="64">
        <v>1</v>
      </c>
      <c r="F47" s="64" t="s">
        <v>7</v>
      </c>
      <c r="G47" s="38">
        <v>1</v>
      </c>
      <c r="H47" s="63" t="s">
        <v>7</v>
      </c>
      <c r="I47" s="63" t="s">
        <v>7</v>
      </c>
      <c r="J47" s="63" t="s">
        <v>7</v>
      </c>
      <c r="K47" s="282">
        <v>7997385</v>
      </c>
      <c r="L47" s="282"/>
      <c r="M47" s="37"/>
      <c r="N47"/>
      <c r="O47"/>
      <c r="P47" s="56"/>
      <c r="Q47" s="56"/>
      <c r="R47" s="53" t="s">
        <v>61</v>
      </c>
      <c r="S47" s="57" t="s">
        <v>7</v>
      </c>
      <c r="T47" s="50" t="s">
        <v>7</v>
      </c>
      <c r="U47" s="50" t="s">
        <v>7</v>
      </c>
      <c r="V47" s="50" t="s">
        <v>7</v>
      </c>
      <c r="W47" s="50" t="s">
        <v>7</v>
      </c>
      <c r="X47"/>
      <c r="Y47"/>
    </row>
    <row r="48" spans="1:25" ht="20.25" customHeight="1">
      <c r="A48" s="61" t="s">
        <v>48</v>
      </c>
      <c r="B48" s="31" t="s">
        <v>7</v>
      </c>
      <c r="C48" s="31">
        <v>11</v>
      </c>
      <c r="D48" s="31">
        <v>157</v>
      </c>
      <c r="E48" s="31">
        <v>17</v>
      </c>
      <c r="F48" s="31">
        <v>103</v>
      </c>
      <c r="G48" s="38">
        <v>20</v>
      </c>
      <c r="H48" s="7">
        <v>109</v>
      </c>
      <c r="I48" s="62">
        <v>2231</v>
      </c>
      <c r="J48" s="38">
        <v>9</v>
      </c>
      <c r="K48" s="283">
        <v>31747744</v>
      </c>
      <c r="L48" s="283"/>
      <c r="M48" s="37"/>
      <c r="N48"/>
      <c r="O48"/>
      <c r="P48" s="56"/>
      <c r="Q48" s="56"/>
      <c r="R48" s="53" t="s">
        <v>64</v>
      </c>
      <c r="S48" s="57" t="s">
        <v>7</v>
      </c>
      <c r="T48" s="50" t="s">
        <v>7</v>
      </c>
      <c r="U48" s="50" t="s">
        <v>7</v>
      </c>
      <c r="V48" s="50" t="s">
        <v>7</v>
      </c>
      <c r="W48" s="50" t="s">
        <v>7</v>
      </c>
      <c r="X48"/>
      <c r="Y48"/>
    </row>
    <row r="49" spans="1:25" ht="20.25" customHeight="1">
      <c r="A49" s="61" t="s">
        <v>50</v>
      </c>
      <c r="B49" s="31" t="s">
        <v>7</v>
      </c>
      <c r="C49" s="31" t="s">
        <v>7</v>
      </c>
      <c r="D49" s="31">
        <v>38</v>
      </c>
      <c r="E49" s="31" t="s">
        <v>7</v>
      </c>
      <c r="F49" s="31" t="s">
        <v>7</v>
      </c>
      <c r="G49" s="31" t="s">
        <v>7</v>
      </c>
      <c r="H49" s="7" t="s">
        <v>7</v>
      </c>
      <c r="I49" s="62">
        <v>4500</v>
      </c>
      <c r="J49" s="7" t="s">
        <v>7</v>
      </c>
      <c r="K49" s="283">
        <v>6792048</v>
      </c>
      <c r="L49" s="283"/>
      <c r="M49" s="37"/>
      <c r="N49"/>
      <c r="O49"/>
      <c r="P49" s="237" t="s">
        <v>66</v>
      </c>
      <c r="Q49" s="236"/>
      <c r="R49" s="53" t="s">
        <v>62</v>
      </c>
      <c r="S49" s="57" t="s">
        <v>7</v>
      </c>
      <c r="T49" s="50" t="s">
        <v>7</v>
      </c>
      <c r="U49" s="50" t="s">
        <v>7</v>
      </c>
      <c r="V49" s="50" t="s">
        <v>7</v>
      </c>
      <c r="W49" s="50" t="s">
        <v>7</v>
      </c>
      <c r="X49"/>
      <c r="Y49"/>
    </row>
    <row r="50" spans="1:25" ht="20.25" customHeight="1">
      <c r="A50" s="61" t="s">
        <v>51</v>
      </c>
      <c r="B50" s="31" t="s">
        <v>7</v>
      </c>
      <c r="C50" s="31">
        <v>2</v>
      </c>
      <c r="D50" s="31" t="s">
        <v>7</v>
      </c>
      <c r="E50" s="31" t="s">
        <v>7</v>
      </c>
      <c r="F50" s="31" t="s">
        <v>7</v>
      </c>
      <c r="G50" s="31" t="s">
        <v>7</v>
      </c>
      <c r="H50" s="7" t="s">
        <v>7</v>
      </c>
      <c r="I50" s="7" t="s">
        <v>7</v>
      </c>
      <c r="J50" s="7" t="s">
        <v>7</v>
      </c>
      <c r="K50" s="276">
        <v>3565207</v>
      </c>
      <c r="L50" s="276"/>
      <c r="M50" s="37"/>
      <c r="N50"/>
      <c r="O50"/>
      <c r="P50" s="56"/>
      <c r="Q50" s="56"/>
      <c r="R50" s="53" t="s">
        <v>61</v>
      </c>
      <c r="S50" s="57" t="s">
        <v>7</v>
      </c>
      <c r="T50" s="50" t="s">
        <v>7</v>
      </c>
      <c r="U50" s="50" t="s">
        <v>7</v>
      </c>
      <c r="V50" s="50" t="s">
        <v>7</v>
      </c>
      <c r="W50" s="50" t="s">
        <v>7</v>
      </c>
      <c r="X50"/>
      <c r="Y50"/>
    </row>
    <row r="51" spans="1:25" ht="20.25" customHeight="1">
      <c r="A51" s="60" t="s">
        <v>52</v>
      </c>
      <c r="B51" s="6" t="s">
        <v>7</v>
      </c>
      <c r="C51" s="6" t="s">
        <v>7</v>
      </c>
      <c r="D51" s="27">
        <f>SUM(D53:D60)</f>
        <v>1</v>
      </c>
      <c r="E51" s="27">
        <f>SUM(E53:E60)</f>
        <v>6</v>
      </c>
      <c r="F51" s="6" t="s">
        <v>7</v>
      </c>
      <c r="G51" s="27">
        <f>SUM(G53:G60)</f>
        <v>211</v>
      </c>
      <c r="H51" s="27">
        <f>SUM(H53:H60)</f>
        <v>1</v>
      </c>
      <c r="I51" s="27">
        <f>SUM(I53:I60)</f>
        <v>171</v>
      </c>
      <c r="J51" s="6" t="s">
        <v>7</v>
      </c>
      <c r="K51" s="284">
        <f>SUM(K53:K60)</f>
        <v>5603602</v>
      </c>
      <c r="L51" s="284"/>
      <c r="M51" s="37"/>
      <c r="N51"/>
      <c r="O51"/>
      <c r="P51" s="56"/>
      <c r="Q51" s="56"/>
      <c r="R51" s="53" t="s">
        <v>64</v>
      </c>
      <c r="S51" s="57" t="s">
        <v>7</v>
      </c>
      <c r="T51" s="50" t="s">
        <v>7</v>
      </c>
      <c r="U51" s="50" t="s">
        <v>7</v>
      </c>
      <c r="V51" s="50" t="s">
        <v>7</v>
      </c>
      <c r="W51" s="50" t="s">
        <v>7</v>
      </c>
      <c r="X51"/>
      <c r="Y51"/>
    </row>
    <row r="52" spans="1:25" ht="20.25" customHeight="1">
      <c r="A52" s="59"/>
      <c r="B52" s="58"/>
      <c r="C52" s="58"/>
      <c r="D52" s="58"/>
      <c r="E52" s="58"/>
      <c r="F52" s="58"/>
      <c r="G52" s="38"/>
      <c r="H52" s="34"/>
      <c r="I52" s="42"/>
      <c r="J52" s="38"/>
      <c r="K52" s="276"/>
      <c r="L52" s="276"/>
      <c r="M52" s="37"/>
      <c r="N52"/>
      <c r="O52"/>
      <c r="P52" s="236" t="s">
        <v>65</v>
      </c>
      <c r="Q52" s="236"/>
      <c r="R52" s="53" t="s">
        <v>62</v>
      </c>
      <c r="S52" s="57" t="s">
        <v>7</v>
      </c>
      <c r="T52" s="50" t="s">
        <v>7</v>
      </c>
      <c r="U52" s="50" t="s">
        <v>7</v>
      </c>
      <c r="V52" s="50" t="s">
        <v>7</v>
      </c>
      <c r="W52" s="50" t="s">
        <v>7</v>
      </c>
      <c r="X52"/>
      <c r="Y52"/>
    </row>
    <row r="53" spans="1:25" ht="20.25" customHeight="1">
      <c r="A53" s="41" t="s">
        <v>8</v>
      </c>
      <c r="B53" s="31" t="s">
        <v>7</v>
      </c>
      <c r="C53" s="31" t="s">
        <v>7</v>
      </c>
      <c r="D53" s="31" t="s">
        <v>7</v>
      </c>
      <c r="E53" s="31" t="s">
        <v>7</v>
      </c>
      <c r="F53" s="31" t="s">
        <v>7</v>
      </c>
      <c r="G53" s="31" t="s">
        <v>7</v>
      </c>
      <c r="H53" s="31" t="s">
        <v>7</v>
      </c>
      <c r="I53" s="31" t="s">
        <v>7</v>
      </c>
      <c r="J53" s="31" t="s">
        <v>7</v>
      </c>
      <c r="K53" s="276" t="s">
        <v>7</v>
      </c>
      <c r="L53" s="276"/>
      <c r="M53" s="37"/>
      <c r="N53"/>
      <c r="O53"/>
      <c r="P53" s="56"/>
      <c r="Q53" s="56"/>
      <c r="R53" s="53" t="s">
        <v>61</v>
      </c>
      <c r="S53" s="57" t="s">
        <v>7</v>
      </c>
      <c r="T53" s="50" t="s">
        <v>7</v>
      </c>
      <c r="U53" s="50" t="s">
        <v>7</v>
      </c>
      <c r="V53" s="50" t="s">
        <v>7</v>
      </c>
      <c r="W53" s="50" t="s">
        <v>7</v>
      </c>
      <c r="X53"/>
      <c r="Y53"/>
    </row>
    <row r="54" spans="1:25" ht="20.25" customHeight="1">
      <c r="A54" s="41" t="s">
        <v>9</v>
      </c>
      <c r="B54" s="31" t="s">
        <v>7</v>
      </c>
      <c r="C54" s="31" t="s">
        <v>7</v>
      </c>
      <c r="D54" s="31">
        <v>1</v>
      </c>
      <c r="E54" s="31" t="s">
        <v>7</v>
      </c>
      <c r="F54" s="31" t="s">
        <v>7</v>
      </c>
      <c r="G54" s="31" t="s">
        <v>7</v>
      </c>
      <c r="H54" s="31" t="s">
        <v>7</v>
      </c>
      <c r="I54" s="31" t="s">
        <v>7</v>
      </c>
      <c r="J54" s="31" t="s">
        <v>7</v>
      </c>
      <c r="K54" s="276">
        <v>534248</v>
      </c>
      <c r="L54" s="276"/>
      <c r="M54" s="37"/>
      <c r="N54"/>
      <c r="O54"/>
      <c r="P54" s="56"/>
      <c r="Q54" s="56"/>
      <c r="R54" s="53" t="s">
        <v>64</v>
      </c>
      <c r="S54" s="52">
        <v>2</v>
      </c>
      <c r="T54" s="51">
        <v>0.2</v>
      </c>
      <c r="U54" s="55" t="s">
        <v>7</v>
      </c>
      <c r="V54" s="55" t="s">
        <v>7</v>
      </c>
      <c r="W54" s="55" t="s">
        <v>7</v>
      </c>
      <c r="X54"/>
      <c r="Y54"/>
    </row>
    <row r="55" spans="1:25" ht="20.25" customHeight="1">
      <c r="A55" s="41" t="s">
        <v>10</v>
      </c>
      <c r="B55" s="31" t="s">
        <v>7</v>
      </c>
      <c r="C55" s="31" t="s">
        <v>7</v>
      </c>
      <c r="D55" s="31" t="s">
        <v>7</v>
      </c>
      <c r="E55" s="31" t="s">
        <v>7</v>
      </c>
      <c r="F55" s="31" t="s">
        <v>7</v>
      </c>
      <c r="G55" s="31" t="s">
        <v>7</v>
      </c>
      <c r="H55" s="31" t="s">
        <v>7</v>
      </c>
      <c r="I55" s="42">
        <v>3</v>
      </c>
      <c r="J55" s="31" t="s">
        <v>7</v>
      </c>
      <c r="K55" s="276">
        <v>4512</v>
      </c>
      <c r="L55" s="276"/>
      <c r="M55" s="37"/>
      <c r="N55"/>
      <c r="O55"/>
      <c r="P55" s="237" t="s">
        <v>63</v>
      </c>
      <c r="Q55" s="236"/>
      <c r="R55" s="53" t="s">
        <v>62</v>
      </c>
      <c r="S55" s="52" t="s">
        <v>7</v>
      </c>
      <c r="T55" s="51" t="s">
        <v>7</v>
      </c>
      <c r="U55" s="50" t="s">
        <v>7</v>
      </c>
      <c r="V55" s="50" t="s">
        <v>7</v>
      </c>
      <c r="W55" s="50" t="s">
        <v>7</v>
      </c>
      <c r="X55"/>
      <c r="Y55"/>
    </row>
    <row r="56" spans="1:25" ht="20.25" customHeight="1">
      <c r="A56" s="41" t="s">
        <v>11</v>
      </c>
      <c r="B56" s="31" t="s">
        <v>7</v>
      </c>
      <c r="C56" s="31" t="s">
        <v>7</v>
      </c>
      <c r="D56" s="31" t="s">
        <v>7</v>
      </c>
      <c r="E56" s="31" t="s">
        <v>7</v>
      </c>
      <c r="F56" s="31" t="s">
        <v>7</v>
      </c>
      <c r="G56" s="31" t="s">
        <v>7</v>
      </c>
      <c r="H56" s="31" t="s">
        <v>7</v>
      </c>
      <c r="I56" s="31" t="s">
        <v>7</v>
      </c>
      <c r="J56" s="31" t="s">
        <v>7</v>
      </c>
      <c r="K56" s="276">
        <v>1017318</v>
      </c>
      <c r="L56" s="276"/>
      <c r="M56" s="37"/>
      <c r="N56"/>
      <c r="O56"/>
      <c r="P56" s="49"/>
      <c r="Q56" s="48"/>
      <c r="R56" s="47" t="s">
        <v>61</v>
      </c>
      <c r="S56" s="46">
        <v>6</v>
      </c>
      <c r="T56" s="45">
        <v>0.3</v>
      </c>
      <c r="U56" s="44" t="s">
        <v>7</v>
      </c>
      <c r="V56" s="44" t="s">
        <v>7</v>
      </c>
      <c r="W56" s="43" t="s">
        <v>7</v>
      </c>
      <c r="X56"/>
      <c r="Y56"/>
    </row>
    <row r="57" spans="1:25" ht="20.25" customHeight="1">
      <c r="A57" s="41" t="s">
        <v>12</v>
      </c>
      <c r="B57" s="31" t="s">
        <v>7</v>
      </c>
      <c r="C57" s="31" t="s">
        <v>7</v>
      </c>
      <c r="D57" s="31" t="s">
        <v>7</v>
      </c>
      <c r="E57" s="31" t="s">
        <v>7</v>
      </c>
      <c r="F57" s="31" t="s">
        <v>7</v>
      </c>
      <c r="G57" s="31" t="s">
        <v>7</v>
      </c>
      <c r="H57" s="31" t="s">
        <v>7</v>
      </c>
      <c r="I57" s="31" t="s">
        <v>7</v>
      </c>
      <c r="J57" s="31" t="s">
        <v>7</v>
      </c>
      <c r="K57" s="276" t="s">
        <v>7</v>
      </c>
      <c r="L57" s="276"/>
      <c r="M57" s="37"/>
      <c r="N57"/>
      <c r="O57"/>
      <c r="P57" s="38" t="s">
        <v>60</v>
      </c>
      <c r="Q57" s="38"/>
      <c r="R57" s="38"/>
      <c r="S57" s="38"/>
      <c r="T57" s="38"/>
      <c r="U57" s="38"/>
      <c r="V57" s="38"/>
      <c r="W57" s="38"/>
      <c r="X57"/>
      <c r="Y57"/>
    </row>
    <row r="58" spans="1:25" ht="20.25" customHeight="1">
      <c r="A58" s="41" t="s">
        <v>13</v>
      </c>
      <c r="B58" s="31" t="s">
        <v>7</v>
      </c>
      <c r="C58" s="31" t="s">
        <v>7</v>
      </c>
      <c r="D58" s="31" t="s">
        <v>7</v>
      </c>
      <c r="E58" s="31">
        <v>6</v>
      </c>
      <c r="F58" s="31" t="s">
        <v>7</v>
      </c>
      <c r="G58" s="38">
        <v>211</v>
      </c>
      <c r="H58" s="31">
        <v>1</v>
      </c>
      <c r="I58" s="42">
        <v>168</v>
      </c>
      <c r="J58" s="31" t="s">
        <v>7</v>
      </c>
      <c r="K58" s="276">
        <v>766144</v>
      </c>
      <c r="L58" s="276"/>
      <c r="M58" s="37"/>
      <c r="N58"/>
      <c r="O58"/>
      <c r="P58"/>
      <c r="Q58"/>
      <c r="R58"/>
      <c r="S58"/>
      <c r="T58"/>
      <c r="U58"/>
      <c r="V58"/>
      <c r="W58"/>
      <c r="X58"/>
      <c r="Y58"/>
    </row>
    <row r="59" spans="1:25" ht="20.25" customHeight="1">
      <c r="A59" s="41" t="s">
        <v>14</v>
      </c>
      <c r="B59" s="31" t="s">
        <v>7</v>
      </c>
      <c r="C59" s="31" t="s">
        <v>7</v>
      </c>
      <c r="D59" s="31" t="s">
        <v>7</v>
      </c>
      <c r="E59" s="31" t="s">
        <v>7</v>
      </c>
      <c r="F59" s="31" t="s">
        <v>7</v>
      </c>
      <c r="G59" s="31" t="s">
        <v>7</v>
      </c>
      <c r="H59" s="31" t="s">
        <v>7</v>
      </c>
      <c r="I59" s="31" t="s">
        <v>7</v>
      </c>
      <c r="J59" s="31" t="s">
        <v>7</v>
      </c>
      <c r="K59" s="276" t="s">
        <v>7</v>
      </c>
      <c r="L59" s="276"/>
      <c r="M59" s="37"/>
      <c r="N59"/>
      <c r="O59"/>
      <c r="P59"/>
      <c r="Q59"/>
      <c r="R59"/>
      <c r="S59"/>
      <c r="T59"/>
      <c r="U59"/>
      <c r="V59"/>
      <c r="W59"/>
      <c r="X59"/>
      <c r="Y59"/>
    </row>
    <row r="60" spans="1:25" ht="20.25" customHeight="1">
      <c r="A60" s="40" t="s">
        <v>15</v>
      </c>
      <c r="B60" s="39" t="s">
        <v>7</v>
      </c>
      <c r="C60" s="39" t="s">
        <v>7</v>
      </c>
      <c r="D60" s="39" t="s">
        <v>7</v>
      </c>
      <c r="E60" s="39" t="s">
        <v>7</v>
      </c>
      <c r="F60" s="39" t="s">
        <v>7</v>
      </c>
      <c r="G60" s="39" t="s">
        <v>7</v>
      </c>
      <c r="H60" s="39" t="s">
        <v>7</v>
      </c>
      <c r="I60" s="39" t="s">
        <v>7</v>
      </c>
      <c r="J60" s="39" t="s">
        <v>7</v>
      </c>
      <c r="K60" s="275">
        <v>3281380</v>
      </c>
      <c r="L60" s="275"/>
      <c r="M60" s="37"/>
      <c r="N60"/>
      <c r="O60"/>
      <c r="P60"/>
      <c r="Q60"/>
      <c r="R60"/>
      <c r="S60"/>
      <c r="T60"/>
      <c r="U60"/>
      <c r="V60"/>
      <c r="W60"/>
      <c r="X60"/>
      <c r="Y60"/>
    </row>
    <row r="61" spans="1:25" ht="20.25" customHeight="1">
      <c r="A61" s="38" t="s">
        <v>29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7"/>
      <c r="N61"/>
      <c r="O61"/>
      <c r="P61"/>
      <c r="Q61"/>
      <c r="R61"/>
      <c r="S61"/>
      <c r="T61"/>
      <c r="U61"/>
      <c r="V61"/>
      <c r="W61"/>
      <c r="X61"/>
      <c r="Y61"/>
    </row>
  </sheetData>
  <sheetProtection/>
  <mergeCells count="81">
    <mergeCell ref="K58:L58"/>
    <mergeCell ref="K53:L53"/>
    <mergeCell ref="K57:L57"/>
    <mergeCell ref="K56:L56"/>
    <mergeCell ref="K54:L54"/>
    <mergeCell ref="K52:L52"/>
    <mergeCell ref="K55:L55"/>
    <mergeCell ref="K46:L46"/>
    <mergeCell ref="G26:G27"/>
    <mergeCell ref="K47:L47"/>
    <mergeCell ref="K50:L50"/>
    <mergeCell ref="K48:L48"/>
    <mergeCell ref="K51:L51"/>
    <mergeCell ref="K49:L49"/>
    <mergeCell ref="C44:C45"/>
    <mergeCell ref="F26:F27"/>
    <mergeCell ref="F44:F45"/>
    <mergeCell ref="D44:D45"/>
    <mergeCell ref="J44:J45"/>
    <mergeCell ref="E44:E45"/>
    <mergeCell ref="A44:A46"/>
    <mergeCell ref="C24:G24"/>
    <mergeCell ref="D25:E25"/>
    <mergeCell ref="F25:G25"/>
    <mergeCell ref="E26:E27"/>
    <mergeCell ref="K60:L60"/>
    <mergeCell ref="K59:L59"/>
    <mergeCell ref="B44:B45"/>
    <mergeCell ref="G44:G45"/>
    <mergeCell ref="I44:I45"/>
    <mergeCell ref="R8:R9"/>
    <mergeCell ref="I6:I7"/>
    <mergeCell ref="E6:E7"/>
    <mergeCell ref="F6:F7"/>
    <mergeCell ref="K6:K7"/>
    <mergeCell ref="H5:M5"/>
    <mergeCell ref="J6:J7"/>
    <mergeCell ref="M6:M7"/>
    <mergeCell ref="D5:G5"/>
    <mergeCell ref="R12:R13"/>
    <mergeCell ref="K44:L45"/>
    <mergeCell ref="H44:H45"/>
    <mergeCell ref="G6:G7"/>
    <mergeCell ref="D26:D27"/>
    <mergeCell ref="C25:C26"/>
    <mergeCell ref="Q20:Q21"/>
    <mergeCell ref="Q11:Q12"/>
    <mergeCell ref="P7:P15"/>
    <mergeCell ref="Q7:S7"/>
    <mergeCell ref="A3:M3"/>
    <mergeCell ref="L6:L7"/>
    <mergeCell ref="L24:L25"/>
    <mergeCell ref="A5:A7"/>
    <mergeCell ref="C5:C6"/>
    <mergeCell ref="D6:D7"/>
    <mergeCell ref="H6:H7"/>
    <mergeCell ref="A24:A27"/>
    <mergeCell ref="B5:B7"/>
    <mergeCell ref="P22:P24"/>
    <mergeCell ref="Q16:S16"/>
    <mergeCell ref="Q22:S22"/>
    <mergeCell ref="Q23:Q24"/>
    <mergeCell ref="P30:W30"/>
    <mergeCell ref="R17:R18"/>
    <mergeCell ref="P16:P21"/>
    <mergeCell ref="P32:R32"/>
    <mergeCell ref="P34:Q34"/>
    <mergeCell ref="P37:Q37"/>
    <mergeCell ref="A1:Y1"/>
    <mergeCell ref="P3:X3"/>
    <mergeCell ref="P5:S5"/>
    <mergeCell ref="P6:S6"/>
    <mergeCell ref="R14:R15"/>
    <mergeCell ref="R10:R11"/>
    <mergeCell ref="R23:R24"/>
    <mergeCell ref="P40:Q40"/>
    <mergeCell ref="P43:Q43"/>
    <mergeCell ref="P46:Q46"/>
    <mergeCell ref="P49:Q49"/>
    <mergeCell ref="P52:Q52"/>
    <mergeCell ref="P55:Q55"/>
  </mergeCells>
  <printOptions horizontalCentered="1" verticalCentered="1"/>
  <pageMargins left="0.31496062992125984" right="0.11811023622047245" top="0.5118110236220472" bottom="0.31496062992125984" header="0" footer="0"/>
  <pageSetup horizontalDpi="300" verticalDpi="3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60" zoomScalePageLayoutView="0" workbookViewId="0" topLeftCell="A1">
      <selection activeCell="AB1" sqref="AB1"/>
    </sheetView>
  </sheetViews>
  <sheetFormatPr defaultColWidth="10.59765625" defaultRowHeight="18.75" customHeight="1"/>
  <cols>
    <col min="1" max="1" width="10.59765625" style="0" customWidth="1"/>
    <col min="2" max="2" width="2.5" style="0" customWidth="1"/>
    <col min="3" max="3" width="10.59765625" style="0" customWidth="1"/>
    <col min="4" max="4" width="1.8984375" style="0" customWidth="1"/>
    <col min="5" max="12" width="10.59765625" style="0" customWidth="1"/>
    <col min="13" max="13" width="13.69921875" style="0" customWidth="1"/>
    <col min="14" max="14" width="3.09765625" style="0" customWidth="1"/>
    <col min="15" max="15" width="9.8984375" style="0" customWidth="1"/>
    <col min="16" max="16" width="2.5" style="0" customWidth="1"/>
    <col min="17" max="17" width="10.59765625" style="0" customWidth="1"/>
    <col min="18" max="18" width="1.8984375" style="0" customWidth="1"/>
    <col min="19" max="19" width="10.59765625" style="0" customWidth="1"/>
    <col min="20" max="20" width="13.3984375" style="0" customWidth="1"/>
    <col min="21" max="21" width="14.3984375" style="0" customWidth="1"/>
    <col min="22" max="22" width="13.69921875" style="0" customWidth="1"/>
    <col min="23" max="23" width="13.5" style="0" customWidth="1"/>
    <col min="24" max="24" width="14.09765625" style="0" customWidth="1"/>
  </cols>
  <sheetData>
    <row r="1" spans="1:24" ht="18.75" customHeight="1">
      <c r="A1" s="242" t="s">
        <v>129</v>
      </c>
      <c r="B1" s="242"/>
      <c r="C1" s="242"/>
      <c r="D1" s="242"/>
      <c r="E1" s="242"/>
      <c r="F1" s="242"/>
      <c r="G1" s="242"/>
      <c r="H1" s="242"/>
      <c r="I1" s="242"/>
      <c r="J1" s="242"/>
      <c r="M1" s="242" t="s">
        <v>160</v>
      </c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ht="18.75" customHeight="1" thickBot="1">
      <c r="A2" s="38"/>
      <c r="B2" s="38"/>
      <c r="C2" s="82"/>
      <c r="D2" s="82"/>
      <c r="E2" s="82"/>
      <c r="F2" s="82"/>
      <c r="G2" s="82"/>
      <c r="H2" s="82"/>
      <c r="I2" s="82"/>
      <c r="J2" s="31" t="s">
        <v>128</v>
      </c>
      <c r="M2" s="38"/>
      <c r="N2" s="38"/>
      <c r="O2" s="82"/>
      <c r="P2" s="82"/>
      <c r="Q2" s="82"/>
      <c r="R2" s="82"/>
      <c r="S2" s="82"/>
      <c r="T2" s="82"/>
      <c r="U2" s="82"/>
      <c r="V2" s="82"/>
      <c r="W2" s="82"/>
      <c r="X2" s="31" t="s">
        <v>103</v>
      </c>
    </row>
    <row r="3" spans="1:24" ht="18.75" customHeight="1">
      <c r="A3" s="239" t="s">
        <v>127</v>
      </c>
      <c r="B3" s="239"/>
      <c r="C3" s="239"/>
      <c r="D3" s="239"/>
      <c r="E3" s="240"/>
      <c r="F3" s="81" t="s">
        <v>49</v>
      </c>
      <c r="G3" s="81" t="s">
        <v>76</v>
      </c>
      <c r="H3" s="81" t="s">
        <v>75</v>
      </c>
      <c r="I3" s="81" t="s">
        <v>74</v>
      </c>
      <c r="J3" s="80" t="s">
        <v>73</v>
      </c>
      <c r="M3" s="239" t="s">
        <v>159</v>
      </c>
      <c r="N3" s="239"/>
      <c r="O3" s="239"/>
      <c r="P3" s="239"/>
      <c r="Q3" s="239"/>
      <c r="R3" s="239"/>
      <c r="S3" s="240"/>
      <c r="T3" s="81" t="s">
        <v>49</v>
      </c>
      <c r="U3" s="81" t="s">
        <v>76</v>
      </c>
      <c r="V3" s="81" t="s">
        <v>75</v>
      </c>
      <c r="W3" s="81" t="s">
        <v>74</v>
      </c>
      <c r="X3" s="80" t="s">
        <v>73</v>
      </c>
    </row>
    <row r="4" spans="1:24" ht="18.75" customHeight="1">
      <c r="A4" s="141"/>
      <c r="B4" s="141"/>
      <c r="C4" s="304" t="s">
        <v>126</v>
      </c>
      <c r="D4" s="304"/>
      <c r="E4" s="314"/>
      <c r="F4" s="140">
        <v>30700</v>
      </c>
      <c r="G4" s="139">
        <v>42000</v>
      </c>
      <c r="H4" s="139">
        <v>40100</v>
      </c>
      <c r="I4" s="139">
        <v>32200</v>
      </c>
      <c r="J4" s="139">
        <v>17500</v>
      </c>
      <c r="M4" s="292" t="s">
        <v>158</v>
      </c>
      <c r="N4" s="293"/>
      <c r="O4" s="294"/>
      <c r="P4" s="294"/>
      <c r="Q4" s="294"/>
      <c r="R4" s="294"/>
      <c r="S4" s="295"/>
      <c r="T4" s="140">
        <f>SUM(T6,T7,T22)</f>
        <v>6939547</v>
      </c>
      <c r="U4" s="139">
        <f>SUM(U6,U7,U22)</f>
        <v>14032658</v>
      </c>
      <c r="V4" s="139">
        <f>SUM(V6,V7,V22)</f>
        <v>3055424</v>
      </c>
      <c r="W4" s="139">
        <f>SUM(W6,W7,W22)</f>
        <v>2296678</v>
      </c>
      <c r="X4" s="139">
        <f>SUM(X6,X7,X22)</f>
        <v>5454299</v>
      </c>
    </row>
    <row r="5" spans="1:24" ht="18.75" customHeight="1">
      <c r="A5" s="302" t="s">
        <v>125</v>
      </c>
      <c r="B5" s="138"/>
      <c r="C5" s="302" t="s">
        <v>124</v>
      </c>
      <c r="D5" s="302"/>
      <c r="E5" s="312"/>
      <c r="F5" s="113">
        <v>20100</v>
      </c>
      <c r="G5" s="112">
        <v>28100</v>
      </c>
      <c r="H5" s="112">
        <v>27800</v>
      </c>
      <c r="I5" s="112">
        <v>23300</v>
      </c>
      <c r="J5" s="112">
        <v>11600</v>
      </c>
      <c r="M5" s="298" t="s">
        <v>157</v>
      </c>
      <c r="N5" s="146"/>
      <c r="O5" s="304" t="s">
        <v>156</v>
      </c>
      <c r="P5" s="304"/>
      <c r="Q5" s="305"/>
      <c r="R5" s="305"/>
      <c r="S5" s="306"/>
      <c r="T5" s="102">
        <v>6</v>
      </c>
      <c r="U5" s="101">
        <v>9</v>
      </c>
      <c r="V5" s="112">
        <v>7</v>
      </c>
      <c r="W5" s="112">
        <v>1</v>
      </c>
      <c r="X5" s="112">
        <v>4</v>
      </c>
    </row>
    <row r="6" spans="1:24" ht="18.75" customHeight="1">
      <c r="A6" s="302"/>
      <c r="B6" s="138"/>
      <c r="C6" s="302" t="s">
        <v>123</v>
      </c>
      <c r="D6" s="302"/>
      <c r="E6" s="312"/>
      <c r="F6" s="113">
        <v>4940</v>
      </c>
      <c r="G6" s="112">
        <v>8560</v>
      </c>
      <c r="H6" s="112">
        <v>3880</v>
      </c>
      <c r="I6" s="112">
        <v>3780</v>
      </c>
      <c r="J6" s="112">
        <v>1940</v>
      </c>
      <c r="M6" s="299"/>
      <c r="N6" s="145"/>
      <c r="O6" s="307" t="s">
        <v>155</v>
      </c>
      <c r="P6" s="307"/>
      <c r="Q6" s="308"/>
      <c r="R6" s="308"/>
      <c r="S6" s="309"/>
      <c r="T6" s="102">
        <v>1384267</v>
      </c>
      <c r="U6" s="101">
        <v>1371684</v>
      </c>
      <c r="V6" s="112">
        <v>925509</v>
      </c>
      <c r="W6" s="112">
        <v>109411</v>
      </c>
      <c r="X6" s="112">
        <v>634259</v>
      </c>
    </row>
    <row r="7" spans="1:24" ht="18.75" customHeight="1">
      <c r="A7" s="138"/>
      <c r="B7" s="138"/>
      <c r="C7" s="302" t="s">
        <v>122</v>
      </c>
      <c r="D7" s="302"/>
      <c r="E7" s="312"/>
      <c r="F7" s="137">
        <v>3.2</v>
      </c>
      <c r="G7" s="136">
        <v>6</v>
      </c>
      <c r="H7" s="135">
        <v>2.8</v>
      </c>
      <c r="I7" s="135">
        <v>2.7</v>
      </c>
      <c r="J7" s="135">
        <v>1.4</v>
      </c>
      <c r="M7" s="79"/>
      <c r="N7" s="79"/>
      <c r="O7" s="304" t="s">
        <v>154</v>
      </c>
      <c r="P7" s="304"/>
      <c r="Q7" s="305"/>
      <c r="R7" s="305"/>
      <c r="S7" s="306"/>
      <c r="T7" s="113">
        <f>SUM(T9,T11,T13,T15,T17,T19,T21)</f>
        <v>49088</v>
      </c>
      <c r="U7" s="112">
        <f>SUM(U9,U11,U13,U15,U17,U19,U21)</f>
        <v>95340</v>
      </c>
      <c r="V7" s="112">
        <f>SUM(V9,V11,V13,V15,V17,V19,V21)</f>
        <v>19425</v>
      </c>
      <c r="W7" s="112">
        <f>SUM(W9,W11,W13,W15,W17,W19,W21)</f>
        <v>30064</v>
      </c>
      <c r="X7" s="112">
        <f>SUM(X9,X11,X13,X15,X17,X19,X21)</f>
        <v>36633</v>
      </c>
    </row>
    <row r="8" spans="1:24" ht="18.75" customHeight="1">
      <c r="A8" s="132"/>
      <c r="B8" s="132"/>
      <c r="C8" s="132"/>
      <c r="D8" s="132"/>
      <c r="E8" s="134"/>
      <c r="F8" s="133"/>
      <c r="G8" s="132"/>
      <c r="H8" s="132"/>
      <c r="I8" s="132"/>
      <c r="J8" s="132"/>
      <c r="M8" s="120"/>
      <c r="N8" s="120"/>
      <c r="O8" s="236" t="s">
        <v>139</v>
      </c>
      <c r="P8" s="236"/>
      <c r="Q8" s="291"/>
      <c r="R8" s="119"/>
      <c r="S8" s="41" t="s">
        <v>132</v>
      </c>
      <c r="T8" s="118">
        <v>3</v>
      </c>
      <c r="U8" s="117">
        <v>11</v>
      </c>
      <c r="V8" s="117">
        <v>1</v>
      </c>
      <c r="W8" s="117">
        <v>5</v>
      </c>
      <c r="X8" s="117">
        <v>2</v>
      </c>
    </row>
    <row r="9" spans="1:24" ht="18.75" customHeight="1">
      <c r="A9" s="131"/>
      <c r="B9" s="131"/>
      <c r="C9" s="313" t="s">
        <v>2</v>
      </c>
      <c r="D9" s="124"/>
      <c r="E9" s="114" t="s">
        <v>109</v>
      </c>
      <c r="F9" s="113">
        <v>21300</v>
      </c>
      <c r="G9" s="112">
        <v>32900</v>
      </c>
      <c r="H9" s="112">
        <v>33200</v>
      </c>
      <c r="I9" s="112">
        <v>25800</v>
      </c>
      <c r="J9" s="112">
        <v>5540</v>
      </c>
      <c r="M9" s="120"/>
      <c r="N9" s="120"/>
      <c r="O9" s="291"/>
      <c r="P9" s="291"/>
      <c r="Q9" s="291"/>
      <c r="R9" s="119"/>
      <c r="S9" s="41" t="s">
        <v>131</v>
      </c>
      <c r="T9" s="118">
        <v>14856</v>
      </c>
      <c r="U9" s="117">
        <v>27160</v>
      </c>
      <c r="V9" s="117">
        <v>798</v>
      </c>
      <c r="W9" s="117">
        <v>5514</v>
      </c>
      <c r="X9" s="117">
        <v>1897</v>
      </c>
    </row>
    <row r="10" spans="1:24" ht="18.75" customHeight="1">
      <c r="A10" s="131"/>
      <c r="B10" s="131"/>
      <c r="C10" s="313"/>
      <c r="D10" s="123"/>
      <c r="E10" s="114" t="s">
        <v>108</v>
      </c>
      <c r="F10" s="113">
        <v>4050</v>
      </c>
      <c r="G10" s="112">
        <f>SUM(G12,G14,G16,G18)</f>
        <v>7110</v>
      </c>
      <c r="H10" s="112">
        <v>3240</v>
      </c>
      <c r="I10" s="112">
        <v>2890</v>
      </c>
      <c r="J10" s="112">
        <v>1090</v>
      </c>
      <c r="M10" s="120"/>
      <c r="N10" s="120"/>
      <c r="O10" s="236" t="s">
        <v>137</v>
      </c>
      <c r="P10" s="236"/>
      <c r="Q10" s="291"/>
      <c r="R10" s="119"/>
      <c r="S10" s="41" t="s">
        <v>132</v>
      </c>
      <c r="T10" s="57">
        <v>2</v>
      </c>
      <c r="U10" s="50">
        <v>1</v>
      </c>
      <c r="V10" s="50" t="s">
        <v>7</v>
      </c>
      <c r="W10" s="50" t="s">
        <v>7</v>
      </c>
      <c r="X10" s="50" t="s">
        <v>7</v>
      </c>
    </row>
    <row r="11" spans="1:24" ht="18.75" customHeight="1">
      <c r="A11" s="120"/>
      <c r="B11" s="120"/>
      <c r="C11" s="236" t="s">
        <v>121</v>
      </c>
      <c r="D11" s="54"/>
      <c r="E11" s="41" t="s">
        <v>109</v>
      </c>
      <c r="F11" s="128">
        <v>11100</v>
      </c>
      <c r="G11" s="127">
        <v>4760</v>
      </c>
      <c r="H11" s="127">
        <v>5330</v>
      </c>
      <c r="I11" s="127">
        <v>3220</v>
      </c>
      <c r="J11" s="127">
        <v>5180</v>
      </c>
      <c r="M11" s="54"/>
      <c r="N11" s="54"/>
      <c r="O11" s="291"/>
      <c r="P11" s="291"/>
      <c r="Q11" s="291"/>
      <c r="R11" s="119"/>
      <c r="S11" s="41" t="s">
        <v>131</v>
      </c>
      <c r="T11" s="57">
        <v>4083</v>
      </c>
      <c r="U11" s="50">
        <v>13860</v>
      </c>
      <c r="V11" s="50" t="s">
        <v>7</v>
      </c>
      <c r="W11" s="50" t="s">
        <v>7</v>
      </c>
      <c r="X11" s="50" t="s">
        <v>7</v>
      </c>
    </row>
    <row r="12" spans="1:24" ht="18.75" customHeight="1">
      <c r="A12" s="42"/>
      <c r="B12" s="120"/>
      <c r="C12" s="236"/>
      <c r="D12" s="54"/>
      <c r="E12" s="41" t="s">
        <v>108</v>
      </c>
      <c r="F12" s="128">
        <v>1860</v>
      </c>
      <c r="G12" s="127">
        <v>1500</v>
      </c>
      <c r="H12" s="127">
        <v>942</v>
      </c>
      <c r="I12" s="127">
        <v>563</v>
      </c>
      <c r="J12" s="127">
        <v>960</v>
      </c>
      <c r="M12" s="120"/>
      <c r="N12" s="120"/>
      <c r="O12" s="236" t="s">
        <v>153</v>
      </c>
      <c r="P12" s="236"/>
      <c r="Q12" s="291"/>
      <c r="R12" s="119"/>
      <c r="S12" s="41" t="s">
        <v>132</v>
      </c>
      <c r="T12" s="57">
        <v>1</v>
      </c>
      <c r="U12" s="50" t="s">
        <v>7</v>
      </c>
      <c r="V12" s="50" t="s">
        <v>7</v>
      </c>
      <c r="W12" s="50" t="s">
        <v>7</v>
      </c>
      <c r="X12" s="50">
        <v>1</v>
      </c>
    </row>
    <row r="13" spans="1:24" ht="18.75" customHeight="1">
      <c r="A13" s="289" t="s">
        <v>120</v>
      </c>
      <c r="B13" s="120"/>
      <c r="C13" s="236" t="s">
        <v>119</v>
      </c>
      <c r="D13" s="54"/>
      <c r="E13" s="41" t="s">
        <v>109</v>
      </c>
      <c r="F13" s="128">
        <v>120</v>
      </c>
      <c r="G13" s="129" t="s">
        <v>7</v>
      </c>
      <c r="H13" s="129">
        <v>18</v>
      </c>
      <c r="I13" s="129">
        <v>208</v>
      </c>
      <c r="J13" s="129">
        <v>362</v>
      </c>
      <c r="M13" s="289" t="s">
        <v>152</v>
      </c>
      <c r="N13" s="54"/>
      <c r="O13" s="291"/>
      <c r="P13" s="291"/>
      <c r="Q13" s="291"/>
      <c r="R13" s="119"/>
      <c r="S13" s="41" t="s">
        <v>131</v>
      </c>
      <c r="T13" s="57">
        <v>1092</v>
      </c>
      <c r="U13" s="50" t="s">
        <v>7</v>
      </c>
      <c r="V13" s="50" t="s">
        <v>7</v>
      </c>
      <c r="W13" s="50" t="s">
        <v>7</v>
      </c>
      <c r="X13" s="50">
        <v>1176</v>
      </c>
    </row>
    <row r="14" spans="1:24" ht="18.75" customHeight="1">
      <c r="A14" s="290"/>
      <c r="B14" s="120"/>
      <c r="C14" s="236"/>
      <c r="D14" s="54"/>
      <c r="E14" s="41" t="s">
        <v>108</v>
      </c>
      <c r="F14" s="128">
        <v>49</v>
      </c>
      <c r="G14" s="129" t="s">
        <v>7</v>
      </c>
      <c r="H14" s="129">
        <v>12</v>
      </c>
      <c r="I14" s="129">
        <v>112</v>
      </c>
      <c r="J14" s="129">
        <v>132</v>
      </c>
      <c r="M14" s="290"/>
      <c r="N14" s="120"/>
      <c r="O14" s="296" t="s">
        <v>151</v>
      </c>
      <c r="P14" s="296"/>
      <c r="Q14" s="297"/>
      <c r="R14" s="143"/>
      <c r="S14" s="41" t="s">
        <v>132</v>
      </c>
      <c r="T14" s="57" t="s">
        <v>7</v>
      </c>
      <c r="U14" s="50" t="s">
        <v>7</v>
      </c>
      <c r="V14" s="50" t="s">
        <v>7</v>
      </c>
      <c r="W14" s="50" t="s">
        <v>7</v>
      </c>
      <c r="X14" s="50" t="s">
        <v>7</v>
      </c>
    </row>
    <row r="15" spans="1:24" ht="18.75" customHeight="1">
      <c r="A15" s="120"/>
      <c r="B15" s="120"/>
      <c r="C15" s="236" t="s">
        <v>118</v>
      </c>
      <c r="D15" s="54"/>
      <c r="E15" s="41" t="s">
        <v>109</v>
      </c>
      <c r="F15" s="130" t="s">
        <v>7</v>
      </c>
      <c r="G15" s="129" t="s">
        <v>7</v>
      </c>
      <c r="H15" s="129" t="s">
        <v>7</v>
      </c>
      <c r="I15" s="129" t="s">
        <v>7</v>
      </c>
      <c r="J15" s="129" t="s">
        <v>7</v>
      </c>
      <c r="M15" s="290"/>
      <c r="N15" s="54"/>
      <c r="O15" s="297"/>
      <c r="P15" s="297"/>
      <c r="Q15" s="297"/>
      <c r="R15" s="143"/>
      <c r="S15" s="41" t="s">
        <v>131</v>
      </c>
      <c r="T15" s="57" t="s">
        <v>7</v>
      </c>
      <c r="U15" s="50" t="s">
        <v>7</v>
      </c>
      <c r="V15" s="50" t="s">
        <v>7</v>
      </c>
      <c r="W15" s="50" t="s">
        <v>7</v>
      </c>
      <c r="X15" s="50" t="s">
        <v>7</v>
      </c>
    </row>
    <row r="16" spans="1:24" ht="18.75" customHeight="1">
      <c r="A16" s="120"/>
      <c r="B16" s="120"/>
      <c r="C16" s="236"/>
      <c r="D16" s="54"/>
      <c r="E16" s="41" t="s">
        <v>108</v>
      </c>
      <c r="F16" s="130" t="s">
        <v>7</v>
      </c>
      <c r="G16" s="129" t="s">
        <v>7</v>
      </c>
      <c r="H16" s="129" t="s">
        <v>7</v>
      </c>
      <c r="I16" s="129" t="s">
        <v>7</v>
      </c>
      <c r="J16" s="129" t="s">
        <v>7</v>
      </c>
      <c r="M16" s="120"/>
      <c r="N16" s="120"/>
      <c r="O16" s="236" t="s">
        <v>135</v>
      </c>
      <c r="P16" s="236"/>
      <c r="Q16" s="291"/>
      <c r="R16" s="119"/>
      <c r="S16" s="41" t="s">
        <v>132</v>
      </c>
      <c r="T16" s="118">
        <v>9</v>
      </c>
      <c r="U16" s="117">
        <v>42</v>
      </c>
      <c r="V16" s="117">
        <v>17</v>
      </c>
      <c r="W16" s="117">
        <v>26</v>
      </c>
      <c r="X16" s="50">
        <v>33</v>
      </c>
    </row>
    <row r="17" spans="1:24" ht="18.75" customHeight="1">
      <c r="A17" s="120"/>
      <c r="B17" s="120"/>
      <c r="C17" s="236" t="s">
        <v>111</v>
      </c>
      <c r="D17" s="54"/>
      <c r="E17" s="41" t="s">
        <v>109</v>
      </c>
      <c r="F17" s="128">
        <v>10100</v>
      </c>
      <c r="G17" s="127">
        <v>28100</v>
      </c>
      <c r="H17" s="127">
        <v>27900</v>
      </c>
      <c r="I17" s="127">
        <v>22400</v>
      </c>
      <c r="J17" s="127">
        <v>1</v>
      </c>
      <c r="M17" s="120"/>
      <c r="N17" s="120"/>
      <c r="O17" s="291"/>
      <c r="P17" s="291"/>
      <c r="Q17" s="291"/>
      <c r="R17" s="119"/>
      <c r="S17" s="41" t="s">
        <v>131</v>
      </c>
      <c r="T17" s="118">
        <v>18425</v>
      </c>
      <c r="U17" s="117">
        <v>54320</v>
      </c>
      <c r="V17" s="117">
        <v>18627</v>
      </c>
      <c r="W17" s="117">
        <v>24550</v>
      </c>
      <c r="X17" s="117">
        <v>33560</v>
      </c>
    </row>
    <row r="18" spans="1:24" ht="18.75" customHeight="1">
      <c r="A18" s="120"/>
      <c r="B18" s="120"/>
      <c r="C18" s="236"/>
      <c r="D18" s="119"/>
      <c r="E18" s="41" t="s">
        <v>108</v>
      </c>
      <c r="F18" s="128">
        <v>2140</v>
      </c>
      <c r="G18" s="127">
        <v>5610</v>
      </c>
      <c r="H18" s="127">
        <v>2290</v>
      </c>
      <c r="I18" s="127">
        <v>2210</v>
      </c>
      <c r="J18" s="127">
        <v>0</v>
      </c>
      <c r="M18" s="120"/>
      <c r="N18" s="120"/>
      <c r="O18" s="236" t="s">
        <v>141</v>
      </c>
      <c r="P18" s="236"/>
      <c r="Q18" s="291"/>
      <c r="R18" s="119"/>
      <c r="S18" s="41" t="s">
        <v>132</v>
      </c>
      <c r="T18" s="57">
        <v>1</v>
      </c>
      <c r="U18" s="50" t="s">
        <v>7</v>
      </c>
      <c r="V18" s="50" t="s">
        <v>7</v>
      </c>
      <c r="W18" s="50" t="s">
        <v>7</v>
      </c>
      <c r="X18" s="50" t="s">
        <v>150</v>
      </c>
    </row>
    <row r="19" spans="1:24" ht="18.75" customHeight="1">
      <c r="A19" s="42"/>
      <c r="B19" s="42"/>
      <c r="C19" s="42"/>
      <c r="D19" s="42"/>
      <c r="E19" s="116"/>
      <c r="F19" s="126"/>
      <c r="G19" s="125"/>
      <c r="H19" s="125"/>
      <c r="I19" s="125"/>
      <c r="J19" s="125"/>
      <c r="M19" s="120"/>
      <c r="N19" s="120"/>
      <c r="O19" s="291"/>
      <c r="P19" s="291"/>
      <c r="Q19" s="291"/>
      <c r="R19" s="119"/>
      <c r="S19" s="41" t="s">
        <v>131</v>
      </c>
      <c r="T19" s="57">
        <v>10632</v>
      </c>
      <c r="U19" s="50" t="s">
        <v>7</v>
      </c>
      <c r="V19" s="50" t="s">
        <v>7</v>
      </c>
      <c r="W19" s="50" t="s">
        <v>7</v>
      </c>
      <c r="X19" s="50" t="s">
        <v>150</v>
      </c>
    </row>
    <row r="20" spans="1:24" ht="18.75" customHeight="1">
      <c r="A20" s="120"/>
      <c r="B20" s="120"/>
      <c r="C20" s="313" t="s">
        <v>2</v>
      </c>
      <c r="D20" s="124"/>
      <c r="E20" s="114" t="s">
        <v>109</v>
      </c>
      <c r="F20" s="113">
        <f>SUM(F22,F24,F26)</f>
        <v>6040</v>
      </c>
      <c r="G20" s="112">
        <v>6010</v>
      </c>
      <c r="H20" s="112">
        <f>SUM(H22,H24,H26)</f>
        <v>4100</v>
      </c>
      <c r="I20" s="112">
        <v>3530</v>
      </c>
      <c r="J20" s="112">
        <v>5120</v>
      </c>
      <c r="M20" s="120"/>
      <c r="N20" s="120"/>
      <c r="O20" s="236" t="s">
        <v>149</v>
      </c>
      <c r="P20" s="236"/>
      <c r="Q20" s="291"/>
      <c r="R20" s="119"/>
      <c r="S20" s="41" t="s">
        <v>132</v>
      </c>
      <c r="T20" s="57" t="s">
        <v>7</v>
      </c>
      <c r="U20" s="50" t="s">
        <v>7</v>
      </c>
      <c r="V20" s="50" t="s">
        <v>7</v>
      </c>
      <c r="W20" s="50" t="s">
        <v>7</v>
      </c>
      <c r="X20" s="50" t="s">
        <v>7</v>
      </c>
    </row>
    <row r="21" spans="1:24" ht="18.75" customHeight="1">
      <c r="A21" s="120"/>
      <c r="B21" s="120"/>
      <c r="C21" s="313"/>
      <c r="D21" s="123"/>
      <c r="E21" s="114" t="s">
        <v>108</v>
      </c>
      <c r="F21" s="113">
        <f>SUM(F23,F25,F27)</f>
        <v>770</v>
      </c>
      <c r="G21" s="112">
        <v>1380</v>
      </c>
      <c r="H21" s="112">
        <f>SUM(H23,H25,H27)</f>
        <v>514</v>
      </c>
      <c r="I21" s="112">
        <f>SUM(I23,I25,I27)</f>
        <v>646</v>
      </c>
      <c r="J21" s="112">
        <f>SUM(J23,J25,J27)</f>
        <v>591</v>
      </c>
      <c r="M21" s="120"/>
      <c r="N21" s="120"/>
      <c r="O21" s="291"/>
      <c r="P21" s="291"/>
      <c r="Q21" s="291"/>
      <c r="R21" s="119"/>
      <c r="S21" s="41" t="s">
        <v>131</v>
      </c>
      <c r="T21" s="57" t="s">
        <v>7</v>
      </c>
      <c r="U21" s="50" t="s">
        <v>7</v>
      </c>
      <c r="V21" s="50" t="s">
        <v>7</v>
      </c>
      <c r="W21" s="50" t="s">
        <v>7</v>
      </c>
      <c r="X21" s="50" t="s">
        <v>7</v>
      </c>
    </row>
    <row r="22" spans="1:24" ht="18.75" customHeight="1">
      <c r="A22" s="120"/>
      <c r="B22" s="120"/>
      <c r="C22" s="236" t="s">
        <v>117</v>
      </c>
      <c r="D22" s="54"/>
      <c r="E22" s="41" t="s">
        <v>109</v>
      </c>
      <c r="F22" s="128">
        <v>1810</v>
      </c>
      <c r="G22" s="127">
        <v>3560</v>
      </c>
      <c r="H22" s="127">
        <v>1160</v>
      </c>
      <c r="I22" s="127">
        <v>597</v>
      </c>
      <c r="J22" s="127">
        <v>1260</v>
      </c>
      <c r="M22" s="120"/>
      <c r="N22" s="120"/>
      <c r="O22" s="302" t="s">
        <v>148</v>
      </c>
      <c r="P22" s="302"/>
      <c r="Q22" s="311"/>
      <c r="R22" s="311"/>
      <c r="S22" s="303"/>
      <c r="T22" s="113">
        <f>SUM(T23,T42)</f>
        <v>5506192</v>
      </c>
      <c r="U22" s="112">
        <f>SUM(U23,U42)</f>
        <v>12565634</v>
      </c>
      <c r="V22" s="112">
        <f>SUM(V23,V42)</f>
        <v>2110490</v>
      </c>
      <c r="W22" s="112">
        <f>SUM(W23,W42)</f>
        <v>2157203</v>
      </c>
      <c r="X22" s="112">
        <f>SUM(X23,X42)</f>
        <v>4783407</v>
      </c>
    </row>
    <row r="23" spans="1:24" ht="18.75" customHeight="1">
      <c r="A23" s="122" t="s">
        <v>116</v>
      </c>
      <c r="B23" s="120"/>
      <c r="C23" s="236"/>
      <c r="D23" s="54"/>
      <c r="E23" s="41" t="s">
        <v>108</v>
      </c>
      <c r="F23" s="128">
        <v>385</v>
      </c>
      <c r="G23" s="127">
        <v>1130</v>
      </c>
      <c r="H23" s="127">
        <v>173</v>
      </c>
      <c r="I23" s="127">
        <v>133</v>
      </c>
      <c r="J23" s="127">
        <v>150</v>
      </c>
      <c r="M23" s="120"/>
      <c r="N23" s="120"/>
      <c r="O23" s="131"/>
      <c r="P23" s="131"/>
      <c r="Q23" s="302" t="s">
        <v>140</v>
      </c>
      <c r="R23" s="302"/>
      <c r="S23" s="303"/>
      <c r="T23" s="113">
        <f>SUM(T25,T27,T29,T31,T33,T35,T37,T39,T41)</f>
        <v>3507379</v>
      </c>
      <c r="U23" s="112">
        <f>SUM(U25,U27,U29,U31,U33,U35,U37,U39,U41)</f>
        <v>6692753</v>
      </c>
      <c r="V23" s="112">
        <f>SUM(V25,V27,V29,V31,V33,V35,V37,V39,V41)</f>
        <v>1039221</v>
      </c>
      <c r="W23" s="112">
        <f>SUM(W25,W27,W29,W31,W33,W35,W37,W39,W41)</f>
        <v>1749103</v>
      </c>
      <c r="X23" s="112">
        <f>SUM(X25,X27,X29,X31,X33,X35,X37,X39,X41)</f>
        <v>4019787</v>
      </c>
    </row>
    <row r="24" spans="1:24" ht="18.75" customHeight="1">
      <c r="A24" s="120"/>
      <c r="B24" s="120"/>
      <c r="C24" s="236" t="s">
        <v>115</v>
      </c>
      <c r="D24" s="54"/>
      <c r="E24" s="41" t="s">
        <v>109</v>
      </c>
      <c r="F24" s="128">
        <v>3130</v>
      </c>
      <c r="G24" s="127">
        <v>2100</v>
      </c>
      <c r="H24" s="127">
        <v>2570</v>
      </c>
      <c r="I24" s="127">
        <v>2750</v>
      </c>
      <c r="J24" s="127">
        <v>3440</v>
      </c>
      <c r="M24" s="120"/>
      <c r="N24" s="120"/>
      <c r="O24" s="120"/>
      <c r="P24" s="120"/>
      <c r="Q24" s="236" t="s">
        <v>139</v>
      </c>
      <c r="R24" s="54"/>
      <c r="S24" s="41" t="s">
        <v>132</v>
      </c>
      <c r="T24" s="118">
        <v>149</v>
      </c>
      <c r="U24" s="117">
        <v>276</v>
      </c>
      <c r="V24" s="117">
        <v>33</v>
      </c>
      <c r="W24" s="117">
        <v>10</v>
      </c>
      <c r="X24" s="117">
        <v>29</v>
      </c>
    </row>
    <row r="25" spans="1:24" ht="18.75" customHeight="1">
      <c r="A25" s="120"/>
      <c r="B25" s="120"/>
      <c r="C25" s="236"/>
      <c r="D25" s="54"/>
      <c r="E25" s="41" t="s">
        <v>108</v>
      </c>
      <c r="F25" s="128">
        <v>340</v>
      </c>
      <c r="G25" s="127">
        <v>214</v>
      </c>
      <c r="H25" s="127">
        <v>334</v>
      </c>
      <c r="I25" s="127">
        <v>488</v>
      </c>
      <c r="J25" s="127">
        <v>418</v>
      </c>
      <c r="M25" s="120"/>
      <c r="N25" s="120"/>
      <c r="O25" s="120"/>
      <c r="P25" s="120"/>
      <c r="Q25" s="291"/>
      <c r="R25" s="119"/>
      <c r="S25" s="41" t="s">
        <v>131</v>
      </c>
      <c r="T25" s="118">
        <v>1486035</v>
      </c>
      <c r="U25" s="117">
        <v>3616646</v>
      </c>
      <c r="V25" s="117">
        <v>277080</v>
      </c>
      <c r="W25" s="117">
        <v>57808</v>
      </c>
      <c r="X25" s="117">
        <v>201057</v>
      </c>
    </row>
    <row r="26" spans="1:24" ht="18.75" customHeight="1">
      <c r="A26" s="120"/>
      <c r="B26" s="120"/>
      <c r="C26" s="236" t="s">
        <v>111</v>
      </c>
      <c r="D26" s="54"/>
      <c r="E26" s="41" t="s">
        <v>109</v>
      </c>
      <c r="F26" s="128">
        <v>1100</v>
      </c>
      <c r="G26" s="127">
        <v>354</v>
      </c>
      <c r="H26" s="127">
        <v>370</v>
      </c>
      <c r="I26" s="127">
        <v>187</v>
      </c>
      <c r="J26" s="127">
        <v>424</v>
      </c>
      <c r="M26" s="120"/>
      <c r="N26" s="120"/>
      <c r="O26" s="58"/>
      <c r="P26" s="58"/>
      <c r="Q26" s="236" t="s">
        <v>137</v>
      </c>
      <c r="R26" s="54"/>
      <c r="S26" s="41" t="s">
        <v>132</v>
      </c>
      <c r="T26" s="118">
        <v>4</v>
      </c>
      <c r="U26" s="117">
        <v>5</v>
      </c>
      <c r="V26" s="117">
        <v>1</v>
      </c>
      <c r="W26" s="117">
        <v>3</v>
      </c>
      <c r="X26" s="117">
        <v>5</v>
      </c>
    </row>
    <row r="27" spans="1:24" ht="18.75" customHeight="1">
      <c r="A27" s="120"/>
      <c r="B27" s="120"/>
      <c r="C27" s="236"/>
      <c r="D27" s="119"/>
      <c r="E27" s="41" t="s">
        <v>108</v>
      </c>
      <c r="F27" s="128">
        <v>45</v>
      </c>
      <c r="G27" s="127">
        <v>32</v>
      </c>
      <c r="H27" s="127">
        <v>7</v>
      </c>
      <c r="I27" s="127">
        <v>25</v>
      </c>
      <c r="J27" s="127">
        <v>23</v>
      </c>
      <c r="M27" s="120"/>
      <c r="N27" s="120"/>
      <c r="O27" s="58"/>
      <c r="P27" s="58"/>
      <c r="Q27" s="291"/>
      <c r="R27" s="119"/>
      <c r="S27" s="41" t="s">
        <v>131</v>
      </c>
      <c r="T27" s="118">
        <v>374225</v>
      </c>
      <c r="U27" s="117">
        <v>231636</v>
      </c>
      <c r="V27" s="117">
        <v>50052</v>
      </c>
      <c r="W27" s="117">
        <v>1171057</v>
      </c>
      <c r="X27" s="117">
        <v>2396147</v>
      </c>
    </row>
    <row r="28" spans="1:24" ht="18.75" customHeight="1">
      <c r="A28" s="42"/>
      <c r="B28" s="42"/>
      <c r="C28" s="42"/>
      <c r="D28" s="42"/>
      <c r="E28" s="116"/>
      <c r="F28" s="126"/>
      <c r="G28" s="125"/>
      <c r="H28" s="125"/>
      <c r="I28" s="125"/>
      <c r="J28" s="125"/>
      <c r="M28" s="120"/>
      <c r="N28" s="120"/>
      <c r="O28" s="300" t="s">
        <v>147</v>
      </c>
      <c r="P28" s="58"/>
      <c r="Q28" s="236" t="s">
        <v>146</v>
      </c>
      <c r="R28" s="54"/>
      <c r="S28" s="41" t="s">
        <v>132</v>
      </c>
      <c r="T28" s="57">
        <v>4</v>
      </c>
      <c r="U28" s="117">
        <v>10</v>
      </c>
      <c r="V28" s="50" t="s">
        <v>7</v>
      </c>
      <c r="W28" s="50">
        <v>3</v>
      </c>
      <c r="X28" s="50" t="s">
        <v>7</v>
      </c>
    </row>
    <row r="29" spans="1:24" ht="18.75" customHeight="1">
      <c r="A29" s="120"/>
      <c r="B29" s="120"/>
      <c r="C29" s="313" t="s">
        <v>2</v>
      </c>
      <c r="D29" s="124"/>
      <c r="E29" s="114" t="s">
        <v>109</v>
      </c>
      <c r="F29" s="113">
        <v>3050</v>
      </c>
      <c r="G29" s="112">
        <v>2660</v>
      </c>
      <c r="H29" s="112">
        <f>SUM(H31,H33,H35)</f>
        <v>2260</v>
      </c>
      <c r="I29" s="112">
        <v>2200</v>
      </c>
      <c r="J29" s="112">
        <f>SUM(J31,J33,J35)</f>
        <v>5760</v>
      </c>
      <c r="M29" s="120"/>
      <c r="N29" s="120"/>
      <c r="O29" s="301"/>
      <c r="P29" s="58"/>
      <c r="Q29" s="291"/>
      <c r="R29" s="119"/>
      <c r="S29" s="41" t="s">
        <v>131</v>
      </c>
      <c r="T29" s="57">
        <v>76228</v>
      </c>
      <c r="U29" s="117">
        <v>81870</v>
      </c>
      <c r="V29" s="50" t="s">
        <v>7</v>
      </c>
      <c r="W29" s="50">
        <v>24599</v>
      </c>
      <c r="X29" s="50" t="s">
        <v>7</v>
      </c>
    </row>
    <row r="30" spans="1:24" ht="18.75" customHeight="1">
      <c r="A30" s="120"/>
      <c r="B30" s="120"/>
      <c r="C30" s="313"/>
      <c r="D30" s="123"/>
      <c r="E30" s="114" t="s">
        <v>108</v>
      </c>
      <c r="F30" s="113">
        <f>SUM(F32,F34,F36)</f>
        <v>82</v>
      </c>
      <c r="G30" s="112">
        <f>SUM(G32,G34,G36)</f>
        <v>60</v>
      </c>
      <c r="H30" s="112">
        <f>SUM(H32,H34,H36)</f>
        <v>67</v>
      </c>
      <c r="I30" s="112">
        <f>SUM(I32,I34,I36)</f>
        <v>108</v>
      </c>
      <c r="J30" s="112">
        <f>SUM(J32,J34,J36)</f>
        <v>167</v>
      </c>
      <c r="M30" s="120"/>
      <c r="N30" s="120"/>
      <c r="O30" s="301"/>
      <c r="P30" s="58"/>
      <c r="Q30" s="296" t="s">
        <v>145</v>
      </c>
      <c r="R30" s="54"/>
      <c r="S30" s="41" t="s">
        <v>132</v>
      </c>
      <c r="T30" s="57">
        <v>4</v>
      </c>
      <c r="U30" s="50">
        <v>5</v>
      </c>
      <c r="V30" s="50" t="s">
        <v>7</v>
      </c>
      <c r="W30" s="50" t="s">
        <v>7</v>
      </c>
      <c r="X30" s="50" t="s">
        <v>7</v>
      </c>
    </row>
    <row r="31" spans="1:24" ht="18.75" customHeight="1">
      <c r="A31" s="120"/>
      <c r="B31" s="120"/>
      <c r="C31" s="236" t="s">
        <v>114</v>
      </c>
      <c r="D31" s="54"/>
      <c r="E31" s="41" t="s">
        <v>109</v>
      </c>
      <c r="F31" s="118">
        <v>216</v>
      </c>
      <c r="G31" s="117">
        <v>240</v>
      </c>
      <c r="H31" s="117">
        <v>239</v>
      </c>
      <c r="I31" s="117">
        <v>316</v>
      </c>
      <c r="J31" s="117">
        <v>929</v>
      </c>
      <c r="M31" s="120"/>
      <c r="N31" s="120"/>
      <c r="O31" s="301"/>
      <c r="P31" s="58"/>
      <c r="Q31" s="296"/>
      <c r="R31" s="54"/>
      <c r="S31" s="41" t="s">
        <v>131</v>
      </c>
      <c r="T31" s="57">
        <v>33581</v>
      </c>
      <c r="U31" s="50">
        <v>47641</v>
      </c>
      <c r="V31" s="50" t="s">
        <v>7</v>
      </c>
      <c r="W31" s="50" t="s">
        <v>7</v>
      </c>
      <c r="X31" s="50" t="s">
        <v>7</v>
      </c>
    </row>
    <row r="32" spans="1:24" ht="18.75" customHeight="1">
      <c r="A32" s="122" t="s">
        <v>113</v>
      </c>
      <c r="B32" s="120"/>
      <c r="C32" s="236"/>
      <c r="D32" s="54"/>
      <c r="E32" s="41" t="s">
        <v>108</v>
      </c>
      <c r="F32" s="118">
        <v>7</v>
      </c>
      <c r="G32" s="117">
        <v>2</v>
      </c>
      <c r="H32" s="117">
        <v>16</v>
      </c>
      <c r="I32" s="117">
        <v>32</v>
      </c>
      <c r="J32" s="117">
        <v>56</v>
      </c>
      <c r="M32" s="42"/>
      <c r="N32" s="42"/>
      <c r="O32" s="301"/>
      <c r="P32" s="58"/>
      <c r="Q32" s="296" t="s">
        <v>144</v>
      </c>
      <c r="R32" s="144"/>
      <c r="S32" s="41" t="s">
        <v>132</v>
      </c>
      <c r="T32" s="57">
        <v>4</v>
      </c>
      <c r="U32" s="117">
        <v>5</v>
      </c>
      <c r="V32" s="117">
        <v>1</v>
      </c>
      <c r="W32" s="50" t="s">
        <v>7</v>
      </c>
      <c r="X32" s="50" t="s">
        <v>7</v>
      </c>
    </row>
    <row r="33" spans="1:24" ht="18.75" customHeight="1">
      <c r="A33" s="121"/>
      <c r="B33" s="120"/>
      <c r="C33" s="236" t="s">
        <v>112</v>
      </c>
      <c r="D33" s="54"/>
      <c r="E33" s="41" t="s">
        <v>109</v>
      </c>
      <c r="F33" s="118">
        <v>429</v>
      </c>
      <c r="G33" s="117">
        <v>346</v>
      </c>
      <c r="H33" s="117">
        <v>291</v>
      </c>
      <c r="I33" s="117">
        <v>255</v>
      </c>
      <c r="J33" s="117">
        <v>821</v>
      </c>
      <c r="M33" s="54"/>
      <c r="N33" s="54"/>
      <c r="O33" s="301"/>
      <c r="P33" s="58"/>
      <c r="Q33" s="297"/>
      <c r="R33" s="143"/>
      <c r="S33" s="41" t="s">
        <v>131</v>
      </c>
      <c r="T33" s="57">
        <v>54402</v>
      </c>
      <c r="U33" s="117">
        <v>111121</v>
      </c>
      <c r="V33" s="117">
        <v>228593</v>
      </c>
      <c r="W33" s="50" t="s">
        <v>7</v>
      </c>
      <c r="X33" s="50" t="s">
        <v>7</v>
      </c>
    </row>
    <row r="34" spans="1:24" ht="18.75" customHeight="1">
      <c r="A34" s="120"/>
      <c r="B34" s="120"/>
      <c r="C34" s="236"/>
      <c r="D34" s="54"/>
      <c r="E34" s="41" t="s">
        <v>108</v>
      </c>
      <c r="F34" s="118">
        <v>23</v>
      </c>
      <c r="G34" s="117">
        <v>8</v>
      </c>
      <c r="H34" s="117">
        <v>10</v>
      </c>
      <c r="I34" s="117">
        <v>8</v>
      </c>
      <c r="J34" s="117">
        <v>37</v>
      </c>
      <c r="M34" s="120"/>
      <c r="N34" s="120"/>
      <c r="O34" s="301"/>
      <c r="P34" s="58"/>
      <c r="Q34" s="236" t="s">
        <v>135</v>
      </c>
      <c r="R34" s="54"/>
      <c r="S34" s="41" t="s">
        <v>132</v>
      </c>
      <c r="T34" s="118">
        <v>158</v>
      </c>
      <c r="U34" s="117">
        <v>257</v>
      </c>
      <c r="V34" s="117">
        <v>38</v>
      </c>
      <c r="W34" s="117">
        <v>25</v>
      </c>
      <c r="X34" s="117">
        <v>113</v>
      </c>
    </row>
    <row r="35" spans="1:24" ht="18.75" customHeight="1">
      <c r="A35" s="120"/>
      <c r="B35" s="120"/>
      <c r="C35" s="236" t="s">
        <v>111</v>
      </c>
      <c r="D35" s="54"/>
      <c r="E35" s="41" t="s">
        <v>109</v>
      </c>
      <c r="F35" s="118">
        <v>2400</v>
      </c>
      <c r="G35" s="117">
        <v>2070</v>
      </c>
      <c r="H35" s="117">
        <v>1730</v>
      </c>
      <c r="I35" s="117">
        <v>1630</v>
      </c>
      <c r="J35" s="117">
        <v>4010</v>
      </c>
      <c r="M35" s="54"/>
      <c r="N35" s="54"/>
      <c r="O35" s="301"/>
      <c r="P35" s="120"/>
      <c r="Q35" s="291"/>
      <c r="R35" s="119"/>
      <c r="S35" s="41" t="s">
        <v>131</v>
      </c>
      <c r="T35" s="118">
        <v>1330981</v>
      </c>
      <c r="U35" s="117">
        <v>2525039</v>
      </c>
      <c r="V35" s="117">
        <v>309101</v>
      </c>
      <c r="W35" s="117">
        <v>235090</v>
      </c>
      <c r="X35" s="117">
        <v>1124275</v>
      </c>
    </row>
    <row r="36" spans="1:24" ht="18.75" customHeight="1">
      <c r="A36" s="120"/>
      <c r="B36" s="120"/>
      <c r="C36" s="236"/>
      <c r="D36" s="119"/>
      <c r="E36" s="41" t="s">
        <v>108</v>
      </c>
      <c r="F36" s="118">
        <v>52</v>
      </c>
      <c r="G36" s="117">
        <v>50</v>
      </c>
      <c r="H36" s="117">
        <v>41</v>
      </c>
      <c r="I36" s="117">
        <v>68</v>
      </c>
      <c r="J36" s="117">
        <v>74</v>
      </c>
      <c r="M36" s="289" t="s">
        <v>143</v>
      </c>
      <c r="N36" s="120"/>
      <c r="O36" s="301"/>
      <c r="P36" s="120"/>
      <c r="Q36" s="236" t="s">
        <v>134</v>
      </c>
      <c r="R36" s="54"/>
      <c r="S36" s="41" t="s">
        <v>132</v>
      </c>
      <c r="T36" s="57" t="s">
        <v>7</v>
      </c>
      <c r="U36" s="50" t="s">
        <v>7</v>
      </c>
      <c r="V36" s="50" t="s">
        <v>7</v>
      </c>
      <c r="W36" s="50" t="s">
        <v>7</v>
      </c>
      <c r="X36" s="50" t="s">
        <v>7</v>
      </c>
    </row>
    <row r="37" spans="1:24" ht="18.75" customHeight="1">
      <c r="A37" s="42"/>
      <c r="B37" s="42"/>
      <c r="C37" s="42"/>
      <c r="D37" s="42"/>
      <c r="E37" s="116"/>
      <c r="F37" s="89"/>
      <c r="G37" s="42"/>
      <c r="H37" s="42"/>
      <c r="I37" s="42"/>
      <c r="J37" s="42"/>
      <c r="M37" s="290"/>
      <c r="N37" s="54"/>
      <c r="O37" s="120"/>
      <c r="P37" s="120"/>
      <c r="Q37" s="291"/>
      <c r="R37" s="119"/>
      <c r="S37" s="41" t="s">
        <v>131</v>
      </c>
      <c r="T37" s="57" t="s">
        <v>7</v>
      </c>
      <c r="U37" s="50" t="s">
        <v>7</v>
      </c>
      <c r="V37" s="50" t="s">
        <v>7</v>
      </c>
      <c r="W37" s="50" t="s">
        <v>7</v>
      </c>
      <c r="X37" s="50" t="s">
        <v>7</v>
      </c>
    </row>
    <row r="38" spans="1:24" ht="18.75" customHeight="1">
      <c r="A38" s="302" t="s">
        <v>110</v>
      </c>
      <c r="B38" s="311"/>
      <c r="C38" s="311"/>
      <c r="D38" s="115"/>
      <c r="E38" s="114" t="s">
        <v>109</v>
      </c>
      <c r="F38" s="113">
        <v>329</v>
      </c>
      <c r="G38" s="112">
        <v>398</v>
      </c>
      <c r="H38" s="112">
        <v>522</v>
      </c>
      <c r="I38" s="112">
        <v>634</v>
      </c>
      <c r="J38" s="112">
        <v>1120</v>
      </c>
      <c r="M38" s="290"/>
      <c r="N38" s="54"/>
      <c r="O38" s="120"/>
      <c r="P38" s="120"/>
      <c r="Q38" s="291" t="s">
        <v>142</v>
      </c>
      <c r="R38" s="119"/>
      <c r="S38" s="41" t="s">
        <v>132</v>
      </c>
      <c r="T38" s="57" t="s">
        <v>7</v>
      </c>
      <c r="U38" s="50">
        <v>1</v>
      </c>
      <c r="V38" s="50" t="s">
        <v>7</v>
      </c>
      <c r="W38" s="50" t="s">
        <v>7</v>
      </c>
      <c r="X38" s="50">
        <v>1</v>
      </c>
    </row>
    <row r="39" spans="1:24" ht="18.75" customHeight="1">
      <c r="A39" s="308"/>
      <c r="B39" s="308"/>
      <c r="C39" s="308"/>
      <c r="D39" s="111"/>
      <c r="E39" s="110" t="s">
        <v>108</v>
      </c>
      <c r="F39" s="109">
        <v>36</v>
      </c>
      <c r="G39" s="108">
        <v>14</v>
      </c>
      <c r="H39" s="108">
        <v>57</v>
      </c>
      <c r="I39" s="108">
        <v>132</v>
      </c>
      <c r="J39" s="108">
        <v>89</v>
      </c>
      <c r="M39" s="54"/>
      <c r="N39" s="54"/>
      <c r="O39" s="120"/>
      <c r="P39" s="120"/>
      <c r="Q39" s="291"/>
      <c r="R39" s="119"/>
      <c r="S39" s="41" t="s">
        <v>131</v>
      </c>
      <c r="T39" s="57" t="s">
        <v>7</v>
      </c>
      <c r="U39" s="50">
        <v>7274</v>
      </c>
      <c r="V39" s="50" t="s">
        <v>7</v>
      </c>
      <c r="W39" s="50" t="s">
        <v>7</v>
      </c>
      <c r="X39" s="50">
        <v>65429</v>
      </c>
    </row>
    <row r="40" spans="1:24" ht="18.75" customHeight="1">
      <c r="A40" s="107" t="s">
        <v>107</v>
      </c>
      <c r="B40" s="107"/>
      <c r="C40" s="107"/>
      <c r="D40" s="107"/>
      <c r="E40" s="107"/>
      <c r="F40" s="106"/>
      <c r="G40" s="106"/>
      <c r="H40" s="106"/>
      <c r="I40" s="106"/>
      <c r="J40" s="106"/>
      <c r="M40" s="42"/>
      <c r="N40" s="42"/>
      <c r="O40" s="120"/>
      <c r="P40" s="120"/>
      <c r="Q40" s="236" t="s">
        <v>141</v>
      </c>
      <c r="R40" s="54"/>
      <c r="S40" s="41" t="s">
        <v>132</v>
      </c>
      <c r="T40" s="57">
        <v>2</v>
      </c>
      <c r="U40" s="50">
        <v>1</v>
      </c>
      <c r="V40" s="50">
        <v>2</v>
      </c>
      <c r="W40" s="50">
        <v>4</v>
      </c>
      <c r="X40" s="50">
        <v>3</v>
      </c>
    </row>
    <row r="41" spans="1:24" ht="18.75" customHeight="1">
      <c r="A41" s="37" t="s">
        <v>106</v>
      </c>
      <c r="B41" s="37"/>
      <c r="C41" s="37"/>
      <c r="D41" s="37"/>
      <c r="E41" s="37"/>
      <c r="F41" s="37"/>
      <c r="G41" s="37"/>
      <c r="H41" s="37"/>
      <c r="I41" s="37"/>
      <c r="J41" s="37"/>
      <c r="M41" s="120"/>
      <c r="N41" s="120"/>
      <c r="O41" s="120"/>
      <c r="P41" s="120"/>
      <c r="Q41" s="291"/>
      <c r="R41" s="119"/>
      <c r="S41" s="41" t="s">
        <v>131</v>
      </c>
      <c r="T41" s="57">
        <v>151927</v>
      </c>
      <c r="U41" s="50">
        <v>71526</v>
      </c>
      <c r="V41" s="50">
        <v>174395</v>
      </c>
      <c r="W41" s="50">
        <v>260549</v>
      </c>
      <c r="X41" s="50">
        <v>232879</v>
      </c>
    </row>
    <row r="42" spans="13:24" ht="18.75" customHeight="1">
      <c r="M42" s="120"/>
      <c r="N42" s="120"/>
      <c r="O42" s="120"/>
      <c r="P42" s="120"/>
      <c r="Q42" s="302" t="s">
        <v>140</v>
      </c>
      <c r="R42" s="302"/>
      <c r="S42" s="303"/>
      <c r="T42" s="113">
        <f>SUM(T44,T46,T48,T50,T52,T54)</f>
        <v>1998813</v>
      </c>
      <c r="U42" s="112">
        <f>SUM(U44,U46,U48,U50,U52,U54)</f>
        <v>5872881</v>
      </c>
      <c r="V42" s="112">
        <f>SUM(V44,V46,V48,V50,V52,V54)</f>
        <v>1071269</v>
      </c>
      <c r="W42" s="112">
        <f>SUM(W44,W46,W48,W50,W52,W54)</f>
        <v>408100</v>
      </c>
      <c r="X42" s="112">
        <f>SUM(X44,X46,X48,X50,X52,X54)</f>
        <v>763620</v>
      </c>
    </row>
    <row r="43" spans="13:24" ht="18.75" customHeight="1">
      <c r="M43" s="120"/>
      <c r="N43" s="120"/>
      <c r="O43" s="58"/>
      <c r="P43" s="58"/>
      <c r="Q43" s="236" t="s">
        <v>139</v>
      </c>
      <c r="R43" s="54"/>
      <c r="S43" s="41" t="s">
        <v>132</v>
      </c>
      <c r="T43" s="118">
        <v>181</v>
      </c>
      <c r="U43" s="117">
        <v>382</v>
      </c>
      <c r="V43" s="117">
        <v>65</v>
      </c>
      <c r="W43" s="117">
        <v>33</v>
      </c>
      <c r="X43" s="117">
        <v>6</v>
      </c>
    </row>
    <row r="44" spans="13:24" ht="18.75" customHeight="1">
      <c r="M44" s="120"/>
      <c r="N44" s="120"/>
      <c r="O44" s="58"/>
      <c r="P44" s="58"/>
      <c r="Q44" s="291"/>
      <c r="R44" s="119"/>
      <c r="S44" s="41" t="s">
        <v>131</v>
      </c>
      <c r="T44" s="118">
        <v>1086955</v>
      </c>
      <c r="U44" s="117">
        <v>3153452</v>
      </c>
      <c r="V44" s="117">
        <v>384320</v>
      </c>
      <c r="W44" s="117">
        <v>141962</v>
      </c>
      <c r="X44" s="117">
        <v>52204</v>
      </c>
    </row>
    <row r="45" spans="13:24" ht="18.75" customHeight="1">
      <c r="M45" s="120"/>
      <c r="N45" s="120"/>
      <c r="O45" s="300" t="s">
        <v>138</v>
      </c>
      <c r="P45" s="58"/>
      <c r="Q45" s="236" t="s">
        <v>137</v>
      </c>
      <c r="R45" s="54"/>
      <c r="S45" s="41" t="s">
        <v>132</v>
      </c>
      <c r="T45" s="57" t="s">
        <v>7</v>
      </c>
      <c r="U45" s="50" t="s">
        <v>7</v>
      </c>
      <c r="V45" s="50" t="s">
        <v>7</v>
      </c>
      <c r="W45" s="50" t="s">
        <v>7</v>
      </c>
      <c r="X45" s="50" t="s">
        <v>7</v>
      </c>
    </row>
    <row r="46" spans="13:24" ht="18.75" customHeight="1">
      <c r="M46" s="120"/>
      <c r="N46" s="120"/>
      <c r="O46" s="300"/>
      <c r="P46" s="58"/>
      <c r="Q46" s="291"/>
      <c r="R46" s="119"/>
      <c r="S46" s="41" t="s">
        <v>131</v>
      </c>
      <c r="T46" s="57" t="s">
        <v>7</v>
      </c>
      <c r="U46" s="50" t="s">
        <v>7</v>
      </c>
      <c r="V46" s="50" t="s">
        <v>7</v>
      </c>
      <c r="W46" s="50" t="s">
        <v>7</v>
      </c>
      <c r="X46" s="50" t="s">
        <v>7</v>
      </c>
    </row>
    <row r="47" spans="13:24" ht="18.75" customHeight="1">
      <c r="M47" s="120"/>
      <c r="N47" s="120"/>
      <c r="O47" s="300"/>
      <c r="P47" s="58"/>
      <c r="Q47" s="296" t="s">
        <v>136</v>
      </c>
      <c r="R47" s="144"/>
      <c r="S47" s="41" t="s">
        <v>132</v>
      </c>
      <c r="T47" s="57">
        <v>1</v>
      </c>
      <c r="U47" s="50">
        <v>1</v>
      </c>
      <c r="V47" s="50" t="s">
        <v>7</v>
      </c>
      <c r="W47" s="50" t="s">
        <v>7</v>
      </c>
      <c r="X47" s="50" t="s">
        <v>7</v>
      </c>
    </row>
    <row r="48" spans="13:24" ht="18.75" customHeight="1">
      <c r="M48" s="120"/>
      <c r="N48" s="120"/>
      <c r="O48" s="300"/>
      <c r="P48" s="58"/>
      <c r="Q48" s="297"/>
      <c r="R48" s="143"/>
      <c r="S48" s="41" t="s">
        <v>131</v>
      </c>
      <c r="T48" s="57">
        <v>10593</v>
      </c>
      <c r="U48" s="50">
        <v>15613</v>
      </c>
      <c r="V48" s="50" t="s">
        <v>7</v>
      </c>
      <c r="W48" s="50" t="s">
        <v>7</v>
      </c>
      <c r="X48" s="50" t="s">
        <v>7</v>
      </c>
    </row>
    <row r="49" spans="13:24" ht="18.75" customHeight="1">
      <c r="M49" s="120"/>
      <c r="N49" s="120"/>
      <c r="O49" s="300"/>
      <c r="P49" s="58"/>
      <c r="Q49" s="236" t="s">
        <v>135</v>
      </c>
      <c r="R49" s="54"/>
      <c r="S49" s="41" t="s">
        <v>132</v>
      </c>
      <c r="T49" s="118">
        <v>192</v>
      </c>
      <c r="U49" s="117">
        <v>514</v>
      </c>
      <c r="V49" s="117">
        <v>119</v>
      </c>
      <c r="W49" s="117">
        <v>64</v>
      </c>
      <c r="X49" s="117">
        <v>125</v>
      </c>
    </row>
    <row r="50" spans="13:24" ht="18.75" customHeight="1">
      <c r="M50" s="120"/>
      <c r="N50" s="120"/>
      <c r="O50" s="300"/>
      <c r="P50" s="58"/>
      <c r="Q50" s="291"/>
      <c r="R50" s="119"/>
      <c r="S50" s="41" t="s">
        <v>131</v>
      </c>
      <c r="T50" s="118">
        <v>901265</v>
      </c>
      <c r="U50" s="117">
        <v>2467862</v>
      </c>
      <c r="V50" s="117">
        <v>686949</v>
      </c>
      <c r="W50" s="117">
        <v>266138</v>
      </c>
      <c r="X50" s="117">
        <v>711416</v>
      </c>
    </row>
    <row r="51" spans="13:24" ht="18.75" customHeight="1">
      <c r="M51" s="120"/>
      <c r="N51" s="120"/>
      <c r="O51" s="300"/>
      <c r="P51" s="58"/>
      <c r="Q51" s="236" t="s">
        <v>134</v>
      </c>
      <c r="R51" s="54"/>
      <c r="S51" s="41" t="s">
        <v>132</v>
      </c>
      <c r="T51" s="57" t="s">
        <v>7</v>
      </c>
      <c r="U51" s="50">
        <v>3</v>
      </c>
      <c r="V51" s="50" t="s">
        <v>7</v>
      </c>
      <c r="W51" s="50" t="s">
        <v>7</v>
      </c>
      <c r="X51" s="50" t="s">
        <v>7</v>
      </c>
    </row>
    <row r="52" spans="13:24" ht="18.75" customHeight="1">
      <c r="M52" s="120"/>
      <c r="N52" s="120"/>
      <c r="O52" s="120"/>
      <c r="P52" s="120"/>
      <c r="Q52" s="291"/>
      <c r="R52" s="119"/>
      <c r="S52" s="41" t="s">
        <v>131</v>
      </c>
      <c r="T52" s="57" t="s">
        <v>7</v>
      </c>
      <c r="U52" s="50">
        <v>156297</v>
      </c>
      <c r="V52" s="50" t="s">
        <v>7</v>
      </c>
      <c r="W52" s="50" t="s">
        <v>7</v>
      </c>
      <c r="X52" s="50" t="s">
        <v>7</v>
      </c>
    </row>
    <row r="53" spans="13:24" ht="18.75" customHeight="1">
      <c r="M53" s="120"/>
      <c r="N53" s="120"/>
      <c r="O53" s="120"/>
      <c r="P53" s="120"/>
      <c r="Q53" s="291" t="s">
        <v>133</v>
      </c>
      <c r="R53" s="119"/>
      <c r="S53" s="41" t="s">
        <v>132</v>
      </c>
      <c r="T53" s="57" t="s">
        <v>7</v>
      </c>
      <c r="U53" s="50">
        <v>4</v>
      </c>
      <c r="V53" s="50" t="s">
        <v>7</v>
      </c>
      <c r="W53" s="50" t="s">
        <v>7</v>
      </c>
      <c r="X53" s="50" t="s">
        <v>7</v>
      </c>
    </row>
    <row r="54" spans="13:24" ht="18.75" customHeight="1">
      <c r="M54" s="49"/>
      <c r="N54" s="49"/>
      <c r="O54" s="49"/>
      <c r="P54" s="49"/>
      <c r="Q54" s="310"/>
      <c r="R54" s="142"/>
      <c r="S54" s="40" t="s">
        <v>131</v>
      </c>
      <c r="T54" s="95" t="s">
        <v>7</v>
      </c>
      <c r="U54" s="94">
        <v>79657</v>
      </c>
      <c r="V54" s="94" t="s">
        <v>7</v>
      </c>
      <c r="W54" s="94" t="s">
        <v>7</v>
      </c>
      <c r="X54" s="94" t="s">
        <v>7</v>
      </c>
    </row>
    <row r="55" spans="13:24" ht="18.75" customHeight="1">
      <c r="M55" s="38" t="s">
        <v>130</v>
      </c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</sheetData>
  <sheetProtection/>
  <mergeCells count="58">
    <mergeCell ref="C35:C36"/>
    <mergeCell ref="A13:A14"/>
    <mergeCell ref="A38:C39"/>
    <mergeCell ref="C20:C21"/>
    <mergeCell ref="C29:C30"/>
    <mergeCell ref="C17:C18"/>
    <mergeCell ref="C22:C23"/>
    <mergeCell ref="C24:C25"/>
    <mergeCell ref="C26:C27"/>
    <mergeCell ref="C31:C32"/>
    <mergeCell ref="C13:C14"/>
    <mergeCell ref="C15:C16"/>
    <mergeCell ref="C33:C34"/>
    <mergeCell ref="A3:E3"/>
    <mergeCell ref="C4:E4"/>
    <mergeCell ref="C7:E7"/>
    <mergeCell ref="A1:J1"/>
    <mergeCell ref="A5:A6"/>
    <mergeCell ref="C5:E5"/>
    <mergeCell ref="C6:E6"/>
    <mergeCell ref="C9:C10"/>
    <mergeCell ref="C11:C12"/>
    <mergeCell ref="M1:X1"/>
    <mergeCell ref="Q53:Q54"/>
    <mergeCell ref="Q38:Q39"/>
    <mergeCell ref="Q43:Q44"/>
    <mergeCell ref="Q51:Q52"/>
    <mergeCell ref="Q47:Q48"/>
    <mergeCell ref="O20:Q21"/>
    <mergeCell ref="O22:S22"/>
    <mergeCell ref="Q45:Q46"/>
    <mergeCell ref="O45:O51"/>
    <mergeCell ref="O12:Q13"/>
    <mergeCell ref="M3:S3"/>
    <mergeCell ref="O18:Q19"/>
    <mergeCell ref="Q42:S42"/>
    <mergeCell ref="Q34:Q35"/>
    <mergeCell ref="O5:S5"/>
    <mergeCell ref="O6:S6"/>
    <mergeCell ref="O7:S7"/>
    <mergeCell ref="Q23:S23"/>
    <mergeCell ref="Q24:Q25"/>
    <mergeCell ref="Q49:Q50"/>
    <mergeCell ref="Q36:Q37"/>
    <mergeCell ref="Q40:Q41"/>
    <mergeCell ref="Q26:Q27"/>
    <mergeCell ref="Q28:Q29"/>
    <mergeCell ref="Q32:Q33"/>
    <mergeCell ref="M36:M38"/>
    <mergeCell ref="O16:Q17"/>
    <mergeCell ref="M4:S4"/>
    <mergeCell ref="O8:Q9"/>
    <mergeCell ref="O14:Q15"/>
    <mergeCell ref="M5:M6"/>
    <mergeCell ref="M13:M15"/>
    <mergeCell ref="O28:O36"/>
    <mergeCell ref="Q30:Q31"/>
    <mergeCell ref="O10:Q11"/>
  </mergeCells>
  <printOptions horizontalCentered="1" verticalCentered="1"/>
  <pageMargins left="0.7086614173228347" right="0.31496062992125984" top="0.5511811023622047" bottom="0.35433070866141736" header="0" footer="0"/>
  <pageSetup horizontalDpi="600" verticalDpi="600" orientation="landscape" paperSize="8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4"/>
  <sheetViews>
    <sheetView tabSelected="1" view="pageBreakPreview" zoomScale="60" zoomScalePageLayoutView="0" workbookViewId="0" topLeftCell="Y1">
      <selection activeCell="AB1" sqref="AB1"/>
    </sheetView>
  </sheetViews>
  <sheetFormatPr defaultColWidth="8.796875" defaultRowHeight="20.25" customHeight="1"/>
  <cols>
    <col min="1" max="2" width="3.09765625" style="0" customWidth="1"/>
    <col min="3" max="3" width="31.19921875" style="0" customWidth="1"/>
    <col min="4" max="4" width="3.69921875" style="0" customWidth="1"/>
    <col min="5" max="5" width="7.5" style="0" customWidth="1"/>
    <col min="6" max="6" width="6.19921875" style="0" customWidth="1"/>
    <col min="7" max="7" width="3.69921875" style="0" customWidth="1"/>
    <col min="8" max="8" width="4.3984375" style="0" customWidth="1"/>
    <col min="9" max="9" width="3.69921875" style="0" customWidth="1"/>
    <col min="10" max="10" width="4.3984375" style="0" customWidth="1"/>
    <col min="11" max="12" width="6.19921875" style="0" customWidth="1"/>
    <col min="13" max="13" width="3.69921875" style="0" customWidth="1"/>
    <col min="14" max="14" width="10" style="0" customWidth="1"/>
    <col min="15" max="15" width="9.8984375" style="0" customWidth="1"/>
    <col min="16" max="16" width="4.3984375" style="0" customWidth="1"/>
    <col min="17" max="17" width="3.69921875" style="0" customWidth="1"/>
    <col min="18" max="18" width="4.3984375" style="0" customWidth="1"/>
    <col min="19" max="19" width="6.19921875" style="0" customWidth="1"/>
    <col min="20" max="21" width="13.3984375" style="0" customWidth="1"/>
    <col min="22" max="22" width="13.69921875" style="0" customWidth="1"/>
    <col min="23" max="23" width="13.5" style="0" customWidth="1"/>
    <col min="24" max="25" width="6.19921875" style="0" customWidth="1"/>
    <col min="26" max="26" width="3.69921875" style="0" customWidth="1"/>
    <col min="27" max="27" width="4.3984375" style="0" customWidth="1"/>
    <col min="28" max="29" width="6.19921875" style="0" customWidth="1"/>
    <col min="30" max="30" width="3.69921875" style="0" customWidth="1"/>
    <col min="31" max="31" width="4.3984375" style="0" customWidth="1"/>
    <col min="32" max="32" width="6.19921875" style="0" customWidth="1"/>
    <col min="33" max="33" width="6.8984375" style="0" customWidth="1"/>
    <col min="34" max="34" width="7.09765625" style="0" customWidth="1"/>
    <col min="35" max="35" width="10.59765625" style="0" customWidth="1"/>
    <col min="42" max="42" width="12.5" style="0" customWidth="1"/>
    <col min="43" max="43" width="13.09765625" style="0" customWidth="1"/>
    <col min="44" max="44" width="10.19921875" style="0" customWidth="1"/>
    <col min="45" max="45" width="10.5" style="0" customWidth="1"/>
  </cols>
  <sheetData>
    <row r="1" spans="1:49" ht="20.25" customHeight="1">
      <c r="A1" s="242" t="s">
        <v>320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I1" s="242" t="s">
        <v>275</v>
      </c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</row>
    <row r="2" spans="1:49" ht="20.25" customHeight="1" thickBot="1">
      <c r="A2" s="173"/>
      <c r="B2" s="82"/>
      <c r="C2" s="82"/>
      <c r="D2" s="31"/>
      <c r="E2" s="82"/>
      <c r="F2" s="82"/>
      <c r="G2" s="31"/>
      <c r="H2" s="82"/>
      <c r="I2" s="31"/>
      <c r="J2" s="82"/>
      <c r="K2" s="82"/>
      <c r="L2" s="82"/>
      <c r="M2" s="31"/>
      <c r="N2" s="82"/>
      <c r="O2" s="82"/>
      <c r="P2" s="82"/>
      <c r="Q2" s="31"/>
      <c r="R2" s="82"/>
      <c r="S2" s="82"/>
      <c r="T2" s="82"/>
      <c r="U2" s="82"/>
      <c r="V2" s="82"/>
      <c r="W2" s="82"/>
      <c r="X2" s="82"/>
      <c r="Y2" s="82"/>
      <c r="Z2" s="31"/>
      <c r="AA2" s="82"/>
      <c r="AB2" s="82"/>
      <c r="AC2" s="82"/>
      <c r="AD2" s="31"/>
      <c r="AE2" s="82"/>
      <c r="AF2" s="82"/>
      <c r="AI2" s="267" t="s">
        <v>274</v>
      </c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</row>
    <row r="3" spans="1:49" ht="20.25" customHeight="1" thickBot="1">
      <c r="A3" s="172"/>
      <c r="B3" s="171"/>
      <c r="C3" s="170"/>
      <c r="D3" s="355" t="s">
        <v>227</v>
      </c>
      <c r="E3" s="358"/>
      <c r="F3" s="353" t="s">
        <v>226</v>
      </c>
      <c r="G3" s="355" t="s">
        <v>225</v>
      </c>
      <c r="H3" s="358"/>
      <c r="I3" s="355" t="s">
        <v>224</v>
      </c>
      <c r="J3" s="358"/>
      <c r="K3" s="353" t="s">
        <v>223</v>
      </c>
      <c r="L3" s="353" t="s">
        <v>222</v>
      </c>
      <c r="M3" s="355" t="s">
        <v>221</v>
      </c>
      <c r="N3" s="358"/>
      <c r="O3" s="355" t="s">
        <v>220</v>
      </c>
      <c r="P3" s="358"/>
      <c r="Q3" s="355" t="s">
        <v>219</v>
      </c>
      <c r="R3" s="358"/>
      <c r="S3" s="350" t="s">
        <v>232</v>
      </c>
      <c r="T3" s="354" t="s">
        <v>218</v>
      </c>
      <c r="U3" s="353" t="s">
        <v>217</v>
      </c>
      <c r="V3" s="353" t="s">
        <v>216</v>
      </c>
      <c r="W3" s="353" t="s">
        <v>215</v>
      </c>
      <c r="X3" s="350" t="s">
        <v>233</v>
      </c>
      <c r="Y3" s="353" t="s">
        <v>214</v>
      </c>
      <c r="Z3" s="355" t="s">
        <v>213</v>
      </c>
      <c r="AA3" s="358"/>
      <c r="AB3" s="353" t="s">
        <v>212</v>
      </c>
      <c r="AC3" s="353" t="s">
        <v>211</v>
      </c>
      <c r="AD3" s="355" t="s">
        <v>210</v>
      </c>
      <c r="AE3" s="358"/>
      <c r="AF3" s="355" t="s">
        <v>209</v>
      </c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1" t="s">
        <v>273</v>
      </c>
    </row>
    <row r="4" spans="1:49" ht="20.25" customHeight="1">
      <c r="A4" s="56"/>
      <c r="B4" s="56"/>
      <c r="C4" s="176" t="s">
        <v>234</v>
      </c>
      <c r="D4" s="359"/>
      <c r="E4" s="360"/>
      <c r="F4" s="351"/>
      <c r="G4" s="359"/>
      <c r="H4" s="360"/>
      <c r="I4" s="359"/>
      <c r="J4" s="360"/>
      <c r="K4" s="351"/>
      <c r="L4" s="351"/>
      <c r="M4" s="359"/>
      <c r="N4" s="360"/>
      <c r="O4" s="359"/>
      <c r="P4" s="360"/>
      <c r="Q4" s="359"/>
      <c r="R4" s="360"/>
      <c r="S4" s="351"/>
      <c r="T4" s="351"/>
      <c r="U4" s="351"/>
      <c r="V4" s="351"/>
      <c r="W4" s="351"/>
      <c r="X4" s="351"/>
      <c r="Y4" s="351"/>
      <c r="Z4" s="359"/>
      <c r="AA4" s="360"/>
      <c r="AB4" s="351"/>
      <c r="AC4" s="351"/>
      <c r="AD4" s="359"/>
      <c r="AE4" s="360"/>
      <c r="AF4" s="356"/>
      <c r="AI4" s="277" t="s">
        <v>255</v>
      </c>
      <c r="AJ4" s="239" t="s">
        <v>272</v>
      </c>
      <c r="AK4" s="239"/>
      <c r="AL4" s="239"/>
      <c r="AM4" s="239"/>
      <c r="AN4" s="239"/>
      <c r="AO4" s="240"/>
      <c r="AP4" s="336" t="s">
        <v>271</v>
      </c>
      <c r="AQ4" s="337"/>
      <c r="AR4" s="337"/>
      <c r="AS4" s="338"/>
      <c r="AT4" s="270" t="s">
        <v>270</v>
      </c>
      <c r="AU4" s="334"/>
      <c r="AV4" s="335"/>
      <c r="AW4" s="323" t="s">
        <v>269</v>
      </c>
    </row>
    <row r="5" spans="1:49" ht="20.25" customHeight="1">
      <c r="A5" s="56"/>
      <c r="B5" s="56"/>
      <c r="C5" s="53"/>
      <c r="D5" s="359"/>
      <c r="E5" s="360"/>
      <c r="F5" s="351"/>
      <c r="G5" s="359"/>
      <c r="H5" s="360"/>
      <c r="I5" s="359"/>
      <c r="J5" s="360"/>
      <c r="K5" s="351"/>
      <c r="L5" s="351"/>
      <c r="M5" s="359"/>
      <c r="N5" s="360"/>
      <c r="O5" s="359"/>
      <c r="P5" s="360"/>
      <c r="Q5" s="359"/>
      <c r="R5" s="360"/>
      <c r="S5" s="351"/>
      <c r="T5" s="351"/>
      <c r="U5" s="351"/>
      <c r="V5" s="351"/>
      <c r="W5" s="351"/>
      <c r="X5" s="351"/>
      <c r="Y5" s="351"/>
      <c r="Z5" s="359"/>
      <c r="AA5" s="360"/>
      <c r="AB5" s="351"/>
      <c r="AC5" s="351"/>
      <c r="AD5" s="359"/>
      <c r="AE5" s="360"/>
      <c r="AF5" s="356"/>
      <c r="AI5" s="327"/>
      <c r="AJ5" s="68" t="s">
        <v>268</v>
      </c>
      <c r="AK5" s="68" t="s">
        <v>266</v>
      </c>
      <c r="AL5" s="68" t="s">
        <v>265</v>
      </c>
      <c r="AM5" s="68" t="s">
        <v>264</v>
      </c>
      <c r="AN5" s="68" t="s">
        <v>263</v>
      </c>
      <c r="AO5" s="68" t="s">
        <v>111</v>
      </c>
      <c r="AP5" s="199" t="s">
        <v>262</v>
      </c>
      <c r="AQ5" s="198" t="s">
        <v>261</v>
      </c>
      <c r="AR5" s="88" t="s">
        <v>260</v>
      </c>
      <c r="AS5" s="88" t="s">
        <v>259</v>
      </c>
      <c r="AT5" s="88" t="s">
        <v>258</v>
      </c>
      <c r="AU5" s="88" t="s">
        <v>257</v>
      </c>
      <c r="AV5" s="88" t="s">
        <v>256</v>
      </c>
      <c r="AW5" s="272"/>
    </row>
    <row r="6" spans="1:49" ht="20.25" customHeight="1">
      <c r="A6" s="56"/>
      <c r="B6" s="56"/>
      <c r="C6" s="53"/>
      <c r="D6" s="359"/>
      <c r="E6" s="360"/>
      <c r="F6" s="351"/>
      <c r="G6" s="359"/>
      <c r="H6" s="360"/>
      <c r="I6" s="359"/>
      <c r="J6" s="360"/>
      <c r="K6" s="351"/>
      <c r="L6" s="351"/>
      <c r="M6" s="359"/>
      <c r="N6" s="360"/>
      <c r="O6" s="359"/>
      <c r="P6" s="360"/>
      <c r="Q6" s="359"/>
      <c r="R6" s="360"/>
      <c r="S6" s="351"/>
      <c r="T6" s="351"/>
      <c r="U6" s="351"/>
      <c r="V6" s="351"/>
      <c r="W6" s="351"/>
      <c r="X6" s="351"/>
      <c r="Y6" s="351"/>
      <c r="Z6" s="359"/>
      <c r="AA6" s="360"/>
      <c r="AB6" s="351"/>
      <c r="AC6" s="351"/>
      <c r="AD6" s="359"/>
      <c r="AE6" s="360"/>
      <c r="AF6" s="356"/>
      <c r="AI6" s="188" t="s">
        <v>239</v>
      </c>
      <c r="AJ6" s="197">
        <f>SUM(AK6:AO6)</f>
        <v>365</v>
      </c>
      <c r="AK6" s="42">
        <v>228</v>
      </c>
      <c r="AL6" s="42">
        <v>34</v>
      </c>
      <c r="AM6" s="42">
        <v>43</v>
      </c>
      <c r="AN6" s="147">
        <v>2</v>
      </c>
      <c r="AO6" s="42">
        <v>58</v>
      </c>
      <c r="AP6" s="147">
        <v>100</v>
      </c>
      <c r="AQ6" s="42">
        <v>136</v>
      </c>
      <c r="AR6" s="42">
        <v>31</v>
      </c>
      <c r="AS6" s="42">
        <v>61</v>
      </c>
      <c r="AT6" s="42">
        <v>183</v>
      </c>
      <c r="AU6" s="42">
        <v>23</v>
      </c>
      <c r="AV6" s="42">
        <v>44</v>
      </c>
      <c r="AW6" s="42">
        <v>692</v>
      </c>
    </row>
    <row r="7" spans="1:49" ht="20.25" customHeight="1">
      <c r="A7" s="56"/>
      <c r="B7" s="56"/>
      <c r="C7" s="53"/>
      <c r="D7" s="359"/>
      <c r="E7" s="360"/>
      <c r="F7" s="351"/>
      <c r="G7" s="359"/>
      <c r="H7" s="360"/>
      <c r="I7" s="359"/>
      <c r="J7" s="360"/>
      <c r="K7" s="351"/>
      <c r="L7" s="351"/>
      <c r="M7" s="359"/>
      <c r="N7" s="360"/>
      <c r="O7" s="359"/>
      <c r="P7" s="360"/>
      <c r="Q7" s="359"/>
      <c r="R7" s="360"/>
      <c r="S7" s="351"/>
      <c r="T7" s="351"/>
      <c r="U7" s="351"/>
      <c r="V7" s="351"/>
      <c r="W7" s="351"/>
      <c r="X7" s="351"/>
      <c r="Y7" s="351"/>
      <c r="Z7" s="359"/>
      <c r="AA7" s="360"/>
      <c r="AB7" s="351"/>
      <c r="AC7" s="351"/>
      <c r="AD7" s="359"/>
      <c r="AE7" s="360"/>
      <c r="AF7" s="356"/>
      <c r="AI7" s="184" t="s">
        <v>238</v>
      </c>
      <c r="AJ7" s="126">
        <f>SUM(AK7:AO7)</f>
        <v>327</v>
      </c>
      <c r="AK7" s="42">
        <v>205</v>
      </c>
      <c r="AL7" s="42">
        <v>21</v>
      </c>
      <c r="AM7" s="42">
        <v>51</v>
      </c>
      <c r="AN7" s="42">
        <v>4</v>
      </c>
      <c r="AO7" s="42">
        <v>46</v>
      </c>
      <c r="AP7" s="147">
        <v>88</v>
      </c>
      <c r="AQ7" s="42">
        <v>125</v>
      </c>
      <c r="AR7" s="42">
        <v>19</v>
      </c>
      <c r="AS7" s="42">
        <v>57</v>
      </c>
      <c r="AT7" s="42">
        <v>127</v>
      </c>
      <c r="AU7" s="42">
        <v>21</v>
      </c>
      <c r="AV7" s="42">
        <v>44</v>
      </c>
      <c r="AW7" s="42">
        <v>577</v>
      </c>
    </row>
    <row r="8" spans="1:49" ht="20.25" customHeight="1">
      <c r="A8" s="56"/>
      <c r="B8" s="56" t="s">
        <v>208</v>
      </c>
      <c r="C8" s="53"/>
      <c r="D8" s="359"/>
      <c r="E8" s="360"/>
      <c r="F8" s="351"/>
      <c r="G8" s="359"/>
      <c r="H8" s="360"/>
      <c r="I8" s="359"/>
      <c r="J8" s="360"/>
      <c r="K8" s="351"/>
      <c r="L8" s="351"/>
      <c r="M8" s="359"/>
      <c r="N8" s="360"/>
      <c r="O8" s="359"/>
      <c r="P8" s="360"/>
      <c r="Q8" s="359"/>
      <c r="R8" s="360"/>
      <c r="S8" s="351"/>
      <c r="T8" s="351"/>
      <c r="U8" s="351"/>
      <c r="V8" s="351"/>
      <c r="W8" s="351"/>
      <c r="X8" s="351"/>
      <c r="Y8" s="351"/>
      <c r="Z8" s="359"/>
      <c r="AA8" s="360"/>
      <c r="AB8" s="351"/>
      <c r="AC8" s="351"/>
      <c r="AD8" s="359"/>
      <c r="AE8" s="360"/>
      <c r="AF8" s="356"/>
      <c r="AI8" s="184" t="s">
        <v>237</v>
      </c>
      <c r="AJ8" s="126">
        <f>SUM(AK8:AO8)</f>
        <v>379</v>
      </c>
      <c r="AK8" s="42">
        <v>226</v>
      </c>
      <c r="AL8" s="42">
        <v>24</v>
      </c>
      <c r="AM8" s="42">
        <v>69</v>
      </c>
      <c r="AN8" s="42">
        <v>1</v>
      </c>
      <c r="AO8" s="42">
        <v>59</v>
      </c>
      <c r="AP8" s="42">
        <v>105</v>
      </c>
      <c r="AQ8" s="42">
        <v>106</v>
      </c>
      <c r="AR8" s="42">
        <v>23</v>
      </c>
      <c r="AS8" s="42">
        <v>62</v>
      </c>
      <c r="AT8" s="42">
        <v>148</v>
      </c>
      <c r="AU8" s="42">
        <v>18</v>
      </c>
      <c r="AV8" s="42">
        <v>41</v>
      </c>
      <c r="AW8" s="42">
        <v>666</v>
      </c>
    </row>
    <row r="9" spans="1:49" ht="20.25" customHeight="1">
      <c r="A9" s="48"/>
      <c r="B9" s="48"/>
      <c r="C9" s="47"/>
      <c r="D9" s="361"/>
      <c r="E9" s="362"/>
      <c r="F9" s="352"/>
      <c r="G9" s="361"/>
      <c r="H9" s="362"/>
      <c r="I9" s="361"/>
      <c r="J9" s="362"/>
      <c r="K9" s="352"/>
      <c r="L9" s="352"/>
      <c r="M9" s="361"/>
      <c r="N9" s="362"/>
      <c r="O9" s="361"/>
      <c r="P9" s="362"/>
      <c r="Q9" s="361"/>
      <c r="R9" s="362"/>
      <c r="S9" s="352"/>
      <c r="T9" s="352"/>
      <c r="U9" s="352"/>
      <c r="V9" s="352"/>
      <c r="W9" s="352"/>
      <c r="X9" s="352"/>
      <c r="Y9" s="352"/>
      <c r="Z9" s="361"/>
      <c r="AA9" s="362"/>
      <c r="AB9" s="352"/>
      <c r="AC9" s="352"/>
      <c r="AD9" s="361"/>
      <c r="AE9" s="362"/>
      <c r="AF9" s="357"/>
      <c r="AI9" s="184" t="s">
        <v>236</v>
      </c>
      <c r="AJ9" s="126">
        <f>SUM(AK9:AO9)</f>
        <v>424</v>
      </c>
      <c r="AK9" s="120">
        <v>217</v>
      </c>
      <c r="AL9" s="120">
        <v>33</v>
      </c>
      <c r="AM9" s="120">
        <v>68</v>
      </c>
      <c r="AN9" s="120">
        <v>1</v>
      </c>
      <c r="AO9" s="120">
        <v>105</v>
      </c>
      <c r="AP9" s="42">
        <v>105</v>
      </c>
      <c r="AQ9" s="120">
        <v>112</v>
      </c>
      <c r="AR9" s="120">
        <v>19</v>
      </c>
      <c r="AS9" s="120">
        <v>46</v>
      </c>
      <c r="AT9" s="120">
        <v>128</v>
      </c>
      <c r="AU9" s="120">
        <v>15</v>
      </c>
      <c r="AV9" s="120">
        <v>22</v>
      </c>
      <c r="AW9" s="120">
        <v>571</v>
      </c>
    </row>
    <row r="10" spans="1:49" ht="20.25" customHeight="1">
      <c r="A10" s="302" t="s">
        <v>207</v>
      </c>
      <c r="B10" s="302"/>
      <c r="C10" s="312"/>
      <c r="D10" s="169" t="s">
        <v>206</v>
      </c>
      <c r="E10" s="168">
        <f>SUM(E12,E31:E33,E38,E44,E48:E62)</f>
        <v>1346</v>
      </c>
      <c r="F10" s="168">
        <f>SUM(F12,F31:F33,F38,F44,F48:F62)</f>
        <v>3</v>
      </c>
      <c r="G10" s="6" t="s">
        <v>163</v>
      </c>
      <c r="H10" s="168">
        <f>SUM(H12,H31:H33,H38,H44,H48:H62)</f>
        <v>45</v>
      </c>
      <c r="I10" s="6" t="s">
        <v>163</v>
      </c>
      <c r="J10" s="168">
        <f>SUM(J12,J31:J33,J38,J44,J48:J62)</f>
        <v>29</v>
      </c>
      <c r="K10" s="168">
        <f>SUM(K12,K31:K33,K38,K44,K48:K62)</f>
        <v>69</v>
      </c>
      <c r="L10" s="168">
        <f>SUM(L12,L31:L33,L38,L44,L48:L62)</f>
        <v>85</v>
      </c>
      <c r="M10" s="6" t="s">
        <v>164</v>
      </c>
      <c r="N10" s="168">
        <f>SUM(N12,N31:N33,N38,N44,N48:N62)</f>
        <v>26</v>
      </c>
      <c r="O10" s="6" t="s">
        <v>171</v>
      </c>
      <c r="P10" s="168">
        <f>SUM(P12,P31:P33,P38,P44,P48:P62)</f>
        <v>131</v>
      </c>
      <c r="Q10" s="6" t="s">
        <v>163</v>
      </c>
      <c r="R10" s="168">
        <f aca="true" t="shared" si="0" ref="R10:Y10">SUM(R12,R31:R33,R38,R44,R48:R62)</f>
        <v>62</v>
      </c>
      <c r="S10" s="168">
        <f t="shared" si="0"/>
        <v>2</v>
      </c>
      <c r="T10" s="168">
        <f t="shared" si="0"/>
        <v>1</v>
      </c>
      <c r="U10" s="168">
        <f t="shared" si="0"/>
        <v>5</v>
      </c>
      <c r="V10" s="168">
        <f t="shared" si="0"/>
        <v>71</v>
      </c>
      <c r="W10" s="168">
        <f t="shared" si="0"/>
        <v>125</v>
      </c>
      <c r="X10" s="168">
        <f t="shared" si="0"/>
        <v>7</v>
      </c>
      <c r="Y10" s="168">
        <f t="shared" si="0"/>
        <v>345</v>
      </c>
      <c r="Z10" s="6" t="s">
        <v>171</v>
      </c>
      <c r="AA10" s="168">
        <f>SUM(AA12,AA31:AA33,AA38,AA44,AA48:AA62)</f>
        <v>13</v>
      </c>
      <c r="AB10" s="168">
        <f>SUM(AB12,AB31:AB33,AB38,AB44,AB48:AB62)</f>
        <v>90</v>
      </c>
      <c r="AC10" s="168">
        <f>SUM(AC12,AC31:AC33,AC38,AC44,AC48:AC62)</f>
        <v>42</v>
      </c>
      <c r="AD10" s="6" t="s">
        <v>163</v>
      </c>
      <c r="AE10" s="168">
        <f>SUM(AE12,AE31:AE33,AE38,AE44,AE48:AE62)</f>
        <v>118</v>
      </c>
      <c r="AF10" s="168">
        <f>SUM(AF12,AF31:AF33,AF38,AF44,AF48:AF62)</f>
        <v>77</v>
      </c>
      <c r="AI10" s="182" t="s">
        <v>235</v>
      </c>
      <c r="AJ10" s="196">
        <f>SUM(AK10:AO10)</f>
        <v>414</v>
      </c>
      <c r="AK10" s="195">
        <v>228</v>
      </c>
      <c r="AL10" s="179">
        <v>57</v>
      </c>
      <c r="AM10" s="179">
        <v>48</v>
      </c>
      <c r="AN10" s="179">
        <v>2</v>
      </c>
      <c r="AO10" s="179">
        <v>79</v>
      </c>
      <c r="AP10" s="194">
        <v>100</v>
      </c>
      <c r="AQ10" s="179">
        <v>103</v>
      </c>
      <c r="AR10" s="179">
        <v>16</v>
      </c>
      <c r="AS10" s="179">
        <v>77</v>
      </c>
      <c r="AT10" s="179">
        <v>121</v>
      </c>
      <c r="AU10" s="179">
        <v>15</v>
      </c>
      <c r="AV10" s="179">
        <v>48</v>
      </c>
      <c r="AW10" s="179">
        <v>547</v>
      </c>
    </row>
    <row r="11" spans="1:49" ht="20.25" customHeight="1">
      <c r="A11" s="167"/>
      <c r="B11" s="167"/>
      <c r="C11" s="166"/>
      <c r="D11" s="165"/>
      <c r="E11" s="159"/>
      <c r="F11" s="159"/>
      <c r="G11" s="19"/>
      <c r="H11" s="159"/>
      <c r="I11" s="19"/>
      <c r="J11" s="159"/>
      <c r="K11" s="159"/>
      <c r="L11" s="159"/>
      <c r="M11" s="19"/>
      <c r="N11" s="159"/>
      <c r="O11" s="159"/>
      <c r="P11" s="159"/>
      <c r="Q11" s="19"/>
      <c r="R11" s="159"/>
      <c r="S11" s="159"/>
      <c r="T11" s="159"/>
      <c r="U11" s="159"/>
      <c r="V11" s="159"/>
      <c r="W11" s="159"/>
      <c r="X11" s="159"/>
      <c r="Y11" s="159"/>
      <c r="Z11" s="19"/>
      <c r="AA11" s="159"/>
      <c r="AB11" s="159"/>
      <c r="AC11" s="159"/>
      <c r="AD11" s="19"/>
      <c r="AE11" s="159"/>
      <c r="AF11" s="159"/>
      <c r="AI11" s="193"/>
      <c r="AJ11" s="191"/>
      <c r="AK11" s="191"/>
      <c r="AL11" s="191"/>
      <c r="AM11" s="191"/>
      <c r="AN11" s="191"/>
      <c r="AO11" s="191"/>
      <c r="AP11" s="192"/>
      <c r="AQ11" s="191"/>
      <c r="AR11" s="191"/>
      <c r="AS11" s="191"/>
      <c r="AT11" s="191"/>
      <c r="AU11" s="191"/>
      <c r="AV11" s="191"/>
      <c r="AW11" s="191"/>
    </row>
    <row r="12" spans="1:49" ht="20.25" customHeight="1" thickBot="1">
      <c r="A12" s="56"/>
      <c r="B12" s="236" t="s">
        <v>205</v>
      </c>
      <c r="C12" s="346"/>
      <c r="D12" s="175" t="s">
        <v>231</v>
      </c>
      <c r="E12" s="159">
        <f>SUM(E13:E29)</f>
        <v>425</v>
      </c>
      <c r="F12" s="159">
        <f>SUM(F13:F29)</f>
        <v>3</v>
      </c>
      <c r="G12" s="19" t="s">
        <v>163</v>
      </c>
      <c r="H12" s="159">
        <f>SUM(H13:H29)</f>
        <v>22</v>
      </c>
      <c r="I12" s="19"/>
      <c r="J12" s="159">
        <f>SUM(J13:J29)</f>
        <v>3</v>
      </c>
      <c r="K12" s="159">
        <f>SUM(K13:K29)</f>
        <v>61</v>
      </c>
      <c r="L12" s="159">
        <f>SUM(L13:L29)</f>
        <v>58</v>
      </c>
      <c r="M12" s="19"/>
      <c r="N12" s="159">
        <f>SUM(N13:N29)</f>
        <v>10</v>
      </c>
      <c r="O12" s="19"/>
      <c r="P12" s="159">
        <f>SUM(P13:P29)</f>
        <v>25</v>
      </c>
      <c r="Q12" s="19"/>
      <c r="R12" s="159">
        <f aca="true" t="shared" si="1" ref="R12:Y12">SUM(R13:R29)</f>
        <v>12</v>
      </c>
      <c r="S12" s="159">
        <f t="shared" si="1"/>
        <v>2</v>
      </c>
      <c r="T12" s="159">
        <f t="shared" si="1"/>
        <v>1</v>
      </c>
      <c r="U12" s="159">
        <f t="shared" si="1"/>
        <v>2</v>
      </c>
      <c r="V12" s="159">
        <f t="shared" si="1"/>
        <v>24</v>
      </c>
      <c r="W12" s="159">
        <f t="shared" si="1"/>
        <v>35</v>
      </c>
      <c r="X12" s="159">
        <f t="shared" si="1"/>
        <v>2</v>
      </c>
      <c r="Y12" s="159">
        <f t="shared" si="1"/>
        <v>79</v>
      </c>
      <c r="Z12" s="19" t="s">
        <v>163</v>
      </c>
      <c r="AA12" s="159">
        <f>SUM(AA13:AA29)</f>
        <v>7</v>
      </c>
      <c r="AB12" s="159">
        <f>SUM(AB13:AB29)</f>
        <v>38</v>
      </c>
      <c r="AC12" s="159">
        <f>SUM(AC13:AC29)</f>
        <v>13</v>
      </c>
      <c r="AD12" s="19"/>
      <c r="AE12" s="159">
        <f>SUM(AE13:AE29)</f>
        <v>10</v>
      </c>
      <c r="AF12" s="159">
        <f>SUM(AF13:AF29)</f>
        <v>18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</row>
    <row r="13" spans="1:49" ht="20.25" customHeight="1">
      <c r="A13" s="56"/>
      <c r="B13" s="56"/>
      <c r="C13" s="41" t="s">
        <v>204</v>
      </c>
      <c r="D13" s="156"/>
      <c r="E13" s="19">
        <v>74</v>
      </c>
      <c r="F13" s="19">
        <v>1</v>
      </c>
      <c r="G13" s="19"/>
      <c r="H13" s="19" t="s">
        <v>150</v>
      </c>
      <c r="I13" s="19"/>
      <c r="J13" s="19" t="s">
        <v>150</v>
      </c>
      <c r="K13" s="19" t="s">
        <v>150</v>
      </c>
      <c r="L13" s="19">
        <v>17</v>
      </c>
      <c r="M13" s="19"/>
      <c r="N13" s="19">
        <v>1</v>
      </c>
      <c r="O13" s="19"/>
      <c r="P13" s="159">
        <v>5</v>
      </c>
      <c r="Q13" s="19"/>
      <c r="R13" s="19">
        <v>1</v>
      </c>
      <c r="S13" s="19">
        <v>1</v>
      </c>
      <c r="T13" s="19" t="s">
        <v>150</v>
      </c>
      <c r="U13" s="19">
        <v>1</v>
      </c>
      <c r="V13" s="159">
        <v>12</v>
      </c>
      <c r="W13" s="159">
        <v>3</v>
      </c>
      <c r="X13" s="19">
        <v>2</v>
      </c>
      <c r="Y13" s="159">
        <v>20</v>
      </c>
      <c r="Z13" s="19"/>
      <c r="AA13" s="19">
        <v>1</v>
      </c>
      <c r="AB13" s="19" t="s">
        <v>150</v>
      </c>
      <c r="AC13" s="19">
        <v>3</v>
      </c>
      <c r="AD13" s="19"/>
      <c r="AE13" s="19">
        <v>4</v>
      </c>
      <c r="AF13" s="159">
        <v>2</v>
      </c>
      <c r="AI13" s="277" t="s">
        <v>255</v>
      </c>
      <c r="AJ13" s="265" t="s">
        <v>253</v>
      </c>
      <c r="AK13" s="265"/>
      <c r="AL13" s="277"/>
      <c r="AM13" s="260" t="s">
        <v>252</v>
      </c>
      <c r="AN13" s="265"/>
      <c r="AO13" s="277"/>
      <c r="AP13" s="343" t="s">
        <v>277</v>
      </c>
      <c r="AQ13" s="265"/>
      <c r="AR13" s="265"/>
      <c r="AS13" s="277"/>
      <c r="AT13" s="287" t="s">
        <v>251</v>
      </c>
      <c r="AU13" s="287" t="s">
        <v>250</v>
      </c>
      <c r="AV13" s="287" t="s">
        <v>249</v>
      </c>
      <c r="AW13" s="323" t="s">
        <v>248</v>
      </c>
    </row>
    <row r="14" spans="1:49" ht="20.25" customHeight="1">
      <c r="A14" s="56"/>
      <c r="B14" s="56"/>
      <c r="C14" s="41" t="s">
        <v>203</v>
      </c>
      <c r="D14" s="156"/>
      <c r="E14" s="159">
        <v>29</v>
      </c>
      <c r="F14" s="19">
        <v>1</v>
      </c>
      <c r="G14" s="19"/>
      <c r="H14" s="19" t="s">
        <v>150</v>
      </c>
      <c r="I14" s="19"/>
      <c r="J14" s="19" t="s">
        <v>150</v>
      </c>
      <c r="K14" s="19" t="s">
        <v>150</v>
      </c>
      <c r="L14" s="19">
        <v>11</v>
      </c>
      <c r="M14" s="19"/>
      <c r="N14" s="19" t="s">
        <v>150</v>
      </c>
      <c r="O14" s="19"/>
      <c r="P14" s="19" t="s">
        <v>150</v>
      </c>
      <c r="Q14" s="19"/>
      <c r="R14" s="19" t="s">
        <v>150</v>
      </c>
      <c r="S14" s="19" t="s">
        <v>150</v>
      </c>
      <c r="T14" s="19" t="s">
        <v>150</v>
      </c>
      <c r="U14" s="19" t="s">
        <v>150</v>
      </c>
      <c r="V14" s="159">
        <v>1</v>
      </c>
      <c r="W14" s="159">
        <v>5</v>
      </c>
      <c r="X14" s="19" t="s">
        <v>150</v>
      </c>
      <c r="Y14" s="159">
        <v>7</v>
      </c>
      <c r="Z14" s="19"/>
      <c r="AA14" s="19" t="s">
        <v>150</v>
      </c>
      <c r="AB14" s="19" t="s">
        <v>150</v>
      </c>
      <c r="AC14" s="19">
        <v>2</v>
      </c>
      <c r="AD14" s="19"/>
      <c r="AE14" s="19">
        <v>1</v>
      </c>
      <c r="AF14" s="19">
        <v>1</v>
      </c>
      <c r="AI14" s="340"/>
      <c r="AJ14" s="281"/>
      <c r="AK14" s="281"/>
      <c r="AL14" s="325"/>
      <c r="AM14" s="280"/>
      <c r="AN14" s="281"/>
      <c r="AO14" s="325"/>
      <c r="AP14" s="280"/>
      <c r="AQ14" s="281"/>
      <c r="AR14" s="281"/>
      <c r="AS14" s="325"/>
      <c r="AT14" s="341"/>
      <c r="AU14" s="341"/>
      <c r="AV14" s="341"/>
      <c r="AW14" s="339"/>
    </row>
    <row r="15" spans="1:49" ht="20.25" customHeight="1">
      <c r="A15" s="56"/>
      <c r="B15" s="56"/>
      <c r="C15" s="174" t="s">
        <v>228</v>
      </c>
      <c r="D15" s="164"/>
      <c r="E15" s="159">
        <v>8</v>
      </c>
      <c r="F15" s="19" t="s">
        <v>150</v>
      </c>
      <c r="G15" s="19"/>
      <c r="H15" s="19" t="s">
        <v>150</v>
      </c>
      <c r="I15" s="19"/>
      <c r="J15" s="19" t="s">
        <v>150</v>
      </c>
      <c r="K15" s="19">
        <v>1</v>
      </c>
      <c r="L15" s="19">
        <v>1</v>
      </c>
      <c r="M15" s="19"/>
      <c r="N15" s="19" t="s">
        <v>150</v>
      </c>
      <c r="O15" s="19"/>
      <c r="P15" s="19" t="s">
        <v>150</v>
      </c>
      <c r="Q15" s="19"/>
      <c r="R15" s="19" t="s">
        <v>150</v>
      </c>
      <c r="S15" s="19" t="s">
        <v>150</v>
      </c>
      <c r="T15" s="19" t="s">
        <v>150</v>
      </c>
      <c r="U15" s="19" t="s">
        <v>150</v>
      </c>
      <c r="V15" s="19" t="s">
        <v>150</v>
      </c>
      <c r="W15" s="19">
        <v>1</v>
      </c>
      <c r="X15" s="19" t="s">
        <v>150</v>
      </c>
      <c r="Y15" s="159">
        <v>4</v>
      </c>
      <c r="Z15" s="19"/>
      <c r="AA15" s="19" t="s">
        <v>150</v>
      </c>
      <c r="AB15" s="19" t="s">
        <v>150</v>
      </c>
      <c r="AC15" s="19" t="s">
        <v>150</v>
      </c>
      <c r="AD15" s="19"/>
      <c r="AE15" s="19">
        <v>1</v>
      </c>
      <c r="AF15" s="19" t="s">
        <v>150</v>
      </c>
      <c r="AI15" s="340"/>
      <c r="AJ15" s="255" t="s">
        <v>247</v>
      </c>
      <c r="AK15" s="258" t="s">
        <v>246</v>
      </c>
      <c r="AL15" s="258" t="s">
        <v>245</v>
      </c>
      <c r="AM15" s="258" t="s">
        <v>247</v>
      </c>
      <c r="AN15" s="258" t="s">
        <v>246</v>
      </c>
      <c r="AO15" s="258" t="s">
        <v>245</v>
      </c>
      <c r="AP15" s="344" t="s">
        <v>267</v>
      </c>
      <c r="AQ15" s="344" t="s">
        <v>276</v>
      </c>
      <c r="AR15" s="253" t="s">
        <v>244</v>
      </c>
      <c r="AS15" s="253" t="s">
        <v>111</v>
      </c>
      <c r="AT15" s="341"/>
      <c r="AU15" s="341"/>
      <c r="AV15" s="341"/>
      <c r="AW15" s="339"/>
    </row>
    <row r="16" spans="1:49" ht="20.25" customHeight="1">
      <c r="A16" s="56"/>
      <c r="B16" s="56"/>
      <c r="C16" s="41" t="s">
        <v>202</v>
      </c>
      <c r="D16" s="175" t="s">
        <v>230</v>
      </c>
      <c r="E16" s="159">
        <v>32</v>
      </c>
      <c r="F16" s="19">
        <v>1</v>
      </c>
      <c r="G16" s="19" t="s">
        <v>163</v>
      </c>
      <c r="H16" s="159">
        <v>9</v>
      </c>
      <c r="I16" s="19"/>
      <c r="J16" s="19" t="s">
        <v>150</v>
      </c>
      <c r="K16" s="19" t="s">
        <v>150</v>
      </c>
      <c r="L16" s="19">
        <v>1</v>
      </c>
      <c r="M16" s="19"/>
      <c r="N16" s="159">
        <v>1</v>
      </c>
      <c r="O16" s="159"/>
      <c r="P16" s="19">
        <v>7</v>
      </c>
      <c r="Q16" s="19"/>
      <c r="R16" s="19" t="s">
        <v>150</v>
      </c>
      <c r="S16" s="19">
        <v>1</v>
      </c>
      <c r="T16" s="19" t="s">
        <v>150</v>
      </c>
      <c r="U16" s="19" t="s">
        <v>150</v>
      </c>
      <c r="V16" s="19">
        <v>1</v>
      </c>
      <c r="W16" s="19" t="s">
        <v>150</v>
      </c>
      <c r="X16" s="19" t="s">
        <v>150</v>
      </c>
      <c r="Y16" s="159">
        <v>4</v>
      </c>
      <c r="Z16" s="19"/>
      <c r="AA16" s="19" t="s">
        <v>150</v>
      </c>
      <c r="AB16" s="159">
        <v>4</v>
      </c>
      <c r="AC16" s="19">
        <v>1</v>
      </c>
      <c r="AD16" s="19"/>
      <c r="AE16" s="19" t="s">
        <v>150</v>
      </c>
      <c r="AF16" s="159">
        <v>2</v>
      </c>
      <c r="AI16" s="325"/>
      <c r="AJ16" s="286"/>
      <c r="AK16" s="342"/>
      <c r="AL16" s="342"/>
      <c r="AM16" s="342"/>
      <c r="AN16" s="342"/>
      <c r="AO16" s="342"/>
      <c r="AP16" s="345"/>
      <c r="AQ16" s="345"/>
      <c r="AR16" s="345"/>
      <c r="AS16" s="345"/>
      <c r="AT16" s="190" t="s">
        <v>243</v>
      </c>
      <c r="AU16" s="190" t="s">
        <v>242</v>
      </c>
      <c r="AV16" s="190" t="s">
        <v>241</v>
      </c>
      <c r="AW16" s="189" t="s">
        <v>240</v>
      </c>
    </row>
    <row r="17" spans="1:49" ht="20.25" customHeight="1">
      <c r="A17" s="56"/>
      <c r="B17" s="56"/>
      <c r="C17" s="163" t="s">
        <v>201</v>
      </c>
      <c r="D17" s="162"/>
      <c r="E17" s="159">
        <v>17</v>
      </c>
      <c r="F17" s="19" t="s">
        <v>150</v>
      </c>
      <c r="G17" s="19"/>
      <c r="H17" s="159">
        <v>11</v>
      </c>
      <c r="I17" s="19"/>
      <c r="J17" s="19" t="s">
        <v>150</v>
      </c>
      <c r="K17" s="19">
        <v>2</v>
      </c>
      <c r="L17" s="19">
        <v>1</v>
      </c>
      <c r="M17" s="19"/>
      <c r="N17" s="19" t="s">
        <v>150</v>
      </c>
      <c r="O17" s="19"/>
      <c r="P17" s="19" t="s">
        <v>150</v>
      </c>
      <c r="Q17" s="19"/>
      <c r="R17" s="19" t="s">
        <v>150</v>
      </c>
      <c r="S17" s="19" t="s">
        <v>150</v>
      </c>
      <c r="T17" s="19" t="s">
        <v>150</v>
      </c>
      <c r="U17" s="19" t="s">
        <v>150</v>
      </c>
      <c r="V17" s="19" t="s">
        <v>150</v>
      </c>
      <c r="W17" s="19">
        <v>1</v>
      </c>
      <c r="X17" s="19" t="s">
        <v>150</v>
      </c>
      <c r="Y17" s="19">
        <v>2</v>
      </c>
      <c r="Z17" s="19"/>
      <c r="AA17" s="19" t="s">
        <v>150</v>
      </c>
      <c r="AB17" s="19" t="s">
        <v>150</v>
      </c>
      <c r="AC17" s="19" t="s">
        <v>150</v>
      </c>
      <c r="AD17" s="19"/>
      <c r="AE17" s="19" t="s">
        <v>150</v>
      </c>
      <c r="AF17" s="19" t="s">
        <v>150</v>
      </c>
      <c r="AI17" s="188" t="s">
        <v>239</v>
      </c>
      <c r="AJ17" s="74" t="s">
        <v>7</v>
      </c>
      <c r="AK17" s="147" t="s">
        <v>7</v>
      </c>
      <c r="AL17" s="120">
        <v>7</v>
      </c>
      <c r="AM17" s="120">
        <v>4</v>
      </c>
      <c r="AN17" s="120">
        <v>9</v>
      </c>
      <c r="AO17" s="120">
        <v>40</v>
      </c>
      <c r="AP17" s="187">
        <f>SUM(AQ17:AS17)</f>
        <v>1014315</v>
      </c>
      <c r="AQ17" s="117">
        <v>552512</v>
      </c>
      <c r="AR17" s="117">
        <v>368831</v>
      </c>
      <c r="AS17" s="117">
        <v>92972</v>
      </c>
      <c r="AT17" s="31">
        <v>2</v>
      </c>
      <c r="AU17" s="120">
        <v>48</v>
      </c>
      <c r="AV17" s="186">
        <v>592</v>
      </c>
      <c r="AW17" s="117">
        <v>15268</v>
      </c>
    </row>
    <row r="18" spans="1:49" ht="20.25" customHeight="1">
      <c r="A18" s="56"/>
      <c r="B18" s="56"/>
      <c r="C18" s="155" t="s">
        <v>200</v>
      </c>
      <c r="D18" s="154"/>
      <c r="E18" s="19">
        <v>11</v>
      </c>
      <c r="F18" s="19" t="s">
        <v>150</v>
      </c>
      <c r="G18" s="19"/>
      <c r="H18" s="19" t="s">
        <v>150</v>
      </c>
      <c r="I18" s="19"/>
      <c r="J18" s="19" t="s">
        <v>150</v>
      </c>
      <c r="K18" s="19">
        <v>1</v>
      </c>
      <c r="L18" s="19">
        <v>5</v>
      </c>
      <c r="M18" s="19"/>
      <c r="N18" s="19" t="s">
        <v>150</v>
      </c>
      <c r="O18" s="19"/>
      <c r="P18" s="19" t="s">
        <v>150</v>
      </c>
      <c r="Q18" s="19"/>
      <c r="R18" s="19" t="s">
        <v>150</v>
      </c>
      <c r="S18" s="19" t="s">
        <v>150</v>
      </c>
      <c r="T18" s="19" t="s">
        <v>150</v>
      </c>
      <c r="U18" s="19" t="s">
        <v>150</v>
      </c>
      <c r="V18" s="19" t="s">
        <v>150</v>
      </c>
      <c r="W18" s="19" t="s">
        <v>150</v>
      </c>
      <c r="X18" s="19" t="s">
        <v>150</v>
      </c>
      <c r="Y18" s="19">
        <v>1</v>
      </c>
      <c r="Z18" s="19"/>
      <c r="AA18" s="19">
        <v>1</v>
      </c>
      <c r="AB18" s="19" t="s">
        <v>150</v>
      </c>
      <c r="AC18" s="19">
        <v>1</v>
      </c>
      <c r="AD18" s="19"/>
      <c r="AE18" s="19" t="s">
        <v>150</v>
      </c>
      <c r="AF18" s="19">
        <v>2</v>
      </c>
      <c r="AI18" s="184" t="s">
        <v>238</v>
      </c>
      <c r="AJ18" s="74" t="s">
        <v>7</v>
      </c>
      <c r="AK18" s="147" t="s">
        <v>7</v>
      </c>
      <c r="AL18" s="120">
        <v>28</v>
      </c>
      <c r="AM18" s="120">
        <v>1</v>
      </c>
      <c r="AN18" s="120">
        <v>9</v>
      </c>
      <c r="AO18" s="120">
        <v>42</v>
      </c>
      <c r="AP18" s="127">
        <f>SUM(AQ18:AS18)</f>
        <v>849803</v>
      </c>
      <c r="AQ18" s="117">
        <v>542263</v>
      </c>
      <c r="AR18" s="117">
        <v>217446</v>
      </c>
      <c r="AS18" s="117">
        <v>90094</v>
      </c>
      <c r="AT18" s="120">
        <v>4</v>
      </c>
      <c r="AU18" s="120">
        <v>51</v>
      </c>
      <c r="AV18" s="185">
        <v>386</v>
      </c>
      <c r="AW18" s="117">
        <v>11927</v>
      </c>
    </row>
    <row r="19" spans="1:49" ht="20.25" customHeight="1">
      <c r="A19" s="56"/>
      <c r="B19" s="56"/>
      <c r="C19" s="41" t="s">
        <v>199</v>
      </c>
      <c r="D19" s="156"/>
      <c r="E19" s="159">
        <v>8</v>
      </c>
      <c r="F19" s="19" t="s">
        <v>150</v>
      </c>
      <c r="G19" s="19"/>
      <c r="H19" s="19" t="s">
        <v>150</v>
      </c>
      <c r="I19" s="19"/>
      <c r="J19" s="19" t="s">
        <v>150</v>
      </c>
      <c r="K19" s="19">
        <v>1</v>
      </c>
      <c r="L19" s="19">
        <v>5</v>
      </c>
      <c r="M19" s="19"/>
      <c r="N19" s="19" t="s">
        <v>150</v>
      </c>
      <c r="O19" s="19"/>
      <c r="P19" s="19" t="s">
        <v>150</v>
      </c>
      <c r="Q19" s="19"/>
      <c r="R19" s="19" t="s">
        <v>150</v>
      </c>
      <c r="S19" s="19" t="s">
        <v>150</v>
      </c>
      <c r="T19" s="19" t="s">
        <v>150</v>
      </c>
      <c r="U19" s="19" t="s">
        <v>150</v>
      </c>
      <c r="V19" s="19" t="s">
        <v>150</v>
      </c>
      <c r="W19" s="19" t="s">
        <v>150</v>
      </c>
      <c r="X19" s="19" t="s">
        <v>150</v>
      </c>
      <c r="Y19" s="19" t="s">
        <v>150</v>
      </c>
      <c r="Z19" s="19"/>
      <c r="AA19" s="19" t="s">
        <v>150</v>
      </c>
      <c r="AB19" s="19" t="s">
        <v>150</v>
      </c>
      <c r="AC19" s="19" t="s">
        <v>150</v>
      </c>
      <c r="AD19" s="19"/>
      <c r="AE19" s="19" t="s">
        <v>150</v>
      </c>
      <c r="AF19" s="19">
        <v>2</v>
      </c>
      <c r="AI19" s="184" t="s">
        <v>237</v>
      </c>
      <c r="AJ19" s="74" t="s">
        <v>7</v>
      </c>
      <c r="AK19" s="147" t="s">
        <v>7</v>
      </c>
      <c r="AL19" s="120">
        <v>17</v>
      </c>
      <c r="AM19" s="31" t="s">
        <v>7</v>
      </c>
      <c r="AN19" s="120">
        <v>3</v>
      </c>
      <c r="AO19" s="120">
        <v>49</v>
      </c>
      <c r="AP19" s="127">
        <f>SUM(AQ19:AS19)</f>
        <v>871237</v>
      </c>
      <c r="AQ19" s="117">
        <v>636335</v>
      </c>
      <c r="AR19" s="117">
        <v>215512</v>
      </c>
      <c r="AS19" s="117">
        <v>19390</v>
      </c>
      <c r="AT19" s="120">
        <v>1</v>
      </c>
      <c r="AU19" s="120">
        <v>73</v>
      </c>
      <c r="AV19" s="120">
        <v>470</v>
      </c>
      <c r="AW19" s="117">
        <v>15642</v>
      </c>
    </row>
    <row r="20" spans="1:49" ht="20.25" customHeight="1">
      <c r="A20" s="56"/>
      <c r="B20" s="56"/>
      <c r="C20" s="41" t="s">
        <v>198</v>
      </c>
      <c r="D20" s="175" t="s">
        <v>230</v>
      </c>
      <c r="E20" s="159">
        <v>15</v>
      </c>
      <c r="F20" s="19" t="s">
        <v>150</v>
      </c>
      <c r="G20" s="19"/>
      <c r="H20" s="19" t="s">
        <v>150</v>
      </c>
      <c r="I20" s="19"/>
      <c r="J20" s="19" t="s">
        <v>150</v>
      </c>
      <c r="K20" s="19">
        <v>2</v>
      </c>
      <c r="L20" s="19">
        <v>3</v>
      </c>
      <c r="M20" s="19"/>
      <c r="N20" s="19" t="s">
        <v>150</v>
      </c>
      <c r="O20" s="19"/>
      <c r="P20" s="19">
        <v>1</v>
      </c>
      <c r="Q20" s="19"/>
      <c r="R20" s="19" t="s">
        <v>150</v>
      </c>
      <c r="S20" s="19" t="s">
        <v>150</v>
      </c>
      <c r="T20" s="19">
        <v>1</v>
      </c>
      <c r="U20" s="19" t="s">
        <v>150</v>
      </c>
      <c r="V20" s="19">
        <v>1</v>
      </c>
      <c r="W20" s="19">
        <v>3</v>
      </c>
      <c r="X20" s="19" t="s">
        <v>150</v>
      </c>
      <c r="Y20" s="19">
        <v>2</v>
      </c>
      <c r="Z20" s="19" t="s">
        <v>163</v>
      </c>
      <c r="AA20" s="19">
        <v>1</v>
      </c>
      <c r="AB20" s="19">
        <v>1</v>
      </c>
      <c r="AC20" s="19" t="s">
        <v>150</v>
      </c>
      <c r="AD20" s="19"/>
      <c r="AE20" s="19" t="s">
        <v>150</v>
      </c>
      <c r="AF20" s="19" t="s">
        <v>150</v>
      </c>
      <c r="AI20" s="184" t="s">
        <v>236</v>
      </c>
      <c r="AJ20" s="74" t="s">
        <v>7</v>
      </c>
      <c r="AK20" s="147" t="s">
        <v>7</v>
      </c>
      <c r="AL20" s="120">
        <v>18</v>
      </c>
      <c r="AM20" s="31">
        <v>2</v>
      </c>
      <c r="AN20" s="120">
        <v>2</v>
      </c>
      <c r="AO20" s="120">
        <v>47</v>
      </c>
      <c r="AP20" s="127">
        <f>SUM(AQ20:AS20)</f>
        <v>898751</v>
      </c>
      <c r="AQ20" s="117">
        <v>569911</v>
      </c>
      <c r="AR20" s="117">
        <v>300846</v>
      </c>
      <c r="AS20" s="117">
        <v>27994</v>
      </c>
      <c r="AT20" s="120">
        <v>1</v>
      </c>
      <c r="AU20" s="120">
        <v>76</v>
      </c>
      <c r="AV20" s="183">
        <v>643</v>
      </c>
      <c r="AW20" s="117">
        <v>11791</v>
      </c>
    </row>
    <row r="21" spans="1:49" ht="20.25" customHeight="1">
      <c r="A21" s="56"/>
      <c r="B21" s="56"/>
      <c r="C21" s="41" t="s">
        <v>197</v>
      </c>
      <c r="D21" s="156"/>
      <c r="E21" s="159">
        <v>20</v>
      </c>
      <c r="F21" s="19" t="s">
        <v>150</v>
      </c>
      <c r="G21" s="19"/>
      <c r="H21" s="19" t="s">
        <v>150</v>
      </c>
      <c r="I21" s="19"/>
      <c r="J21" s="19">
        <v>1</v>
      </c>
      <c r="K21" s="19" t="s">
        <v>150</v>
      </c>
      <c r="L21" s="19" t="s">
        <v>150</v>
      </c>
      <c r="M21" s="19"/>
      <c r="N21" s="19">
        <v>2</v>
      </c>
      <c r="O21" s="19"/>
      <c r="P21" s="19">
        <v>6</v>
      </c>
      <c r="Q21" s="19"/>
      <c r="R21" s="19" t="s">
        <v>150</v>
      </c>
      <c r="S21" s="19" t="s">
        <v>150</v>
      </c>
      <c r="T21" s="19" t="s">
        <v>150</v>
      </c>
      <c r="U21" s="19" t="s">
        <v>150</v>
      </c>
      <c r="V21" s="19">
        <v>2</v>
      </c>
      <c r="W21" s="19">
        <v>1</v>
      </c>
      <c r="X21" s="19" t="s">
        <v>150</v>
      </c>
      <c r="Y21" s="19">
        <v>5</v>
      </c>
      <c r="Z21" s="19"/>
      <c r="AA21" s="19" t="s">
        <v>150</v>
      </c>
      <c r="AB21" s="19">
        <v>2</v>
      </c>
      <c r="AC21" s="19" t="s">
        <v>150</v>
      </c>
      <c r="AD21" s="19"/>
      <c r="AE21" s="19">
        <v>1</v>
      </c>
      <c r="AF21" s="19" t="s">
        <v>150</v>
      </c>
      <c r="AI21" s="182" t="s">
        <v>235</v>
      </c>
      <c r="AJ21" s="181" t="s">
        <v>7</v>
      </c>
      <c r="AK21" s="180" t="s">
        <v>7</v>
      </c>
      <c r="AL21" s="179">
        <v>20</v>
      </c>
      <c r="AM21" s="180">
        <v>2</v>
      </c>
      <c r="AN21" s="179">
        <v>4</v>
      </c>
      <c r="AO21" s="179">
        <v>39</v>
      </c>
      <c r="AP21" s="178">
        <f>SUM(AQ21:AS21)</f>
        <v>1669307</v>
      </c>
      <c r="AQ21" s="177">
        <v>1017746</v>
      </c>
      <c r="AR21" s="177">
        <v>496422</v>
      </c>
      <c r="AS21" s="177">
        <v>155139</v>
      </c>
      <c r="AT21" s="177">
        <v>2</v>
      </c>
      <c r="AU21" s="177">
        <v>48</v>
      </c>
      <c r="AV21" s="177">
        <v>8420</v>
      </c>
      <c r="AW21" s="177">
        <v>20177</v>
      </c>
    </row>
    <row r="22" spans="1:49" ht="20.25" customHeight="1">
      <c r="A22" s="56"/>
      <c r="B22" s="56"/>
      <c r="C22" s="41" t="s">
        <v>196</v>
      </c>
      <c r="D22" s="156"/>
      <c r="E22" s="159">
        <v>12</v>
      </c>
      <c r="F22" s="19" t="s">
        <v>150</v>
      </c>
      <c r="G22" s="19"/>
      <c r="H22" s="19" t="s">
        <v>150</v>
      </c>
      <c r="I22" s="19"/>
      <c r="J22" s="19" t="s">
        <v>150</v>
      </c>
      <c r="K22" s="19">
        <v>1</v>
      </c>
      <c r="L22" s="19" t="s">
        <v>150</v>
      </c>
      <c r="M22" s="19"/>
      <c r="N22" s="19" t="s">
        <v>150</v>
      </c>
      <c r="O22" s="19"/>
      <c r="P22" s="19">
        <v>1</v>
      </c>
      <c r="Q22" s="19"/>
      <c r="R22" s="19" t="s">
        <v>150</v>
      </c>
      <c r="S22" s="19" t="s">
        <v>150</v>
      </c>
      <c r="T22" s="19" t="s">
        <v>150</v>
      </c>
      <c r="U22" s="19" t="s">
        <v>150</v>
      </c>
      <c r="V22" s="19" t="s">
        <v>150</v>
      </c>
      <c r="W22" s="19">
        <v>2</v>
      </c>
      <c r="X22" s="19" t="s">
        <v>150</v>
      </c>
      <c r="Y22" s="19">
        <v>3</v>
      </c>
      <c r="Z22" s="19"/>
      <c r="AA22" s="19" t="s">
        <v>150</v>
      </c>
      <c r="AB22" s="19">
        <v>3</v>
      </c>
      <c r="AC22" s="19">
        <v>1</v>
      </c>
      <c r="AD22" s="19"/>
      <c r="AE22" s="19" t="s">
        <v>150</v>
      </c>
      <c r="AF22" s="19">
        <v>1</v>
      </c>
      <c r="AI22" s="42" t="s">
        <v>29</v>
      </c>
      <c r="AJ22" s="42"/>
      <c r="AK22" s="42"/>
      <c r="AL22" s="42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1:49" ht="20.25" customHeight="1">
      <c r="A23" s="56"/>
      <c r="B23" s="56"/>
      <c r="C23" s="41" t="s">
        <v>195</v>
      </c>
      <c r="D23" s="156"/>
      <c r="E23" s="159">
        <v>2</v>
      </c>
      <c r="F23" s="19" t="s">
        <v>150</v>
      </c>
      <c r="G23" s="19"/>
      <c r="H23" s="19" t="s">
        <v>150</v>
      </c>
      <c r="I23" s="19"/>
      <c r="J23" s="19" t="s">
        <v>150</v>
      </c>
      <c r="K23" s="19">
        <v>1</v>
      </c>
      <c r="L23" s="19" t="s">
        <v>150</v>
      </c>
      <c r="M23" s="19"/>
      <c r="N23" s="19" t="s">
        <v>150</v>
      </c>
      <c r="O23" s="19"/>
      <c r="P23" s="19" t="s">
        <v>150</v>
      </c>
      <c r="Q23" s="19"/>
      <c r="R23" s="19" t="s">
        <v>150</v>
      </c>
      <c r="S23" s="19" t="s">
        <v>150</v>
      </c>
      <c r="T23" s="19" t="s">
        <v>150</v>
      </c>
      <c r="U23" s="19" t="s">
        <v>150</v>
      </c>
      <c r="V23" s="19" t="s">
        <v>150</v>
      </c>
      <c r="W23" s="19" t="s">
        <v>150</v>
      </c>
      <c r="X23" s="19" t="s">
        <v>150</v>
      </c>
      <c r="Y23" s="19">
        <v>1</v>
      </c>
      <c r="Z23" s="19"/>
      <c r="AA23" s="19" t="s">
        <v>150</v>
      </c>
      <c r="AB23" s="19" t="s">
        <v>150</v>
      </c>
      <c r="AC23" s="19" t="s">
        <v>150</v>
      </c>
      <c r="AD23" s="19"/>
      <c r="AE23" s="19" t="s">
        <v>150</v>
      </c>
      <c r="AF23" s="19" t="s">
        <v>150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1:32" ht="20.25" customHeight="1">
      <c r="A24" s="56"/>
      <c r="B24" s="56"/>
      <c r="C24" s="41" t="s">
        <v>194</v>
      </c>
      <c r="D24" s="156"/>
      <c r="E24" s="19">
        <v>73</v>
      </c>
      <c r="F24" s="19" t="s">
        <v>150</v>
      </c>
      <c r="G24" s="19"/>
      <c r="H24" s="19" t="s">
        <v>150</v>
      </c>
      <c r="I24" s="19"/>
      <c r="J24" s="19" t="s">
        <v>150</v>
      </c>
      <c r="K24" s="19">
        <v>27</v>
      </c>
      <c r="L24" s="19">
        <v>3</v>
      </c>
      <c r="M24" s="19"/>
      <c r="N24" s="19">
        <v>3</v>
      </c>
      <c r="O24" s="19"/>
      <c r="P24" s="19">
        <v>1</v>
      </c>
      <c r="Q24" s="19"/>
      <c r="R24" s="19">
        <v>1</v>
      </c>
      <c r="S24" s="19" t="s">
        <v>150</v>
      </c>
      <c r="T24" s="19" t="s">
        <v>150</v>
      </c>
      <c r="U24" s="19" t="s">
        <v>150</v>
      </c>
      <c r="V24" s="19">
        <v>3</v>
      </c>
      <c r="W24" s="19">
        <v>9</v>
      </c>
      <c r="X24" s="19" t="s">
        <v>150</v>
      </c>
      <c r="Y24" s="19">
        <v>6</v>
      </c>
      <c r="Z24" s="19"/>
      <c r="AA24" s="19">
        <v>1</v>
      </c>
      <c r="AB24" s="19">
        <v>13</v>
      </c>
      <c r="AC24" s="19">
        <v>4</v>
      </c>
      <c r="AD24" s="19"/>
      <c r="AE24" s="19" t="s">
        <v>150</v>
      </c>
      <c r="AF24" s="19">
        <v>2</v>
      </c>
    </row>
    <row r="25" spans="1:32" ht="20.25" customHeight="1">
      <c r="A25" s="56"/>
      <c r="B25" s="56"/>
      <c r="C25" s="41" t="s">
        <v>193</v>
      </c>
      <c r="D25" s="156"/>
      <c r="E25" s="159">
        <v>54</v>
      </c>
      <c r="F25" s="19" t="s">
        <v>150</v>
      </c>
      <c r="G25" s="19"/>
      <c r="H25" s="19">
        <v>1</v>
      </c>
      <c r="I25" s="19"/>
      <c r="J25" s="19" t="s">
        <v>150</v>
      </c>
      <c r="K25" s="19">
        <v>20</v>
      </c>
      <c r="L25" s="19">
        <v>2</v>
      </c>
      <c r="M25" s="19"/>
      <c r="N25" s="19">
        <v>1</v>
      </c>
      <c r="O25" s="19"/>
      <c r="P25" s="19">
        <v>1</v>
      </c>
      <c r="Q25" s="19"/>
      <c r="R25" s="19">
        <v>2</v>
      </c>
      <c r="S25" s="19" t="s">
        <v>150</v>
      </c>
      <c r="T25" s="19" t="s">
        <v>150</v>
      </c>
      <c r="U25" s="19" t="s">
        <v>150</v>
      </c>
      <c r="V25" s="19">
        <v>4</v>
      </c>
      <c r="W25" s="19">
        <v>4</v>
      </c>
      <c r="X25" s="19" t="s">
        <v>150</v>
      </c>
      <c r="Y25" s="19">
        <v>8</v>
      </c>
      <c r="Z25" s="19"/>
      <c r="AA25" s="19" t="s">
        <v>150</v>
      </c>
      <c r="AB25" s="19">
        <v>9</v>
      </c>
      <c r="AC25" s="19">
        <v>1</v>
      </c>
      <c r="AD25" s="19"/>
      <c r="AE25" s="19" t="s">
        <v>150</v>
      </c>
      <c r="AF25" s="19">
        <v>1</v>
      </c>
    </row>
    <row r="26" spans="1:48" ht="20.25" customHeight="1">
      <c r="A26" s="56"/>
      <c r="B26" s="56"/>
      <c r="C26" s="41" t="s">
        <v>192</v>
      </c>
      <c r="D26" s="156"/>
      <c r="E26" s="159">
        <v>17</v>
      </c>
      <c r="F26" s="19" t="s">
        <v>150</v>
      </c>
      <c r="G26" s="19"/>
      <c r="H26" s="19" t="s">
        <v>150</v>
      </c>
      <c r="I26" s="19"/>
      <c r="J26" s="19" t="s">
        <v>150</v>
      </c>
      <c r="K26" s="19" t="s">
        <v>150</v>
      </c>
      <c r="L26" s="19">
        <v>6</v>
      </c>
      <c r="M26" s="19"/>
      <c r="N26" s="19" t="s">
        <v>150</v>
      </c>
      <c r="O26" s="19"/>
      <c r="P26" s="19">
        <v>1</v>
      </c>
      <c r="Q26" s="19"/>
      <c r="R26" s="19">
        <v>1</v>
      </c>
      <c r="S26" s="19" t="s">
        <v>150</v>
      </c>
      <c r="T26" s="19" t="s">
        <v>150</v>
      </c>
      <c r="U26" s="19" t="s">
        <v>150</v>
      </c>
      <c r="V26" s="19" t="s">
        <v>150</v>
      </c>
      <c r="W26" s="19" t="s">
        <v>150</v>
      </c>
      <c r="X26" s="19" t="s">
        <v>150</v>
      </c>
      <c r="Y26" s="19">
        <v>4</v>
      </c>
      <c r="Z26" s="19"/>
      <c r="AA26" s="19" t="s">
        <v>150</v>
      </c>
      <c r="AB26" s="19">
        <v>2</v>
      </c>
      <c r="AC26" s="19" t="s">
        <v>150</v>
      </c>
      <c r="AD26" s="19"/>
      <c r="AE26" s="19">
        <v>2</v>
      </c>
      <c r="AF26" s="19">
        <v>1</v>
      </c>
      <c r="AI26" s="242" t="s">
        <v>304</v>
      </c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</row>
    <row r="27" spans="1:48" ht="20.25" customHeight="1">
      <c r="A27" s="56"/>
      <c r="B27" s="56"/>
      <c r="C27" s="41" t="s">
        <v>191</v>
      </c>
      <c r="D27" s="156"/>
      <c r="E27" s="159">
        <v>19</v>
      </c>
      <c r="F27" s="19" t="s">
        <v>150</v>
      </c>
      <c r="G27" s="19"/>
      <c r="H27" s="19" t="s">
        <v>150</v>
      </c>
      <c r="I27" s="19"/>
      <c r="J27" s="19" t="s">
        <v>150</v>
      </c>
      <c r="K27" s="19">
        <v>4</v>
      </c>
      <c r="L27" s="19" t="s">
        <v>150</v>
      </c>
      <c r="M27" s="19"/>
      <c r="N27" s="19">
        <v>1</v>
      </c>
      <c r="O27" s="19"/>
      <c r="P27" s="19" t="s">
        <v>150</v>
      </c>
      <c r="Q27" s="19"/>
      <c r="R27" s="19">
        <v>1</v>
      </c>
      <c r="S27" s="19" t="s">
        <v>150</v>
      </c>
      <c r="T27" s="19" t="s">
        <v>150</v>
      </c>
      <c r="U27" s="19" t="s">
        <v>150</v>
      </c>
      <c r="V27" s="19" t="s">
        <v>150</v>
      </c>
      <c r="W27" s="19">
        <v>1</v>
      </c>
      <c r="X27" s="19" t="s">
        <v>150</v>
      </c>
      <c r="Y27" s="19">
        <v>7</v>
      </c>
      <c r="Z27" s="19"/>
      <c r="AA27" s="19">
        <v>1</v>
      </c>
      <c r="AB27" s="19">
        <v>3</v>
      </c>
      <c r="AC27" s="19" t="s">
        <v>150</v>
      </c>
      <c r="AD27" s="19"/>
      <c r="AE27" s="19" t="s">
        <v>150</v>
      </c>
      <c r="AF27" s="19">
        <v>1</v>
      </c>
      <c r="AI27" s="267" t="s">
        <v>303</v>
      </c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</row>
    <row r="28" spans="1:48" ht="20.25" customHeight="1" thickBot="1">
      <c r="A28" s="56"/>
      <c r="B28" s="56"/>
      <c r="C28" s="41" t="s">
        <v>190</v>
      </c>
      <c r="D28" s="156"/>
      <c r="E28" s="159">
        <v>2</v>
      </c>
      <c r="F28" s="19" t="s">
        <v>150</v>
      </c>
      <c r="G28" s="19"/>
      <c r="H28" s="19" t="s">
        <v>150</v>
      </c>
      <c r="I28" s="19"/>
      <c r="J28" s="19">
        <v>1</v>
      </c>
      <c r="K28" s="19" t="s">
        <v>150</v>
      </c>
      <c r="L28" s="19" t="s">
        <v>150</v>
      </c>
      <c r="M28" s="19"/>
      <c r="N28" s="19" t="s">
        <v>150</v>
      </c>
      <c r="O28" s="19"/>
      <c r="P28" s="19" t="s">
        <v>150</v>
      </c>
      <c r="Q28" s="19"/>
      <c r="R28" s="19">
        <v>1</v>
      </c>
      <c r="S28" s="19" t="s">
        <v>150</v>
      </c>
      <c r="T28" s="19" t="s">
        <v>150</v>
      </c>
      <c r="U28" s="19" t="s">
        <v>150</v>
      </c>
      <c r="V28" s="19" t="s">
        <v>150</v>
      </c>
      <c r="W28" s="19" t="s">
        <v>150</v>
      </c>
      <c r="X28" s="19" t="s">
        <v>150</v>
      </c>
      <c r="Y28" s="19" t="s">
        <v>150</v>
      </c>
      <c r="Z28" s="19"/>
      <c r="AA28" s="19" t="s">
        <v>150</v>
      </c>
      <c r="AB28" s="19" t="s">
        <v>150</v>
      </c>
      <c r="AC28" s="19" t="s">
        <v>150</v>
      </c>
      <c r="AD28" s="19"/>
      <c r="AE28" s="19" t="s">
        <v>150</v>
      </c>
      <c r="AF28" s="19" t="s">
        <v>150</v>
      </c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</row>
    <row r="29" spans="1:48" ht="20.25" customHeight="1">
      <c r="A29" s="56"/>
      <c r="B29" s="56"/>
      <c r="C29" s="41" t="s">
        <v>189</v>
      </c>
      <c r="D29" s="156"/>
      <c r="E29" s="159">
        <v>32</v>
      </c>
      <c r="F29" s="19" t="s">
        <v>150</v>
      </c>
      <c r="G29" s="19"/>
      <c r="H29" s="19">
        <v>1</v>
      </c>
      <c r="I29" s="19"/>
      <c r="J29" s="19">
        <v>1</v>
      </c>
      <c r="K29" s="19">
        <v>1</v>
      </c>
      <c r="L29" s="19">
        <v>3</v>
      </c>
      <c r="M29" s="19"/>
      <c r="N29" s="19">
        <v>1</v>
      </c>
      <c r="O29" s="19"/>
      <c r="P29" s="19">
        <v>2</v>
      </c>
      <c r="Q29" s="19"/>
      <c r="R29" s="19">
        <v>5</v>
      </c>
      <c r="S29" s="19" t="s">
        <v>150</v>
      </c>
      <c r="T29" s="19" t="s">
        <v>150</v>
      </c>
      <c r="U29" s="19">
        <v>1</v>
      </c>
      <c r="V29" s="19" t="s">
        <v>150</v>
      </c>
      <c r="W29" s="19">
        <v>5</v>
      </c>
      <c r="X29" s="19" t="s">
        <v>150</v>
      </c>
      <c r="Y29" s="19">
        <v>5</v>
      </c>
      <c r="Z29" s="19"/>
      <c r="AA29" s="19">
        <v>2</v>
      </c>
      <c r="AB29" s="19">
        <v>1</v>
      </c>
      <c r="AC29" s="19" t="s">
        <v>150</v>
      </c>
      <c r="AD29" s="19"/>
      <c r="AE29" s="19">
        <v>1</v>
      </c>
      <c r="AF29" s="19">
        <v>3</v>
      </c>
      <c r="AI29" s="330" t="s">
        <v>302</v>
      </c>
      <c r="AJ29" s="328" t="s">
        <v>301</v>
      </c>
      <c r="AK29" s="328" t="s">
        <v>300</v>
      </c>
      <c r="AL29" s="328" t="s">
        <v>299</v>
      </c>
      <c r="AM29" s="328" t="s">
        <v>298</v>
      </c>
      <c r="AN29" s="328" t="s">
        <v>297</v>
      </c>
      <c r="AO29" s="328" t="s">
        <v>296</v>
      </c>
      <c r="AP29" s="328" t="s">
        <v>295</v>
      </c>
      <c r="AQ29" s="328" t="s">
        <v>294</v>
      </c>
      <c r="AR29" s="328" t="s">
        <v>293</v>
      </c>
      <c r="AS29" s="328" t="s">
        <v>292</v>
      </c>
      <c r="AT29" s="328" t="s">
        <v>291</v>
      </c>
      <c r="AU29" s="328" t="s">
        <v>290</v>
      </c>
      <c r="AV29" s="332" t="s">
        <v>289</v>
      </c>
    </row>
    <row r="30" spans="1:48" ht="20.25" customHeight="1">
      <c r="A30" s="56"/>
      <c r="B30" s="56"/>
      <c r="C30" s="116"/>
      <c r="D30" s="74"/>
      <c r="E30" s="159"/>
      <c r="F30" s="19"/>
      <c r="G30" s="19"/>
      <c r="H30" s="19"/>
      <c r="I30" s="19"/>
      <c r="J30" s="19"/>
      <c r="K30" s="15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59"/>
      <c r="W30" s="19"/>
      <c r="X30" s="19"/>
      <c r="Y30" s="159"/>
      <c r="Z30" s="19"/>
      <c r="AA30" s="19"/>
      <c r="AB30" s="159"/>
      <c r="AC30" s="19"/>
      <c r="AD30" s="19"/>
      <c r="AE30" s="19"/>
      <c r="AF30" s="19"/>
      <c r="AI30" s="331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33"/>
    </row>
    <row r="31" spans="1:48" ht="20.25" customHeight="1">
      <c r="A31" s="56"/>
      <c r="B31" s="236" t="s">
        <v>188</v>
      </c>
      <c r="C31" s="349"/>
      <c r="D31" s="154"/>
      <c r="E31" s="159">
        <v>7</v>
      </c>
      <c r="F31" s="19" t="s">
        <v>150</v>
      </c>
      <c r="G31" s="19"/>
      <c r="H31" s="19" t="s">
        <v>150</v>
      </c>
      <c r="I31" s="19"/>
      <c r="J31" s="19">
        <v>2</v>
      </c>
      <c r="K31" s="19" t="s">
        <v>150</v>
      </c>
      <c r="L31" s="19">
        <v>1</v>
      </c>
      <c r="M31" s="19"/>
      <c r="N31" s="19" t="s">
        <v>150</v>
      </c>
      <c r="O31" s="19"/>
      <c r="P31" s="19" t="s">
        <v>150</v>
      </c>
      <c r="Q31" s="19"/>
      <c r="R31" s="19" t="s">
        <v>150</v>
      </c>
      <c r="S31" s="19" t="s">
        <v>150</v>
      </c>
      <c r="T31" s="19" t="s">
        <v>150</v>
      </c>
      <c r="U31" s="19" t="s">
        <v>150</v>
      </c>
      <c r="V31" s="19" t="s">
        <v>150</v>
      </c>
      <c r="W31" s="19">
        <v>1</v>
      </c>
      <c r="X31" s="19" t="s">
        <v>150</v>
      </c>
      <c r="Y31" s="19">
        <v>2</v>
      </c>
      <c r="Z31" s="19"/>
      <c r="AA31" s="19" t="s">
        <v>150</v>
      </c>
      <c r="AB31" s="19" t="s">
        <v>150</v>
      </c>
      <c r="AC31" s="19" t="s">
        <v>150</v>
      </c>
      <c r="AD31" s="19"/>
      <c r="AE31" s="19" t="s">
        <v>150</v>
      </c>
      <c r="AF31" s="19">
        <v>1</v>
      </c>
      <c r="AI31" s="205" t="s">
        <v>288</v>
      </c>
      <c r="AJ31" s="204">
        <f aca="true" t="shared" si="2" ref="AJ31:AV31">SUM(AJ33:AJ42)</f>
        <v>228</v>
      </c>
      <c r="AK31" s="203">
        <f t="shared" si="2"/>
        <v>21</v>
      </c>
      <c r="AL31" s="203">
        <f t="shared" si="2"/>
        <v>16</v>
      </c>
      <c r="AM31" s="203">
        <f t="shared" si="2"/>
        <v>28</v>
      </c>
      <c r="AN31" s="203">
        <f t="shared" si="2"/>
        <v>21</v>
      </c>
      <c r="AO31" s="203">
        <f t="shared" si="2"/>
        <v>22</v>
      </c>
      <c r="AP31" s="203">
        <f t="shared" si="2"/>
        <v>22</v>
      </c>
      <c r="AQ31" s="203">
        <f t="shared" si="2"/>
        <v>17</v>
      </c>
      <c r="AR31" s="203">
        <f t="shared" si="2"/>
        <v>11</v>
      </c>
      <c r="AS31" s="203">
        <f t="shared" si="2"/>
        <v>11</v>
      </c>
      <c r="AT31" s="203">
        <f t="shared" si="2"/>
        <v>23</v>
      </c>
      <c r="AU31" s="203">
        <f t="shared" si="2"/>
        <v>20</v>
      </c>
      <c r="AV31" s="203">
        <f t="shared" si="2"/>
        <v>16</v>
      </c>
    </row>
    <row r="32" spans="1:48" ht="20.25" customHeight="1">
      <c r="A32" s="56"/>
      <c r="B32" s="56"/>
      <c r="C32" s="41"/>
      <c r="D32" s="156"/>
      <c r="E32" s="160"/>
      <c r="F32" s="158"/>
      <c r="G32" s="19"/>
      <c r="H32" s="158"/>
      <c r="I32" s="19"/>
      <c r="J32" s="160"/>
      <c r="K32" s="158"/>
      <c r="L32" s="158"/>
      <c r="M32" s="19"/>
      <c r="N32" s="160"/>
      <c r="O32" s="160"/>
      <c r="P32" s="158"/>
      <c r="Q32" s="19"/>
      <c r="R32" s="158"/>
      <c r="S32" s="158"/>
      <c r="T32" s="158"/>
      <c r="U32" s="158"/>
      <c r="V32" s="158"/>
      <c r="W32" s="158"/>
      <c r="X32" s="158"/>
      <c r="Y32" s="158"/>
      <c r="Z32" s="19"/>
      <c r="AA32" s="158"/>
      <c r="AB32" s="158"/>
      <c r="AC32" s="158"/>
      <c r="AD32" s="19"/>
      <c r="AE32" s="158"/>
      <c r="AF32" s="158"/>
      <c r="AI32" s="41"/>
      <c r="AJ32" s="202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</row>
    <row r="33" spans="1:48" ht="20.25" customHeight="1">
      <c r="A33" s="56"/>
      <c r="B33" s="236" t="s">
        <v>187</v>
      </c>
      <c r="C33" s="349"/>
      <c r="D33" s="154" t="s">
        <v>186</v>
      </c>
      <c r="E33" s="159">
        <f>SUM(E34:E36)</f>
        <v>206</v>
      </c>
      <c r="F33" s="19" t="s">
        <v>150</v>
      </c>
      <c r="G33" s="19"/>
      <c r="H33" s="159">
        <f>SUM(H34:H36)</f>
        <v>15</v>
      </c>
      <c r="I33" s="19" t="s">
        <v>163</v>
      </c>
      <c r="J33" s="159">
        <f>SUM(J34:J36)</f>
        <v>18</v>
      </c>
      <c r="K33" s="159">
        <f>SUM(K34:K36)</f>
        <v>6</v>
      </c>
      <c r="L33" s="159">
        <f>SUM(L34:L36)</f>
        <v>3</v>
      </c>
      <c r="M33" s="19" t="s">
        <v>163</v>
      </c>
      <c r="N33" s="159">
        <f>SUM(N34:N36)</f>
        <v>5</v>
      </c>
      <c r="O33" s="19"/>
      <c r="P33" s="159">
        <f>SUM(P34:P36)</f>
        <v>9</v>
      </c>
      <c r="Q33" s="19"/>
      <c r="R33" s="159">
        <f>SUM(R34:R36)</f>
        <v>4</v>
      </c>
      <c r="S33" s="19" t="s">
        <v>150</v>
      </c>
      <c r="T33" s="19" t="s">
        <v>150</v>
      </c>
      <c r="U33" s="159">
        <f>SUM(U34:U36)</f>
        <v>1</v>
      </c>
      <c r="V33" s="159">
        <f>SUM(V34:V36)</f>
        <v>7</v>
      </c>
      <c r="W33" s="159">
        <f>SUM(W34:W36)</f>
        <v>26</v>
      </c>
      <c r="X33" s="159">
        <f>SUM(X34:X36)</f>
        <v>1</v>
      </c>
      <c r="Y33" s="159">
        <f>SUM(Y34:Y36)</f>
        <v>71</v>
      </c>
      <c r="Z33" s="19"/>
      <c r="AA33" s="19" t="s">
        <v>150</v>
      </c>
      <c r="AB33" s="159">
        <f>SUM(AB34:AB36)</f>
        <v>23</v>
      </c>
      <c r="AC33" s="159">
        <f>SUM(AC34:AC36)</f>
        <v>4</v>
      </c>
      <c r="AD33" s="19"/>
      <c r="AE33" s="159">
        <f>SUM(AE34:AE36)</f>
        <v>7</v>
      </c>
      <c r="AF33" s="159">
        <f>SUM(AF34:AF36)</f>
        <v>6</v>
      </c>
      <c r="AI33" s="41" t="s">
        <v>287</v>
      </c>
      <c r="AJ33" s="161">
        <v>12</v>
      </c>
      <c r="AK33" s="31" t="s">
        <v>150</v>
      </c>
      <c r="AL33" s="31">
        <v>2</v>
      </c>
      <c r="AM33" s="31" t="s">
        <v>150</v>
      </c>
      <c r="AN33" s="120">
        <v>4</v>
      </c>
      <c r="AO33" s="120">
        <v>2</v>
      </c>
      <c r="AP33" s="31" t="s">
        <v>150</v>
      </c>
      <c r="AQ33" s="120">
        <v>1</v>
      </c>
      <c r="AR33" s="31" t="s">
        <v>150</v>
      </c>
      <c r="AS33" s="120">
        <v>2</v>
      </c>
      <c r="AT33" s="31">
        <v>1</v>
      </c>
      <c r="AU33" s="31" t="s">
        <v>150</v>
      </c>
      <c r="AV33" s="31" t="s">
        <v>150</v>
      </c>
    </row>
    <row r="34" spans="1:48" ht="20.25" customHeight="1">
      <c r="A34" s="56"/>
      <c r="B34" s="42"/>
      <c r="C34" s="41" t="s">
        <v>185</v>
      </c>
      <c r="D34" s="156" t="s">
        <v>163</v>
      </c>
      <c r="E34" s="159">
        <v>57</v>
      </c>
      <c r="F34" s="19" t="s">
        <v>150</v>
      </c>
      <c r="G34" s="19"/>
      <c r="H34" s="19">
        <v>2</v>
      </c>
      <c r="I34" s="19"/>
      <c r="J34" s="19">
        <v>13</v>
      </c>
      <c r="K34" s="19">
        <v>1</v>
      </c>
      <c r="L34" s="19" t="s">
        <v>150</v>
      </c>
      <c r="M34" s="19" t="s">
        <v>163</v>
      </c>
      <c r="N34" s="19">
        <v>2</v>
      </c>
      <c r="O34" s="19"/>
      <c r="P34" s="19">
        <v>5</v>
      </c>
      <c r="Q34" s="19"/>
      <c r="R34" s="19">
        <v>2</v>
      </c>
      <c r="S34" s="19" t="s">
        <v>150</v>
      </c>
      <c r="T34" s="19" t="s">
        <v>150</v>
      </c>
      <c r="U34" s="19" t="s">
        <v>150</v>
      </c>
      <c r="V34" s="19" t="s">
        <v>150</v>
      </c>
      <c r="W34" s="19">
        <v>6</v>
      </c>
      <c r="X34" s="19" t="s">
        <v>150</v>
      </c>
      <c r="Y34" s="19">
        <v>13</v>
      </c>
      <c r="Z34" s="19"/>
      <c r="AA34" s="19" t="s">
        <v>150</v>
      </c>
      <c r="AB34" s="19">
        <v>7</v>
      </c>
      <c r="AC34" s="19" t="s">
        <v>150</v>
      </c>
      <c r="AD34" s="19"/>
      <c r="AE34" s="19">
        <v>5</v>
      </c>
      <c r="AF34" s="19">
        <v>1</v>
      </c>
      <c r="AI34" s="41" t="s">
        <v>286</v>
      </c>
      <c r="AJ34" s="161">
        <v>41</v>
      </c>
      <c r="AK34" s="31">
        <v>4</v>
      </c>
      <c r="AL34" s="31">
        <v>5</v>
      </c>
      <c r="AM34" s="120">
        <v>3</v>
      </c>
      <c r="AN34" s="120">
        <v>3</v>
      </c>
      <c r="AO34" s="120">
        <v>5</v>
      </c>
      <c r="AP34" s="120">
        <v>4</v>
      </c>
      <c r="AQ34" s="31">
        <v>3</v>
      </c>
      <c r="AR34" s="120">
        <v>1</v>
      </c>
      <c r="AS34" s="31" t="s">
        <v>150</v>
      </c>
      <c r="AT34" s="120">
        <v>5</v>
      </c>
      <c r="AU34" s="31">
        <v>4</v>
      </c>
      <c r="AV34" s="31">
        <v>4</v>
      </c>
    </row>
    <row r="35" spans="1:48" ht="20.25" customHeight="1">
      <c r="A35" s="56"/>
      <c r="B35" s="56"/>
      <c r="C35" s="41" t="s">
        <v>184</v>
      </c>
      <c r="D35" s="156"/>
      <c r="E35" s="159">
        <v>129</v>
      </c>
      <c r="F35" s="19" t="s">
        <v>150</v>
      </c>
      <c r="G35" s="19"/>
      <c r="H35" s="19">
        <v>13</v>
      </c>
      <c r="I35" s="19"/>
      <c r="J35" s="19">
        <v>4</v>
      </c>
      <c r="K35" s="19">
        <v>3</v>
      </c>
      <c r="L35" s="19">
        <v>3</v>
      </c>
      <c r="M35" s="19"/>
      <c r="N35" s="19">
        <v>1</v>
      </c>
      <c r="O35" s="19"/>
      <c r="P35" s="19">
        <v>4</v>
      </c>
      <c r="Q35" s="19"/>
      <c r="R35" s="19">
        <v>1</v>
      </c>
      <c r="S35" s="19" t="s">
        <v>150</v>
      </c>
      <c r="T35" s="19" t="s">
        <v>150</v>
      </c>
      <c r="U35" s="19">
        <v>1</v>
      </c>
      <c r="V35" s="19">
        <v>5</v>
      </c>
      <c r="W35" s="19">
        <v>17</v>
      </c>
      <c r="X35" s="19">
        <v>1</v>
      </c>
      <c r="Y35" s="19">
        <v>54</v>
      </c>
      <c r="Z35" s="19"/>
      <c r="AA35" s="19" t="s">
        <v>150</v>
      </c>
      <c r="AB35" s="19">
        <v>12</v>
      </c>
      <c r="AC35" s="19">
        <v>3</v>
      </c>
      <c r="AD35" s="19"/>
      <c r="AE35" s="19">
        <v>2</v>
      </c>
      <c r="AF35" s="19">
        <v>5</v>
      </c>
      <c r="AI35" s="41" t="s">
        <v>285</v>
      </c>
      <c r="AJ35" s="161">
        <v>29</v>
      </c>
      <c r="AK35" s="31">
        <v>1</v>
      </c>
      <c r="AL35" s="120">
        <v>1</v>
      </c>
      <c r="AM35" s="120">
        <v>4</v>
      </c>
      <c r="AN35" s="120">
        <v>3</v>
      </c>
      <c r="AO35" s="120">
        <v>3</v>
      </c>
      <c r="AP35" s="120">
        <v>4</v>
      </c>
      <c r="AQ35" s="120">
        <v>2</v>
      </c>
      <c r="AR35" s="120">
        <v>3</v>
      </c>
      <c r="AS35" s="31" t="s">
        <v>150</v>
      </c>
      <c r="AT35" s="120">
        <v>4</v>
      </c>
      <c r="AU35" s="120">
        <v>3</v>
      </c>
      <c r="AV35" s="120">
        <v>1</v>
      </c>
    </row>
    <row r="36" spans="1:48" ht="20.25" customHeight="1">
      <c r="A36" s="56"/>
      <c r="B36" s="56"/>
      <c r="C36" s="41" t="s">
        <v>183</v>
      </c>
      <c r="D36" s="175" t="s">
        <v>229</v>
      </c>
      <c r="E36" s="159">
        <v>20</v>
      </c>
      <c r="F36" s="19" t="s">
        <v>150</v>
      </c>
      <c r="G36" s="19"/>
      <c r="H36" s="19" t="s">
        <v>150</v>
      </c>
      <c r="I36" s="19" t="s">
        <v>182</v>
      </c>
      <c r="J36" s="19">
        <v>1</v>
      </c>
      <c r="K36" s="19">
        <v>2</v>
      </c>
      <c r="L36" s="19" t="s">
        <v>150</v>
      </c>
      <c r="M36" s="19"/>
      <c r="N36" s="19">
        <v>2</v>
      </c>
      <c r="O36" s="19"/>
      <c r="P36" s="19" t="s">
        <v>150</v>
      </c>
      <c r="Q36" s="19"/>
      <c r="R36" s="19">
        <v>1</v>
      </c>
      <c r="S36" s="19" t="s">
        <v>150</v>
      </c>
      <c r="T36" s="19" t="s">
        <v>150</v>
      </c>
      <c r="U36" s="19" t="s">
        <v>150</v>
      </c>
      <c r="V36" s="19">
        <v>2</v>
      </c>
      <c r="W36" s="19">
        <v>3</v>
      </c>
      <c r="X36" s="19" t="s">
        <v>150</v>
      </c>
      <c r="Y36" s="19">
        <v>4</v>
      </c>
      <c r="Z36" s="19"/>
      <c r="AA36" s="19" t="s">
        <v>150</v>
      </c>
      <c r="AB36" s="19">
        <v>4</v>
      </c>
      <c r="AC36" s="19">
        <v>1</v>
      </c>
      <c r="AD36" s="19"/>
      <c r="AE36" s="19" t="s">
        <v>150</v>
      </c>
      <c r="AF36" s="19" t="s">
        <v>150</v>
      </c>
      <c r="AI36" s="41" t="s">
        <v>284</v>
      </c>
      <c r="AJ36" s="161">
        <v>31</v>
      </c>
      <c r="AK36" s="31" t="s">
        <v>150</v>
      </c>
      <c r="AL36" s="31">
        <v>1</v>
      </c>
      <c r="AM36" s="31">
        <v>2</v>
      </c>
      <c r="AN36" s="31" t="s">
        <v>150</v>
      </c>
      <c r="AO36" s="31" t="s">
        <v>150</v>
      </c>
      <c r="AP36" s="31">
        <v>8</v>
      </c>
      <c r="AQ36" s="31">
        <v>4</v>
      </c>
      <c r="AR36" s="31">
        <v>2</v>
      </c>
      <c r="AS36" s="31">
        <v>3</v>
      </c>
      <c r="AT36" s="31">
        <v>6</v>
      </c>
      <c r="AU36" s="31">
        <v>2</v>
      </c>
      <c r="AV36" s="31">
        <v>3</v>
      </c>
    </row>
    <row r="37" spans="1:48" ht="20.25" customHeight="1">
      <c r="A37" s="56"/>
      <c r="B37" s="56"/>
      <c r="C37" s="116"/>
      <c r="D37" s="74"/>
      <c r="E37" s="158"/>
      <c r="F37" s="158"/>
      <c r="G37" s="19"/>
      <c r="H37" s="158"/>
      <c r="I37" s="19"/>
      <c r="J37" s="158"/>
      <c r="K37" s="158"/>
      <c r="L37" s="158"/>
      <c r="M37" s="19"/>
      <c r="N37" s="158"/>
      <c r="O37" s="158"/>
      <c r="P37" s="158"/>
      <c r="Q37" s="19"/>
      <c r="R37" s="158"/>
      <c r="S37" s="158"/>
      <c r="T37" s="158"/>
      <c r="U37" s="158"/>
      <c r="V37" s="158"/>
      <c r="W37" s="158"/>
      <c r="X37" s="158"/>
      <c r="Y37" s="158"/>
      <c r="Z37" s="19"/>
      <c r="AA37" s="158"/>
      <c r="AB37" s="158"/>
      <c r="AC37" s="158"/>
      <c r="AD37" s="19"/>
      <c r="AE37" s="158"/>
      <c r="AF37" s="158"/>
      <c r="AI37" s="41" t="s">
        <v>283</v>
      </c>
      <c r="AJ37" s="161">
        <v>15</v>
      </c>
      <c r="AK37" s="120">
        <v>5</v>
      </c>
      <c r="AL37" s="31">
        <v>2</v>
      </c>
      <c r="AM37" s="31">
        <v>2</v>
      </c>
      <c r="AN37" s="31">
        <v>2</v>
      </c>
      <c r="AO37" s="31" t="s">
        <v>150</v>
      </c>
      <c r="AP37" s="31" t="s">
        <v>150</v>
      </c>
      <c r="AQ37" s="31" t="s">
        <v>150</v>
      </c>
      <c r="AR37" s="31" t="s">
        <v>150</v>
      </c>
      <c r="AS37" s="31" t="s">
        <v>150</v>
      </c>
      <c r="AT37" s="31" t="s">
        <v>150</v>
      </c>
      <c r="AU37" s="120">
        <v>2</v>
      </c>
      <c r="AV37" s="120">
        <v>2</v>
      </c>
    </row>
    <row r="38" spans="1:48" ht="20.25" customHeight="1">
      <c r="A38" s="56"/>
      <c r="B38" s="236" t="s">
        <v>181</v>
      </c>
      <c r="C38" s="346"/>
      <c r="D38" s="156"/>
      <c r="E38" s="159">
        <f>SUM(E39:E42)</f>
        <v>161</v>
      </c>
      <c r="F38" s="19" t="s">
        <v>150</v>
      </c>
      <c r="G38" s="19"/>
      <c r="H38" s="19" t="s">
        <v>150</v>
      </c>
      <c r="I38" s="19"/>
      <c r="J38" s="159">
        <f>SUM(J39:J42)</f>
        <v>2</v>
      </c>
      <c r="K38" s="159">
        <f>SUM(K39:K42)</f>
        <v>1</v>
      </c>
      <c r="L38" s="159">
        <f>SUM(L39:L42)</f>
        <v>1</v>
      </c>
      <c r="M38" s="19"/>
      <c r="N38" s="159">
        <f>SUM(N39:N42)</f>
        <v>5</v>
      </c>
      <c r="O38" s="19"/>
      <c r="P38" s="159">
        <f>SUM(P39:P42)</f>
        <v>67</v>
      </c>
      <c r="Q38" s="19"/>
      <c r="R38" s="159">
        <f>SUM(R39:R42)</f>
        <v>8</v>
      </c>
      <c r="S38" s="19" t="s">
        <v>150</v>
      </c>
      <c r="T38" s="19" t="s">
        <v>150</v>
      </c>
      <c r="U38" s="19" t="s">
        <v>150</v>
      </c>
      <c r="V38" s="159">
        <f>SUM(V39:V42)</f>
        <v>7</v>
      </c>
      <c r="W38" s="159">
        <f>SUM(W39:W42)</f>
        <v>11</v>
      </c>
      <c r="X38" s="159">
        <f>SUM(X39:X42)</f>
        <v>1</v>
      </c>
      <c r="Y38" s="159">
        <f>SUM(Y39:Y42)</f>
        <v>26</v>
      </c>
      <c r="Z38" s="19"/>
      <c r="AA38" s="19" t="s">
        <v>150</v>
      </c>
      <c r="AB38" s="159">
        <f>SUM(AB39:AB42)</f>
        <v>9</v>
      </c>
      <c r="AC38" s="159">
        <f>SUM(AC39:AC42)</f>
        <v>8</v>
      </c>
      <c r="AD38" s="19"/>
      <c r="AE38" s="159">
        <f>SUM(AE39:AE42)</f>
        <v>8</v>
      </c>
      <c r="AF38" s="159">
        <f>SUM(AF39:AF42)</f>
        <v>7</v>
      </c>
      <c r="AI38" s="41" t="s">
        <v>282</v>
      </c>
      <c r="AJ38" s="156">
        <v>1</v>
      </c>
      <c r="AK38" s="31" t="s">
        <v>150</v>
      </c>
      <c r="AL38" s="31" t="s">
        <v>150</v>
      </c>
      <c r="AM38" s="31">
        <v>1</v>
      </c>
      <c r="AN38" s="31" t="s">
        <v>150</v>
      </c>
      <c r="AO38" s="31" t="s">
        <v>150</v>
      </c>
      <c r="AP38" s="31" t="s">
        <v>150</v>
      </c>
      <c r="AQ38" s="31" t="s">
        <v>150</v>
      </c>
      <c r="AR38" s="31" t="s">
        <v>150</v>
      </c>
      <c r="AS38" s="31" t="s">
        <v>150</v>
      </c>
      <c r="AT38" s="31" t="s">
        <v>150</v>
      </c>
      <c r="AU38" s="31" t="s">
        <v>150</v>
      </c>
      <c r="AV38" s="31" t="s">
        <v>150</v>
      </c>
    </row>
    <row r="39" spans="1:48" ht="20.25" customHeight="1">
      <c r="A39" s="56"/>
      <c r="B39" s="42"/>
      <c r="C39" s="41" t="s">
        <v>180</v>
      </c>
      <c r="D39" s="156"/>
      <c r="E39" s="19">
        <v>1</v>
      </c>
      <c r="F39" s="19" t="s">
        <v>150</v>
      </c>
      <c r="G39" s="19"/>
      <c r="H39" s="19" t="s">
        <v>150</v>
      </c>
      <c r="I39" s="19"/>
      <c r="J39" s="19" t="s">
        <v>150</v>
      </c>
      <c r="K39" s="19" t="s">
        <v>150</v>
      </c>
      <c r="L39" s="19" t="s">
        <v>150</v>
      </c>
      <c r="M39" s="19"/>
      <c r="N39" s="19" t="s">
        <v>150</v>
      </c>
      <c r="O39" s="19"/>
      <c r="P39" s="19" t="s">
        <v>150</v>
      </c>
      <c r="Q39" s="19"/>
      <c r="R39" s="19" t="s">
        <v>150</v>
      </c>
      <c r="S39" s="19" t="s">
        <v>150</v>
      </c>
      <c r="T39" s="19" t="s">
        <v>150</v>
      </c>
      <c r="U39" s="19" t="s">
        <v>150</v>
      </c>
      <c r="V39" s="19" t="s">
        <v>150</v>
      </c>
      <c r="W39" s="19" t="s">
        <v>150</v>
      </c>
      <c r="X39" s="19" t="s">
        <v>150</v>
      </c>
      <c r="Y39" s="19">
        <v>1</v>
      </c>
      <c r="Z39" s="19"/>
      <c r="AA39" s="19" t="s">
        <v>150</v>
      </c>
      <c r="AB39" s="19" t="s">
        <v>150</v>
      </c>
      <c r="AC39" s="19" t="s">
        <v>150</v>
      </c>
      <c r="AD39" s="19"/>
      <c r="AE39" s="19" t="s">
        <v>150</v>
      </c>
      <c r="AF39" s="19" t="s">
        <v>150</v>
      </c>
      <c r="AI39" s="41" t="s">
        <v>281</v>
      </c>
      <c r="AJ39" s="161">
        <v>7</v>
      </c>
      <c r="AK39" s="31">
        <v>1</v>
      </c>
      <c r="AL39" s="31" t="s">
        <v>150</v>
      </c>
      <c r="AM39" s="31" t="s">
        <v>150</v>
      </c>
      <c r="AN39" s="31">
        <v>2</v>
      </c>
      <c r="AO39" s="31">
        <v>1</v>
      </c>
      <c r="AP39" s="31" t="s">
        <v>150</v>
      </c>
      <c r="AQ39" s="31" t="s">
        <v>150</v>
      </c>
      <c r="AR39" s="31" t="s">
        <v>150</v>
      </c>
      <c r="AS39" s="31">
        <v>1</v>
      </c>
      <c r="AT39" s="31">
        <v>1</v>
      </c>
      <c r="AU39" s="31" t="s">
        <v>150</v>
      </c>
      <c r="AV39" s="31">
        <v>1</v>
      </c>
    </row>
    <row r="40" spans="1:48" ht="20.25" customHeight="1">
      <c r="A40" s="56"/>
      <c r="B40" s="54"/>
      <c r="C40" s="41" t="s">
        <v>179</v>
      </c>
      <c r="D40" s="156"/>
      <c r="E40" s="159">
        <v>11</v>
      </c>
      <c r="F40" s="19" t="s">
        <v>150</v>
      </c>
      <c r="G40" s="19"/>
      <c r="H40" s="19" t="s">
        <v>150</v>
      </c>
      <c r="I40" s="19"/>
      <c r="J40" s="19" t="s">
        <v>150</v>
      </c>
      <c r="K40" s="19" t="s">
        <v>150</v>
      </c>
      <c r="L40" s="19" t="s">
        <v>150</v>
      </c>
      <c r="M40" s="19"/>
      <c r="N40" s="19" t="s">
        <v>150</v>
      </c>
      <c r="O40" s="19"/>
      <c r="P40" s="19" t="s">
        <v>150</v>
      </c>
      <c r="Q40" s="19"/>
      <c r="R40" s="19">
        <v>5</v>
      </c>
      <c r="S40" s="19" t="s">
        <v>150</v>
      </c>
      <c r="T40" s="19" t="s">
        <v>150</v>
      </c>
      <c r="U40" s="19" t="s">
        <v>150</v>
      </c>
      <c r="V40" s="19" t="s">
        <v>150</v>
      </c>
      <c r="W40" s="19">
        <v>1</v>
      </c>
      <c r="X40" s="19">
        <v>1</v>
      </c>
      <c r="Y40" s="19">
        <v>1</v>
      </c>
      <c r="Z40" s="19"/>
      <c r="AA40" s="19" t="s">
        <v>150</v>
      </c>
      <c r="AB40" s="19" t="s">
        <v>150</v>
      </c>
      <c r="AC40" s="19" t="s">
        <v>150</v>
      </c>
      <c r="AD40" s="19"/>
      <c r="AE40" s="19">
        <v>3</v>
      </c>
      <c r="AF40" s="19" t="s">
        <v>150</v>
      </c>
      <c r="AI40" s="41" t="s">
        <v>280</v>
      </c>
      <c r="AJ40" s="161">
        <v>4</v>
      </c>
      <c r="AK40" s="31">
        <v>2</v>
      </c>
      <c r="AL40" s="31" t="s">
        <v>150</v>
      </c>
      <c r="AM40" s="31">
        <v>2</v>
      </c>
      <c r="AN40" s="31" t="s">
        <v>150</v>
      </c>
      <c r="AO40" s="31" t="s">
        <v>150</v>
      </c>
      <c r="AP40" s="31" t="s">
        <v>150</v>
      </c>
      <c r="AQ40" s="31" t="s">
        <v>150</v>
      </c>
      <c r="AR40" s="31" t="s">
        <v>150</v>
      </c>
      <c r="AS40" s="31" t="s">
        <v>150</v>
      </c>
      <c r="AT40" s="31" t="s">
        <v>150</v>
      </c>
      <c r="AU40" s="31" t="s">
        <v>150</v>
      </c>
      <c r="AV40" s="31" t="s">
        <v>150</v>
      </c>
    </row>
    <row r="41" spans="1:48" ht="20.25" customHeight="1">
      <c r="A41" s="56"/>
      <c r="B41" s="56"/>
      <c r="C41" s="41" t="s">
        <v>178</v>
      </c>
      <c r="D41" s="156"/>
      <c r="E41" s="159">
        <v>149</v>
      </c>
      <c r="F41" s="19" t="s">
        <v>150</v>
      </c>
      <c r="G41" s="19"/>
      <c r="H41" s="19" t="s">
        <v>150</v>
      </c>
      <c r="I41" s="19"/>
      <c r="J41" s="19">
        <v>2</v>
      </c>
      <c r="K41" s="19">
        <v>1</v>
      </c>
      <c r="L41" s="19">
        <v>1</v>
      </c>
      <c r="M41" s="19"/>
      <c r="N41" s="19">
        <v>5</v>
      </c>
      <c r="O41" s="19"/>
      <c r="P41" s="19">
        <v>67</v>
      </c>
      <c r="Q41" s="19"/>
      <c r="R41" s="19">
        <v>3</v>
      </c>
      <c r="S41" s="19" t="s">
        <v>150</v>
      </c>
      <c r="T41" s="19" t="s">
        <v>150</v>
      </c>
      <c r="U41" s="19" t="s">
        <v>150</v>
      </c>
      <c r="V41" s="19">
        <v>7</v>
      </c>
      <c r="W41" s="19">
        <v>10</v>
      </c>
      <c r="X41" s="19" t="s">
        <v>150</v>
      </c>
      <c r="Y41" s="19">
        <v>24</v>
      </c>
      <c r="Z41" s="19"/>
      <c r="AA41" s="19" t="s">
        <v>150</v>
      </c>
      <c r="AB41" s="19">
        <v>9</v>
      </c>
      <c r="AC41" s="19">
        <v>8</v>
      </c>
      <c r="AD41" s="19"/>
      <c r="AE41" s="19">
        <v>5</v>
      </c>
      <c r="AF41" s="19">
        <v>7</v>
      </c>
      <c r="AI41" s="201" t="s">
        <v>279</v>
      </c>
      <c r="AJ41" s="161">
        <v>2</v>
      </c>
      <c r="AK41" s="31" t="s">
        <v>150</v>
      </c>
      <c r="AL41" s="31" t="s">
        <v>150</v>
      </c>
      <c r="AM41" s="31" t="s">
        <v>150</v>
      </c>
      <c r="AN41" s="31">
        <v>1</v>
      </c>
      <c r="AO41" s="31" t="s">
        <v>150</v>
      </c>
      <c r="AP41" s="31" t="s">
        <v>150</v>
      </c>
      <c r="AQ41" s="31" t="s">
        <v>150</v>
      </c>
      <c r="AR41" s="31" t="s">
        <v>150</v>
      </c>
      <c r="AS41" s="31" t="s">
        <v>150</v>
      </c>
      <c r="AT41" s="31" t="s">
        <v>150</v>
      </c>
      <c r="AU41" s="31" t="s">
        <v>150</v>
      </c>
      <c r="AV41" s="31">
        <v>1</v>
      </c>
    </row>
    <row r="42" spans="1:48" ht="20.25" customHeight="1">
      <c r="A42" s="56"/>
      <c r="B42" s="56"/>
      <c r="C42" s="41" t="s">
        <v>177</v>
      </c>
      <c r="D42" s="156"/>
      <c r="E42" s="19" t="s">
        <v>7</v>
      </c>
      <c r="F42" s="19" t="s">
        <v>150</v>
      </c>
      <c r="G42" s="19"/>
      <c r="H42" s="19" t="s">
        <v>150</v>
      </c>
      <c r="I42" s="19"/>
      <c r="J42" s="19" t="s">
        <v>150</v>
      </c>
      <c r="K42" s="19" t="s">
        <v>150</v>
      </c>
      <c r="L42" s="19" t="s">
        <v>150</v>
      </c>
      <c r="M42" s="19"/>
      <c r="N42" s="19" t="s">
        <v>150</v>
      </c>
      <c r="O42" s="19"/>
      <c r="P42" s="19" t="s">
        <v>150</v>
      </c>
      <c r="Q42" s="19"/>
      <c r="R42" s="19" t="s">
        <v>150</v>
      </c>
      <c r="S42" s="19" t="s">
        <v>150</v>
      </c>
      <c r="T42" s="19" t="s">
        <v>150</v>
      </c>
      <c r="U42" s="19" t="s">
        <v>150</v>
      </c>
      <c r="V42" s="19" t="s">
        <v>150</v>
      </c>
      <c r="W42" s="19" t="s">
        <v>150</v>
      </c>
      <c r="X42" s="19" t="s">
        <v>150</v>
      </c>
      <c r="Y42" s="19" t="s">
        <v>150</v>
      </c>
      <c r="Z42" s="19"/>
      <c r="AA42" s="19" t="s">
        <v>150</v>
      </c>
      <c r="AB42" s="19" t="s">
        <v>150</v>
      </c>
      <c r="AC42" s="19" t="s">
        <v>150</v>
      </c>
      <c r="AD42" s="19"/>
      <c r="AE42" s="19" t="s">
        <v>150</v>
      </c>
      <c r="AF42" s="19" t="s">
        <v>150</v>
      </c>
      <c r="AI42" s="40" t="s">
        <v>111</v>
      </c>
      <c r="AJ42" s="200">
        <v>86</v>
      </c>
      <c r="AK42" s="49">
        <v>8</v>
      </c>
      <c r="AL42" s="49">
        <v>5</v>
      </c>
      <c r="AM42" s="49">
        <v>14</v>
      </c>
      <c r="AN42" s="49">
        <v>6</v>
      </c>
      <c r="AO42" s="49">
        <v>11</v>
      </c>
      <c r="AP42" s="49">
        <v>6</v>
      </c>
      <c r="AQ42" s="49">
        <v>7</v>
      </c>
      <c r="AR42" s="49">
        <v>5</v>
      </c>
      <c r="AS42" s="49">
        <v>5</v>
      </c>
      <c r="AT42" s="49">
        <v>6</v>
      </c>
      <c r="AU42" s="49">
        <v>9</v>
      </c>
      <c r="AV42" s="49">
        <v>4</v>
      </c>
    </row>
    <row r="43" spans="1:48" ht="20.25" customHeight="1">
      <c r="A43" s="56"/>
      <c r="B43" s="56"/>
      <c r="C43" s="116"/>
      <c r="D43" s="74"/>
      <c r="E43" s="158"/>
      <c r="F43" s="158"/>
      <c r="G43" s="19"/>
      <c r="H43" s="158"/>
      <c r="I43" s="19"/>
      <c r="J43" s="158"/>
      <c r="K43" s="158"/>
      <c r="L43" s="158"/>
      <c r="M43" s="19"/>
      <c r="N43" s="158"/>
      <c r="O43" s="158"/>
      <c r="P43" s="158"/>
      <c r="Q43" s="19"/>
      <c r="R43" s="158"/>
      <c r="S43" s="158"/>
      <c r="T43" s="158"/>
      <c r="U43" s="158"/>
      <c r="V43" s="158"/>
      <c r="W43" s="158"/>
      <c r="X43" s="158"/>
      <c r="Y43" s="158"/>
      <c r="Z43" s="19"/>
      <c r="AA43" s="158"/>
      <c r="AB43" s="158"/>
      <c r="AC43" s="158"/>
      <c r="AD43" s="19"/>
      <c r="AE43" s="158"/>
      <c r="AF43" s="158"/>
      <c r="AI43" s="42" t="s">
        <v>278</v>
      </c>
      <c r="AJ43" s="42"/>
      <c r="AK43" s="42"/>
      <c r="AL43" s="42"/>
      <c r="AM43" s="42"/>
      <c r="AN43" s="38"/>
      <c r="AO43" s="38"/>
      <c r="AP43" s="38"/>
      <c r="AQ43" s="38"/>
      <c r="AR43" s="38"/>
      <c r="AS43" s="38"/>
      <c r="AT43" s="38"/>
      <c r="AU43" s="38"/>
      <c r="AV43" s="38"/>
    </row>
    <row r="44" spans="1:48" ht="20.25" customHeight="1">
      <c r="A44" s="56"/>
      <c r="B44" s="236" t="s">
        <v>176</v>
      </c>
      <c r="C44" s="346"/>
      <c r="D44" s="156"/>
      <c r="E44" s="19">
        <f>SUM(E45:E46)</f>
        <v>7</v>
      </c>
      <c r="F44" s="19" t="s">
        <v>150</v>
      </c>
      <c r="G44" s="19"/>
      <c r="H44" s="19" t="s">
        <v>150</v>
      </c>
      <c r="I44" s="19"/>
      <c r="J44" s="19" t="s">
        <v>150</v>
      </c>
      <c r="K44" s="19" t="s">
        <v>150</v>
      </c>
      <c r="L44" s="19" t="s">
        <v>150</v>
      </c>
      <c r="M44" s="19"/>
      <c r="N44" s="19" t="s">
        <v>150</v>
      </c>
      <c r="O44" s="19"/>
      <c r="P44" s="19">
        <f>SUM(P45:P46)</f>
        <v>1</v>
      </c>
      <c r="Q44" s="19"/>
      <c r="R44" s="19" t="s">
        <v>150</v>
      </c>
      <c r="S44" s="19" t="s">
        <v>150</v>
      </c>
      <c r="T44" s="19" t="s">
        <v>150</v>
      </c>
      <c r="U44" s="19" t="s">
        <v>150</v>
      </c>
      <c r="V44" s="19" t="s">
        <v>150</v>
      </c>
      <c r="W44" s="19" t="s">
        <v>150</v>
      </c>
      <c r="X44" s="19" t="s">
        <v>150</v>
      </c>
      <c r="Y44" s="19">
        <f>SUM(Y45:Y46)</f>
        <v>1</v>
      </c>
      <c r="Z44" s="19"/>
      <c r="AA44" s="19" t="s">
        <v>150</v>
      </c>
      <c r="AB44" s="19">
        <f>SUM(AB45:AB46)</f>
        <v>2</v>
      </c>
      <c r="AC44" s="19">
        <f>SUM(AC45:AC46)</f>
        <v>1</v>
      </c>
      <c r="AD44" s="19"/>
      <c r="AE44" s="19">
        <f>SUM(AE45:AE46)</f>
        <v>1</v>
      </c>
      <c r="AF44" s="19">
        <f>SUM(AF45:AF46)</f>
        <v>1</v>
      </c>
      <c r="AI44" s="42" t="s">
        <v>29</v>
      </c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</row>
    <row r="45" spans="1:32" ht="20.25" customHeight="1">
      <c r="A45" s="56"/>
      <c r="B45" s="42"/>
      <c r="C45" s="41" t="s">
        <v>175</v>
      </c>
      <c r="D45" s="156"/>
      <c r="E45" s="120">
        <v>2</v>
      </c>
      <c r="F45" s="31" t="s">
        <v>150</v>
      </c>
      <c r="G45" s="31"/>
      <c r="H45" s="31" t="s">
        <v>150</v>
      </c>
      <c r="I45" s="31"/>
      <c r="J45" s="31" t="s">
        <v>150</v>
      </c>
      <c r="K45" s="31" t="s">
        <v>150</v>
      </c>
      <c r="L45" s="31" t="s">
        <v>150</v>
      </c>
      <c r="M45" s="31"/>
      <c r="N45" s="31" t="s">
        <v>150</v>
      </c>
      <c r="O45" s="31"/>
      <c r="P45" s="31">
        <v>1</v>
      </c>
      <c r="Q45" s="31"/>
      <c r="R45" s="31" t="s">
        <v>150</v>
      </c>
      <c r="S45" s="31" t="s">
        <v>150</v>
      </c>
      <c r="T45" s="31" t="s">
        <v>150</v>
      </c>
      <c r="U45" s="31" t="s">
        <v>150</v>
      </c>
      <c r="V45" s="31" t="s">
        <v>150</v>
      </c>
      <c r="W45" s="31" t="s">
        <v>150</v>
      </c>
      <c r="X45" s="31" t="s">
        <v>150</v>
      </c>
      <c r="Y45" s="31" t="s">
        <v>150</v>
      </c>
      <c r="Z45" s="31"/>
      <c r="AA45" s="31" t="s">
        <v>150</v>
      </c>
      <c r="AB45" s="31" t="s">
        <v>150</v>
      </c>
      <c r="AC45" s="31" t="s">
        <v>150</v>
      </c>
      <c r="AD45" s="31"/>
      <c r="AE45" s="31" t="s">
        <v>150</v>
      </c>
      <c r="AF45" s="31">
        <v>1</v>
      </c>
    </row>
    <row r="46" spans="1:32" ht="20.25" customHeight="1">
      <c r="A46" s="56"/>
      <c r="B46" s="56"/>
      <c r="C46" s="157" t="s">
        <v>174</v>
      </c>
      <c r="D46" s="74"/>
      <c r="E46" s="120">
        <v>5</v>
      </c>
      <c r="F46" s="31" t="s">
        <v>150</v>
      </c>
      <c r="G46" s="31"/>
      <c r="H46" s="31" t="s">
        <v>150</v>
      </c>
      <c r="I46" s="31"/>
      <c r="J46" s="31" t="s">
        <v>150</v>
      </c>
      <c r="K46" s="31" t="s">
        <v>150</v>
      </c>
      <c r="L46" s="31" t="s">
        <v>150</v>
      </c>
      <c r="M46" s="31"/>
      <c r="N46" s="31" t="s">
        <v>150</v>
      </c>
      <c r="O46" s="31"/>
      <c r="P46" s="31" t="s">
        <v>150</v>
      </c>
      <c r="Q46" s="31"/>
      <c r="R46" s="31" t="s">
        <v>150</v>
      </c>
      <c r="S46" s="31" t="s">
        <v>150</v>
      </c>
      <c r="T46" s="31" t="s">
        <v>150</v>
      </c>
      <c r="U46" s="31" t="s">
        <v>150</v>
      </c>
      <c r="V46" s="31" t="s">
        <v>150</v>
      </c>
      <c r="W46" s="31" t="s">
        <v>150</v>
      </c>
      <c r="X46" s="31" t="s">
        <v>150</v>
      </c>
      <c r="Y46" s="31">
        <v>1</v>
      </c>
      <c r="Z46" s="31"/>
      <c r="AA46" s="31" t="s">
        <v>150</v>
      </c>
      <c r="AB46" s="31">
        <v>2</v>
      </c>
      <c r="AC46" s="31">
        <v>1</v>
      </c>
      <c r="AD46" s="31"/>
      <c r="AE46" s="31">
        <v>1</v>
      </c>
      <c r="AF46" s="31" t="s">
        <v>150</v>
      </c>
    </row>
    <row r="47" spans="1:32" ht="20.25" customHeight="1">
      <c r="A47" s="56"/>
      <c r="B47" s="42"/>
      <c r="C47" s="116"/>
      <c r="D47" s="74"/>
      <c r="E47" s="58"/>
      <c r="F47" s="58"/>
      <c r="G47" s="31"/>
      <c r="H47" s="58"/>
      <c r="I47" s="31"/>
      <c r="J47" s="58"/>
      <c r="K47" s="58"/>
      <c r="L47" s="58"/>
      <c r="M47" s="31"/>
      <c r="N47" s="58"/>
      <c r="O47" s="58"/>
      <c r="P47" s="58"/>
      <c r="Q47" s="31"/>
      <c r="R47" s="58"/>
      <c r="S47" s="58"/>
      <c r="T47" s="58"/>
      <c r="U47" s="58"/>
      <c r="V47" s="58"/>
      <c r="W47" s="58"/>
      <c r="X47" s="58"/>
      <c r="Y47" s="58"/>
      <c r="Z47" s="31"/>
      <c r="AA47" s="58"/>
      <c r="AB47" s="58"/>
      <c r="AC47" s="58"/>
      <c r="AD47" s="31"/>
      <c r="AE47" s="58"/>
      <c r="AF47" s="58"/>
    </row>
    <row r="48" spans="1:47" ht="20.25" customHeight="1">
      <c r="A48" s="42"/>
      <c r="B48" s="236" t="s">
        <v>173</v>
      </c>
      <c r="C48" s="349"/>
      <c r="D48" s="154"/>
      <c r="E48" s="31">
        <v>22</v>
      </c>
      <c r="F48" s="31" t="s">
        <v>150</v>
      </c>
      <c r="G48" s="31"/>
      <c r="H48" s="31" t="s">
        <v>150</v>
      </c>
      <c r="I48" s="31"/>
      <c r="J48" s="31" t="s">
        <v>150</v>
      </c>
      <c r="K48" s="31" t="s">
        <v>150</v>
      </c>
      <c r="L48" s="31">
        <v>4</v>
      </c>
      <c r="M48" s="31"/>
      <c r="N48" s="31" t="s">
        <v>150</v>
      </c>
      <c r="O48" s="31"/>
      <c r="P48" s="31">
        <v>1</v>
      </c>
      <c r="Q48" s="31"/>
      <c r="R48" s="31" t="s">
        <v>150</v>
      </c>
      <c r="S48" s="31" t="s">
        <v>150</v>
      </c>
      <c r="T48" s="31" t="s">
        <v>150</v>
      </c>
      <c r="U48" s="31">
        <v>1</v>
      </c>
      <c r="V48" s="31">
        <v>2</v>
      </c>
      <c r="W48" s="31">
        <v>7</v>
      </c>
      <c r="X48" s="31" t="s">
        <v>150</v>
      </c>
      <c r="Y48" s="31">
        <v>5</v>
      </c>
      <c r="Z48" s="31"/>
      <c r="AA48" s="31" t="s">
        <v>150</v>
      </c>
      <c r="AB48" s="31">
        <v>2</v>
      </c>
      <c r="AC48" s="31" t="s">
        <v>150</v>
      </c>
      <c r="AD48" s="31"/>
      <c r="AE48" s="31" t="s">
        <v>150</v>
      </c>
      <c r="AF48" s="31" t="s">
        <v>150</v>
      </c>
      <c r="AI48" s="242" t="s">
        <v>318</v>
      </c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</row>
    <row r="49" spans="1:47" ht="20.25" customHeight="1">
      <c r="A49" s="56"/>
      <c r="B49" s="54"/>
      <c r="C49" s="41"/>
      <c r="D49" s="156"/>
      <c r="E49" s="42"/>
      <c r="F49" s="42"/>
      <c r="G49" s="147"/>
      <c r="H49" s="42"/>
      <c r="I49" s="147"/>
      <c r="J49" s="42"/>
      <c r="K49" s="42"/>
      <c r="L49" s="42"/>
      <c r="M49" s="147"/>
      <c r="N49" s="42"/>
      <c r="O49" s="42"/>
      <c r="P49" s="42"/>
      <c r="Q49" s="147"/>
      <c r="R49" s="42"/>
      <c r="S49" s="42"/>
      <c r="T49" s="42"/>
      <c r="U49" s="42"/>
      <c r="V49" s="42"/>
      <c r="W49" s="42"/>
      <c r="X49" s="42"/>
      <c r="Y49" s="42"/>
      <c r="Z49" s="147"/>
      <c r="AA49" s="42"/>
      <c r="AB49" s="42"/>
      <c r="AC49" s="42"/>
      <c r="AD49" s="147"/>
      <c r="AE49" s="42"/>
      <c r="AF49" s="42"/>
      <c r="AI49" s="315" t="s">
        <v>317</v>
      </c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</row>
    <row r="50" spans="1:47" ht="20.25" customHeight="1" thickBot="1">
      <c r="A50" s="56"/>
      <c r="B50" s="236" t="s">
        <v>172</v>
      </c>
      <c r="C50" s="349"/>
      <c r="D50" s="154" t="s">
        <v>171</v>
      </c>
      <c r="E50" s="120">
        <v>46</v>
      </c>
      <c r="F50" s="31" t="s">
        <v>150</v>
      </c>
      <c r="G50" s="31"/>
      <c r="H50" s="31">
        <v>8</v>
      </c>
      <c r="I50" s="31"/>
      <c r="J50" s="31" t="s">
        <v>150</v>
      </c>
      <c r="K50" s="31" t="s">
        <v>150</v>
      </c>
      <c r="L50" s="31">
        <v>2</v>
      </c>
      <c r="M50" s="31" t="s">
        <v>163</v>
      </c>
      <c r="N50" s="31">
        <v>2</v>
      </c>
      <c r="O50" s="31"/>
      <c r="P50" s="31" t="s">
        <v>150</v>
      </c>
      <c r="Q50" s="31"/>
      <c r="R50" s="31" t="s">
        <v>150</v>
      </c>
      <c r="S50" s="31" t="s">
        <v>150</v>
      </c>
      <c r="T50" s="31" t="s">
        <v>150</v>
      </c>
      <c r="U50" s="31" t="s">
        <v>150</v>
      </c>
      <c r="V50" s="31">
        <v>5</v>
      </c>
      <c r="W50" s="31">
        <v>3</v>
      </c>
      <c r="X50" s="31" t="s">
        <v>150</v>
      </c>
      <c r="Y50" s="31">
        <v>3</v>
      </c>
      <c r="Z50" s="31"/>
      <c r="AA50" s="31" t="s">
        <v>150</v>
      </c>
      <c r="AB50" s="31">
        <v>1</v>
      </c>
      <c r="AC50" s="31" t="s">
        <v>150</v>
      </c>
      <c r="AD50" s="31" t="s">
        <v>163</v>
      </c>
      <c r="AE50" s="31">
        <v>21</v>
      </c>
      <c r="AF50" s="31">
        <v>1</v>
      </c>
      <c r="AI50" s="38"/>
      <c r="AJ50" s="38"/>
      <c r="AL50" s="38"/>
      <c r="AN50" s="38"/>
      <c r="AP50" s="38"/>
      <c r="AR50" s="38"/>
      <c r="AU50" s="73" t="s">
        <v>316</v>
      </c>
    </row>
    <row r="51" spans="1:47" ht="20.25" customHeight="1">
      <c r="A51" s="56"/>
      <c r="B51" s="54"/>
      <c r="C51" s="41"/>
      <c r="D51" s="156"/>
      <c r="E51" s="120"/>
      <c r="F51" s="31"/>
      <c r="G51" s="31"/>
      <c r="H51" s="120"/>
      <c r="I51" s="31"/>
      <c r="J51" s="31"/>
      <c r="K51" s="12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120"/>
      <c r="W51" s="120"/>
      <c r="X51" s="31"/>
      <c r="Y51" s="120"/>
      <c r="Z51" s="31"/>
      <c r="AA51" s="31"/>
      <c r="AB51" s="120"/>
      <c r="AC51" s="31"/>
      <c r="AD51" s="31"/>
      <c r="AE51" s="120"/>
      <c r="AF51" s="31"/>
      <c r="AI51" s="277" t="s">
        <v>254</v>
      </c>
      <c r="AJ51" s="323" t="s">
        <v>315</v>
      </c>
      <c r="AK51" s="262"/>
      <c r="AL51" s="323" t="s">
        <v>314</v>
      </c>
      <c r="AM51" s="262"/>
      <c r="AN51" s="323" t="s">
        <v>313</v>
      </c>
      <c r="AO51" s="262"/>
      <c r="AP51" s="260" t="s">
        <v>312</v>
      </c>
      <c r="AQ51" s="277"/>
      <c r="AR51" s="260" t="s">
        <v>311</v>
      </c>
      <c r="AS51" s="277"/>
      <c r="AT51" s="260" t="s">
        <v>310</v>
      </c>
      <c r="AU51" s="265"/>
    </row>
    <row r="52" spans="1:47" ht="20.25" customHeight="1">
      <c r="A52" s="56"/>
      <c r="B52" s="236" t="s">
        <v>170</v>
      </c>
      <c r="C52" s="349"/>
      <c r="D52" s="154"/>
      <c r="E52" s="120">
        <v>13</v>
      </c>
      <c r="F52" s="31" t="s">
        <v>150</v>
      </c>
      <c r="G52" s="31"/>
      <c r="H52" s="31" t="s">
        <v>150</v>
      </c>
      <c r="I52" s="31"/>
      <c r="J52" s="31" t="s">
        <v>150</v>
      </c>
      <c r="K52" s="31" t="s">
        <v>150</v>
      </c>
      <c r="L52" s="31" t="s">
        <v>150</v>
      </c>
      <c r="M52" s="31"/>
      <c r="N52" s="31" t="s">
        <v>150</v>
      </c>
      <c r="O52" s="31"/>
      <c r="P52" s="31">
        <v>1</v>
      </c>
      <c r="Q52" s="31"/>
      <c r="R52" s="31" t="s">
        <v>150</v>
      </c>
      <c r="S52" s="31" t="s">
        <v>150</v>
      </c>
      <c r="T52" s="31" t="s">
        <v>150</v>
      </c>
      <c r="U52" s="31" t="s">
        <v>150</v>
      </c>
      <c r="V52" s="31" t="s">
        <v>150</v>
      </c>
      <c r="W52" s="31">
        <v>1</v>
      </c>
      <c r="X52" s="31" t="s">
        <v>150</v>
      </c>
      <c r="Y52" s="31">
        <v>2</v>
      </c>
      <c r="Z52" s="31"/>
      <c r="AA52" s="31" t="s">
        <v>150</v>
      </c>
      <c r="AB52" s="31" t="s">
        <v>150</v>
      </c>
      <c r="AC52" s="31" t="s">
        <v>150</v>
      </c>
      <c r="AD52" s="31"/>
      <c r="AE52" s="31">
        <v>8</v>
      </c>
      <c r="AF52" s="31">
        <v>1</v>
      </c>
      <c r="AI52" s="327"/>
      <c r="AJ52" s="324"/>
      <c r="AK52" s="286"/>
      <c r="AL52" s="324"/>
      <c r="AM52" s="286"/>
      <c r="AN52" s="324"/>
      <c r="AO52" s="286"/>
      <c r="AP52" s="280"/>
      <c r="AQ52" s="325"/>
      <c r="AR52" s="280"/>
      <c r="AS52" s="325"/>
      <c r="AT52" s="280"/>
      <c r="AU52" s="281"/>
    </row>
    <row r="53" spans="1:47" ht="20.25" customHeight="1">
      <c r="A53" s="56"/>
      <c r="B53" s="54"/>
      <c r="C53" s="41"/>
      <c r="D53" s="156"/>
      <c r="E53" s="120"/>
      <c r="F53" s="31"/>
      <c r="G53" s="31"/>
      <c r="H53" s="31"/>
      <c r="I53" s="31"/>
      <c r="J53" s="31"/>
      <c r="K53" s="120"/>
      <c r="L53" s="120"/>
      <c r="M53" s="31"/>
      <c r="N53" s="31"/>
      <c r="O53" s="31"/>
      <c r="P53" s="120"/>
      <c r="Q53" s="31"/>
      <c r="R53" s="31"/>
      <c r="S53" s="31"/>
      <c r="T53" s="31"/>
      <c r="U53" s="31"/>
      <c r="V53" s="31"/>
      <c r="W53" s="120"/>
      <c r="X53" s="31"/>
      <c r="Y53" s="31"/>
      <c r="Z53" s="31"/>
      <c r="AA53" s="31"/>
      <c r="AB53" s="31"/>
      <c r="AC53" s="31"/>
      <c r="AD53" s="31"/>
      <c r="AE53" s="120"/>
      <c r="AF53" s="31"/>
      <c r="AI53" s="8" t="s">
        <v>319</v>
      </c>
      <c r="AJ53" s="326">
        <v>338</v>
      </c>
      <c r="AK53" s="322"/>
      <c r="AL53" s="322">
        <v>168</v>
      </c>
      <c r="AM53" s="322"/>
      <c r="AN53" s="322">
        <v>269</v>
      </c>
      <c r="AO53" s="322"/>
      <c r="AP53" s="322">
        <v>51</v>
      </c>
      <c r="AQ53" s="322"/>
      <c r="AR53" s="322">
        <v>1438</v>
      </c>
      <c r="AS53" s="322"/>
      <c r="AT53" s="322">
        <v>5245</v>
      </c>
      <c r="AU53" s="322"/>
    </row>
    <row r="54" spans="1:46" ht="20.25" customHeight="1">
      <c r="A54" s="56"/>
      <c r="B54" s="236" t="s">
        <v>169</v>
      </c>
      <c r="C54" s="349"/>
      <c r="D54" s="154"/>
      <c r="E54" s="120">
        <v>24</v>
      </c>
      <c r="F54" s="31" t="s">
        <v>150</v>
      </c>
      <c r="G54" s="31"/>
      <c r="H54" s="31" t="s">
        <v>150</v>
      </c>
      <c r="I54" s="31"/>
      <c r="J54" s="31" t="s">
        <v>150</v>
      </c>
      <c r="K54" s="31" t="s">
        <v>150</v>
      </c>
      <c r="L54" s="31">
        <v>3</v>
      </c>
      <c r="M54" s="31"/>
      <c r="N54" s="31" t="s">
        <v>150</v>
      </c>
      <c r="O54" s="31"/>
      <c r="P54" s="31">
        <v>4</v>
      </c>
      <c r="Q54" s="31"/>
      <c r="R54" s="31">
        <v>3</v>
      </c>
      <c r="S54" s="31" t="s">
        <v>150</v>
      </c>
      <c r="T54" s="31" t="s">
        <v>150</v>
      </c>
      <c r="U54" s="31" t="s">
        <v>150</v>
      </c>
      <c r="V54" s="31">
        <v>1</v>
      </c>
      <c r="W54" s="31">
        <v>5</v>
      </c>
      <c r="X54" s="31" t="s">
        <v>150</v>
      </c>
      <c r="Y54" s="31">
        <v>4</v>
      </c>
      <c r="Z54" s="31"/>
      <c r="AA54" s="31" t="s">
        <v>150</v>
      </c>
      <c r="AB54" s="31">
        <v>1</v>
      </c>
      <c r="AC54" s="31">
        <v>2</v>
      </c>
      <c r="AD54" s="31"/>
      <c r="AE54" s="31">
        <v>1</v>
      </c>
      <c r="AF54" s="31" t="s">
        <v>150</v>
      </c>
      <c r="AI54" s="188"/>
      <c r="AJ54" s="120"/>
      <c r="AL54" s="120"/>
      <c r="AN54" s="120"/>
      <c r="AP54" s="120"/>
      <c r="AR54" s="120"/>
      <c r="AT54" s="120"/>
    </row>
    <row r="55" spans="1:47" ht="20.25" customHeight="1">
      <c r="A55" s="56"/>
      <c r="B55" s="54"/>
      <c r="C55" s="41"/>
      <c r="D55" s="156"/>
      <c r="E55" s="120"/>
      <c r="F55" s="31"/>
      <c r="G55" s="31"/>
      <c r="H55" s="31"/>
      <c r="I55" s="31"/>
      <c r="J55" s="31"/>
      <c r="K55" s="120"/>
      <c r="L55" s="120"/>
      <c r="M55" s="31"/>
      <c r="N55" s="31"/>
      <c r="O55" s="31"/>
      <c r="P55" s="120"/>
      <c r="Q55" s="31"/>
      <c r="R55" s="31"/>
      <c r="S55" s="31"/>
      <c r="T55" s="31"/>
      <c r="U55" s="31"/>
      <c r="V55" s="31"/>
      <c r="W55" s="120"/>
      <c r="X55" s="31"/>
      <c r="Y55" s="31"/>
      <c r="Z55" s="31"/>
      <c r="AA55" s="31"/>
      <c r="AB55" s="31"/>
      <c r="AC55" s="31"/>
      <c r="AD55" s="31"/>
      <c r="AE55" s="120"/>
      <c r="AF55" s="31"/>
      <c r="AI55" s="184" t="s">
        <v>309</v>
      </c>
      <c r="AJ55" s="319">
        <v>339</v>
      </c>
      <c r="AK55" s="318"/>
      <c r="AL55" s="318">
        <v>174</v>
      </c>
      <c r="AM55" s="318"/>
      <c r="AN55" s="318">
        <v>265</v>
      </c>
      <c r="AO55" s="318"/>
      <c r="AP55" s="318">
        <v>51</v>
      </c>
      <c r="AQ55" s="318"/>
      <c r="AR55" s="318">
        <v>1450</v>
      </c>
      <c r="AS55" s="318"/>
      <c r="AT55" s="318">
        <v>5213</v>
      </c>
      <c r="AU55" s="318"/>
    </row>
    <row r="56" spans="1:46" ht="20.25" customHeight="1">
      <c r="A56" s="56"/>
      <c r="B56" s="236" t="s">
        <v>168</v>
      </c>
      <c r="C56" s="349"/>
      <c r="D56" s="154" t="s">
        <v>163</v>
      </c>
      <c r="E56" s="120">
        <v>166</v>
      </c>
      <c r="F56" s="31" t="s">
        <v>150</v>
      </c>
      <c r="G56" s="31"/>
      <c r="H56" s="31" t="s">
        <v>150</v>
      </c>
      <c r="I56" s="31"/>
      <c r="J56" s="31">
        <v>4</v>
      </c>
      <c r="K56" s="31" t="s">
        <v>150</v>
      </c>
      <c r="L56" s="31">
        <v>7</v>
      </c>
      <c r="M56" s="31"/>
      <c r="N56" s="31">
        <v>2</v>
      </c>
      <c r="O56" s="31" t="s">
        <v>163</v>
      </c>
      <c r="P56" s="31">
        <v>10</v>
      </c>
      <c r="Q56" s="31"/>
      <c r="R56" s="31">
        <v>16</v>
      </c>
      <c r="S56" s="31" t="s">
        <v>150</v>
      </c>
      <c r="T56" s="31" t="s">
        <v>150</v>
      </c>
      <c r="U56" s="31" t="s">
        <v>150</v>
      </c>
      <c r="V56" s="31">
        <v>17</v>
      </c>
      <c r="W56" s="31">
        <v>7</v>
      </c>
      <c r="X56" s="31">
        <v>1</v>
      </c>
      <c r="Y56" s="31">
        <v>40</v>
      </c>
      <c r="Z56" s="31"/>
      <c r="AA56" s="31">
        <v>1</v>
      </c>
      <c r="AB56" s="31">
        <v>8</v>
      </c>
      <c r="AC56" s="31">
        <v>6</v>
      </c>
      <c r="AD56" s="31"/>
      <c r="AE56" s="31">
        <v>28</v>
      </c>
      <c r="AF56" s="31">
        <v>19</v>
      </c>
      <c r="AI56" s="188"/>
      <c r="AJ56" s="120"/>
      <c r="AL56" s="120"/>
      <c r="AN56" s="120"/>
      <c r="AP56" s="120"/>
      <c r="AR56" s="120"/>
      <c r="AT56" s="120"/>
    </row>
    <row r="57" spans="1:47" ht="20.25" customHeight="1">
      <c r="A57" s="56"/>
      <c r="B57" s="54"/>
      <c r="C57" s="41"/>
      <c r="D57" s="156"/>
      <c r="E57" s="120"/>
      <c r="F57" s="31"/>
      <c r="G57" s="31"/>
      <c r="H57" s="31"/>
      <c r="I57" s="31"/>
      <c r="J57" s="31"/>
      <c r="K57" s="120"/>
      <c r="L57" s="120"/>
      <c r="M57" s="31"/>
      <c r="N57" s="31"/>
      <c r="O57" s="31"/>
      <c r="P57" s="120"/>
      <c r="Q57" s="31"/>
      <c r="R57" s="31"/>
      <c r="S57" s="31"/>
      <c r="T57" s="31"/>
      <c r="U57" s="31"/>
      <c r="V57" s="31"/>
      <c r="W57" s="120"/>
      <c r="X57" s="31"/>
      <c r="Y57" s="31"/>
      <c r="Z57" s="31"/>
      <c r="AA57" s="31"/>
      <c r="AB57" s="31"/>
      <c r="AC57" s="31"/>
      <c r="AD57" s="31"/>
      <c r="AE57" s="120"/>
      <c r="AF57" s="31"/>
      <c r="AI57" s="184" t="s">
        <v>308</v>
      </c>
      <c r="AJ57" s="320">
        <v>342</v>
      </c>
      <c r="AK57" s="316"/>
      <c r="AL57" s="316">
        <v>170</v>
      </c>
      <c r="AM57" s="316"/>
      <c r="AN57" s="316">
        <v>261</v>
      </c>
      <c r="AO57" s="316"/>
      <c r="AP57" s="316">
        <v>52</v>
      </c>
      <c r="AQ57" s="316"/>
      <c r="AR57" s="316">
        <v>1459</v>
      </c>
      <c r="AS57" s="316"/>
      <c r="AT57" s="316">
        <v>5235</v>
      </c>
      <c r="AU57" s="316"/>
    </row>
    <row r="58" spans="1:46" ht="20.25" customHeight="1">
      <c r="A58" s="56"/>
      <c r="B58" s="236" t="s">
        <v>167</v>
      </c>
      <c r="C58" s="349"/>
      <c r="D58" s="154"/>
      <c r="E58" s="120">
        <v>121</v>
      </c>
      <c r="F58" s="31" t="s">
        <v>150</v>
      </c>
      <c r="G58" s="31"/>
      <c r="H58" s="31" t="s">
        <v>150</v>
      </c>
      <c r="I58" s="31"/>
      <c r="J58" s="31" t="s">
        <v>150</v>
      </c>
      <c r="K58" s="31" t="s">
        <v>150</v>
      </c>
      <c r="L58" s="31">
        <v>5</v>
      </c>
      <c r="M58" s="31"/>
      <c r="N58" s="31">
        <v>1</v>
      </c>
      <c r="O58" s="31"/>
      <c r="P58" s="31" t="s">
        <v>150</v>
      </c>
      <c r="Q58" s="31"/>
      <c r="R58" s="31">
        <v>4</v>
      </c>
      <c r="S58" s="31" t="s">
        <v>150</v>
      </c>
      <c r="T58" s="31" t="s">
        <v>150</v>
      </c>
      <c r="U58" s="31" t="s">
        <v>150</v>
      </c>
      <c r="V58" s="31">
        <v>6</v>
      </c>
      <c r="W58" s="31">
        <v>14</v>
      </c>
      <c r="X58" s="31" t="s">
        <v>150</v>
      </c>
      <c r="Y58" s="31">
        <v>56</v>
      </c>
      <c r="Z58" s="31"/>
      <c r="AA58" s="31">
        <v>1</v>
      </c>
      <c r="AB58" s="31">
        <v>3</v>
      </c>
      <c r="AC58" s="31">
        <v>4</v>
      </c>
      <c r="AD58" s="31"/>
      <c r="AE58" s="31">
        <v>11</v>
      </c>
      <c r="AF58" s="31">
        <v>16</v>
      </c>
      <c r="AI58" s="188"/>
      <c r="AJ58" s="120"/>
      <c r="AL58" s="120"/>
      <c r="AN58" s="120"/>
      <c r="AP58" s="120"/>
      <c r="AR58" s="120"/>
      <c r="AT58" s="120"/>
    </row>
    <row r="59" spans="1:47" ht="20.25" customHeight="1">
      <c r="A59" s="56"/>
      <c r="B59" s="54"/>
      <c r="C59" s="41"/>
      <c r="D59" s="156"/>
      <c r="E59" s="120"/>
      <c r="F59" s="31"/>
      <c r="G59" s="31"/>
      <c r="H59" s="31"/>
      <c r="I59" s="31"/>
      <c r="J59" s="31"/>
      <c r="K59" s="120"/>
      <c r="L59" s="120"/>
      <c r="M59" s="31"/>
      <c r="N59" s="31"/>
      <c r="O59" s="31"/>
      <c r="P59" s="120"/>
      <c r="Q59" s="31"/>
      <c r="R59" s="31"/>
      <c r="S59" s="31"/>
      <c r="T59" s="31"/>
      <c r="U59" s="31"/>
      <c r="V59" s="31"/>
      <c r="W59" s="120"/>
      <c r="X59" s="31"/>
      <c r="Y59" s="31"/>
      <c r="Z59" s="31"/>
      <c r="AA59" s="31"/>
      <c r="AB59" s="31"/>
      <c r="AC59" s="31"/>
      <c r="AD59" s="31"/>
      <c r="AE59" s="120"/>
      <c r="AF59" s="31"/>
      <c r="AI59" s="184" t="s">
        <v>307</v>
      </c>
      <c r="AJ59" s="320">
        <v>342</v>
      </c>
      <c r="AK59" s="316"/>
      <c r="AL59" s="316">
        <v>165</v>
      </c>
      <c r="AM59" s="316"/>
      <c r="AN59" s="316">
        <v>246</v>
      </c>
      <c r="AO59" s="316"/>
      <c r="AP59" s="316">
        <v>54</v>
      </c>
      <c r="AQ59" s="316"/>
      <c r="AR59" s="316">
        <v>1460</v>
      </c>
      <c r="AS59" s="316"/>
      <c r="AT59" s="316">
        <v>5213</v>
      </c>
      <c r="AU59" s="316"/>
    </row>
    <row r="60" spans="1:46" ht="20.25" customHeight="1">
      <c r="A60" s="56"/>
      <c r="B60" s="236" t="s">
        <v>166</v>
      </c>
      <c r="C60" s="349"/>
      <c r="D60" s="154" t="s">
        <v>163</v>
      </c>
      <c r="E60" s="120">
        <v>47</v>
      </c>
      <c r="F60" s="31" t="s">
        <v>150</v>
      </c>
      <c r="G60" s="31"/>
      <c r="H60" s="31" t="s">
        <v>150</v>
      </c>
      <c r="I60" s="31"/>
      <c r="J60" s="31" t="s">
        <v>150</v>
      </c>
      <c r="K60" s="31">
        <v>1</v>
      </c>
      <c r="L60" s="31">
        <v>1</v>
      </c>
      <c r="M60" s="31"/>
      <c r="N60" s="31" t="s">
        <v>150</v>
      </c>
      <c r="O60" s="31" t="s">
        <v>163</v>
      </c>
      <c r="P60" s="31">
        <v>7</v>
      </c>
      <c r="Q60" s="31"/>
      <c r="R60" s="31">
        <v>1</v>
      </c>
      <c r="S60" s="31" t="s">
        <v>150</v>
      </c>
      <c r="T60" s="31" t="s">
        <v>150</v>
      </c>
      <c r="U60" s="31" t="s">
        <v>150</v>
      </c>
      <c r="V60" s="31">
        <v>1</v>
      </c>
      <c r="W60" s="31">
        <v>6</v>
      </c>
      <c r="X60" s="31">
        <v>1</v>
      </c>
      <c r="Y60" s="31">
        <v>20</v>
      </c>
      <c r="Z60" s="31"/>
      <c r="AA60" s="31">
        <v>3</v>
      </c>
      <c r="AB60" s="31">
        <v>2</v>
      </c>
      <c r="AC60" s="31">
        <v>2</v>
      </c>
      <c r="AD60" s="31"/>
      <c r="AE60" s="31">
        <v>1</v>
      </c>
      <c r="AF60" s="31">
        <v>1</v>
      </c>
      <c r="AI60" s="188"/>
      <c r="AJ60" s="120"/>
      <c r="AL60" s="120"/>
      <c r="AN60" s="120"/>
      <c r="AP60" s="120"/>
      <c r="AR60" s="120"/>
      <c r="AT60" s="120"/>
    </row>
    <row r="61" spans="1:47" ht="20.25" customHeight="1">
      <c r="A61" s="56"/>
      <c r="B61" s="42"/>
      <c r="C61" s="116"/>
      <c r="D61" s="74"/>
      <c r="E61" s="120"/>
      <c r="F61" s="31"/>
      <c r="G61" s="31"/>
      <c r="H61" s="31"/>
      <c r="I61" s="31"/>
      <c r="J61" s="31"/>
      <c r="K61" s="120"/>
      <c r="L61" s="120"/>
      <c r="M61" s="31"/>
      <c r="N61" s="120"/>
      <c r="O61" s="120"/>
      <c r="P61" s="38"/>
      <c r="Q61" s="153"/>
      <c r="R61" s="56"/>
      <c r="S61" s="31"/>
      <c r="T61" s="31"/>
      <c r="U61" s="31"/>
      <c r="V61" s="31"/>
      <c r="W61" s="120"/>
      <c r="X61" s="31"/>
      <c r="Y61" s="31"/>
      <c r="Z61" s="31"/>
      <c r="AA61" s="56"/>
      <c r="AB61" s="31"/>
      <c r="AC61" s="31"/>
      <c r="AD61" s="31"/>
      <c r="AE61" s="120"/>
      <c r="AF61" s="31"/>
      <c r="AI61" s="182" t="s">
        <v>306</v>
      </c>
      <c r="AJ61" s="321">
        <v>344</v>
      </c>
      <c r="AK61" s="317"/>
      <c r="AL61" s="317">
        <v>158</v>
      </c>
      <c r="AM61" s="317"/>
      <c r="AN61" s="317">
        <v>251</v>
      </c>
      <c r="AO61" s="317"/>
      <c r="AP61" s="317">
        <v>54</v>
      </c>
      <c r="AQ61" s="317"/>
      <c r="AR61" s="317">
        <v>1465</v>
      </c>
      <c r="AS61" s="317"/>
      <c r="AT61" s="317">
        <v>5224</v>
      </c>
      <c r="AU61" s="317"/>
    </row>
    <row r="62" spans="1:41" ht="20.25" customHeight="1">
      <c r="A62" s="48"/>
      <c r="B62" s="347" t="s">
        <v>165</v>
      </c>
      <c r="C62" s="348"/>
      <c r="D62" s="152" t="s">
        <v>164</v>
      </c>
      <c r="E62" s="49">
        <v>101</v>
      </c>
      <c r="F62" s="39" t="s">
        <v>150</v>
      </c>
      <c r="G62" s="39"/>
      <c r="H62" s="39" t="s">
        <v>150</v>
      </c>
      <c r="I62" s="39"/>
      <c r="J62" s="39" t="s">
        <v>7</v>
      </c>
      <c r="K62" s="39" t="s">
        <v>7</v>
      </c>
      <c r="L62" s="39" t="s">
        <v>7</v>
      </c>
      <c r="M62" s="39" t="s">
        <v>163</v>
      </c>
      <c r="N62" s="39">
        <v>1</v>
      </c>
      <c r="O62" s="39"/>
      <c r="P62" s="39">
        <v>6</v>
      </c>
      <c r="Q62" s="39" t="s">
        <v>163</v>
      </c>
      <c r="R62" s="39">
        <v>14</v>
      </c>
      <c r="S62" s="39" t="s">
        <v>150</v>
      </c>
      <c r="T62" s="39" t="s">
        <v>150</v>
      </c>
      <c r="U62" s="39">
        <v>1</v>
      </c>
      <c r="V62" s="39">
        <v>1</v>
      </c>
      <c r="W62" s="39">
        <v>9</v>
      </c>
      <c r="X62" s="39">
        <v>1</v>
      </c>
      <c r="Y62" s="39">
        <v>36</v>
      </c>
      <c r="Z62" s="39" t="s">
        <v>163</v>
      </c>
      <c r="AA62" s="39">
        <v>1</v>
      </c>
      <c r="AB62" s="39">
        <v>1</v>
      </c>
      <c r="AC62" s="39">
        <v>2</v>
      </c>
      <c r="AD62" s="39"/>
      <c r="AE62" s="39">
        <v>22</v>
      </c>
      <c r="AF62" s="39">
        <v>6</v>
      </c>
      <c r="AI62" s="42" t="s">
        <v>305</v>
      </c>
      <c r="AJ62" s="38"/>
      <c r="AK62" s="38"/>
      <c r="AL62" s="38"/>
      <c r="AM62" s="38"/>
      <c r="AN62" s="38"/>
      <c r="AO62" s="38"/>
    </row>
    <row r="63" spans="1:41" ht="20.25" customHeight="1">
      <c r="A63" s="148" t="s">
        <v>162</v>
      </c>
      <c r="B63" s="151"/>
      <c r="C63" s="151"/>
      <c r="D63" s="150"/>
      <c r="E63" s="149"/>
      <c r="F63" s="149"/>
      <c r="G63" s="64"/>
      <c r="H63" s="149"/>
      <c r="I63" s="64"/>
      <c r="J63" s="149"/>
      <c r="K63" s="149"/>
      <c r="L63" s="149"/>
      <c r="M63" s="64"/>
      <c r="N63" s="149"/>
      <c r="O63" s="149"/>
      <c r="P63" s="149"/>
      <c r="Q63" s="64"/>
      <c r="R63" s="149"/>
      <c r="S63" s="149"/>
      <c r="T63" s="149"/>
      <c r="U63" s="149"/>
      <c r="V63" s="149"/>
      <c r="W63" s="149"/>
      <c r="X63" s="149"/>
      <c r="Y63" s="149"/>
      <c r="Z63" s="64"/>
      <c r="AA63" s="149"/>
      <c r="AB63" s="149"/>
      <c r="AC63" s="149"/>
      <c r="AD63" s="64"/>
      <c r="AE63" s="149"/>
      <c r="AF63" s="149"/>
      <c r="AI63" s="42" t="s">
        <v>29</v>
      </c>
      <c r="AJ63" s="38"/>
      <c r="AK63" s="38"/>
      <c r="AL63" s="38"/>
      <c r="AM63" s="38"/>
      <c r="AN63" s="38"/>
      <c r="AO63" s="38"/>
    </row>
    <row r="64" spans="1:32" ht="20.25" customHeight="1">
      <c r="A64" s="148" t="s">
        <v>161</v>
      </c>
      <c r="B64" s="42"/>
      <c r="C64" s="42"/>
      <c r="D64" s="147"/>
      <c r="E64" s="12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</sheetData>
  <sheetProtection/>
  <mergeCells count="116">
    <mergeCell ref="D3:E9"/>
    <mergeCell ref="Z3:AA9"/>
    <mergeCell ref="O3:P9"/>
    <mergeCell ref="A1:AF1"/>
    <mergeCell ref="X3:X9"/>
    <mergeCell ref="AC3:AC9"/>
    <mergeCell ref="AB3:AB9"/>
    <mergeCell ref="Y3:Y9"/>
    <mergeCell ref="V3:V9"/>
    <mergeCell ref="K3:K9"/>
    <mergeCell ref="F3:F9"/>
    <mergeCell ref="AF3:AF9"/>
    <mergeCell ref="AD3:AE9"/>
    <mergeCell ref="Q3:R9"/>
    <mergeCell ref="M3:N9"/>
    <mergeCell ref="I3:J9"/>
    <mergeCell ref="W3:W9"/>
    <mergeCell ref="G3:H9"/>
    <mergeCell ref="L3:L9"/>
    <mergeCell ref="A10:C10"/>
    <mergeCell ref="S3:S9"/>
    <mergeCell ref="U3:U9"/>
    <mergeCell ref="B50:C50"/>
    <mergeCell ref="B38:C38"/>
    <mergeCell ref="B12:C12"/>
    <mergeCell ref="B31:C31"/>
    <mergeCell ref="B48:C48"/>
    <mergeCell ref="T3:T9"/>
    <mergeCell ref="B33:C33"/>
    <mergeCell ref="B44:C44"/>
    <mergeCell ref="B62:C62"/>
    <mergeCell ref="B52:C52"/>
    <mergeCell ref="B58:C58"/>
    <mergeCell ref="B60:C60"/>
    <mergeCell ref="B54:C54"/>
    <mergeCell ref="B56:C56"/>
    <mergeCell ref="AM13:AO14"/>
    <mergeCell ref="AJ13:AL14"/>
    <mergeCell ref="AQ15:AQ16"/>
    <mergeCell ref="AR15:AR16"/>
    <mergeCell ref="AS15:AS16"/>
    <mergeCell ref="AK15:AK16"/>
    <mergeCell ref="AL15:AL16"/>
    <mergeCell ref="AM15:AM16"/>
    <mergeCell ref="AW13:AW15"/>
    <mergeCell ref="AI13:AI16"/>
    <mergeCell ref="AT13:AT15"/>
    <mergeCell ref="AU13:AU15"/>
    <mergeCell ref="AN15:AN16"/>
    <mergeCell ref="AJ15:AJ16"/>
    <mergeCell ref="AP13:AS14"/>
    <mergeCell ref="AP15:AP16"/>
    <mergeCell ref="AO15:AO16"/>
    <mergeCell ref="AV13:AV15"/>
    <mergeCell ref="AI1:AW1"/>
    <mergeCell ref="AI2:AW2"/>
    <mergeCell ref="AT4:AV4"/>
    <mergeCell ref="AP4:AS4"/>
    <mergeCell ref="AW4:AW5"/>
    <mergeCell ref="AI4:AI5"/>
    <mergeCell ref="AJ4:AO4"/>
    <mergeCell ref="AL29:AL30"/>
    <mergeCell ref="AI27:AV27"/>
    <mergeCell ref="AI26:AV26"/>
    <mergeCell ref="AU29:AU30"/>
    <mergeCell ref="AV29:AV30"/>
    <mergeCell ref="AT29:AT30"/>
    <mergeCell ref="AN29:AN30"/>
    <mergeCell ref="AS29:AS30"/>
    <mergeCell ref="AI51:AI52"/>
    <mergeCell ref="AJ51:AK52"/>
    <mergeCell ref="AQ29:AQ30"/>
    <mergeCell ref="AR29:AR30"/>
    <mergeCell ref="AK29:AK30"/>
    <mergeCell ref="AM29:AM30"/>
    <mergeCell ref="AO29:AO30"/>
    <mergeCell ref="AP29:AP30"/>
    <mergeCell ref="AI29:AI30"/>
    <mergeCell ref="AJ29:AJ30"/>
    <mergeCell ref="AL51:AM52"/>
    <mergeCell ref="AN51:AO52"/>
    <mergeCell ref="AP51:AQ52"/>
    <mergeCell ref="AR51:AS52"/>
    <mergeCell ref="AT51:AU52"/>
    <mergeCell ref="AJ53:AK53"/>
    <mergeCell ref="AN53:AO53"/>
    <mergeCell ref="AP53:AQ53"/>
    <mergeCell ref="AR53:AS53"/>
    <mergeCell ref="AT53:AU53"/>
    <mergeCell ref="AJ59:AK59"/>
    <mergeCell ref="AJ61:AK61"/>
    <mergeCell ref="AL53:AM53"/>
    <mergeCell ref="AL55:AM55"/>
    <mergeCell ref="AL57:AM57"/>
    <mergeCell ref="AL59:AM59"/>
    <mergeCell ref="AL61:AM61"/>
    <mergeCell ref="AN61:AO61"/>
    <mergeCell ref="AP61:AQ61"/>
    <mergeCell ref="AR61:AS61"/>
    <mergeCell ref="AT61:AU61"/>
    <mergeCell ref="AN55:AO55"/>
    <mergeCell ref="AP55:AQ55"/>
    <mergeCell ref="AR55:AS55"/>
    <mergeCell ref="AT55:AU55"/>
    <mergeCell ref="AN57:AO57"/>
    <mergeCell ref="AP57:AQ57"/>
    <mergeCell ref="AI48:AU48"/>
    <mergeCell ref="AI49:AU49"/>
    <mergeCell ref="AN59:AO59"/>
    <mergeCell ref="AP59:AQ59"/>
    <mergeCell ref="AR59:AS59"/>
    <mergeCell ref="AT59:AU59"/>
    <mergeCell ref="AR57:AS57"/>
    <mergeCell ref="AT57:AU57"/>
    <mergeCell ref="AJ55:AK55"/>
    <mergeCell ref="AJ57:AK57"/>
  </mergeCells>
  <printOptions horizontalCentered="1" verticalCentered="1"/>
  <pageMargins left="0.31496062992125984" right="0.11811023622047245" top="0.5511811023622047" bottom="0.35433070866141736" header="0" footer="0"/>
  <pageSetup horizontalDpi="600" verticalDpi="6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60" zoomScalePageLayoutView="0" workbookViewId="0" topLeftCell="A1">
      <selection activeCell="AB1" sqref="AB1"/>
    </sheetView>
  </sheetViews>
  <sheetFormatPr defaultColWidth="11.8984375" defaultRowHeight="22.5" customHeight="1"/>
  <cols>
    <col min="1" max="1" width="15.59765625" style="0" customWidth="1"/>
    <col min="2" max="4" width="12" style="0" bestFit="1" customWidth="1"/>
    <col min="5" max="5" width="14.09765625" style="0" bestFit="1" customWidth="1"/>
    <col min="6" max="8" width="12" style="0" bestFit="1" customWidth="1"/>
    <col min="9" max="12" width="11.8984375" style="0" customWidth="1"/>
    <col min="13" max="13" width="12" style="0" bestFit="1" customWidth="1"/>
    <col min="14" max="14" width="10" style="0" customWidth="1"/>
    <col min="15" max="15" width="9.8984375" style="0" customWidth="1"/>
    <col min="16" max="19" width="11.8984375" style="0" customWidth="1"/>
    <col min="20" max="21" width="13.3984375" style="0" customWidth="1"/>
    <col min="22" max="22" width="13.69921875" style="0" customWidth="1"/>
    <col min="23" max="23" width="13.5" style="0" customWidth="1"/>
  </cols>
  <sheetData>
    <row r="1" spans="1:21" ht="22.5" customHeight="1">
      <c r="A1" s="242" t="s">
        <v>356</v>
      </c>
      <c r="B1" s="242"/>
      <c r="C1" s="242"/>
      <c r="D1" s="242"/>
      <c r="E1" s="242"/>
      <c r="F1" s="242"/>
      <c r="G1" s="242"/>
      <c r="H1" s="242"/>
      <c r="L1" s="242" t="s">
        <v>423</v>
      </c>
      <c r="M1" s="242"/>
      <c r="N1" s="242"/>
      <c r="O1" s="242"/>
      <c r="P1" s="242"/>
      <c r="Q1" s="242"/>
      <c r="R1" s="242"/>
      <c r="S1" s="242"/>
      <c r="T1" s="242"/>
      <c r="U1" s="242"/>
    </row>
    <row r="2" spans="1:21" ht="22.5" customHeight="1">
      <c r="A2" s="267" t="s">
        <v>355</v>
      </c>
      <c r="B2" s="267"/>
      <c r="C2" s="267"/>
      <c r="D2" s="267"/>
      <c r="E2" s="267"/>
      <c r="F2" s="267"/>
      <c r="G2" s="267"/>
      <c r="H2" s="267"/>
      <c r="L2" s="267" t="s">
        <v>422</v>
      </c>
      <c r="M2" s="267"/>
      <c r="N2" s="267"/>
      <c r="O2" s="267"/>
      <c r="P2" s="267"/>
      <c r="Q2" s="267"/>
      <c r="R2" s="267"/>
      <c r="S2" s="267"/>
      <c r="T2" s="267"/>
      <c r="U2" s="267"/>
    </row>
    <row r="3" spans="1:21" ht="22.5" customHeight="1" thickBot="1">
      <c r="A3" s="37"/>
      <c r="B3" s="37"/>
      <c r="C3" s="37"/>
      <c r="D3" s="37"/>
      <c r="E3" s="37"/>
      <c r="F3" s="37"/>
      <c r="G3" s="37"/>
      <c r="H3" s="37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22.5" customHeight="1">
      <c r="A4" s="262" t="s">
        <v>354</v>
      </c>
      <c r="B4" s="367" t="s">
        <v>353</v>
      </c>
      <c r="C4" s="367" t="s">
        <v>352</v>
      </c>
      <c r="D4" s="367" t="s">
        <v>351</v>
      </c>
      <c r="E4" s="367" t="s">
        <v>350</v>
      </c>
      <c r="F4" s="368"/>
      <c r="G4" s="367" t="s">
        <v>349</v>
      </c>
      <c r="H4" s="369"/>
      <c r="L4" s="277" t="s">
        <v>421</v>
      </c>
      <c r="M4" s="260" t="s">
        <v>372</v>
      </c>
      <c r="N4" s="265"/>
      <c r="O4" s="277"/>
      <c r="P4" s="260" t="s">
        <v>371</v>
      </c>
      <c r="Q4" s="265"/>
      <c r="R4" s="277"/>
      <c r="S4" s="260" t="s">
        <v>420</v>
      </c>
      <c r="T4" s="265"/>
      <c r="U4" s="265"/>
    </row>
    <row r="5" spans="1:21" ht="22.5" customHeight="1">
      <c r="A5" s="250"/>
      <c r="B5" s="374"/>
      <c r="C5" s="374"/>
      <c r="D5" s="374"/>
      <c r="E5" s="370" t="s">
        <v>348</v>
      </c>
      <c r="F5" s="375" t="s">
        <v>347</v>
      </c>
      <c r="G5" s="370" t="s">
        <v>346</v>
      </c>
      <c r="H5" s="372" t="s">
        <v>345</v>
      </c>
      <c r="L5" s="327"/>
      <c r="M5" s="220" t="s">
        <v>369</v>
      </c>
      <c r="N5" s="220" t="s">
        <v>368</v>
      </c>
      <c r="O5" s="220" t="s">
        <v>367</v>
      </c>
      <c r="P5" s="220" t="s">
        <v>369</v>
      </c>
      <c r="Q5" s="220" t="s">
        <v>368</v>
      </c>
      <c r="R5" s="220" t="s">
        <v>367</v>
      </c>
      <c r="S5" s="220" t="s">
        <v>369</v>
      </c>
      <c r="T5" s="220" t="s">
        <v>368</v>
      </c>
      <c r="U5" s="93" t="s">
        <v>419</v>
      </c>
    </row>
    <row r="6" spans="1:21" ht="22.5" customHeight="1">
      <c r="A6" s="257"/>
      <c r="B6" s="371"/>
      <c r="C6" s="371"/>
      <c r="D6" s="371"/>
      <c r="E6" s="371"/>
      <c r="F6" s="376"/>
      <c r="G6" s="371"/>
      <c r="H6" s="373"/>
      <c r="L6" s="231" t="s">
        <v>418</v>
      </c>
      <c r="M6" s="105">
        <f>SUM(M8:M49)</f>
        <v>9645</v>
      </c>
      <c r="N6" s="104">
        <f>SUM(N8:N49)</f>
        <v>9523</v>
      </c>
      <c r="O6" s="235">
        <f>N6-M6</f>
        <v>-122</v>
      </c>
      <c r="P6" s="104">
        <f>SUM(P8:P49)</f>
        <v>98</v>
      </c>
      <c r="Q6" s="104">
        <f>SUM(Q8:Q49)</f>
        <v>108</v>
      </c>
      <c r="R6" s="235">
        <f>Q6-P6</f>
        <v>10</v>
      </c>
      <c r="S6" s="104">
        <f>SUM(S8:S49)</f>
        <v>11952</v>
      </c>
      <c r="T6" s="104">
        <f>SUM(T8:T49)</f>
        <v>11894</v>
      </c>
      <c r="U6" s="235">
        <f>T6-S6</f>
        <v>-58</v>
      </c>
    </row>
    <row r="7" spans="1:21" ht="22.5" customHeight="1">
      <c r="A7" s="79"/>
      <c r="B7" s="219" t="s">
        <v>344</v>
      </c>
      <c r="C7" s="64" t="s">
        <v>343</v>
      </c>
      <c r="D7" s="64" t="s">
        <v>343</v>
      </c>
      <c r="E7" s="64" t="s">
        <v>343</v>
      </c>
      <c r="F7" s="64" t="s">
        <v>343</v>
      </c>
      <c r="G7" s="64" t="s">
        <v>342</v>
      </c>
      <c r="H7" s="64" t="s">
        <v>341</v>
      </c>
      <c r="L7" s="41"/>
      <c r="M7" s="156"/>
      <c r="N7" s="31"/>
      <c r="O7" s="31"/>
      <c r="P7" s="234"/>
      <c r="Q7" s="234"/>
      <c r="R7" s="31"/>
      <c r="S7" s="234"/>
      <c r="T7" s="234"/>
      <c r="U7" s="31"/>
    </row>
    <row r="8" spans="1:21" ht="22.5" customHeight="1">
      <c r="A8" s="58" t="s">
        <v>340</v>
      </c>
      <c r="B8" s="128">
        <v>8725</v>
      </c>
      <c r="C8" s="127">
        <v>120</v>
      </c>
      <c r="D8" s="127">
        <v>10767</v>
      </c>
      <c r="E8" s="127">
        <v>1183239</v>
      </c>
      <c r="F8" s="212">
        <f>100000*C8/E8</f>
        <v>10.141653545902392</v>
      </c>
      <c r="G8" s="127">
        <v>790888</v>
      </c>
      <c r="H8" s="212">
        <f>10000*B8/G8</f>
        <v>110.31903379492418</v>
      </c>
      <c r="L8" s="41" t="s">
        <v>417</v>
      </c>
      <c r="M8" s="57">
        <v>4415</v>
      </c>
      <c r="N8" s="50">
        <v>4378</v>
      </c>
      <c r="O8" s="14">
        <f aca="true" t="shared" si="0" ref="O8:O49">N8-M8</f>
        <v>-37</v>
      </c>
      <c r="P8" s="14">
        <v>23</v>
      </c>
      <c r="Q8" s="14">
        <v>29</v>
      </c>
      <c r="R8" s="14">
        <f aca="true" t="shared" si="1" ref="R8:R15">Q8-P8</f>
        <v>6</v>
      </c>
      <c r="S8" s="14">
        <v>5259</v>
      </c>
      <c r="T8" s="14">
        <v>5267</v>
      </c>
      <c r="U8" s="14">
        <f aca="true" t="shared" si="2" ref="U8:U27">T8-S8</f>
        <v>8</v>
      </c>
    </row>
    <row r="9" spans="1:21" ht="22.5" customHeight="1">
      <c r="A9" s="213" t="s">
        <v>339</v>
      </c>
      <c r="B9" s="128">
        <v>8970</v>
      </c>
      <c r="C9" s="127">
        <v>100</v>
      </c>
      <c r="D9" s="127">
        <v>11094</v>
      </c>
      <c r="E9" s="127">
        <v>1184032</v>
      </c>
      <c r="F9" s="212">
        <f>100000*C9/E9</f>
        <v>8.445717683305856</v>
      </c>
      <c r="G9" s="127">
        <v>801067</v>
      </c>
      <c r="H9" s="212">
        <f>10000*B9/G9</f>
        <v>111.97565247351345</v>
      </c>
      <c r="L9" s="41" t="s">
        <v>416</v>
      </c>
      <c r="M9" s="57">
        <v>256</v>
      </c>
      <c r="N9" s="50">
        <v>240</v>
      </c>
      <c r="O9" s="14">
        <f t="shared" si="0"/>
        <v>-16</v>
      </c>
      <c r="P9" s="14">
        <v>3</v>
      </c>
      <c r="Q9" s="14">
        <v>4</v>
      </c>
      <c r="R9" s="14">
        <f t="shared" si="1"/>
        <v>1</v>
      </c>
      <c r="S9" s="14">
        <v>319</v>
      </c>
      <c r="T9" s="14">
        <v>298</v>
      </c>
      <c r="U9" s="14">
        <f t="shared" si="2"/>
        <v>-21</v>
      </c>
    </row>
    <row r="10" spans="1:21" ht="22.5" customHeight="1">
      <c r="A10" s="218" t="s">
        <v>338</v>
      </c>
      <c r="B10" s="128">
        <v>9250</v>
      </c>
      <c r="C10" s="127">
        <v>100</v>
      </c>
      <c r="D10" s="127">
        <v>11443</v>
      </c>
      <c r="E10" s="127">
        <v>1183881</v>
      </c>
      <c r="F10" s="212">
        <f>100000*C10/E10</f>
        <v>8.446794905906929</v>
      </c>
      <c r="G10" s="127">
        <v>814097</v>
      </c>
      <c r="H10" s="212">
        <f>10000*B10/G10</f>
        <v>113.62282381583522</v>
      </c>
      <c r="L10" s="41" t="s">
        <v>415</v>
      </c>
      <c r="M10" s="57">
        <v>1019</v>
      </c>
      <c r="N10" s="50">
        <v>1101</v>
      </c>
      <c r="O10" s="14">
        <f t="shared" si="0"/>
        <v>82</v>
      </c>
      <c r="P10" s="14">
        <v>9</v>
      </c>
      <c r="Q10" s="14">
        <v>13</v>
      </c>
      <c r="R10" s="14">
        <f t="shared" si="1"/>
        <v>4</v>
      </c>
      <c r="S10" s="14">
        <v>1294</v>
      </c>
      <c r="T10" s="14">
        <v>1396</v>
      </c>
      <c r="U10" s="14">
        <f t="shared" si="2"/>
        <v>102</v>
      </c>
    </row>
    <row r="11" spans="1:21" ht="22.5" customHeight="1">
      <c r="A11" s="213" t="s">
        <v>337</v>
      </c>
      <c r="B11" s="128">
        <v>9645</v>
      </c>
      <c r="C11" s="127">
        <v>98</v>
      </c>
      <c r="D11" s="127">
        <v>11952</v>
      </c>
      <c r="E11" s="127">
        <v>1180977</v>
      </c>
      <c r="F11" s="212">
        <f>100000*C11/E11</f>
        <v>8.29821410577852</v>
      </c>
      <c r="G11" s="127">
        <v>826271</v>
      </c>
      <c r="H11" s="212">
        <f>10000*B11/G11</f>
        <v>116.72925710814006</v>
      </c>
      <c r="L11" s="41" t="s">
        <v>414</v>
      </c>
      <c r="M11" s="57">
        <v>62</v>
      </c>
      <c r="N11" s="50">
        <v>87</v>
      </c>
      <c r="O11" s="14">
        <f t="shared" si="0"/>
        <v>25</v>
      </c>
      <c r="P11" s="14">
        <v>3</v>
      </c>
      <c r="Q11" s="14">
        <v>3</v>
      </c>
      <c r="R11" s="14">
        <f t="shared" si="1"/>
        <v>0</v>
      </c>
      <c r="S11" s="14">
        <v>74</v>
      </c>
      <c r="T11" s="14">
        <v>104</v>
      </c>
      <c r="U11" s="14">
        <f t="shared" si="2"/>
        <v>30</v>
      </c>
    </row>
    <row r="12" spans="1:21" ht="22.5" customHeight="1">
      <c r="A12" s="217" t="s">
        <v>336</v>
      </c>
      <c r="B12" s="113">
        <f>SUM(B14:B27)</f>
        <v>9523</v>
      </c>
      <c r="C12" s="112">
        <f>SUM(C14:C27)</f>
        <v>108</v>
      </c>
      <c r="D12" s="112">
        <f>SUM(D14:D27)</f>
        <v>11894</v>
      </c>
      <c r="E12" s="112">
        <v>1180525</v>
      </c>
      <c r="F12" s="216">
        <f>100000*C12/E12</f>
        <v>9.148472078100845</v>
      </c>
      <c r="G12" s="112">
        <v>836657</v>
      </c>
      <c r="H12" s="216">
        <f>10000*B12/G12</f>
        <v>113.82203220674661</v>
      </c>
      <c r="L12" s="41" t="s">
        <v>413</v>
      </c>
      <c r="M12" s="57">
        <v>67</v>
      </c>
      <c r="N12" s="50">
        <v>57</v>
      </c>
      <c r="O12" s="14">
        <f t="shared" si="0"/>
        <v>-10</v>
      </c>
      <c r="P12" s="14">
        <v>4</v>
      </c>
      <c r="Q12" s="14">
        <v>2</v>
      </c>
      <c r="R12" s="14">
        <f t="shared" si="1"/>
        <v>-2</v>
      </c>
      <c r="S12" s="14">
        <v>88</v>
      </c>
      <c r="T12" s="14">
        <v>65</v>
      </c>
      <c r="U12" s="14">
        <f t="shared" si="2"/>
        <v>-23</v>
      </c>
    </row>
    <row r="13" spans="1:21" ht="22.5" customHeight="1">
      <c r="A13" s="215"/>
      <c r="B13" s="126"/>
      <c r="C13" s="125"/>
      <c r="D13" s="125"/>
      <c r="E13" s="125"/>
      <c r="F13" s="125"/>
      <c r="G13" s="125"/>
      <c r="H13" s="125"/>
      <c r="L13" s="41" t="s">
        <v>412</v>
      </c>
      <c r="M13" s="57">
        <v>567</v>
      </c>
      <c r="N13" s="50">
        <v>574</v>
      </c>
      <c r="O13" s="14">
        <f t="shared" si="0"/>
        <v>7</v>
      </c>
      <c r="P13" s="14">
        <v>9</v>
      </c>
      <c r="Q13" s="14">
        <v>6</v>
      </c>
      <c r="R13" s="14">
        <f t="shared" si="1"/>
        <v>-3</v>
      </c>
      <c r="S13" s="14">
        <v>734</v>
      </c>
      <c r="T13" s="14">
        <v>743</v>
      </c>
      <c r="U13" s="14">
        <f t="shared" si="2"/>
        <v>9</v>
      </c>
    </row>
    <row r="14" spans="1:21" ht="22.5" customHeight="1">
      <c r="A14" s="58" t="s">
        <v>335</v>
      </c>
      <c r="B14" s="128">
        <v>612</v>
      </c>
      <c r="C14" s="127">
        <v>7</v>
      </c>
      <c r="D14" s="127">
        <v>769</v>
      </c>
      <c r="E14" s="127">
        <v>1181474</v>
      </c>
      <c r="F14" s="212">
        <f>100000*C14/E14</f>
        <v>0.5924802407839699</v>
      </c>
      <c r="G14" s="127">
        <v>826192</v>
      </c>
      <c r="H14" s="212">
        <f>10000*B14/G14</f>
        <v>7.407479133179697</v>
      </c>
      <c r="L14" s="41" t="s">
        <v>411</v>
      </c>
      <c r="M14" s="57">
        <v>157</v>
      </c>
      <c r="N14" s="50">
        <v>174</v>
      </c>
      <c r="O14" s="14">
        <f t="shared" si="0"/>
        <v>17</v>
      </c>
      <c r="P14" s="14">
        <v>4</v>
      </c>
      <c r="Q14" s="14">
        <v>2</v>
      </c>
      <c r="R14" s="14">
        <f t="shared" si="1"/>
        <v>-2</v>
      </c>
      <c r="S14" s="14">
        <v>213</v>
      </c>
      <c r="T14" s="14">
        <v>233</v>
      </c>
      <c r="U14" s="14">
        <f t="shared" si="2"/>
        <v>20</v>
      </c>
    </row>
    <row r="15" spans="1:21" ht="22.5" customHeight="1">
      <c r="A15" s="213" t="s">
        <v>334</v>
      </c>
      <c r="B15" s="128">
        <v>664</v>
      </c>
      <c r="C15" s="127">
        <v>7</v>
      </c>
      <c r="D15" s="127">
        <v>813</v>
      </c>
      <c r="E15" s="127">
        <v>1181503</v>
      </c>
      <c r="F15" s="212">
        <f>100000*C15/E15</f>
        <v>0.5924656983520143</v>
      </c>
      <c r="G15" s="127">
        <v>828926</v>
      </c>
      <c r="H15" s="212">
        <f>10000*B15/G15</f>
        <v>8.010365219573279</v>
      </c>
      <c r="L15" s="41" t="s">
        <v>410</v>
      </c>
      <c r="M15" s="57">
        <v>695</v>
      </c>
      <c r="N15" s="50">
        <v>662</v>
      </c>
      <c r="O15" s="14">
        <f t="shared" si="0"/>
        <v>-33</v>
      </c>
      <c r="P15" s="14">
        <v>3</v>
      </c>
      <c r="Q15" s="14">
        <v>3</v>
      </c>
      <c r="R15" s="14">
        <f t="shared" si="1"/>
        <v>0</v>
      </c>
      <c r="S15" s="14">
        <v>876</v>
      </c>
      <c r="T15" s="14">
        <v>872</v>
      </c>
      <c r="U15" s="14">
        <f t="shared" si="2"/>
        <v>-4</v>
      </c>
    </row>
    <row r="16" spans="1:21" ht="22.5" customHeight="1">
      <c r="A16" s="213" t="s">
        <v>333</v>
      </c>
      <c r="B16" s="128">
        <v>800</v>
      </c>
      <c r="C16" s="127">
        <v>11</v>
      </c>
      <c r="D16" s="127">
        <v>992</v>
      </c>
      <c r="E16" s="127">
        <v>1181391</v>
      </c>
      <c r="F16" s="212">
        <f>100000*C16/E16</f>
        <v>0.9311057897004463</v>
      </c>
      <c r="G16" s="127">
        <v>826002</v>
      </c>
      <c r="H16" s="212">
        <f>10000*B16/G16</f>
        <v>9.685206573349701</v>
      </c>
      <c r="L16" s="41" t="s">
        <v>409</v>
      </c>
      <c r="M16" s="57">
        <v>27</v>
      </c>
      <c r="N16" s="50">
        <v>32</v>
      </c>
      <c r="O16" s="14">
        <f t="shared" si="0"/>
        <v>5</v>
      </c>
      <c r="P16" s="14" t="s">
        <v>7</v>
      </c>
      <c r="Q16" s="14">
        <v>2</v>
      </c>
      <c r="R16" s="14">
        <v>2</v>
      </c>
      <c r="S16" s="14">
        <v>32</v>
      </c>
      <c r="T16" s="14">
        <v>39</v>
      </c>
      <c r="U16" s="14">
        <f t="shared" si="2"/>
        <v>7</v>
      </c>
    </row>
    <row r="17" spans="1:21" ht="22.5" customHeight="1">
      <c r="A17" s="213" t="s">
        <v>332</v>
      </c>
      <c r="B17" s="128">
        <v>732</v>
      </c>
      <c r="C17" s="127">
        <v>5</v>
      </c>
      <c r="D17" s="127">
        <v>918</v>
      </c>
      <c r="E17" s="127">
        <v>1177964</v>
      </c>
      <c r="F17" s="212">
        <f>100000*C17/E17</f>
        <v>0.42446118896672563</v>
      </c>
      <c r="G17" s="127">
        <v>827568</v>
      </c>
      <c r="H17" s="212">
        <f>10000*B17/G17</f>
        <v>8.845194594281073</v>
      </c>
      <c r="L17" s="41" t="s">
        <v>408</v>
      </c>
      <c r="M17" s="57">
        <v>101</v>
      </c>
      <c r="N17" s="50">
        <v>95</v>
      </c>
      <c r="O17" s="14">
        <f t="shared" si="0"/>
        <v>-6</v>
      </c>
      <c r="P17" s="14" t="s">
        <v>7</v>
      </c>
      <c r="Q17" s="14">
        <v>2</v>
      </c>
      <c r="R17" s="14">
        <v>2</v>
      </c>
      <c r="S17" s="14">
        <v>124</v>
      </c>
      <c r="T17" s="14">
        <v>113</v>
      </c>
      <c r="U17" s="14">
        <f t="shared" si="2"/>
        <v>-11</v>
      </c>
    </row>
    <row r="18" spans="1:21" ht="22.5" customHeight="1">
      <c r="A18" s="58"/>
      <c r="B18" s="214"/>
      <c r="C18" s="158"/>
      <c r="D18" s="158"/>
      <c r="E18" s="158"/>
      <c r="F18" s="125"/>
      <c r="G18" s="158"/>
      <c r="H18" s="125"/>
      <c r="L18" s="41" t="s">
        <v>407</v>
      </c>
      <c r="M18" s="57">
        <v>105</v>
      </c>
      <c r="N18" s="50">
        <v>92</v>
      </c>
      <c r="O18" s="14">
        <f t="shared" si="0"/>
        <v>-13</v>
      </c>
      <c r="P18" s="14">
        <v>2</v>
      </c>
      <c r="Q18" s="14">
        <v>2</v>
      </c>
      <c r="R18" s="14">
        <f>Q18-P18</f>
        <v>0</v>
      </c>
      <c r="S18" s="14">
        <v>135</v>
      </c>
      <c r="T18" s="14">
        <v>125</v>
      </c>
      <c r="U18" s="14">
        <f t="shared" si="2"/>
        <v>-10</v>
      </c>
    </row>
    <row r="19" spans="1:21" ht="22.5" customHeight="1">
      <c r="A19" s="213" t="s">
        <v>331</v>
      </c>
      <c r="B19" s="128">
        <v>792</v>
      </c>
      <c r="C19" s="127">
        <v>8</v>
      </c>
      <c r="D19" s="127">
        <v>992</v>
      </c>
      <c r="E19" s="127">
        <v>1180130</v>
      </c>
      <c r="F19" s="212">
        <f>100000*C19/E19</f>
        <v>0.677891418742003</v>
      </c>
      <c r="G19" s="127">
        <v>828383</v>
      </c>
      <c r="H19" s="212">
        <f>10000*B19/G19</f>
        <v>9.560794946298994</v>
      </c>
      <c r="L19" s="41" t="s">
        <v>406</v>
      </c>
      <c r="M19" s="57">
        <v>78</v>
      </c>
      <c r="N19" s="50">
        <v>88</v>
      </c>
      <c r="O19" s="14">
        <f t="shared" si="0"/>
        <v>10</v>
      </c>
      <c r="P19" s="14">
        <v>1</v>
      </c>
      <c r="Q19" s="14" t="s">
        <v>150</v>
      </c>
      <c r="R19" s="14">
        <v>-1</v>
      </c>
      <c r="S19" s="14">
        <v>104</v>
      </c>
      <c r="T19" s="14">
        <v>123</v>
      </c>
      <c r="U19" s="14">
        <f t="shared" si="2"/>
        <v>19</v>
      </c>
    </row>
    <row r="20" spans="1:21" ht="22.5" customHeight="1">
      <c r="A20" s="213" t="s">
        <v>330</v>
      </c>
      <c r="B20" s="128">
        <v>693</v>
      </c>
      <c r="C20" s="127">
        <v>7</v>
      </c>
      <c r="D20" s="127">
        <v>857</v>
      </c>
      <c r="E20" s="127">
        <v>1180551</v>
      </c>
      <c r="F20" s="212">
        <f>100000*C20/E20</f>
        <v>0.5929434645347808</v>
      </c>
      <c r="G20" s="127">
        <v>830221</v>
      </c>
      <c r="H20" s="212">
        <f>10000*B20/G20</f>
        <v>8.347175029299427</v>
      </c>
      <c r="L20" s="41" t="s">
        <v>405</v>
      </c>
      <c r="M20" s="57">
        <v>47</v>
      </c>
      <c r="N20" s="50">
        <v>45</v>
      </c>
      <c r="O20" s="14">
        <f t="shared" si="0"/>
        <v>-2</v>
      </c>
      <c r="P20" s="14">
        <v>1</v>
      </c>
      <c r="Q20" s="14" t="s">
        <v>150</v>
      </c>
      <c r="R20" s="14">
        <v>-1</v>
      </c>
      <c r="S20" s="14">
        <v>62</v>
      </c>
      <c r="T20" s="14">
        <v>59</v>
      </c>
      <c r="U20" s="14">
        <f t="shared" si="2"/>
        <v>-3</v>
      </c>
    </row>
    <row r="21" spans="1:21" ht="22.5" customHeight="1">
      <c r="A21" s="213" t="s">
        <v>329</v>
      </c>
      <c r="B21" s="128">
        <v>887</v>
      </c>
      <c r="C21" s="127">
        <v>7</v>
      </c>
      <c r="D21" s="127">
        <v>1108</v>
      </c>
      <c r="E21" s="127">
        <v>1180260</v>
      </c>
      <c r="F21" s="212">
        <f>100000*C21/E21</f>
        <v>0.5930896582109026</v>
      </c>
      <c r="G21" s="127">
        <v>832137</v>
      </c>
      <c r="H21" s="212">
        <f>10000*B21/G21</f>
        <v>10.659302494661336</v>
      </c>
      <c r="L21" s="41" t="s">
        <v>404</v>
      </c>
      <c r="M21" s="57">
        <v>51</v>
      </c>
      <c r="N21" s="50">
        <v>43</v>
      </c>
      <c r="O21" s="14">
        <f t="shared" si="0"/>
        <v>-8</v>
      </c>
      <c r="P21" s="14">
        <v>2</v>
      </c>
      <c r="Q21" s="14" t="s">
        <v>150</v>
      </c>
      <c r="R21" s="14">
        <v>-2</v>
      </c>
      <c r="S21" s="14">
        <v>60</v>
      </c>
      <c r="T21" s="14">
        <v>61</v>
      </c>
      <c r="U21" s="14">
        <f t="shared" si="2"/>
        <v>1</v>
      </c>
    </row>
    <row r="22" spans="1:21" ht="22.5" customHeight="1">
      <c r="A22" s="213" t="s">
        <v>328</v>
      </c>
      <c r="B22" s="128">
        <v>843</v>
      </c>
      <c r="C22" s="127">
        <v>12</v>
      </c>
      <c r="D22" s="127">
        <v>1089</v>
      </c>
      <c r="E22" s="127">
        <v>1180290</v>
      </c>
      <c r="F22" s="212">
        <f>100000*C22/E22</f>
        <v>1.0166992857687518</v>
      </c>
      <c r="G22" s="127">
        <v>832411</v>
      </c>
      <c r="H22" s="212">
        <f>10000*B22/G22</f>
        <v>10.127208794693967</v>
      </c>
      <c r="L22" s="41" t="s">
        <v>403</v>
      </c>
      <c r="M22" s="57">
        <v>138</v>
      </c>
      <c r="N22" s="50">
        <v>114</v>
      </c>
      <c r="O22" s="14">
        <f t="shared" si="0"/>
        <v>-24</v>
      </c>
      <c r="P22" s="14">
        <v>2</v>
      </c>
      <c r="Q22" s="14">
        <v>2</v>
      </c>
      <c r="R22" s="14">
        <f>Q22-P22</f>
        <v>0</v>
      </c>
      <c r="S22" s="14">
        <v>185</v>
      </c>
      <c r="T22" s="14">
        <v>145</v>
      </c>
      <c r="U22" s="14">
        <f t="shared" si="2"/>
        <v>-40</v>
      </c>
    </row>
    <row r="23" spans="1:21" ht="22.5" customHeight="1">
      <c r="A23" s="58"/>
      <c r="B23" s="214"/>
      <c r="C23" s="158"/>
      <c r="D23" s="158"/>
      <c r="E23" s="158"/>
      <c r="F23" s="125"/>
      <c r="G23" s="158"/>
      <c r="H23" s="125"/>
      <c r="L23" s="41" t="s">
        <v>402</v>
      </c>
      <c r="M23" s="57">
        <v>653</v>
      </c>
      <c r="N23" s="50">
        <v>618</v>
      </c>
      <c r="O23" s="14">
        <f t="shared" si="0"/>
        <v>-35</v>
      </c>
      <c r="P23" s="14">
        <v>2</v>
      </c>
      <c r="Q23" s="14">
        <v>1</v>
      </c>
      <c r="R23" s="14">
        <f>Q23-P23</f>
        <v>-1</v>
      </c>
      <c r="S23" s="14">
        <v>794</v>
      </c>
      <c r="T23" s="14">
        <v>755</v>
      </c>
      <c r="U23" s="14">
        <f t="shared" si="2"/>
        <v>-39</v>
      </c>
    </row>
    <row r="24" spans="1:21" ht="22.5" customHeight="1">
      <c r="A24" s="213" t="s">
        <v>327</v>
      </c>
      <c r="B24" s="128">
        <v>806</v>
      </c>
      <c r="C24" s="127">
        <v>9</v>
      </c>
      <c r="D24" s="127">
        <v>1013</v>
      </c>
      <c r="E24" s="127">
        <v>1180598</v>
      </c>
      <c r="F24" s="212">
        <f>100000*C24/E24</f>
        <v>0.7623255333314134</v>
      </c>
      <c r="G24" s="127">
        <v>834477</v>
      </c>
      <c r="H24" s="212">
        <f>10000*B24/G24</f>
        <v>9.658744339268788</v>
      </c>
      <c r="L24" s="41" t="s">
        <v>401</v>
      </c>
      <c r="M24" s="57">
        <v>6</v>
      </c>
      <c r="N24" s="50">
        <v>10</v>
      </c>
      <c r="O24" s="14">
        <f t="shared" si="0"/>
        <v>4</v>
      </c>
      <c r="P24" s="14">
        <v>1</v>
      </c>
      <c r="Q24" s="14">
        <v>1</v>
      </c>
      <c r="R24" s="14">
        <f>Q24-P24</f>
        <v>0</v>
      </c>
      <c r="S24" s="14">
        <v>7</v>
      </c>
      <c r="T24" s="14">
        <v>14</v>
      </c>
      <c r="U24" s="14">
        <f t="shared" si="2"/>
        <v>7</v>
      </c>
    </row>
    <row r="25" spans="1:21" ht="22.5" customHeight="1">
      <c r="A25" s="213" t="s">
        <v>326</v>
      </c>
      <c r="B25" s="128">
        <v>874</v>
      </c>
      <c r="C25" s="127">
        <v>10</v>
      </c>
      <c r="D25" s="127">
        <v>1073</v>
      </c>
      <c r="E25" s="127">
        <v>1180525</v>
      </c>
      <c r="F25" s="212">
        <f>100000*C25/E25</f>
        <v>0.8470807479723005</v>
      </c>
      <c r="G25" s="127">
        <v>835206</v>
      </c>
      <c r="H25" s="212">
        <f>10000*B25/G25</f>
        <v>10.464484211080858</v>
      </c>
      <c r="L25" s="41" t="s">
        <v>400</v>
      </c>
      <c r="M25" s="57">
        <v>7</v>
      </c>
      <c r="N25" s="50">
        <v>8</v>
      </c>
      <c r="O25" s="14">
        <f t="shared" si="0"/>
        <v>1</v>
      </c>
      <c r="P25" s="14" t="s">
        <v>7</v>
      </c>
      <c r="Q25" s="14">
        <v>2</v>
      </c>
      <c r="R25" s="14">
        <v>2</v>
      </c>
      <c r="S25" s="14">
        <v>14</v>
      </c>
      <c r="T25" s="14">
        <v>15</v>
      </c>
      <c r="U25" s="14">
        <f t="shared" si="2"/>
        <v>1</v>
      </c>
    </row>
    <row r="26" spans="1:21" ht="22.5" customHeight="1">
      <c r="A26" s="213" t="s">
        <v>325</v>
      </c>
      <c r="B26" s="128">
        <v>834</v>
      </c>
      <c r="C26" s="127">
        <v>13</v>
      </c>
      <c r="D26" s="127">
        <v>1023</v>
      </c>
      <c r="E26" s="127">
        <v>1180998</v>
      </c>
      <c r="F26" s="212">
        <f>100000*C26/E26</f>
        <v>1.1007639301675363</v>
      </c>
      <c r="G26" s="127">
        <v>836374</v>
      </c>
      <c r="H26" s="212">
        <f>10000*B26/G26</f>
        <v>9.971615569111426</v>
      </c>
      <c r="L26" s="41" t="s">
        <v>399</v>
      </c>
      <c r="M26" s="57">
        <v>5</v>
      </c>
      <c r="N26" s="50">
        <v>3</v>
      </c>
      <c r="O26" s="14">
        <f t="shared" si="0"/>
        <v>-2</v>
      </c>
      <c r="P26" s="14" t="s">
        <v>7</v>
      </c>
      <c r="Q26" s="14" t="s">
        <v>150</v>
      </c>
      <c r="R26" s="14" t="s">
        <v>150</v>
      </c>
      <c r="S26" s="14">
        <v>7</v>
      </c>
      <c r="T26" s="14">
        <v>4</v>
      </c>
      <c r="U26" s="14">
        <f t="shared" si="2"/>
        <v>-3</v>
      </c>
    </row>
    <row r="27" spans="1:21" ht="22.5" customHeight="1">
      <c r="A27" s="211" t="s">
        <v>324</v>
      </c>
      <c r="B27" s="210">
        <v>986</v>
      </c>
      <c r="C27" s="209">
        <v>12</v>
      </c>
      <c r="D27" s="209">
        <v>1247</v>
      </c>
      <c r="E27" s="209">
        <v>1181067</v>
      </c>
      <c r="F27" s="208">
        <f>100000*C27/E27</f>
        <v>1.0160304199507733</v>
      </c>
      <c r="G27" s="209">
        <v>836657</v>
      </c>
      <c r="H27" s="208">
        <f>10000*B27/G27</f>
        <v>11.7849967190856</v>
      </c>
      <c r="L27" s="41" t="s">
        <v>398</v>
      </c>
      <c r="M27" s="57">
        <v>8</v>
      </c>
      <c r="N27" s="50">
        <v>8</v>
      </c>
      <c r="O27" s="14">
        <f t="shared" si="0"/>
        <v>0</v>
      </c>
      <c r="P27" s="14" t="s">
        <v>7</v>
      </c>
      <c r="Q27" s="14" t="s">
        <v>150</v>
      </c>
      <c r="R27" s="14" t="s">
        <v>150</v>
      </c>
      <c r="S27" s="14">
        <v>18</v>
      </c>
      <c r="T27" s="14">
        <v>13</v>
      </c>
      <c r="U27" s="14">
        <f t="shared" si="2"/>
        <v>-5</v>
      </c>
    </row>
    <row r="28" spans="1:21" ht="22.5" customHeight="1">
      <c r="A28" s="79" t="s">
        <v>323</v>
      </c>
      <c r="B28" s="79"/>
      <c r="C28" s="79"/>
      <c r="D28" s="79"/>
      <c r="E28" s="79"/>
      <c r="F28" s="120"/>
      <c r="G28" s="79"/>
      <c r="H28" s="37"/>
      <c r="L28" s="41" t="s">
        <v>397</v>
      </c>
      <c r="M28" s="57">
        <v>5</v>
      </c>
      <c r="N28" s="50">
        <v>1</v>
      </c>
      <c r="O28" s="14">
        <f t="shared" si="0"/>
        <v>-4</v>
      </c>
      <c r="P28" s="14" t="s">
        <v>7</v>
      </c>
      <c r="Q28" s="14">
        <v>1</v>
      </c>
      <c r="R28" s="14">
        <v>1</v>
      </c>
      <c r="S28" s="14">
        <v>11</v>
      </c>
      <c r="T28" s="14" t="s">
        <v>7</v>
      </c>
      <c r="U28" s="14">
        <v>-11</v>
      </c>
    </row>
    <row r="29" spans="1:21" ht="22.5" customHeight="1">
      <c r="A29" s="42" t="s">
        <v>322</v>
      </c>
      <c r="B29" s="120"/>
      <c r="C29" s="120"/>
      <c r="D29" s="120"/>
      <c r="E29" s="120"/>
      <c r="F29" s="120"/>
      <c r="G29" s="120"/>
      <c r="H29" s="37"/>
      <c r="L29" s="41" t="s">
        <v>396</v>
      </c>
      <c r="M29" s="57">
        <v>219</v>
      </c>
      <c r="N29" s="50">
        <v>213</v>
      </c>
      <c r="O29" s="14">
        <f t="shared" si="0"/>
        <v>-6</v>
      </c>
      <c r="P29" s="14">
        <v>5</v>
      </c>
      <c r="Q29" s="14">
        <v>1</v>
      </c>
      <c r="R29" s="14">
        <f>Q29-P29</f>
        <v>-4</v>
      </c>
      <c r="S29" s="14">
        <v>292</v>
      </c>
      <c r="T29" s="14">
        <v>273</v>
      </c>
      <c r="U29" s="14">
        <f aca="true" t="shared" si="3" ref="U29:U49">T29-S29</f>
        <v>-19</v>
      </c>
    </row>
    <row r="30" spans="1:21" ht="22.5" customHeight="1">
      <c r="A30" s="120" t="s">
        <v>321</v>
      </c>
      <c r="B30" s="207"/>
      <c r="C30" s="207"/>
      <c r="D30" s="207"/>
      <c r="E30" s="207"/>
      <c r="F30" s="207"/>
      <c r="G30" s="207"/>
      <c r="H30" s="206"/>
      <c r="L30" s="41" t="s">
        <v>395</v>
      </c>
      <c r="M30" s="57">
        <v>58</v>
      </c>
      <c r="N30" s="50">
        <v>46</v>
      </c>
      <c r="O30" s="14">
        <f t="shared" si="0"/>
        <v>-12</v>
      </c>
      <c r="P30" s="14">
        <v>2</v>
      </c>
      <c r="Q30" s="14">
        <v>2</v>
      </c>
      <c r="R30" s="14">
        <f>Q30-P30</f>
        <v>0</v>
      </c>
      <c r="S30" s="14">
        <v>67</v>
      </c>
      <c r="T30" s="14">
        <v>68</v>
      </c>
      <c r="U30" s="14">
        <f t="shared" si="3"/>
        <v>1</v>
      </c>
    </row>
    <row r="31" spans="12:21" ht="22.5" customHeight="1">
      <c r="L31" s="41" t="s">
        <v>394</v>
      </c>
      <c r="M31" s="57">
        <v>65</v>
      </c>
      <c r="N31" s="50">
        <v>57</v>
      </c>
      <c r="O31" s="14">
        <f t="shared" si="0"/>
        <v>-8</v>
      </c>
      <c r="P31" s="14" t="s">
        <v>7</v>
      </c>
      <c r="Q31" s="14">
        <v>1</v>
      </c>
      <c r="R31" s="14">
        <v>1</v>
      </c>
      <c r="S31" s="14">
        <v>83</v>
      </c>
      <c r="T31" s="14">
        <v>69</v>
      </c>
      <c r="U31" s="14">
        <f t="shared" si="3"/>
        <v>-14</v>
      </c>
    </row>
    <row r="32" spans="12:21" ht="22.5" customHeight="1">
      <c r="L32" s="41" t="s">
        <v>393</v>
      </c>
      <c r="M32" s="57">
        <v>91</v>
      </c>
      <c r="N32" s="50">
        <v>77</v>
      </c>
      <c r="O32" s="14">
        <f t="shared" si="0"/>
        <v>-14</v>
      </c>
      <c r="P32" s="14">
        <v>1</v>
      </c>
      <c r="Q32" s="14">
        <v>2</v>
      </c>
      <c r="R32" s="14">
        <f>Q32-P32</f>
        <v>1</v>
      </c>
      <c r="S32" s="14">
        <v>112</v>
      </c>
      <c r="T32" s="14">
        <v>108</v>
      </c>
      <c r="U32" s="14">
        <f t="shared" si="3"/>
        <v>-4</v>
      </c>
    </row>
    <row r="33" spans="12:21" ht="22.5" customHeight="1">
      <c r="L33" s="41" t="s">
        <v>392</v>
      </c>
      <c r="M33" s="57">
        <v>166</v>
      </c>
      <c r="N33" s="50">
        <v>172</v>
      </c>
      <c r="O33" s="14">
        <f t="shared" si="0"/>
        <v>6</v>
      </c>
      <c r="P33" s="14">
        <v>2</v>
      </c>
      <c r="Q33" s="14">
        <v>2</v>
      </c>
      <c r="R33" s="14">
        <f>Q33-P33</f>
        <v>0</v>
      </c>
      <c r="S33" s="14">
        <v>212</v>
      </c>
      <c r="T33" s="14">
        <v>220</v>
      </c>
      <c r="U33" s="14">
        <f t="shared" si="3"/>
        <v>8</v>
      </c>
    </row>
    <row r="34" spans="1:21" ht="22.5" customHeight="1">
      <c r="A34" s="242" t="s">
        <v>375</v>
      </c>
      <c r="B34" s="242"/>
      <c r="C34" s="242"/>
      <c r="D34" s="242"/>
      <c r="E34" s="242"/>
      <c r="F34" s="242"/>
      <c r="G34" s="242"/>
      <c r="H34" s="242"/>
      <c r="I34" s="242"/>
      <c r="J34" s="242"/>
      <c r="L34" s="41" t="s">
        <v>391</v>
      </c>
      <c r="M34" s="57">
        <v>34</v>
      </c>
      <c r="N34" s="50">
        <v>33</v>
      </c>
      <c r="O34" s="14">
        <f t="shared" si="0"/>
        <v>-1</v>
      </c>
      <c r="P34" s="14" t="s">
        <v>7</v>
      </c>
      <c r="Q34" s="14">
        <v>1</v>
      </c>
      <c r="R34" s="14">
        <v>1</v>
      </c>
      <c r="S34" s="14">
        <v>44</v>
      </c>
      <c r="T34" s="14">
        <v>49</v>
      </c>
      <c r="U34" s="14">
        <f t="shared" si="3"/>
        <v>5</v>
      </c>
    </row>
    <row r="35" spans="1:21" ht="22.5" customHeight="1">
      <c r="A35" s="267" t="s">
        <v>374</v>
      </c>
      <c r="B35" s="267"/>
      <c r="C35" s="267"/>
      <c r="D35" s="267"/>
      <c r="E35" s="267"/>
      <c r="F35" s="267"/>
      <c r="G35" s="267"/>
      <c r="H35" s="267"/>
      <c r="I35" s="267"/>
      <c r="J35" s="267"/>
      <c r="L35" s="41" t="s">
        <v>390</v>
      </c>
      <c r="M35" s="57">
        <v>24</v>
      </c>
      <c r="N35" s="50">
        <v>34</v>
      </c>
      <c r="O35" s="14">
        <f t="shared" si="0"/>
        <v>10</v>
      </c>
      <c r="P35" s="14">
        <v>2</v>
      </c>
      <c r="Q35" s="14">
        <v>1</v>
      </c>
      <c r="R35" s="14">
        <f>Q35-P35</f>
        <v>-1</v>
      </c>
      <c r="S35" s="14">
        <v>28</v>
      </c>
      <c r="T35" s="14">
        <v>45</v>
      </c>
      <c r="U35" s="14">
        <f t="shared" si="3"/>
        <v>17</v>
      </c>
    </row>
    <row r="36" spans="1:21" ht="22.5" customHeight="1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L36" s="41" t="s">
        <v>389</v>
      </c>
      <c r="M36" s="57">
        <v>84</v>
      </c>
      <c r="N36" s="50">
        <v>87</v>
      </c>
      <c r="O36" s="14">
        <f t="shared" si="0"/>
        <v>3</v>
      </c>
      <c r="P36" s="14" t="s">
        <v>7</v>
      </c>
      <c r="Q36" s="14">
        <v>6</v>
      </c>
      <c r="R36" s="14">
        <v>6</v>
      </c>
      <c r="S36" s="14">
        <v>136</v>
      </c>
      <c r="T36" s="14">
        <v>109</v>
      </c>
      <c r="U36" s="14">
        <f t="shared" si="3"/>
        <v>-27</v>
      </c>
    </row>
    <row r="37" spans="1:21" ht="22.5" customHeight="1">
      <c r="A37" s="277" t="s">
        <v>373</v>
      </c>
      <c r="B37" s="260" t="s">
        <v>372</v>
      </c>
      <c r="C37" s="364"/>
      <c r="D37" s="365"/>
      <c r="E37" s="260" t="s">
        <v>371</v>
      </c>
      <c r="F37" s="364"/>
      <c r="G37" s="365"/>
      <c r="H37" s="270" t="s">
        <v>370</v>
      </c>
      <c r="I37" s="363"/>
      <c r="J37" s="363"/>
      <c r="L37" s="41" t="s">
        <v>388</v>
      </c>
      <c r="M37" s="57">
        <v>42</v>
      </c>
      <c r="N37" s="50">
        <v>43</v>
      </c>
      <c r="O37" s="14">
        <f t="shared" si="0"/>
        <v>1</v>
      </c>
      <c r="P37" s="14" t="s">
        <v>7</v>
      </c>
      <c r="Q37" s="14" t="s">
        <v>150</v>
      </c>
      <c r="R37" s="14" t="s">
        <v>150</v>
      </c>
      <c r="S37" s="14">
        <v>66</v>
      </c>
      <c r="T37" s="14">
        <v>63</v>
      </c>
      <c r="U37" s="14">
        <f t="shared" si="3"/>
        <v>-3</v>
      </c>
    </row>
    <row r="38" spans="1:21" ht="22.5" customHeight="1">
      <c r="A38" s="366"/>
      <c r="B38" s="220" t="s">
        <v>369</v>
      </c>
      <c r="C38" s="220" t="s">
        <v>368</v>
      </c>
      <c r="D38" s="220" t="s">
        <v>367</v>
      </c>
      <c r="E38" s="220" t="s">
        <v>369</v>
      </c>
      <c r="F38" s="220" t="s">
        <v>368</v>
      </c>
      <c r="G38" s="220" t="s">
        <v>367</v>
      </c>
      <c r="H38" s="220" t="s">
        <v>369</v>
      </c>
      <c r="I38" s="220" t="s">
        <v>368</v>
      </c>
      <c r="J38" s="93" t="s">
        <v>367</v>
      </c>
      <c r="L38" s="41" t="s">
        <v>387</v>
      </c>
      <c r="M38" s="57">
        <v>29</v>
      </c>
      <c r="N38" s="50">
        <v>33</v>
      </c>
      <c r="O38" s="14">
        <f t="shared" si="0"/>
        <v>4</v>
      </c>
      <c r="P38" s="14">
        <v>1</v>
      </c>
      <c r="Q38" s="14" t="s">
        <v>150</v>
      </c>
      <c r="R38" s="14">
        <v>-1</v>
      </c>
      <c r="S38" s="14">
        <v>41</v>
      </c>
      <c r="T38" s="14">
        <v>52</v>
      </c>
      <c r="U38" s="14">
        <f t="shared" si="3"/>
        <v>11</v>
      </c>
    </row>
    <row r="39" spans="1:21" ht="22.5" customHeight="1">
      <c r="A39" s="231" t="s">
        <v>366</v>
      </c>
      <c r="B39" s="140">
        <f>SUM(B41:B49)</f>
        <v>9645</v>
      </c>
      <c r="C39" s="139">
        <f>SUM(C41:C49)</f>
        <v>9523</v>
      </c>
      <c r="D39" s="168">
        <f>C39-B39</f>
        <v>-122</v>
      </c>
      <c r="E39" s="139">
        <f>SUM(E41:E49)</f>
        <v>98</v>
      </c>
      <c r="F39" s="139">
        <f>SUM(F41:F49)</f>
        <v>108</v>
      </c>
      <c r="G39" s="168">
        <f>F39-E39</f>
        <v>10</v>
      </c>
      <c r="H39" s="139">
        <f>SUM(H41:H49)</f>
        <v>11952</v>
      </c>
      <c r="I39" s="139">
        <f>SUM(I41:I49)</f>
        <v>11894</v>
      </c>
      <c r="J39" s="168">
        <f>I39-H39</f>
        <v>-58</v>
      </c>
      <c r="L39" s="41" t="s">
        <v>386</v>
      </c>
      <c r="M39" s="57">
        <v>28</v>
      </c>
      <c r="N39" s="50">
        <v>18</v>
      </c>
      <c r="O39" s="14">
        <f t="shared" si="0"/>
        <v>-10</v>
      </c>
      <c r="P39" s="14" t="s">
        <v>7</v>
      </c>
      <c r="Q39" s="14" t="s">
        <v>150</v>
      </c>
      <c r="R39" s="14" t="s">
        <v>150</v>
      </c>
      <c r="S39" s="14">
        <v>34</v>
      </c>
      <c r="T39" s="14">
        <v>24</v>
      </c>
      <c r="U39" s="14">
        <f t="shared" si="3"/>
        <v>-10</v>
      </c>
    </row>
    <row r="40" spans="1:21" ht="22.5" customHeight="1">
      <c r="A40" s="230"/>
      <c r="B40" s="229"/>
      <c r="C40" s="228"/>
      <c r="D40" s="228"/>
      <c r="E40" s="228"/>
      <c r="F40" s="228"/>
      <c r="G40" s="228"/>
      <c r="H40" s="228"/>
      <c r="I40" s="228"/>
      <c r="J40" s="228"/>
      <c r="L40" s="41" t="s">
        <v>385</v>
      </c>
      <c r="M40" s="57">
        <v>40</v>
      </c>
      <c r="N40" s="50">
        <v>22</v>
      </c>
      <c r="O40" s="14">
        <f t="shared" si="0"/>
        <v>-18</v>
      </c>
      <c r="P40" s="14">
        <v>1</v>
      </c>
      <c r="Q40" s="14">
        <v>1</v>
      </c>
      <c r="R40" s="14">
        <f>Q40-P40</f>
        <v>0</v>
      </c>
      <c r="S40" s="14">
        <v>58</v>
      </c>
      <c r="T40" s="14">
        <v>34</v>
      </c>
      <c r="U40" s="14">
        <f t="shared" si="3"/>
        <v>-24</v>
      </c>
    </row>
    <row r="41" spans="1:21" ht="22.5" customHeight="1">
      <c r="A41" s="41" t="s">
        <v>365</v>
      </c>
      <c r="B41" s="118">
        <v>2314</v>
      </c>
      <c r="C41" s="117">
        <v>2272</v>
      </c>
      <c r="D41" s="13">
        <f aca="true" t="shared" si="4" ref="D41:D49">C41-B41</f>
        <v>-42</v>
      </c>
      <c r="E41" s="225">
        <v>24</v>
      </c>
      <c r="F41" s="225">
        <v>33</v>
      </c>
      <c r="G41" s="13">
        <f>F41-E41</f>
        <v>9</v>
      </c>
      <c r="H41" s="225">
        <v>3164</v>
      </c>
      <c r="I41" s="225">
        <v>2996</v>
      </c>
      <c r="J41" s="13">
        <f aca="true" t="shared" si="5" ref="J41:J49">I41-H41</f>
        <v>-168</v>
      </c>
      <c r="L41" s="41" t="s">
        <v>384</v>
      </c>
      <c r="M41" s="57">
        <v>50</v>
      </c>
      <c r="N41" s="50">
        <v>36</v>
      </c>
      <c r="O41" s="14">
        <f t="shared" si="0"/>
        <v>-14</v>
      </c>
      <c r="P41" s="14">
        <v>2</v>
      </c>
      <c r="Q41" s="14" t="s">
        <v>150</v>
      </c>
      <c r="R41" s="14">
        <v>-2</v>
      </c>
      <c r="S41" s="14">
        <v>61</v>
      </c>
      <c r="T41" s="14">
        <v>48</v>
      </c>
      <c r="U41" s="14">
        <f t="shared" si="3"/>
        <v>-13</v>
      </c>
    </row>
    <row r="42" spans="1:21" ht="22.5" customHeight="1">
      <c r="A42" s="41" t="s">
        <v>364</v>
      </c>
      <c r="B42" s="118">
        <v>53</v>
      </c>
      <c r="C42" s="117">
        <v>56</v>
      </c>
      <c r="D42" s="13">
        <f t="shared" si="4"/>
        <v>3</v>
      </c>
      <c r="E42" s="225">
        <v>4</v>
      </c>
      <c r="F42" s="225">
        <v>8</v>
      </c>
      <c r="G42" s="13">
        <f>F42-E42</f>
        <v>4</v>
      </c>
      <c r="H42" s="225">
        <v>69</v>
      </c>
      <c r="I42" s="225">
        <v>96</v>
      </c>
      <c r="J42" s="13">
        <f t="shared" si="5"/>
        <v>27</v>
      </c>
      <c r="L42" s="41" t="s">
        <v>383</v>
      </c>
      <c r="M42" s="57">
        <v>12</v>
      </c>
      <c r="N42" s="50">
        <v>10</v>
      </c>
      <c r="O42" s="14">
        <f t="shared" si="0"/>
        <v>-2</v>
      </c>
      <c r="P42" s="14" t="s">
        <v>7</v>
      </c>
      <c r="Q42" s="14">
        <v>2</v>
      </c>
      <c r="R42" s="14">
        <v>2</v>
      </c>
      <c r="S42" s="14">
        <v>15</v>
      </c>
      <c r="T42" s="14">
        <v>9</v>
      </c>
      <c r="U42" s="14">
        <f t="shared" si="3"/>
        <v>-6</v>
      </c>
    </row>
    <row r="43" spans="1:21" ht="22.5" customHeight="1">
      <c r="A43" s="41" t="s">
        <v>363</v>
      </c>
      <c r="B43" s="118">
        <v>1578</v>
      </c>
      <c r="C43" s="117">
        <v>1495</v>
      </c>
      <c r="D43" s="13">
        <f t="shared" si="4"/>
        <v>-83</v>
      </c>
      <c r="E43" s="225">
        <v>22</v>
      </c>
      <c r="F43" s="225">
        <v>22</v>
      </c>
      <c r="G43" s="13">
        <f>F43-E43</f>
        <v>0</v>
      </c>
      <c r="H43" s="225">
        <v>1978</v>
      </c>
      <c r="I43" s="225">
        <v>1930</v>
      </c>
      <c r="J43" s="13">
        <f t="shared" si="5"/>
        <v>-48</v>
      </c>
      <c r="L43" s="41" t="s">
        <v>382</v>
      </c>
      <c r="M43" s="57">
        <v>20</v>
      </c>
      <c r="N43" s="50">
        <v>17</v>
      </c>
      <c r="O43" s="14">
        <f t="shared" si="0"/>
        <v>-3</v>
      </c>
      <c r="P43" s="14">
        <v>1</v>
      </c>
      <c r="Q43" s="14" t="s">
        <v>150</v>
      </c>
      <c r="R43" s="14">
        <v>-1</v>
      </c>
      <c r="S43" s="14">
        <v>29</v>
      </c>
      <c r="T43" s="14">
        <v>23</v>
      </c>
      <c r="U43" s="14">
        <f t="shared" si="3"/>
        <v>-6</v>
      </c>
    </row>
    <row r="44" spans="1:21" ht="22.5" customHeight="1">
      <c r="A44" s="41" t="s">
        <v>362</v>
      </c>
      <c r="B44" s="118">
        <v>41</v>
      </c>
      <c r="C44" s="117">
        <v>55</v>
      </c>
      <c r="D44" s="13">
        <f t="shared" si="4"/>
        <v>14</v>
      </c>
      <c r="E44" s="225">
        <v>2</v>
      </c>
      <c r="F44" s="225">
        <v>1</v>
      </c>
      <c r="G44" s="13">
        <f>F44-E44</f>
        <v>-1</v>
      </c>
      <c r="H44" s="225">
        <v>61</v>
      </c>
      <c r="I44" s="225">
        <v>94</v>
      </c>
      <c r="J44" s="13">
        <f t="shared" si="5"/>
        <v>33</v>
      </c>
      <c r="L44" s="41" t="s">
        <v>381</v>
      </c>
      <c r="M44" s="57">
        <v>48</v>
      </c>
      <c r="N44" s="50">
        <v>45</v>
      </c>
      <c r="O44" s="14">
        <f t="shared" si="0"/>
        <v>-3</v>
      </c>
      <c r="P44" s="14">
        <v>3</v>
      </c>
      <c r="Q44" s="14">
        <v>1</v>
      </c>
      <c r="R44" s="14">
        <f>Q44-P44</f>
        <v>-2</v>
      </c>
      <c r="S44" s="14">
        <v>53</v>
      </c>
      <c r="T44" s="14">
        <v>54</v>
      </c>
      <c r="U44" s="14">
        <f t="shared" si="3"/>
        <v>1</v>
      </c>
    </row>
    <row r="45" spans="1:21" ht="22.5" customHeight="1">
      <c r="A45" s="227" t="s">
        <v>361</v>
      </c>
      <c r="B45" s="118">
        <v>9</v>
      </c>
      <c r="C45" s="117">
        <v>1</v>
      </c>
      <c r="D45" s="13">
        <f t="shared" si="4"/>
        <v>-8</v>
      </c>
      <c r="E45" s="226">
        <v>2</v>
      </c>
      <c r="F45" s="226" t="s">
        <v>7</v>
      </c>
      <c r="G45" s="13">
        <v>-2</v>
      </c>
      <c r="H45" s="225">
        <v>20</v>
      </c>
      <c r="I45" s="225">
        <v>1</v>
      </c>
      <c r="J45" s="13">
        <f t="shared" si="5"/>
        <v>-19</v>
      </c>
      <c r="L45" s="41" t="s">
        <v>380</v>
      </c>
      <c r="M45" s="57">
        <v>16</v>
      </c>
      <c r="N45" s="50">
        <v>13</v>
      </c>
      <c r="O45" s="14">
        <f t="shared" si="0"/>
        <v>-3</v>
      </c>
      <c r="P45" s="14" t="s">
        <v>7</v>
      </c>
      <c r="Q45" s="14" t="s">
        <v>150</v>
      </c>
      <c r="R45" s="14" t="s">
        <v>150</v>
      </c>
      <c r="S45" s="14">
        <v>18</v>
      </c>
      <c r="T45" s="14">
        <v>17</v>
      </c>
      <c r="U45" s="14">
        <f t="shared" si="3"/>
        <v>-1</v>
      </c>
    </row>
    <row r="46" spans="1:21" ht="22.5" customHeight="1">
      <c r="A46" s="41" t="s">
        <v>360</v>
      </c>
      <c r="B46" s="118">
        <v>1315</v>
      </c>
      <c r="C46" s="117">
        <v>1212</v>
      </c>
      <c r="D46" s="13">
        <f t="shared" si="4"/>
        <v>-103</v>
      </c>
      <c r="E46" s="225">
        <v>14</v>
      </c>
      <c r="F46" s="225">
        <v>17</v>
      </c>
      <c r="G46" s="13">
        <f>F46-E46</f>
        <v>3</v>
      </c>
      <c r="H46" s="225">
        <v>1595</v>
      </c>
      <c r="I46" s="225">
        <v>1458</v>
      </c>
      <c r="J46" s="13">
        <f t="shared" si="5"/>
        <v>-137</v>
      </c>
      <c r="L46" s="41" t="s">
        <v>379</v>
      </c>
      <c r="M46" s="57">
        <v>44</v>
      </c>
      <c r="N46" s="50">
        <v>42</v>
      </c>
      <c r="O46" s="14">
        <f t="shared" si="0"/>
        <v>-2</v>
      </c>
      <c r="P46" s="14" t="s">
        <v>7</v>
      </c>
      <c r="Q46" s="14">
        <v>1</v>
      </c>
      <c r="R46" s="14">
        <v>1</v>
      </c>
      <c r="S46" s="14">
        <v>57</v>
      </c>
      <c r="T46" s="14">
        <v>45</v>
      </c>
      <c r="U46" s="14">
        <f t="shared" si="3"/>
        <v>-12</v>
      </c>
    </row>
    <row r="47" spans="1:21" ht="22.5" customHeight="1">
      <c r="A47" s="41" t="s">
        <v>359</v>
      </c>
      <c r="B47" s="118">
        <v>3278</v>
      </c>
      <c r="C47" s="117">
        <v>3326</v>
      </c>
      <c r="D47" s="13">
        <f t="shared" si="4"/>
        <v>48</v>
      </c>
      <c r="E47" s="225">
        <v>23</v>
      </c>
      <c r="F47" s="225">
        <v>19</v>
      </c>
      <c r="G47" s="13">
        <f>F47-E47</f>
        <v>-4</v>
      </c>
      <c r="H47" s="225">
        <v>3794</v>
      </c>
      <c r="I47" s="225">
        <v>3957</v>
      </c>
      <c r="J47" s="13">
        <f t="shared" si="5"/>
        <v>163</v>
      </c>
      <c r="L47" s="41" t="s">
        <v>378</v>
      </c>
      <c r="M47" s="57">
        <v>30</v>
      </c>
      <c r="N47" s="50">
        <v>26</v>
      </c>
      <c r="O47" s="14">
        <f t="shared" si="0"/>
        <v>-4</v>
      </c>
      <c r="P47" s="14">
        <v>3</v>
      </c>
      <c r="Q47" s="14">
        <v>2</v>
      </c>
      <c r="R47" s="14">
        <f>Q47-P47</f>
        <v>-1</v>
      </c>
      <c r="S47" s="14">
        <v>40</v>
      </c>
      <c r="T47" s="14">
        <v>29</v>
      </c>
      <c r="U47" s="14">
        <f t="shared" si="3"/>
        <v>-11</v>
      </c>
    </row>
    <row r="48" spans="1:21" ht="22.5" customHeight="1">
      <c r="A48" s="41" t="s">
        <v>358</v>
      </c>
      <c r="B48" s="118">
        <v>802</v>
      </c>
      <c r="C48" s="117">
        <v>809</v>
      </c>
      <c r="D48" s="13">
        <f t="shared" si="4"/>
        <v>7</v>
      </c>
      <c r="E48" s="225">
        <v>7</v>
      </c>
      <c r="F48" s="225">
        <v>8</v>
      </c>
      <c r="G48" s="13">
        <f>F48-E48</f>
        <v>1</v>
      </c>
      <c r="H48" s="225">
        <v>952</v>
      </c>
      <c r="I48" s="225">
        <v>1005</v>
      </c>
      <c r="J48" s="13">
        <f t="shared" si="5"/>
        <v>53</v>
      </c>
      <c r="L48" s="41" t="s">
        <v>377</v>
      </c>
      <c r="M48" s="57">
        <v>23</v>
      </c>
      <c r="N48" s="50">
        <v>13</v>
      </c>
      <c r="O48" s="14">
        <f t="shared" si="0"/>
        <v>-10</v>
      </c>
      <c r="P48" s="14">
        <v>2</v>
      </c>
      <c r="Q48" s="14">
        <v>2</v>
      </c>
      <c r="R48" s="14">
        <f>Q48-P48</f>
        <v>0</v>
      </c>
      <c r="S48" s="14">
        <v>27</v>
      </c>
      <c r="T48" s="14">
        <v>15</v>
      </c>
      <c r="U48" s="14">
        <f t="shared" si="3"/>
        <v>-12</v>
      </c>
    </row>
    <row r="49" spans="1:21" ht="22.5" customHeight="1">
      <c r="A49" s="41" t="s">
        <v>111</v>
      </c>
      <c r="B49" s="224">
        <v>255</v>
      </c>
      <c r="C49" s="223">
        <v>297</v>
      </c>
      <c r="D49" s="24">
        <f t="shared" si="4"/>
        <v>42</v>
      </c>
      <c r="E49" s="222" t="s">
        <v>7</v>
      </c>
      <c r="F49" s="222" t="s">
        <v>7</v>
      </c>
      <c r="G49" s="222" t="s">
        <v>7</v>
      </c>
      <c r="H49" s="221">
        <v>319</v>
      </c>
      <c r="I49" s="221">
        <v>357</v>
      </c>
      <c r="J49" s="24">
        <f t="shared" si="5"/>
        <v>38</v>
      </c>
      <c r="L49" s="40" t="s">
        <v>376</v>
      </c>
      <c r="M49" s="95">
        <v>53</v>
      </c>
      <c r="N49" s="94">
        <v>56</v>
      </c>
      <c r="O49" s="233">
        <f t="shared" si="0"/>
        <v>3</v>
      </c>
      <c r="P49" s="233">
        <v>4</v>
      </c>
      <c r="Q49" s="233">
        <v>8</v>
      </c>
      <c r="R49" s="233">
        <f>Q49-P49</f>
        <v>4</v>
      </c>
      <c r="S49" s="233">
        <v>69</v>
      </c>
      <c r="T49" s="233">
        <v>96</v>
      </c>
      <c r="U49" s="233">
        <f t="shared" si="3"/>
        <v>27</v>
      </c>
    </row>
    <row r="50" spans="1:21" ht="22.5" customHeight="1">
      <c r="A50" s="79" t="s">
        <v>357</v>
      </c>
      <c r="B50" s="79"/>
      <c r="C50" s="79"/>
      <c r="D50" s="79"/>
      <c r="E50" s="79"/>
      <c r="F50" s="37"/>
      <c r="G50" s="37"/>
      <c r="H50" s="37"/>
      <c r="I50" s="37"/>
      <c r="J50" s="37"/>
      <c r="L50" s="78" t="s">
        <v>357</v>
      </c>
      <c r="M50" s="151"/>
      <c r="N50" s="151"/>
      <c r="O50" s="151"/>
      <c r="P50" s="151"/>
      <c r="Q50" s="38"/>
      <c r="R50" s="232"/>
      <c r="S50" s="38"/>
      <c r="T50" s="38"/>
      <c r="U50" s="38"/>
    </row>
  </sheetData>
  <sheetProtection/>
  <mergeCells count="24">
    <mergeCell ref="E5:E6"/>
    <mergeCell ref="F5:F6"/>
    <mergeCell ref="A1:H1"/>
    <mergeCell ref="A2:H2"/>
    <mergeCell ref="E4:F4"/>
    <mergeCell ref="G4:H4"/>
    <mergeCell ref="A4:A6"/>
    <mergeCell ref="G5:G6"/>
    <mergeCell ref="H5:H6"/>
    <mergeCell ref="B4:B6"/>
    <mergeCell ref="C4:C6"/>
    <mergeCell ref="D4:D6"/>
    <mergeCell ref="H37:J37"/>
    <mergeCell ref="E37:G37"/>
    <mergeCell ref="B37:D37"/>
    <mergeCell ref="A34:J34"/>
    <mergeCell ref="A35:J35"/>
    <mergeCell ref="A37:A38"/>
    <mergeCell ref="L1:U1"/>
    <mergeCell ref="L2:U2"/>
    <mergeCell ref="L4:L5"/>
    <mergeCell ref="M4:O4"/>
    <mergeCell ref="P4:R4"/>
    <mergeCell ref="S4:U4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2013-05-14T00:49:11Z</cp:lastPrinted>
  <dcterms:created xsi:type="dcterms:W3CDTF">1998-03-26T00:53:14Z</dcterms:created>
  <dcterms:modified xsi:type="dcterms:W3CDTF">2013-05-14T00:49:27Z</dcterms:modified>
  <cp:category/>
  <cp:version/>
  <cp:contentType/>
  <cp:contentStatus/>
</cp:coreProperties>
</file>