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15" yWindow="585" windowWidth="9690" windowHeight="6450" tabRatio="714" activeTab="0"/>
  </bookViews>
  <sheets>
    <sheet name="１３２" sheetId="1" r:id="rId1"/>
    <sheet name="１３４" sheetId="2" r:id="rId2"/>
    <sheet name="１３６" sheetId="3" r:id="rId3"/>
    <sheet name="１３８" sheetId="4" r:id="rId4"/>
    <sheet name="１４０" sheetId="5" r:id="rId5"/>
    <sheet name="１４２" sheetId="6" r:id="rId6"/>
    <sheet name="１４４" sheetId="7" r:id="rId7"/>
  </sheets>
  <definedNames>
    <definedName name="_xlnm.Print_Area" localSheetId="0">'１３２'!$A$1:$O$63</definedName>
  </definedNames>
  <calcPr calcMode="manual" fullCalcOnLoad="1"/>
</workbook>
</file>

<file path=xl/sharedStrings.xml><?xml version="1.0" encoding="utf-8"?>
<sst xmlns="http://schemas.openxmlformats.org/spreadsheetml/2006/main" count="1065" uniqueCount="468">
  <si>
    <t>（単位：百万円）</t>
  </si>
  <si>
    <t>合    計</t>
  </si>
  <si>
    <t>銀    行</t>
  </si>
  <si>
    <t>第 二 地 銀</t>
  </si>
  <si>
    <t>信 用 金 庫</t>
  </si>
  <si>
    <t>信 用 組 合</t>
  </si>
  <si>
    <t>労 働 金 庫</t>
  </si>
  <si>
    <t>農    協</t>
  </si>
  <si>
    <t>漁    協</t>
  </si>
  <si>
    <t>農 林 中 金</t>
  </si>
  <si>
    <t>郵  便  局</t>
  </si>
  <si>
    <t>商 工 中 金</t>
  </si>
  <si>
    <t>合　　計</t>
  </si>
  <si>
    <t>銀　　行</t>
  </si>
  <si>
    <t>年度末及び月次</t>
  </si>
  <si>
    <t>第 二 地 銀</t>
  </si>
  <si>
    <t>信 用 金 庫</t>
  </si>
  <si>
    <t>中小企業　　金融公庫</t>
  </si>
  <si>
    <t>日本政策　　投資銀行</t>
  </si>
  <si>
    <t>資料　北陸財務局、関係金融機関</t>
  </si>
  <si>
    <t>132 金融及び財政</t>
  </si>
  <si>
    <t>金融及び財政 133</t>
  </si>
  <si>
    <t>１２　　　金　　　融　　　及　　　び　　　財　　　政</t>
  </si>
  <si>
    <t>住　　宅　　　　金融公庫</t>
  </si>
  <si>
    <t>国　　民　　　　　金融公庫</t>
  </si>
  <si>
    <t>134 金融及び財政</t>
  </si>
  <si>
    <t>金融及び財政 135</t>
  </si>
  <si>
    <t>７７　　信 用 保 証 協 会 保 証 状 況</t>
  </si>
  <si>
    <t>（単位：件、百万円）</t>
  </si>
  <si>
    <t>交      換      高</t>
  </si>
  <si>
    <t>不　　　渡　　　手　　　形</t>
  </si>
  <si>
    <t>年度及び月次</t>
  </si>
  <si>
    <t>うち 取引停止処分</t>
  </si>
  <si>
    <t>件　数</t>
  </si>
  <si>
    <t>金　額</t>
  </si>
  <si>
    <t>件　数</t>
  </si>
  <si>
    <t>金　額</t>
  </si>
  <si>
    <t>資料　石川県信用保証協会</t>
  </si>
  <si>
    <t>預　入　金　額</t>
  </si>
  <si>
    <t>払　戻　金　額</t>
  </si>
  <si>
    <t>口　座　数</t>
  </si>
  <si>
    <t>貯金証書数</t>
  </si>
  <si>
    <t>７６　　業　種　分　類　別　企　業　倒　産　状　況</t>
  </si>
  <si>
    <t>７８　　日 本 銀 行 券 受 入 支 払 状 況</t>
  </si>
  <si>
    <t>（単位：件、万円）</t>
  </si>
  <si>
    <t>年　　度</t>
  </si>
  <si>
    <t>総　　数</t>
  </si>
  <si>
    <t>金　　　属</t>
  </si>
  <si>
    <t>繊　　　維</t>
  </si>
  <si>
    <t>年次及び月次</t>
  </si>
  <si>
    <t>石　　川　　県</t>
  </si>
  <si>
    <t>金属製品・金属加工</t>
  </si>
  <si>
    <t>一般・精密・機械工具</t>
  </si>
  <si>
    <t>運搬・電気機械器具</t>
  </si>
  <si>
    <t>繊維工業</t>
  </si>
  <si>
    <t>衣服・繊維製品</t>
  </si>
  <si>
    <t>件数</t>
  </si>
  <si>
    <t>負債総額</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</si>
  <si>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</si>
  <si>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</si>
  <si>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</si>
  <si>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</si>
  <si>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</si>
  <si>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</si>
  <si>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</si>
  <si>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</si>
  <si>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</si>
  <si>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</si>
  <si>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</si>
  <si>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注　　負債総額１千万円以上</t>
  </si>
  <si>
    <t>資料　㈱東京商工リサーチ金沢支店</t>
  </si>
  <si>
    <t>136 金融及び財政</t>
  </si>
  <si>
    <t>金融及び財政 137</t>
  </si>
  <si>
    <t>７９　　石 川 県 歳 入 歳 出 決 算（各年度末現在）</t>
  </si>
  <si>
    <t>７９　　石 川 県 歳 入 歳 出 決 算（各年度末現在）（つづき）</t>
  </si>
  <si>
    <t>（１）　一　　　    般 　　　   会　　　    計</t>
  </si>
  <si>
    <t>（３）　事　　　　　業　　　　　会　　　　　計</t>
  </si>
  <si>
    <t>（単位：千円、％）</t>
  </si>
  <si>
    <t>（単位：千円）</t>
  </si>
  <si>
    <t>項　　　　　　　　　　　　目</t>
  </si>
  <si>
    <t>対前年度増減率</t>
  </si>
  <si>
    <t>会 　 計　  名</t>
  </si>
  <si>
    <t>歳　　　　　　　　　　　　入</t>
  </si>
  <si>
    <t>歳　　　　　　　　　　　出</t>
  </si>
  <si>
    <t>歳　入　総　額</t>
  </si>
  <si>
    <t>県税</t>
  </si>
  <si>
    <t>中央病院事業</t>
  </si>
  <si>
    <t>地方消費税清算金</t>
  </si>
  <si>
    <t>高松病院事業</t>
  </si>
  <si>
    <t>地方譲与税</t>
  </si>
  <si>
    <t>港湾土地造成事業</t>
  </si>
  <si>
    <t>地方特例交付金</t>
  </si>
  <si>
    <t>電気事業</t>
  </si>
  <si>
    <t>地方交付税</t>
  </si>
  <si>
    <t>水道用水供給事業</t>
  </si>
  <si>
    <t>交通安全対策特別交付金</t>
  </si>
  <si>
    <t>分担金及び負担金</t>
  </si>
  <si>
    <t>注　収益的収支と資本的収支の合計である。</t>
  </si>
  <si>
    <t>使用料及び手数料</t>
  </si>
  <si>
    <t>資料　石川県財政課「財政のあらまし」</t>
  </si>
  <si>
    <t>国庫支出金</t>
  </si>
  <si>
    <t>財産収入</t>
  </si>
  <si>
    <t>寄附金</t>
  </si>
  <si>
    <t>繰入金</t>
  </si>
  <si>
    <t>繰越金</t>
  </si>
  <si>
    <t>諸収入</t>
  </si>
  <si>
    <t>県債</t>
  </si>
  <si>
    <t>歳　出　総　額</t>
  </si>
  <si>
    <t>対前年度増減率(%)</t>
  </si>
  <si>
    <t>議会費</t>
  </si>
  <si>
    <t>土地</t>
  </si>
  <si>
    <t>総務費</t>
  </si>
  <si>
    <t>建物</t>
  </si>
  <si>
    <t>企画県民文化費</t>
  </si>
  <si>
    <t>立木</t>
  </si>
  <si>
    <t>健康福祉費</t>
  </si>
  <si>
    <t>船舶</t>
  </si>
  <si>
    <t>隻</t>
  </si>
  <si>
    <t>環境安全費</t>
  </si>
  <si>
    <t>航空機</t>
  </si>
  <si>
    <t>機</t>
  </si>
  <si>
    <t>商工観光労働費</t>
  </si>
  <si>
    <t>物権</t>
  </si>
  <si>
    <t>農林水産業費</t>
  </si>
  <si>
    <t xml:space="preserve"> 〃</t>
  </si>
  <si>
    <t>件</t>
  </si>
  <si>
    <t>土木費</t>
  </si>
  <si>
    <t>無体財産権</t>
  </si>
  <si>
    <t>警察費</t>
  </si>
  <si>
    <t>有価証券</t>
  </si>
  <si>
    <t>千円</t>
  </si>
  <si>
    <t>教育費</t>
  </si>
  <si>
    <t>出資による権利</t>
  </si>
  <si>
    <t>災害復旧費</t>
  </si>
  <si>
    <t>物品</t>
  </si>
  <si>
    <t>公債費</t>
  </si>
  <si>
    <t>債権</t>
  </si>
  <si>
    <t>基金</t>
  </si>
  <si>
    <t xml:space="preserve">歳 入 歳 出 差 引 額 </t>
  </si>
  <si>
    <t>―</t>
  </si>
  <si>
    <t>実 質 収 支 額</t>
  </si>
  <si>
    <t>８１　　県　債　目　的　別　現　在　高（各年度末現在）</t>
  </si>
  <si>
    <t>一　般　会　計</t>
  </si>
  <si>
    <t>普通債</t>
  </si>
  <si>
    <t>土木</t>
  </si>
  <si>
    <t>農林水産</t>
  </si>
  <si>
    <t>教育</t>
  </si>
  <si>
    <t>公営住宅</t>
  </si>
  <si>
    <t>その他</t>
  </si>
  <si>
    <t>災害復旧債</t>
  </si>
  <si>
    <t>その他債</t>
  </si>
  <si>
    <t>計</t>
  </si>
  <si>
    <t>歳　　　　　　　　入</t>
  </si>
  <si>
    <t>歳　　　　　　　　出</t>
  </si>
  <si>
    <t>特　別　会　計</t>
  </si>
  <si>
    <t>土地取得</t>
  </si>
  <si>
    <t>―</t>
  </si>
  <si>
    <t>証紙</t>
  </si>
  <si>
    <t>母子寡婦福祉資金</t>
  </si>
  <si>
    <t>中小企業近代化資金</t>
  </si>
  <si>
    <t>農業改良資金</t>
  </si>
  <si>
    <t>金沢西部地区土地区画整理</t>
  </si>
  <si>
    <t>林業改善資金</t>
  </si>
  <si>
    <t>流域下水道</t>
  </si>
  <si>
    <t>沿岸漁業改善資金</t>
  </si>
  <si>
    <t>公営競馬</t>
  </si>
  <si>
    <t>事　業　会　計</t>
  </si>
  <si>
    <t>中小企業近代化資金貸付金</t>
  </si>
  <si>
    <t>病　院　事　業</t>
  </si>
  <si>
    <t>電　気　事　業</t>
  </si>
  <si>
    <t>水道用水供給事業</t>
  </si>
  <si>
    <t>育英資金</t>
  </si>
  <si>
    <t>合           計</t>
  </si>
  <si>
    <t>合　　　　　　　計</t>
  </si>
  <si>
    <t>138 金融及び財政</t>
  </si>
  <si>
    <t>金融及び財政 139</t>
  </si>
  <si>
    <t>８２　　県 　　税　　 税　　 目　　 別　　 決　　 算　　 額（各年度末現在）</t>
  </si>
  <si>
    <t>税　　　　目　　　　別</t>
  </si>
  <si>
    <t>予  算  額</t>
  </si>
  <si>
    <t>調　定　額</t>
  </si>
  <si>
    <t>収　入　額</t>
  </si>
  <si>
    <t>収入歩合</t>
  </si>
  <si>
    <t>予　算　額</t>
  </si>
  <si>
    <t>調  定  額</t>
  </si>
  <si>
    <t>収  入  額</t>
  </si>
  <si>
    <t>総　　　　　　　　　額</t>
  </si>
  <si>
    <t>個人</t>
  </si>
  <si>
    <t>県民税</t>
  </si>
  <si>
    <t>法人</t>
  </si>
  <si>
    <t>利子割</t>
  </si>
  <si>
    <t>事業税</t>
  </si>
  <si>
    <t>地　 方　　　消費税</t>
  </si>
  <si>
    <t>譲渡割</t>
  </si>
  <si>
    <t>貨物割</t>
  </si>
  <si>
    <t>不　動　産　取　得　税</t>
  </si>
  <si>
    <t>県　た　ば　こ　税</t>
  </si>
  <si>
    <t>ゴ ル フ 場 利 用 税</t>
  </si>
  <si>
    <t>特 別 地 方 消 費 税</t>
  </si>
  <si>
    <t>自  　動 　 車　  税</t>
  </si>
  <si>
    <t>鉱 　　　区　 　　税</t>
  </si>
  <si>
    <t xml:space="preserve">狩 猟 者 登 録 税 </t>
  </si>
  <si>
    <t xml:space="preserve">自 動 車 取 得 税 </t>
  </si>
  <si>
    <t>軽  油  引  取  税</t>
  </si>
  <si>
    <t>入　　　猟　　　税</t>
  </si>
  <si>
    <t>核 　燃 　料　 税</t>
  </si>
  <si>
    <t>旧法に　　　　よる税</t>
  </si>
  <si>
    <t>娯楽施設利用税</t>
  </si>
  <si>
    <t>料理飲食等消費税</t>
  </si>
  <si>
    <t>特別地方消費税</t>
  </si>
  <si>
    <t>資料　石川県税務課「税務統計書」</t>
  </si>
  <si>
    <t>８３　　県　 税　 徴　 収　 状　 況（各年度末現在）</t>
  </si>
  <si>
    <t>区　　　　　　　分</t>
  </si>
  <si>
    <t>総額</t>
  </si>
  <si>
    <t>直接税計</t>
  </si>
  <si>
    <t>所得税</t>
  </si>
  <si>
    <t>法人税</t>
  </si>
  <si>
    <t>法人特別税</t>
  </si>
  <si>
    <t>法人臨時特別税</t>
  </si>
  <si>
    <t>相続税</t>
  </si>
  <si>
    <t>地価税</t>
  </si>
  <si>
    <t>有価証券取引税</t>
  </si>
  <si>
    <t>間接税計</t>
  </si>
  <si>
    <t>消費税</t>
  </si>
  <si>
    <t>酒税</t>
  </si>
  <si>
    <t>たばこ税</t>
  </si>
  <si>
    <t>石油ガス税</t>
  </si>
  <si>
    <t>航空機燃料税</t>
  </si>
  <si>
    <t>１人当たり県税負担額（円）</t>
  </si>
  <si>
    <t>印紙収入</t>
  </si>
  <si>
    <t>旧税</t>
  </si>
  <si>
    <t>140 金融及び財政</t>
  </si>
  <si>
    <t>金融及び財政 141</t>
  </si>
  <si>
    <t>年度及び　　市町村別</t>
  </si>
  <si>
    <t>歳 出 総 額</t>
  </si>
  <si>
    <t>歳入歳出  　　　 　差 引 額</t>
  </si>
  <si>
    <t>実 質 収 支</t>
  </si>
  <si>
    <t>財政力指数</t>
  </si>
  <si>
    <t>地  方  税</t>
  </si>
  <si>
    <t>利子割交付金</t>
  </si>
  <si>
    <t>地方消費税　　交付金</t>
  </si>
  <si>
    <t>ゴルフ場利用税　　　　交　　付　　金</t>
  </si>
  <si>
    <t>特別地方消費税　　　　交　　付　　金</t>
  </si>
  <si>
    <t>自動車取得税　　　　交　 付　 金</t>
  </si>
  <si>
    <t>金沢市</t>
  </si>
  <si>
    <t>七尾市</t>
  </si>
  <si>
    <t>小松市</t>
  </si>
  <si>
    <t>輪島市</t>
  </si>
  <si>
    <t>珠洲市</t>
  </si>
  <si>
    <t>加賀市</t>
  </si>
  <si>
    <t>羽咋市</t>
  </si>
  <si>
    <t>松任市</t>
  </si>
  <si>
    <t>市　計</t>
  </si>
  <si>
    <t>山中町</t>
  </si>
  <si>
    <t>根上町</t>
  </si>
  <si>
    <t>寺井町</t>
  </si>
  <si>
    <t>辰口町</t>
  </si>
  <si>
    <t>川北町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</si>
  <si>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</si>
  <si>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</si>
  <si>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</si>
  <si>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</si>
  <si>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</si>
  <si>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</si>
  <si>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</si>
  <si>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</si>
  <si>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</si>
  <si>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</si>
  <si>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</si>
  <si>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</si>
  <si>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</si>
  <si>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</si>
  <si>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</si>
  <si>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</si>
  <si>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</si>
  <si>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</si>
  <si>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鳥屋町</t>
  </si>
  <si>
    <t>中島町</t>
  </si>
  <si>
    <t>鹿島町</t>
  </si>
  <si>
    <t>能登島町</t>
  </si>
  <si>
    <t>鹿西町</t>
  </si>
  <si>
    <t>穴水町</t>
  </si>
  <si>
    <t>門前町</t>
  </si>
  <si>
    <t>能都町</t>
  </si>
  <si>
    <t>柳田村</t>
  </si>
  <si>
    <t>内浦町</t>
  </si>
  <si>
    <t>町 村 計</t>
  </si>
  <si>
    <t>142 金融及び財政</t>
  </si>
  <si>
    <t>金融及び財政 143</t>
  </si>
  <si>
    <t>８５　　市　　　　町　　　　村　　　　財　　　　政（つづき）</t>
  </si>
  <si>
    <t>地方交付税</t>
  </si>
  <si>
    <t>交通安全対策　　特別交付金</t>
  </si>
  <si>
    <t>使　用　料</t>
  </si>
  <si>
    <t>手　数　料</t>
  </si>
  <si>
    <t>国庫支出金</t>
  </si>
  <si>
    <t>財産収入</t>
  </si>
  <si>
    <t>市  計</t>
  </si>
  <si>
    <t>資料　石川県地方課「地方財政状況調査」</t>
  </si>
  <si>
    <t>144 金融及び財政</t>
  </si>
  <si>
    <t>金融及び財政 145</t>
  </si>
  <si>
    <t>年度及び　　　　市町村別</t>
  </si>
  <si>
    <t>議 会 費</t>
  </si>
  <si>
    <t>総 務 費</t>
  </si>
  <si>
    <t>民 生 費</t>
  </si>
  <si>
    <t>衛 生 費</t>
  </si>
  <si>
    <t>労 働 費</t>
  </si>
  <si>
    <t>商 工 費</t>
  </si>
  <si>
    <t>土 木 費</t>
  </si>
  <si>
    <t>消 防 費</t>
  </si>
  <si>
    <t>教 育 費</t>
  </si>
  <si>
    <t>公 債 費</t>
  </si>
  <si>
    <t>諸支出金</t>
  </si>
  <si>
    <t>地方債現在高</t>
  </si>
  <si>
    <t>資料　石川県地方課「地方財政状況調査」</t>
  </si>
  <si>
    <t>合          計</t>
  </si>
  <si>
    <t>…</t>
  </si>
  <si>
    <t>資料　日本郵政公社北陸支社</t>
  </si>
  <si>
    <t>資料　日本銀行「金融経済統計」、日本銀行金沢支店「北陸主要金融経済指標」</t>
  </si>
  <si>
    <r>
      <t>保 証</t>
    </r>
    <r>
      <rPr>
        <sz val="12"/>
        <rFont val="ＭＳ 明朝"/>
        <family val="1"/>
      </rPr>
      <t xml:space="preserve"> </t>
    </r>
    <r>
      <rPr>
        <sz val="12"/>
        <rFont val="ＭＳ 明朝"/>
        <family val="1"/>
      </rPr>
      <t>申</t>
    </r>
    <r>
      <rPr>
        <sz val="12"/>
        <rFont val="ＭＳ 明朝"/>
        <family val="1"/>
      </rPr>
      <t xml:space="preserve"> </t>
    </r>
    <r>
      <rPr>
        <sz val="12"/>
        <rFont val="ＭＳ 明朝"/>
        <family val="1"/>
      </rPr>
      <t>込</t>
    </r>
  </si>
  <si>
    <r>
      <t>保 証</t>
    </r>
    <r>
      <rPr>
        <sz val="12"/>
        <rFont val="ＭＳ 明朝"/>
        <family val="1"/>
      </rPr>
      <t xml:space="preserve"> </t>
    </r>
    <r>
      <rPr>
        <sz val="12"/>
        <rFont val="ＭＳ 明朝"/>
        <family val="1"/>
      </rPr>
      <t>承</t>
    </r>
    <r>
      <rPr>
        <sz val="12"/>
        <rFont val="ＭＳ 明朝"/>
        <family val="1"/>
      </rPr>
      <t xml:space="preserve"> </t>
    </r>
    <r>
      <rPr>
        <sz val="12"/>
        <rFont val="ＭＳ 明朝"/>
        <family val="1"/>
      </rPr>
      <t>諾</t>
    </r>
  </si>
  <si>
    <r>
      <t>保 証</t>
    </r>
    <r>
      <rPr>
        <sz val="12"/>
        <rFont val="ＭＳ 明朝"/>
        <family val="1"/>
      </rPr>
      <t xml:space="preserve"> </t>
    </r>
    <r>
      <rPr>
        <sz val="12"/>
        <rFont val="ＭＳ 明朝"/>
        <family val="1"/>
      </rPr>
      <t>債</t>
    </r>
    <r>
      <rPr>
        <sz val="12"/>
        <rFont val="ＭＳ 明朝"/>
        <family val="1"/>
      </rPr>
      <t xml:space="preserve"> </t>
    </r>
    <r>
      <rPr>
        <sz val="12"/>
        <rFont val="ＭＳ 明朝"/>
        <family val="1"/>
      </rPr>
      <t>務</t>
    </r>
    <r>
      <rPr>
        <sz val="12"/>
        <rFont val="ＭＳ 明朝"/>
        <family val="1"/>
      </rPr>
      <t xml:space="preserve"> </t>
    </r>
    <r>
      <rPr>
        <sz val="12"/>
        <rFont val="ＭＳ 明朝"/>
        <family val="1"/>
      </rPr>
      <t>残</t>
    </r>
    <r>
      <rPr>
        <sz val="12"/>
        <rFont val="ＭＳ 明朝"/>
        <family val="1"/>
      </rPr>
      <t xml:space="preserve"> </t>
    </r>
    <r>
      <rPr>
        <sz val="12"/>
        <rFont val="ＭＳ 明朝"/>
        <family val="1"/>
      </rPr>
      <t>高</t>
    </r>
  </si>
  <si>
    <r>
      <t>代 位</t>
    </r>
    <r>
      <rPr>
        <sz val="12"/>
        <rFont val="ＭＳ 明朝"/>
        <family val="1"/>
      </rPr>
      <t xml:space="preserve"> </t>
    </r>
    <r>
      <rPr>
        <sz val="12"/>
        <rFont val="ＭＳ 明朝"/>
        <family val="1"/>
      </rPr>
      <t>弁</t>
    </r>
    <r>
      <rPr>
        <sz val="12"/>
        <rFont val="ＭＳ 明朝"/>
        <family val="1"/>
      </rPr>
      <t xml:space="preserve"> </t>
    </r>
    <r>
      <rPr>
        <sz val="12"/>
        <rFont val="ＭＳ 明朝"/>
        <family val="1"/>
      </rPr>
      <t>済</t>
    </r>
  </si>
  <si>
    <t>資料　北陸財務局</t>
  </si>
  <si>
    <t>（単位：千口座、千枚、百万円）</t>
  </si>
  <si>
    <t>年　度　末　現　在　高</t>
  </si>
  <si>
    <t>金　　　額</t>
  </si>
  <si>
    <t>注　　本表は貯金事務ｾﾝﾀｰ計数である。</t>
  </si>
  <si>
    <t>北　　陸　　三　　県</t>
  </si>
  <si>
    <r>
      <t>構 成</t>
    </r>
    <r>
      <rPr>
        <sz val="12"/>
        <rFont val="ＭＳ 明朝"/>
        <family val="1"/>
      </rPr>
      <t xml:space="preserve"> </t>
    </r>
    <r>
      <rPr>
        <sz val="12"/>
        <rFont val="ＭＳ 明朝"/>
        <family val="1"/>
      </rPr>
      <t>比</t>
    </r>
  </si>
  <si>
    <t>財     　　   産</t>
  </si>
  <si>
    <r>
      <t xml:space="preserve">単 </t>
    </r>
    <r>
      <rPr>
        <sz val="12"/>
        <rFont val="ＭＳ 明朝"/>
        <family val="1"/>
      </rPr>
      <t xml:space="preserve"> </t>
    </r>
    <r>
      <rPr>
        <sz val="12"/>
        <rFont val="ＭＳ 明朝"/>
        <family val="1"/>
      </rPr>
      <t>位</t>
    </r>
  </si>
  <si>
    <t>㎡</t>
  </si>
  <si>
    <t>㎡</t>
  </si>
  <si>
    <t>台・個</t>
  </si>
  <si>
    <t>翌年度へ繰り越すべき財源</t>
  </si>
  <si>
    <t>会　　　計　　　区　　　分</t>
  </si>
  <si>
    <r>
      <t>構 成</t>
    </r>
    <r>
      <rPr>
        <sz val="12"/>
        <rFont val="ＭＳ 明朝"/>
        <family val="1"/>
      </rPr>
      <t xml:space="preserve"> </t>
    </r>
    <r>
      <rPr>
        <sz val="12"/>
        <rFont val="ＭＳ 明朝"/>
        <family val="1"/>
      </rPr>
      <t>比</t>
    </r>
  </si>
  <si>
    <t>（２）　特 　　 　　別　　　　  会　　　　  計</t>
  </si>
  <si>
    <t>（単位：千円）</t>
  </si>
  <si>
    <t>項　　　　　　　　　目</t>
  </si>
  <si>
    <t>皆増</t>
  </si>
  <si>
    <t>税　　目　　別</t>
  </si>
  <si>
    <t>調定額</t>
  </si>
  <si>
    <t>収入額</t>
  </si>
  <si>
    <t xml:space="preserve"> 源泉分</t>
  </si>
  <si>
    <t xml:space="preserve"> 申告分</t>
  </si>
  <si>
    <t xml:space="preserve">滞納処分停止額 </t>
  </si>
  <si>
    <t>不納欠損額</t>
  </si>
  <si>
    <t>収入未済額</t>
  </si>
  <si>
    <t>収入歩合</t>
  </si>
  <si>
    <t>揮発油税及び地方道路税</t>
  </si>
  <si>
    <t>資料　金沢国税局</t>
  </si>
  <si>
    <r>
      <t>歳 入</t>
    </r>
    <r>
      <rPr>
        <sz val="12"/>
        <rFont val="ＭＳ 明朝"/>
        <family val="1"/>
      </rPr>
      <t xml:space="preserve"> </t>
    </r>
    <r>
      <rPr>
        <sz val="12"/>
        <rFont val="ＭＳ 明朝"/>
        <family val="1"/>
      </rPr>
      <t>総</t>
    </r>
    <r>
      <rPr>
        <sz val="12"/>
        <rFont val="ＭＳ 明朝"/>
        <family val="1"/>
      </rPr>
      <t xml:space="preserve"> </t>
    </r>
    <r>
      <rPr>
        <sz val="12"/>
        <rFont val="ＭＳ 明朝"/>
        <family val="1"/>
      </rPr>
      <t>額</t>
    </r>
  </si>
  <si>
    <t>資料　石川県地方課「地方財政状況調査」</t>
  </si>
  <si>
    <t>翌年度に繰り越すべき財源</t>
  </si>
  <si>
    <r>
      <t>寄 附</t>
    </r>
    <r>
      <rPr>
        <sz val="12"/>
        <rFont val="ＭＳ 明朝"/>
        <family val="1"/>
      </rPr>
      <t xml:space="preserve"> </t>
    </r>
    <r>
      <rPr>
        <sz val="12"/>
        <rFont val="ＭＳ 明朝"/>
        <family val="1"/>
      </rPr>
      <t>金</t>
    </r>
  </si>
  <si>
    <r>
      <t>繰 入</t>
    </r>
    <r>
      <rPr>
        <sz val="12"/>
        <rFont val="ＭＳ 明朝"/>
        <family val="1"/>
      </rPr>
      <t xml:space="preserve"> </t>
    </r>
    <r>
      <rPr>
        <sz val="12"/>
        <rFont val="ＭＳ 明朝"/>
        <family val="1"/>
      </rPr>
      <t>金</t>
    </r>
  </si>
  <si>
    <r>
      <t>繰 越</t>
    </r>
    <r>
      <rPr>
        <sz val="12"/>
        <rFont val="ＭＳ 明朝"/>
        <family val="1"/>
      </rPr>
      <t xml:space="preserve"> </t>
    </r>
    <r>
      <rPr>
        <sz val="12"/>
        <rFont val="ＭＳ 明朝"/>
        <family val="1"/>
      </rPr>
      <t>金</t>
    </r>
  </si>
  <si>
    <r>
      <t>諸 収</t>
    </r>
    <r>
      <rPr>
        <sz val="12"/>
        <rFont val="ＭＳ 明朝"/>
        <family val="1"/>
      </rPr>
      <t xml:space="preserve"> </t>
    </r>
    <r>
      <rPr>
        <sz val="12"/>
        <rFont val="ＭＳ 明朝"/>
        <family val="1"/>
      </rPr>
      <t>入</t>
    </r>
  </si>
  <si>
    <r>
      <t>地 方</t>
    </r>
    <r>
      <rPr>
        <sz val="12"/>
        <rFont val="ＭＳ 明朝"/>
        <family val="1"/>
      </rPr>
      <t xml:space="preserve"> </t>
    </r>
    <r>
      <rPr>
        <sz val="12"/>
        <rFont val="ＭＳ 明朝"/>
        <family val="1"/>
      </rPr>
      <t>債</t>
    </r>
  </si>
  <si>
    <r>
      <t xml:space="preserve">前年度繰上　　　充 </t>
    </r>
    <r>
      <rPr>
        <sz val="12"/>
        <rFont val="ＭＳ 明朝"/>
        <family val="1"/>
      </rPr>
      <t xml:space="preserve"> </t>
    </r>
    <r>
      <rPr>
        <sz val="12"/>
        <rFont val="ＭＳ 明朝"/>
        <family val="1"/>
      </rPr>
      <t>用</t>
    </r>
    <r>
      <rPr>
        <sz val="12"/>
        <rFont val="ＭＳ 明朝"/>
        <family val="1"/>
      </rPr>
      <t xml:space="preserve"> </t>
    </r>
    <r>
      <rPr>
        <sz val="12"/>
        <rFont val="ＭＳ 明朝"/>
        <family val="1"/>
      </rPr>
      <t xml:space="preserve"> 金</t>
    </r>
  </si>
  <si>
    <t>㎥</t>
  </si>
  <si>
    <t>７２　　金　融　機　関　別　預　金　残　高（各年度3月31日現在）</t>
  </si>
  <si>
    <t>７３　　金　融　機　関　別　貸　出　残　高（各年度3月31日現在）</t>
  </si>
  <si>
    <t>７４　　手　形　交　換　状　況（各年度3月31日現在）</t>
  </si>
  <si>
    <t>平 成10年 度</t>
  </si>
  <si>
    <t>11</t>
  </si>
  <si>
    <t>12</t>
  </si>
  <si>
    <t>13</t>
  </si>
  <si>
    <t>14</t>
  </si>
  <si>
    <t>平成14年 4月末</t>
  </si>
  <si>
    <t xml:space="preserve">     5</t>
  </si>
  <si>
    <t xml:space="preserve">     6</t>
  </si>
  <si>
    <t xml:space="preserve">     7</t>
  </si>
  <si>
    <t xml:space="preserve">     8</t>
  </si>
  <si>
    <t xml:space="preserve">     9</t>
  </si>
  <si>
    <t xml:space="preserve">     10</t>
  </si>
  <si>
    <t xml:space="preserve">     11</t>
  </si>
  <si>
    <t xml:space="preserve">     12</t>
  </si>
  <si>
    <t xml:space="preserve">    15年 1月末</t>
  </si>
  <si>
    <t xml:space="preserve">     2</t>
  </si>
  <si>
    <t xml:space="preserve">     3</t>
  </si>
  <si>
    <t>平 成10年 度</t>
  </si>
  <si>
    <t>11</t>
  </si>
  <si>
    <t>12</t>
  </si>
  <si>
    <t>13</t>
  </si>
  <si>
    <t>14</t>
  </si>
  <si>
    <t>平成14年 4月</t>
  </si>
  <si>
    <t xml:space="preserve">       5</t>
  </si>
  <si>
    <t xml:space="preserve">       6</t>
  </si>
  <si>
    <t xml:space="preserve">       7</t>
  </si>
  <si>
    <t xml:space="preserve">       8</t>
  </si>
  <si>
    <t xml:space="preserve">       8</t>
  </si>
  <si>
    <t xml:space="preserve">       9</t>
  </si>
  <si>
    <t xml:space="preserve">       10</t>
  </si>
  <si>
    <t xml:space="preserve">       11</t>
  </si>
  <si>
    <t xml:space="preserve">       12</t>
  </si>
  <si>
    <t xml:space="preserve">    15年 1月</t>
  </si>
  <si>
    <t xml:space="preserve">     　3</t>
  </si>
  <si>
    <t xml:space="preserve">    　 2</t>
  </si>
  <si>
    <t>７５　　郵　便　貯　金　預　入、払　戻　状　況（各年度3月31日現在）</t>
  </si>
  <si>
    <t>平成14年 1月</t>
  </si>
  <si>
    <t xml:space="preserve">       4</t>
  </si>
  <si>
    <t xml:space="preserve">       3</t>
  </si>
  <si>
    <t xml:space="preserve">       2</t>
  </si>
  <si>
    <t xml:space="preserve">       5</t>
  </si>
  <si>
    <t xml:space="preserve">       9</t>
  </si>
  <si>
    <t xml:space="preserve">       10</t>
  </si>
  <si>
    <t>注1   平成14年分より県別集計なし</t>
  </si>
  <si>
    <t xml:space="preserve">  ２  北陸三県月別は億円未満切捨数値</t>
  </si>
  <si>
    <t>年度及び月次</t>
  </si>
  <si>
    <t>平成12年度</t>
  </si>
  <si>
    <t>８０　　県　有　財　産　現　在　高（各年度3月31日現在）</t>
  </si>
  <si>
    <t>平成12年度</t>
  </si>
  <si>
    <t>平　　成　　10　　年　　度</t>
  </si>
  <si>
    <t>注　　特別地方消費税は平成12年度より旧税となる。</t>
  </si>
  <si>
    <t>平成10年度</t>
  </si>
  <si>
    <t>８４　　国 税 税 目 別 徴 収 決 定 済 額（各年度3月31日現在）</t>
  </si>
  <si>
    <t>８５　　市　　　　町　　　　村　　　　財　　　　政（各年度3月31日現在）</t>
  </si>
  <si>
    <t>平 成10年 度</t>
  </si>
  <si>
    <t>11</t>
  </si>
  <si>
    <t>12</t>
  </si>
  <si>
    <t>13</t>
  </si>
  <si>
    <t>14</t>
  </si>
  <si>
    <t>注　　実質収支比率、経常収支比率、財政力指数の各合計欄の値は単純平均値である。また、市町村別の財政力指数は3ヵ年平均である。</t>
  </si>
  <si>
    <t>平 成10年 度</t>
  </si>
  <si>
    <t>注1　 平成10年1月以降オフショア勘定は含まない。</t>
  </si>
  <si>
    <t xml:space="preserve">　2　 銀行には地方銀行、都市銀行、長期信用銀行、信託銀行が入っている。  </t>
  </si>
  <si>
    <t>　3　 合計は、掲載分を足したものであって、金融機関全体の合計ではない。</t>
  </si>
  <si>
    <t>　4 　日本政策投資銀行は平成11年10月より日本開発銀行から移行。</t>
  </si>
  <si>
    <t>　5　 漁協については、平成14年4月1日をもって預金もとの信用事業実施漁協がすべて統合されたため以後貸出額なし。</t>
  </si>
  <si>
    <t>注1　 預金残高は総預金（表面預金）であり、譲渡性預金・債券を含まない。</t>
  </si>
  <si>
    <t>　3 　合計は、掲載分を足したものであって、金融機関全体の合計ではない。</t>
  </si>
  <si>
    <t>　4　 漁協については、平成14年4月1日をもって預金もとの信用事業実施漁協がすべて統合されたため以後預金額なし。</t>
  </si>
  <si>
    <t>13  年  度</t>
  </si>
  <si>
    <t>14  年  度</t>
  </si>
  <si>
    <t>11  年  度</t>
  </si>
  <si>
    <t>12  年  度</t>
  </si>
  <si>
    <t>平  成  10  年  度</t>
  </si>
  <si>
    <t>11   年   度</t>
  </si>
  <si>
    <t>12   年   度</t>
  </si>
  <si>
    <t>13   年   度</t>
  </si>
  <si>
    <t>14   年   度</t>
  </si>
  <si>
    <t>11　　 年　　 度</t>
  </si>
  <si>
    <t>12　　 年　　 度</t>
  </si>
  <si>
    <t>13　　 年　　 度</t>
  </si>
  <si>
    <t>14　　 年　　 度</t>
  </si>
  <si>
    <t>受　　　　　入</t>
  </si>
  <si>
    <t>支　　　　　払</t>
  </si>
  <si>
    <t>枚　数（千枚）</t>
  </si>
  <si>
    <t>　金　　額（千円）</t>
  </si>
  <si>
    <t>　 枚　　数(枚）</t>
  </si>
  <si>
    <t xml:space="preserve"> 金　額　(百万円）　</t>
  </si>
  <si>
    <t xml:space="preserve"> 人   員（人）</t>
  </si>
  <si>
    <t xml:space="preserve"> 金   額（千円）</t>
  </si>
  <si>
    <t>年   度   別</t>
  </si>
  <si>
    <t>国有提供施設等所在　　　　    市町村助成交付金</t>
  </si>
  <si>
    <r>
      <t>農</t>
    </r>
    <r>
      <rPr>
        <sz val="12"/>
        <rFont val="ＭＳ 明朝"/>
        <family val="1"/>
      </rPr>
      <t>林</t>
    </r>
    <r>
      <rPr>
        <sz val="12"/>
        <rFont val="ＭＳ 明朝"/>
        <family val="1"/>
      </rPr>
      <t>水</t>
    </r>
    <r>
      <rPr>
        <sz val="12"/>
        <rFont val="ＭＳ 明朝"/>
        <family val="1"/>
      </rPr>
      <t>産</t>
    </r>
    <r>
      <rPr>
        <sz val="12"/>
        <rFont val="ＭＳ 明朝"/>
        <family val="1"/>
      </rPr>
      <t>業</t>
    </r>
    <r>
      <rPr>
        <sz val="12"/>
        <rFont val="ＭＳ 明朝"/>
        <family val="1"/>
      </rPr>
      <t>費</t>
    </r>
  </si>
  <si>
    <r>
      <t>災</t>
    </r>
    <r>
      <rPr>
        <sz val="12"/>
        <rFont val="ＭＳ 明朝"/>
        <family val="1"/>
      </rPr>
      <t>害</t>
    </r>
    <r>
      <rPr>
        <sz val="12"/>
        <rFont val="ＭＳ 明朝"/>
        <family val="1"/>
      </rPr>
      <t>復</t>
    </r>
    <r>
      <rPr>
        <sz val="12"/>
        <rFont val="ＭＳ 明朝"/>
        <family val="1"/>
      </rPr>
      <t>旧</t>
    </r>
    <r>
      <rPr>
        <sz val="12"/>
        <rFont val="ＭＳ 明朝"/>
        <family val="1"/>
      </rPr>
      <t>費</t>
    </r>
  </si>
  <si>
    <r>
      <t>積立</t>
    </r>
    <r>
      <rPr>
        <sz val="12"/>
        <rFont val="ＭＳ 明朝"/>
        <family val="1"/>
      </rPr>
      <t>金</t>
    </r>
    <r>
      <rPr>
        <sz val="12"/>
        <rFont val="ＭＳ 明朝"/>
        <family val="1"/>
      </rPr>
      <t>現</t>
    </r>
    <r>
      <rPr>
        <sz val="12"/>
        <rFont val="ＭＳ 明朝"/>
        <family val="1"/>
      </rPr>
      <t>在</t>
    </r>
    <r>
      <rPr>
        <sz val="12"/>
        <rFont val="ＭＳ 明朝"/>
        <family val="1"/>
      </rPr>
      <t>高</t>
    </r>
  </si>
  <si>
    <t>地方特例交付金</t>
  </si>
  <si>
    <t>分担金及び負担金</t>
  </si>
  <si>
    <t>都道府県支出金</t>
  </si>
  <si>
    <r>
      <t>実質収支比</t>
    </r>
    <r>
      <rPr>
        <sz val="12"/>
        <rFont val="ＭＳ 明朝"/>
        <family val="1"/>
      </rPr>
      <t>率</t>
    </r>
  </si>
  <si>
    <r>
      <t>経常収支比</t>
    </r>
    <r>
      <rPr>
        <sz val="12"/>
        <rFont val="ＭＳ 明朝"/>
        <family val="1"/>
      </rPr>
      <t>率</t>
    </r>
  </si>
  <si>
    <t>注1　 消費税には地方消費税を含む。</t>
  </si>
  <si>
    <t>　2　 11年度より法人臨時特別税は旧税に含む。</t>
  </si>
  <si>
    <t>　3　 たばこ税には10年度よりたばこ特別税を含む。</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</si>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</sst>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411]ggge&quot;年&quot;m&quot;月&quot;d&quot;日&quot;;@"/>
  </numFmts>
  <fonts count="53">
    <font>
      <sz val="12"/>
      <name val="ＭＳ 明朝"/>
      <family val="1"/>
    </font>
    <font>
      <b/>
      <sz val="12"/>
      <name val="ＭＳ 明朝"/>
      <family val="1"/>
    </font>
    <font>
      <i/>
      <sz val="12"/>
      <name val="ＭＳ 明朝"/>
      <family val="1"/>
    </font>
    <font>
      <b/>
      <i/>
      <sz val="12"/>
      <name val="ＭＳ 明朝"/>
      <family val="1"/>
    </font>
    <font>
      <sz val="6"/>
      <name val="ＭＳ Ｐ明朝"/>
      <family val="1"/>
    </font>
    <font>
      <sz val="11"/>
      <name val="ＭＳ 明朝"/>
      <family val="1"/>
    </font>
    <font>
      <sz val="16"/>
      <name val="ＭＳ ゴシック"/>
      <family val="3"/>
    </font>
    <font>
      <sz val="14"/>
      <name val="ＭＳ ゴシック"/>
      <family val="3"/>
    </font>
    <font>
      <sz val="12"/>
      <name val="ＭＳ ゴシック"/>
      <family val="3"/>
    </font>
    <font>
      <sz val="6"/>
      <name val="ＭＳ 明朝"/>
      <family val="1"/>
    </font>
    <font>
      <sz val="10"/>
      <name val="ＭＳ 明朝"/>
      <family val="1"/>
    </font>
    <font>
      <sz val="9"/>
      <name val="ＭＳ 明朝"/>
      <family val="1"/>
    </font>
    <font>
      <b/>
      <sz val="14"/>
      <name val="ＭＳ 明朝"/>
      <family val="1"/>
    </font>
    <font>
      <b/>
      <sz val="12"/>
      <name val="ＭＳ ゴシック"/>
      <family val="3"/>
    </font>
    <font>
      <u val="single"/>
      <sz val="9"/>
      <color indexed="12"/>
      <name val="ＭＳ 明朝"/>
      <family val="1"/>
    </font>
    <font>
      <u val="single"/>
      <sz val="9"/>
      <color indexed="36"/>
      <name val="ＭＳ 明朝"/>
      <family val="1"/>
    </font>
    <font>
      <b/>
      <sz val="16"/>
      <name val="ＭＳ ゴシック"/>
      <family val="3"/>
    </font>
    <font>
      <b/>
      <sz val="14"/>
      <name val="ＭＳ ゴシック"/>
      <family val="3"/>
    </font>
    <font>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5" fillId="0" borderId="0" applyNumberFormat="0" applyFill="0" applyBorder="0" applyAlignment="0" applyProtection="0"/>
    <xf numFmtId="0" fontId="52" fillId="32" borderId="0" applyNumberFormat="0" applyBorder="0" applyAlignment="0" applyProtection="0"/>
  </cellStyleXfs>
  <cellXfs count="353">
    <xf numFmtId="0" fontId="0" fillId="0" borderId="0" xfId="0" applyAlignment="1">
      <alignment/>
    </xf>
    <xf numFmtId="0" fontId="5" fillId="0" borderId="0" xfId="0" applyFont="1" applyFill="1" applyAlignment="1">
      <alignment vertical="top"/>
    </xf>
    <xf numFmtId="0" fontId="5" fillId="0" borderId="0" xfId="0" applyFont="1" applyFill="1" applyAlignment="1">
      <alignment horizontal="right" vertical="top"/>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37" fontId="8" fillId="0" borderId="0" xfId="0" applyNumberFormat="1" applyFont="1" applyFill="1" applyBorder="1" applyAlignment="1" applyProtection="1">
      <alignment vertical="center"/>
      <protection/>
    </xf>
    <xf numFmtId="0" fontId="5" fillId="0" borderId="0" xfId="0" applyFont="1" applyFill="1" applyAlignment="1">
      <alignment vertical="center"/>
    </xf>
    <xf numFmtId="38" fontId="8" fillId="0" borderId="0" xfId="49" applyNumberFormat="1" applyFont="1" applyFill="1" applyBorder="1" applyAlignment="1" applyProtection="1">
      <alignment vertical="center"/>
      <protection/>
    </xf>
    <xf numFmtId="0" fontId="10" fillId="0" borderId="0" xfId="0" applyFont="1" applyFill="1" applyBorder="1" applyAlignment="1">
      <alignment horizontal="center" vertical="center"/>
    </xf>
    <xf numFmtId="38" fontId="8" fillId="0" borderId="0" xfId="0" applyNumberFormat="1" applyFont="1" applyFill="1" applyBorder="1" applyAlignment="1">
      <alignment vertical="center"/>
    </xf>
    <xf numFmtId="0" fontId="12"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37" fontId="5" fillId="0" borderId="0" xfId="0" applyNumberFormat="1" applyFont="1" applyFill="1" applyAlignment="1" applyProtection="1">
      <alignment vertical="top"/>
      <protection/>
    </xf>
    <xf numFmtId="0" fontId="7" fillId="0" borderId="0" xfId="0" applyFont="1" applyFill="1" applyBorder="1" applyAlignment="1">
      <alignment horizontal="center" vertical="center"/>
    </xf>
    <xf numFmtId="0" fontId="13" fillId="0" borderId="10" xfId="0" applyFont="1" applyFill="1" applyBorder="1" applyAlignment="1">
      <alignment vertical="center"/>
    </xf>
    <xf numFmtId="0" fontId="13" fillId="0" borderId="10" xfId="0" applyFont="1" applyFill="1" applyBorder="1" applyAlignment="1" applyProtection="1" quotePrefix="1">
      <alignment horizontal="center" vertical="center"/>
      <protection/>
    </xf>
    <xf numFmtId="0" fontId="13" fillId="0" borderId="11" xfId="0" applyFont="1" applyFill="1" applyBorder="1" applyAlignment="1" applyProtection="1">
      <alignment horizontal="distributed" vertical="center"/>
      <protection/>
    </xf>
    <xf numFmtId="180" fontId="13" fillId="0" borderId="0" xfId="0" applyNumberFormat="1" applyFont="1" applyFill="1" applyBorder="1" applyAlignment="1" applyProtection="1">
      <alignment vertical="center"/>
      <protection/>
    </xf>
    <xf numFmtId="0" fontId="13" fillId="0" borderId="12" xfId="0" applyFont="1" applyFill="1" applyBorder="1" applyAlignment="1" applyProtection="1">
      <alignment horizontal="distributed" vertical="center"/>
      <protection/>
    </xf>
    <xf numFmtId="180" fontId="13" fillId="0" borderId="13" xfId="0" applyNumberFormat="1" applyFont="1" applyFill="1" applyBorder="1" applyAlignment="1" applyProtection="1">
      <alignment vertical="center"/>
      <protection/>
    </xf>
    <xf numFmtId="40" fontId="13" fillId="0" borderId="13" xfId="0" applyNumberFormat="1" applyFont="1" applyFill="1" applyBorder="1" applyAlignment="1" applyProtection="1">
      <alignment vertical="center"/>
      <protection/>
    </xf>
    <xf numFmtId="0" fontId="1" fillId="0" borderId="0" xfId="0" applyFont="1" applyFill="1" applyAlignment="1">
      <alignment vertical="center"/>
    </xf>
    <xf numFmtId="181" fontId="1" fillId="0" borderId="0" xfId="0" applyNumberFormat="1" applyFont="1" applyFill="1" applyAlignment="1">
      <alignment vertical="center"/>
    </xf>
    <xf numFmtId="0" fontId="0" fillId="0" borderId="0" xfId="0" applyFont="1" applyFill="1" applyAlignment="1">
      <alignment vertical="top"/>
    </xf>
    <xf numFmtId="0" fontId="0" fillId="0" borderId="0" xfId="0" applyFont="1" applyFill="1" applyAlignment="1">
      <alignment vertical="center"/>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4" xfId="0" applyFont="1" applyFill="1" applyBorder="1" applyAlignment="1">
      <alignment vertical="center"/>
    </xf>
    <xf numFmtId="0" fontId="0" fillId="0" borderId="15" xfId="0" applyFont="1" applyFill="1" applyBorder="1" applyAlignment="1">
      <alignment vertical="center"/>
    </xf>
    <xf numFmtId="37" fontId="0" fillId="0" borderId="15" xfId="0" applyNumberFormat="1" applyFont="1" applyFill="1" applyBorder="1" applyAlignment="1" applyProtection="1">
      <alignment vertical="center"/>
      <protection/>
    </xf>
    <xf numFmtId="0" fontId="0" fillId="0" borderId="10" xfId="0" applyFont="1" applyFill="1" applyBorder="1" applyAlignment="1">
      <alignment vertical="center"/>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8" fontId="0" fillId="0" borderId="0" xfId="0" applyNumberFormat="1" applyFont="1" applyFill="1" applyAlignment="1">
      <alignment vertical="center"/>
    </xf>
    <xf numFmtId="0" fontId="0" fillId="0" borderId="11" xfId="0" applyFont="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Border="1" applyAlignment="1">
      <alignment vertical="center"/>
    </xf>
    <xf numFmtId="0" fontId="0" fillId="0" borderId="11" xfId="0" applyFont="1" applyFill="1" applyBorder="1" applyAlignment="1" applyProtection="1">
      <alignment horizontal="center" vertical="center"/>
      <protection/>
    </xf>
    <xf numFmtId="38" fontId="0" fillId="0" borderId="0" xfId="49" applyFont="1" applyFill="1" applyBorder="1" applyAlignment="1">
      <alignment horizontal="right" vertical="center"/>
    </xf>
    <xf numFmtId="37" fontId="0" fillId="0" borderId="14" xfId="0" applyNumberFormat="1" applyFont="1" applyFill="1" applyBorder="1" applyAlignment="1" applyProtection="1">
      <alignment vertical="center"/>
      <protection/>
    </xf>
    <xf numFmtId="37" fontId="0" fillId="0" borderId="10" xfId="0" applyNumberFormat="1" applyFont="1" applyFill="1" applyBorder="1" applyAlignment="1" applyProtection="1">
      <alignment vertical="center"/>
      <protection/>
    </xf>
    <xf numFmtId="37" fontId="0" fillId="0" borderId="0" xfId="0" applyNumberFormat="1" applyFont="1" applyFill="1" applyAlignment="1">
      <alignment vertical="center"/>
    </xf>
    <xf numFmtId="37" fontId="0" fillId="0" borderId="16" xfId="0" applyNumberFormat="1" applyFont="1" applyFill="1" applyBorder="1" applyAlignment="1" applyProtection="1">
      <alignment vertical="center"/>
      <protection/>
    </xf>
    <xf numFmtId="0" fontId="0" fillId="0" borderId="15" xfId="0" applyFont="1" applyFill="1" applyBorder="1" applyAlignment="1" applyProtection="1">
      <alignment horizontal="center" vertical="center"/>
      <protection/>
    </xf>
    <xf numFmtId="0" fontId="13" fillId="0" borderId="11" xfId="0" applyFont="1" applyFill="1" applyBorder="1" applyAlignment="1" applyProtection="1" quotePrefix="1">
      <alignment horizontal="center" vertical="center"/>
      <protection/>
    </xf>
    <xf numFmtId="0" fontId="8" fillId="0" borderId="0" xfId="0" applyFont="1" applyFill="1" applyBorder="1" applyAlignment="1">
      <alignment vertical="center"/>
    </xf>
    <xf numFmtId="37" fontId="13" fillId="0" borderId="0" xfId="0" applyNumberFormat="1" applyFont="1" applyFill="1" applyBorder="1" applyAlignment="1" applyProtection="1">
      <alignment horizontal="right" vertical="center"/>
      <protection/>
    </xf>
    <xf numFmtId="0" fontId="13"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horizontal="center" vertical="center"/>
    </xf>
    <xf numFmtId="0" fontId="0" fillId="0" borderId="0" xfId="0" applyFont="1" applyFill="1" applyAlignment="1" applyProtection="1">
      <alignment vertical="center"/>
      <protection/>
    </xf>
    <xf numFmtId="0" fontId="0" fillId="0" borderId="17" xfId="0" applyFont="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4"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20" xfId="0"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0" fillId="0" borderId="21" xfId="0" applyFont="1" applyFill="1" applyBorder="1" applyAlignment="1" applyProtection="1">
      <alignment horizontal="center" vertical="center"/>
      <protection/>
    </xf>
    <xf numFmtId="0" fontId="0" fillId="0" borderId="10" xfId="0" applyFont="1" applyFill="1" applyBorder="1" applyAlignment="1" applyProtection="1" quotePrefix="1">
      <alignment horizontal="center" vertical="center"/>
      <protection/>
    </xf>
    <xf numFmtId="38" fontId="0" fillId="0" borderId="0" xfId="49" applyFont="1" applyFill="1" applyBorder="1" applyAlignment="1">
      <alignment vertical="center"/>
    </xf>
    <xf numFmtId="38" fontId="0" fillId="0" borderId="10" xfId="0" applyNumberFormat="1" applyFont="1" applyBorder="1" applyAlignment="1">
      <alignment vertical="center"/>
    </xf>
    <xf numFmtId="0" fontId="0" fillId="0" borderId="0" xfId="0" applyFont="1" applyAlignment="1">
      <alignment/>
    </xf>
    <xf numFmtId="38" fontId="0" fillId="0" borderId="0" xfId="0" applyNumberFormat="1" applyFont="1" applyBorder="1" applyAlignment="1">
      <alignment vertical="center"/>
    </xf>
    <xf numFmtId="3" fontId="0" fillId="0" borderId="0" xfId="0" applyNumberFormat="1" applyFont="1" applyFill="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pplyProtection="1">
      <alignment horizontal="center" vertical="center"/>
      <protection/>
    </xf>
    <xf numFmtId="38" fontId="0" fillId="0" borderId="1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center" vertical="center"/>
      <protection/>
    </xf>
    <xf numFmtId="37" fontId="0" fillId="0" borderId="13" xfId="0" applyNumberFormat="1" applyFont="1" applyFill="1" applyBorder="1" applyAlignment="1" applyProtection="1">
      <alignment vertical="center"/>
      <protection/>
    </xf>
    <xf numFmtId="0" fontId="0" fillId="0" borderId="16" xfId="0" applyFont="1" applyFill="1" applyBorder="1" applyAlignment="1" applyProtection="1" quotePrefix="1">
      <alignment horizontal="center" vertical="center"/>
      <protection/>
    </xf>
    <xf numFmtId="37" fontId="0" fillId="0" borderId="22" xfId="0" applyNumberFormat="1" applyFont="1" applyFill="1" applyBorder="1" applyAlignment="1" applyProtection="1">
      <alignment vertical="center"/>
      <protection/>
    </xf>
    <xf numFmtId="0" fontId="0" fillId="0" borderId="15" xfId="0" applyFont="1" applyFill="1" applyBorder="1" applyAlignment="1">
      <alignment horizontal="left" vertical="center"/>
    </xf>
    <xf numFmtId="0" fontId="0" fillId="0" borderId="15"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6"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horizontal="right" vertical="center"/>
    </xf>
    <xf numFmtId="38" fontId="0" fillId="0" borderId="0" xfId="0" applyNumberFormat="1" applyFont="1" applyFill="1" applyBorder="1" applyAlignment="1" applyProtection="1">
      <alignment vertical="center"/>
      <protection/>
    </xf>
    <xf numFmtId="38" fontId="0" fillId="0" borderId="15" xfId="0" applyNumberFormat="1" applyFont="1" applyFill="1" applyBorder="1" applyAlignment="1" applyProtection="1">
      <alignment vertical="center"/>
      <protection/>
    </xf>
    <xf numFmtId="0" fontId="0" fillId="0" borderId="23" xfId="0" applyFont="1" applyFill="1" applyBorder="1" applyAlignment="1">
      <alignment vertical="center"/>
    </xf>
    <xf numFmtId="38" fontId="0" fillId="0" borderId="0" xfId="0" applyNumberFormat="1" applyFont="1" applyFill="1" applyBorder="1" applyAlignment="1">
      <alignment vertical="center"/>
    </xf>
    <xf numFmtId="0" fontId="0" fillId="0" borderId="24" xfId="0" applyFont="1" applyFill="1" applyBorder="1" applyAlignment="1">
      <alignment vertical="center"/>
    </xf>
    <xf numFmtId="38" fontId="8" fillId="0" borderId="0" xfId="49" applyFont="1" applyFill="1" applyBorder="1" applyAlignment="1">
      <alignment vertical="center"/>
    </xf>
    <xf numFmtId="0" fontId="13" fillId="0" borderId="16" xfId="0" applyFont="1" applyFill="1" applyBorder="1" applyAlignment="1">
      <alignment vertical="center"/>
    </xf>
    <xf numFmtId="37" fontId="13" fillId="0" borderId="13" xfId="0" applyNumberFormat="1" applyFont="1" applyFill="1" applyBorder="1" applyAlignment="1" applyProtection="1">
      <alignment vertical="center"/>
      <protection/>
    </xf>
    <xf numFmtId="0" fontId="13" fillId="0" borderId="13" xfId="0" applyFont="1" applyFill="1" applyBorder="1" applyAlignment="1">
      <alignment vertical="center"/>
    </xf>
    <xf numFmtId="38" fontId="13" fillId="0" borderId="13" xfId="49" applyFont="1" applyFill="1" applyBorder="1" applyAlignment="1" applyProtection="1">
      <alignment vertical="center"/>
      <protection/>
    </xf>
    <xf numFmtId="38" fontId="13" fillId="0" borderId="22" xfId="0" applyNumberFormat="1" applyFont="1" applyFill="1" applyBorder="1" applyAlignment="1" applyProtection="1">
      <alignment vertical="center"/>
      <protection/>
    </xf>
    <xf numFmtId="37" fontId="13" fillId="0" borderId="10" xfId="0" applyNumberFormat="1" applyFont="1" applyFill="1" applyBorder="1" applyAlignment="1">
      <alignment vertical="center"/>
    </xf>
    <xf numFmtId="38" fontId="13" fillId="0" borderId="0" xfId="0" applyNumberFormat="1" applyFont="1" applyFill="1" applyBorder="1" applyAlignment="1" applyProtection="1">
      <alignment vertical="center"/>
      <protection/>
    </xf>
    <xf numFmtId="0" fontId="0" fillId="0" borderId="0" xfId="0" applyFont="1" applyFill="1" applyBorder="1" applyAlignment="1" applyProtection="1" quotePrefix="1">
      <alignment horizontal="right" vertical="center"/>
      <protection/>
    </xf>
    <xf numFmtId="0" fontId="0" fillId="0" borderId="25"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177" fontId="0"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37" fontId="0" fillId="0" borderId="14"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0" fontId="0" fillId="0" borderId="27" xfId="0" applyFont="1" applyFill="1" applyBorder="1" applyAlignment="1" applyProtection="1">
      <alignment horizontal="center" vertical="center"/>
      <protection/>
    </xf>
    <xf numFmtId="37" fontId="0" fillId="0" borderId="1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28" xfId="0" applyFont="1" applyFill="1" applyBorder="1" applyAlignment="1" applyProtection="1">
      <alignment horizontal="center" vertical="center"/>
      <protection/>
    </xf>
    <xf numFmtId="37" fontId="0" fillId="0" borderId="16"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176" fontId="0" fillId="0" borderId="13" xfId="0" applyNumberFormat="1" applyFont="1" applyFill="1" applyBorder="1" applyAlignment="1" applyProtection="1">
      <alignment horizontal="right" vertical="center"/>
      <protection/>
    </xf>
    <xf numFmtId="0" fontId="0" fillId="0" borderId="15" xfId="0" applyFont="1" applyBorder="1" applyAlignment="1">
      <alignment/>
    </xf>
    <xf numFmtId="0" fontId="0" fillId="0" borderId="0" xfId="0" applyFont="1" applyAlignment="1">
      <alignment/>
    </xf>
    <xf numFmtId="0" fontId="0" fillId="0" borderId="0" xfId="0" applyFont="1" applyFill="1" applyAlignment="1">
      <alignment horizontal="right" vertical="center"/>
    </xf>
    <xf numFmtId="0" fontId="0" fillId="0" borderId="0" xfId="0" applyFont="1" applyFill="1" applyAlignment="1" quotePrefix="1">
      <alignment horizontal="right" vertical="center"/>
    </xf>
    <xf numFmtId="0" fontId="0" fillId="0" borderId="13" xfId="0" applyFont="1" applyFill="1" applyBorder="1" applyAlignment="1">
      <alignment horizontal="center" vertical="center"/>
    </xf>
    <xf numFmtId="0" fontId="0" fillId="0" borderId="0" xfId="0" applyFont="1" applyBorder="1" applyAlignment="1">
      <alignment/>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37" fontId="0" fillId="0" borderId="25" xfId="0" applyNumberFormat="1" applyFont="1" applyFill="1" applyBorder="1" applyAlignment="1" applyProtection="1">
      <alignment horizontal="center" vertical="center"/>
      <protection/>
    </xf>
    <xf numFmtId="37" fontId="0" fillId="0" borderId="12" xfId="0" applyNumberFormat="1" applyFont="1" applyFill="1" applyBorder="1" applyAlignment="1" applyProtection="1">
      <alignment horizontal="center" vertical="center"/>
      <protection/>
    </xf>
    <xf numFmtId="0" fontId="0" fillId="0" borderId="12" xfId="0" applyFont="1" applyFill="1" applyBorder="1" applyAlignment="1">
      <alignment horizontal="distributed" vertical="center"/>
    </xf>
    <xf numFmtId="0" fontId="0" fillId="0" borderId="20" xfId="0" applyFont="1" applyFill="1" applyBorder="1" applyAlignment="1">
      <alignment horizontal="distributed" vertical="center"/>
    </xf>
    <xf numFmtId="37" fontId="0" fillId="0" borderId="28" xfId="0" applyNumberFormat="1" applyFont="1" applyFill="1" applyBorder="1" applyAlignment="1" applyProtection="1">
      <alignment horizontal="center" vertical="center"/>
      <protection/>
    </xf>
    <xf numFmtId="37" fontId="0" fillId="0" borderId="11"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lignment horizontal="left" vertical="center" wrapText="1"/>
    </xf>
    <xf numFmtId="37" fontId="0" fillId="0" borderId="11" xfId="0" applyNumberFormat="1" applyFont="1" applyFill="1" applyBorder="1" applyAlignment="1" applyProtection="1">
      <alignment vertical="center"/>
      <protection/>
    </xf>
    <xf numFmtId="0" fontId="0" fillId="0" borderId="13" xfId="0" applyFont="1" applyFill="1" applyBorder="1" applyAlignment="1">
      <alignment horizontal="left" vertical="center" wrapText="1"/>
    </xf>
    <xf numFmtId="37" fontId="0" fillId="0" borderId="12" xfId="0" applyNumberFormat="1" applyFont="1" applyFill="1" applyBorder="1" applyAlignment="1" applyProtection="1">
      <alignment horizontal="distributed" vertical="center"/>
      <protection/>
    </xf>
    <xf numFmtId="0" fontId="0" fillId="0" borderId="24" xfId="0" applyFont="1" applyFill="1" applyBorder="1" applyAlignment="1">
      <alignment horizontal="center" vertical="center"/>
    </xf>
    <xf numFmtId="0" fontId="0" fillId="0" borderId="15"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180" fontId="0" fillId="0" borderId="0" xfId="0" applyNumberFormat="1" applyFont="1" applyFill="1" applyBorder="1" applyAlignment="1" applyProtection="1">
      <alignment vertical="center"/>
      <protection/>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0" fillId="0" borderId="13" xfId="0" applyFont="1" applyBorder="1" applyAlignment="1">
      <alignment vertical="center"/>
    </xf>
    <xf numFmtId="37" fontId="18" fillId="0" borderId="0" xfId="0" applyNumberFormat="1" applyFont="1" applyBorder="1" applyAlignment="1" applyProtection="1">
      <alignment/>
      <protection locked="0"/>
    </xf>
    <xf numFmtId="37" fontId="0" fillId="0" borderId="24" xfId="0" applyNumberFormat="1" applyFont="1" applyFill="1" applyBorder="1" applyAlignment="1" applyProtection="1">
      <alignment vertical="center"/>
      <protection/>
    </xf>
    <xf numFmtId="37" fontId="0" fillId="0" borderId="30" xfId="0" applyNumberFormat="1" applyFont="1" applyFill="1" applyBorder="1" applyAlignment="1" applyProtection="1">
      <alignment horizontal="right" vertical="center"/>
      <protection/>
    </xf>
    <xf numFmtId="37" fontId="0" fillId="0" borderId="22" xfId="0" applyNumberFormat="1" applyFont="1" applyFill="1" applyBorder="1" applyAlignment="1" applyProtection="1">
      <alignment horizontal="right" vertical="center"/>
      <protection/>
    </xf>
    <xf numFmtId="181" fontId="0" fillId="0" borderId="0" xfId="0" applyNumberFormat="1" applyFont="1" applyFill="1" applyAlignment="1">
      <alignment vertical="center"/>
    </xf>
    <xf numFmtId="182" fontId="0" fillId="0" borderId="0" xfId="0" applyNumberFormat="1" applyFont="1" applyFill="1" applyAlignment="1">
      <alignment vertical="center"/>
    </xf>
    <xf numFmtId="180" fontId="0" fillId="0" borderId="0" xfId="0" applyNumberFormat="1" applyFont="1" applyFill="1" applyBorder="1" applyAlignment="1" applyProtection="1">
      <alignment horizontal="center" vertical="center"/>
      <protection/>
    </xf>
    <xf numFmtId="183" fontId="0" fillId="0" borderId="0" xfId="0" applyNumberFormat="1" applyFont="1" applyFill="1" applyBorder="1" applyAlignment="1" applyProtection="1">
      <alignment horizontal="center" vertical="center"/>
      <protection/>
    </xf>
    <xf numFmtId="40" fontId="0" fillId="0" borderId="0" xfId="0" applyNumberFormat="1" applyFont="1" applyFill="1" applyBorder="1" applyAlignment="1" applyProtection="1">
      <alignment vertical="center"/>
      <protection/>
    </xf>
    <xf numFmtId="38" fontId="0" fillId="0" borderId="0" xfId="0" applyNumberFormat="1" applyFont="1" applyFill="1" applyBorder="1" applyAlignment="1" applyProtection="1">
      <alignment horizontal="right" vertical="center"/>
      <protection/>
    </xf>
    <xf numFmtId="180" fontId="0" fillId="0" borderId="0" xfId="0" applyNumberFormat="1" applyFont="1" applyFill="1" applyBorder="1" applyAlignment="1">
      <alignment vertical="center"/>
    </xf>
    <xf numFmtId="38" fontId="0" fillId="0" borderId="14" xfId="0" applyNumberFormat="1" applyFont="1" applyFill="1" applyBorder="1" applyAlignment="1" applyProtection="1">
      <alignment horizontal="right" vertical="center"/>
      <protection/>
    </xf>
    <xf numFmtId="38" fontId="0" fillId="0" borderId="15" xfId="0" applyNumberFormat="1" applyFont="1" applyFill="1" applyBorder="1" applyAlignment="1" applyProtection="1">
      <alignment horizontal="right" vertical="center"/>
      <protection/>
    </xf>
    <xf numFmtId="38" fontId="0" fillId="0" borderId="10" xfId="0" applyNumberFormat="1" applyFont="1" applyFill="1" applyBorder="1" applyAlignment="1" applyProtection="1">
      <alignment horizontal="right" vertical="center"/>
      <protection/>
    </xf>
    <xf numFmtId="184" fontId="0" fillId="0" borderId="0" xfId="0" applyNumberFormat="1" applyFont="1" applyFill="1" applyAlignment="1">
      <alignment vertical="center"/>
    </xf>
    <xf numFmtId="37" fontId="13" fillId="0" borderId="13" xfId="0" applyNumberFormat="1" applyFont="1" applyFill="1" applyBorder="1" applyAlignment="1" applyProtection="1">
      <alignment horizontal="right" vertical="center"/>
      <protection/>
    </xf>
    <xf numFmtId="39" fontId="13" fillId="0" borderId="0" xfId="0" applyNumberFormat="1" applyFont="1" applyFill="1" applyBorder="1" applyAlignment="1" applyProtection="1">
      <alignment vertical="center"/>
      <protection/>
    </xf>
    <xf numFmtId="37" fontId="13" fillId="0" borderId="0"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76" fontId="13" fillId="0" borderId="0" xfId="0" applyNumberFormat="1" applyFont="1" applyFill="1" applyBorder="1" applyAlignment="1" applyProtection="1">
      <alignment vertical="center"/>
      <protection/>
    </xf>
    <xf numFmtId="38" fontId="13" fillId="0" borderId="0"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29" xfId="0" applyFill="1" applyBorder="1" applyAlignment="1" applyProtection="1">
      <alignment horizontal="center" vertical="center"/>
      <protection/>
    </xf>
    <xf numFmtId="0" fontId="0" fillId="0" borderId="11" xfId="0" applyFill="1" applyBorder="1" applyAlignment="1" applyProtection="1" quotePrefix="1">
      <alignment horizontal="center" vertical="center"/>
      <protection/>
    </xf>
    <xf numFmtId="0" fontId="0" fillId="0" borderId="11" xfId="0" applyFill="1" applyBorder="1" applyAlignment="1" applyProtection="1">
      <alignment horizontal="center" vertical="center"/>
      <protection/>
    </xf>
    <xf numFmtId="0" fontId="0" fillId="0" borderId="0" xfId="0" applyFill="1" applyBorder="1" applyAlignment="1">
      <alignment vertical="center"/>
    </xf>
    <xf numFmtId="0" fontId="0" fillId="0" borderId="15" xfId="0" applyFill="1" applyBorder="1" applyAlignment="1">
      <alignment vertical="center"/>
    </xf>
    <xf numFmtId="0" fontId="13" fillId="0" borderId="31" xfId="0" applyFont="1" applyFill="1" applyBorder="1" applyAlignment="1" applyProtection="1" quotePrefix="1">
      <alignment horizontal="center" vertical="center"/>
      <protection/>
    </xf>
    <xf numFmtId="0" fontId="0" fillId="0" borderId="31" xfId="0" applyFill="1" applyBorder="1" applyAlignment="1" applyProtection="1" quotePrefix="1">
      <alignment horizontal="center" vertical="center"/>
      <protection/>
    </xf>
    <xf numFmtId="0" fontId="0" fillId="0" borderId="25"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10" fillId="0" borderId="18" xfId="0" applyFont="1" applyFill="1" applyBorder="1" applyAlignment="1" applyProtection="1">
      <alignment horizontal="left" vertical="center"/>
      <protection/>
    </xf>
    <xf numFmtId="0" fontId="0" fillId="0" borderId="19" xfId="0" applyFill="1" applyBorder="1" applyAlignment="1">
      <alignment horizontal="center" vertical="center"/>
    </xf>
    <xf numFmtId="37" fontId="0" fillId="0" borderId="0" xfId="0" applyNumberFormat="1" applyFill="1" applyAlignment="1" applyProtection="1">
      <alignment vertical="center"/>
      <protection/>
    </xf>
    <xf numFmtId="0" fontId="0" fillId="0" borderId="27" xfId="0" applyFont="1" applyFill="1" applyBorder="1" applyAlignment="1" applyProtection="1">
      <alignment horizontal="center" vertical="center"/>
      <protection/>
    </xf>
    <xf numFmtId="176" fontId="0" fillId="0" borderId="15" xfId="0" applyNumberFormat="1" applyFont="1" applyFill="1" applyBorder="1" applyAlignment="1" applyProtection="1">
      <alignment vertical="center"/>
      <protection/>
    </xf>
    <xf numFmtId="3" fontId="0" fillId="0" borderId="15"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177" fontId="0" fillId="0" borderId="15"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37" fontId="13" fillId="0" borderId="14" xfId="0" applyNumberFormat="1" applyFont="1" applyFill="1" applyBorder="1" applyAlignment="1" applyProtection="1">
      <alignment vertical="center"/>
      <protection/>
    </xf>
    <xf numFmtId="37" fontId="13" fillId="0" borderId="15" xfId="0" applyNumberFormat="1" applyFont="1" applyFill="1" applyBorder="1" applyAlignment="1" applyProtection="1">
      <alignment vertical="center"/>
      <protection/>
    </xf>
    <xf numFmtId="176" fontId="13" fillId="0" borderId="15" xfId="0" applyNumberFormat="1" applyFont="1" applyFill="1" applyBorder="1" applyAlignment="1" applyProtection="1">
      <alignment vertical="center"/>
      <protection/>
    </xf>
    <xf numFmtId="177" fontId="13" fillId="0" borderId="15" xfId="0" applyNumberFormat="1" applyFont="1" applyFill="1" applyBorder="1" applyAlignment="1" applyProtection="1">
      <alignment horizontal="right" vertical="center"/>
      <protection/>
    </xf>
    <xf numFmtId="37" fontId="13" fillId="0" borderId="10" xfId="0" applyNumberFormat="1" applyFont="1" applyFill="1" applyBorder="1" applyAlignment="1" applyProtection="1">
      <alignment vertical="center"/>
      <protection/>
    </xf>
    <xf numFmtId="177" fontId="13" fillId="0" borderId="0" xfId="0" applyNumberFormat="1" applyFont="1" applyFill="1" applyBorder="1" applyAlignment="1" applyProtection="1">
      <alignment horizontal="right" vertical="center"/>
      <protection/>
    </xf>
    <xf numFmtId="177" fontId="0" fillId="0" borderId="13"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vertical="center"/>
      <protection/>
    </xf>
    <xf numFmtId="177" fontId="13" fillId="0" borderId="0" xfId="0" applyNumberFormat="1" applyFont="1" applyFill="1" applyBorder="1" applyAlignment="1" applyProtection="1">
      <alignment vertical="center"/>
      <protection/>
    </xf>
    <xf numFmtId="176" fontId="13" fillId="0" borderId="22" xfId="0" applyNumberFormat="1" applyFont="1" applyFill="1" applyBorder="1" applyAlignment="1" applyProtection="1">
      <alignment vertical="center"/>
      <protection/>
    </xf>
    <xf numFmtId="177" fontId="13" fillId="0" borderId="22" xfId="0" applyNumberFormat="1" applyFont="1" applyFill="1" applyBorder="1" applyAlignment="1" applyProtection="1">
      <alignment vertical="center"/>
      <protection/>
    </xf>
    <xf numFmtId="37" fontId="13" fillId="0" borderId="33" xfId="0" applyNumberFormat="1" applyFont="1" applyFill="1" applyBorder="1" applyAlignment="1" applyProtection="1">
      <alignment vertical="center"/>
      <protection/>
    </xf>
    <xf numFmtId="176" fontId="13" fillId="0" borderId="34" xfId="0" applyNumberFormat="1" applyFont="1" applyFill="1" applyBorder="1" applyAlignment="1" applyProtection="1">
      <alignment vertical="center"/>
      <protection/>
    </xf>
    <xf numFmtId="177" fontId="13" fillId="0" borderId="34" xfId="0" applyNumberFormat="1" applyFont="1" applyFill="1" applyBorder="1" applyAlignment="1" applyProtection="1">
      <alignment vertical="center"/>
      <protection/>
    </xf>
    <xf numFmtId="189" fontId="0" fillId="0" borderId="0" xfId="0" applyNumberFormat="1" applyFont="1" applyFill="1" applyBorder="1" applyAlignment="1" applyProtection="1">
      <alignment horizontal="right" vertical="center"/>
      <protection/>
    </xf>
    <xf numFmtId="189" fontId="0" fillId="0" borderId="22" xfId="0" applyNumberFormat="1" applyFont="1" applyFill="1" applyBorder="1" applyAlignment="1" applyProtection="1">
      <alignment horizontal="right" vertical="center"/>
      <protection/>
    </xf>
    <xf numFmtId="38" fontId="13" fillId="0" borderId="14" xfId="0" applyNumberFormat="1" applyFont="1" applyFill="1" applyBorder="1" applyAlignment="1" applyProtection="1">
      <alignment horizontal="right" vertical="center"/>
      <protection/>
    </xf>
    <xf numFmtId="38" fontId="13" fillId="0" borderId="15" xfId="0" applyNumberFormat="1" applyFont="1" applyFill="1" applyBorder="1" applyAlignment="1" applyProtection="1">
      <alignment horizontal="right" vertical="center"/>
      <protection/>
    </xf>
    <xf numFmtId="189" fontId="13" fillId="0" borderId="15" xfId="0" applyNumberFormat="1" applyFont="1" applyFill="1" applyBorder="1" applyAlignment="1" applyProtection="1">
      <alignment horizontal="right" vertical="center"/>
      <protection/>
    </xf>
    <xf numFmtId="3" fontId="13" fillId="0" borderId="0" xfId="0" applyNumberFormat="1" applyFont="1" applyFill="1" applyBorder="1" applyAlignment="1">
      <alignment vertical="center"/>
    </xf>
    <xf numFmtId="38" fontId="0" fillId="0" borderId="0" xfId="0" applyNumberFormat="1" applyFont="1" applyFill="1" applyBorder="1" applyAlignment="1">
      <alignment horizontal="right" vertical="center"/>
    </xf>
    <xf numFmtId="37" fontId="13" fillId="0" borderId="30" xfId="0" applyNumberFormat="1" applyFont="1" applyFill="1" applyBorder="1" applyAlignment="1" applyProtection="1">
      <alignment vertical="center"/>
      <protection/>
    </xf>
    <xf numFmtId="37" fontId="13" fillId="0" borderId="22" xfId="0" applyNumberFormat="1" applyFont="1" applyFill="1" applyBorder="1" applyAlignment="1" applyProtection="1">
      <alignment vertical="center"/>
      <protection/>
    </xf>
    <xf numFmtId="38" fontId="13" fillId="0" borderId="0" xfId="49" applyFont="1" applyFill="1" applyBorder="1" applyAlignment="1">
      <alignment vertical="center"/>
    </xf>
    <xf numFmtId="38" fontId="0" fillId="0" borderId="14" xfId="0" applyNumberFormat="1" applyFont="1" applyFill="1" applyBorder="1" applyAlignment="1" applyProtection="1">
      <alignment vertical="center"/>
      <protection/>
    </xf>
    <xf numFmtId="38" fontId="0" fillId="0" borderId="10" xfId="0" applyNumberFormat="1" applyFont="1" applyFill="1" applyBorder="1" applyAlignment="1" applyProtection="1">
      <alignment vertical="center"/>
      <protection/>
    </xf>
    <xf numFmtId="38" fontId="13" fillId="0" borderId="16" xfId="0" applyNumberFormat="1" applyFont="1" applyFill="1" applyBorder="1" applyAlignment="1" applyProtection="1">
      <alignment vertical="center"/>
      <protection/>
    </xf>
    <xf numFmtId="38" fontId="13" fillId="0" borderId="13" xfId="0" applyNumberFormat="1"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wrapText="1"/>
      <protection/>
    </xf>
    <xf numFmtId="0" fontId="0" fillId="0" borderId="28" xfId="0" applyFont="1" applyFill="1" applyBorder="1" applyAlignment="1">
      <alignment horizontal="center" vertical="center" wrapText="1"/>
    </xf>
    <xf numFmtId="0" fontId="0" fillId="0" borderId="36" xfId="0"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0" fillId="0" borderId="35" xfId="0" applyFont="1" applyFill="1" applyBorder="1" applyAlignment="1" applyProtection="1">
      <alignment horizontal="center" vertical="center"/>
      <protection/>
    </xf>
    <xf numFmtId="0" fontId="0" fillId="0" borderId="28" xfId="0" applyFont="1" applyFill="1" applyBorder="1" applyAlignment="1">
      <alignment horizontal="center" vertical="center"/>
    </xf>
    <xf numFmtId="0" fontId="0" fillId="0" borderId="37"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28" xfId="0" applyFont="1" applyBorder="1" applyAlignment="1">
      <alignment horizontal="center" vertical="center"/>
    </xf>
    <xf numFmtId="0" fontId="0" fillId="0" borderId="36"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37"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7" xfId="0"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6" xfId="0" applyFont="1" applyFill="1" applyBorder="1" applyAlignment="1">
      <alignment horizontal="center" vertical="center"/>
    </xf>
    <xf numFmtId="0" fontId="0" fillId="0" borderId="38" xfId="0" applyFont="1" applyBorder="1" applyAlignment="1">
      <alignment horizontal="center" vertical="center"/>
    </xf>
    <xf numFmtId="0" fontId="0" fillId="0" borderId="32" xfId="0" applyFont="1" applyBorder="1" applyAlignment="1">
      <alignment horizontal="center" vertical="center"/>
    </xf>
    <xf numFmtId="0" fontId="11" fillId="0" borderId="2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Border="1" applyAlignment="1">
      <alignment horizontal="center" vertical="center"/>
    </xf>
    <xf numFmtId="0" fontId="10" fillId="0" borderId="20" xfId="0" applyFont="1" applyFill="1" applyBorder="1" applyAlignment="1">
      <alignment horizontal="center" vertical="center"/>
    </xf>
    <xf numFmtId="0" fontId="10" fillId="0" borderId="32" xfId="0" applyFont="1" applyFill="1" applyBorder="1" applyAlignment="1">
      <alignment horizontal="center" vertical="center"/>
    </xf>
    <xf numFmtId="0" fontId="0" fillId="0" borderId="21" xfId="0" applyFill="1" applyBorder="1" applyAlignment="1" applyProtection="1">
      <alignment horizontal="center" vertical="center"/>
      <protection/>
    </xf>
    <xf numFmtId="0" fontId="0" fillId="0" borderId="21" xfId="0" applyFont="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1" fillId="0" borderId="0" xfId="0" applyFont="1" applyAlignment="1">
      <alignment horizontal="center" vertical="center"/>
    </xf>
    <xf numFmtId="37" fontId="0" fillId="0" borderId="17" xfId="0" applyNumberFormat="1" applyFont="1" applyFill="1" applyBorder="1" applyAlignment="1" applyProtection="1">
      <alignment horizontal="center" vertical="center"/>
      <protection/>
    </xf>
    <xf numFmtId="0" fontId="0" fillId="0" borderId="25" xfId="0" applyFont="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37" xfId="0"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3" xfId="0" applyFont="1" applyBorder="1" applyAlignment="1">
      <alignment horizontal="center" vertical="center"/>
    </xf>
    <xf numFmtId="0" fontId="0" fillId="0" borderId="14" xfId="0"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ill="1" applyBorder="1" applyAlignment="1" applyProtection="1">
      <alignment vertical="center"/>
      <protection/>
    </xf>
    <xf numFmtId="0" fontId="0" fillId="0" borderId="29"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ill="1" applyBorder="1" applyAlignment="1" applyProtection="1">
      <alignment vertical="center"/>
      <protection/>
    </xf>
    <xf numFmtId="0" fontId="0" fillId="0" borderId="37" xfId="0"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13" fillId="0" borderId="13"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0" fontId="13" fillId="0" borderId="0" xfId="0" applyFont="1" applyFill="1" applyBorder="1" applyAlignment="1" applyProtection="1">
      <alignment horizontal="distributed" vertical="center"/>
      <protection/>
    </xf>
    <xf numFmtId="0" fontId="13" fillId="0" borderId="11" xfId="0" applyFont="1" applyFill="1" applyBorder="1" applyAlignment="1" applyProtection="1">
      <alignment horizontal="distributed" vertical="center"/>
      <protection/>
    </xf>
    <xf numFmtId="0" fontId="13" fillId="0" borderId="33" xfId="0" applyFont="1" applyFill="1" applyBorder="1" applyAlignment="1" applyProtection="1">
      <alignment horizontal="center" vertical="center"/>
      <protection/>
    </xf>
    <xf numFmtId="0" fontId="13" fillId="0" borderId="32"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15"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17" fillId="0" borderId="0" xfId="0" applyFont="1" applyFill="1" applyAlignment="1" applyProtection="1">
      <alignment horizontal="center" vertical="center"/>
      <protection/>
    </xf>
    <xf numFmtId="0" fontId="13" fillId="0" borderId="15" xfId="0" applyFont="1" applyFill="1" applyBorder="1" applyAlignment="1" applyProtection="1">
      <alignment horizontal="distributed" vertical="center"/>
      <protection/>
    </xf>
    <xf numFmtId="0" fontId="13" fillId="0" borderId="29"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11" xfId="0"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11"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0" xfId="0" applyFont="1" applyFill="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distributed" vertical="center"/>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0" fillId="0" borderId="0" xfId="0" applyFont="1" applyAlignment="1">
      <alignment horizontal="distributed" vertical="center"/>
    </xf>
    <xf numFmtId="0" fontId="17"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ill="1" applyBorder="1" applyAlignment="1">
      <alignment horizontal="center" vertical="center"/>
    </xf>
    <xf numFmtId="0" fontId="0" fillId="0" borderId="18" xfId="0" applyFont="1" applyFill="1" applyBorder="1" applyAlignment="1">
      <alignment horizontal="distributed" vertical="center"/>
    </xf>
    <xf numFmtId="0" fontId="0" fillId="0" borderId="18" xfId="0" applyFont="1" applyBorder="1" applyAlignment="1">
      <alignment horizontal="distributed" vertical="center"/>
    </xf>
    <xf numFmtId="0" fontId="0" fillId="0" borderId="25" xfId="0" applyFont="1" applyBorder="1" applyAlignment="1">
      <alignment horizontal="distributed" vertical="center"/>
    </xf>
    <xf numFmtId="0" fontId="13" fillId="0" borderId="0" xfId="0" applyFont="1" applyFill="1" applyBorder="1" applyAlignment="1">
      <alignment horizontal="distributed" vertical="center"/>
    </xf>
    <xf numFmtId="0" fontId="13" fillId="0" borderId="0" xfId="0" applyFont="1" applyAlignment="1">
      <alignment horizontal="distributed" vertical="center"/>
    </xf>
    <xf numFmtId="0" fontId="13" fillId="0" borderId="11" xfId="0" applyFont="1" applyBorder="1" applyAlignment="1">
      <alignment horizontal="distributed" vertical="center"/>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0" fontId="0" fillId="0" borderId="0" xfId="0" applyFont="1" applyFill="1" applyBorder="1" applyAlignment="1">
      <alignment horizontal="distributed" vertical="center" wrapText="1"/>
    </xf>
    <xf numFmtId="0" fontId="0" fillId="0" borderId="13" xfId="0" applyFont="1" applyBorder="1" applyAlignment="1">
      <alignment horizontal="distributed" vertical="center" wrapText="1"/>
    </xf>
    <xf numFmtId="37" fontId="17" fillId="0" borderId="0" xfId="0" applyNumberFormat="1" applyFont="1" applyFill="1" applyBorder="1" applyAlignment="1" applyProtection="1">
      <alignment horizontal="center" vertical="center"/>
      <protection/>
    </xf>
    <xf numFmtId="37" fontId="0" fillId="0" borderId="38" xfId="0" applyNumberFormat="1" applyFont="1" applyFill="1" applyBorder="1" applyAlignment="1" applyProtection="1">
      <alignment horizontal="center" vertical="center"/>
      <protection/>
    </xf>
    <xf numFmtId="37" fontId="0" fillId="0" borderId="17" xfId="0" applyNumberFormat="1" applyFill="1" applyBorder="1" applyAlignment="1" applyProtection="1">
      <alignment horizontal="center" vertical="center"/>
      <protection/>
    </xf>
    <xf numFmtId="37" fontId="0" fillId="0" borderId="18" xfId="0" applyNumberFormat="1" applyFont="1" applyFill="1" applyBorder="1" applyAlignment="1" applyProtection="1">
      <alignment horizontal="center" vertical="center"/>
      <protection/>
    </xf>
    <xf numFmtId="37" fontId="0" fillId="0" borderId="25" xfId="0" applyNumberFormat="1" applyFont="1" applyFill="1" applyBorder="1" applyAlignment="1" applyProtection="1">
      <alignment horizontal="center" vertical="center"/>
      <protection/>
    </xf>
    <xf numFmtId="0" fontId="0" fillId="0" borderId="20" xfId="0" applyFont="1" applyFill="1" applyBorder="1" applyAlignment="1">
      <alignment horizontal="distributed" vertical="center"/>
    </xf>
    <xf numFmtId="0" fontId="0" fillId="0" borderId="32" xfId="0" applyFont="1" applyFill="1" applyBorder="1" applyAlignment="1">
      <alignment horizontal="distributed" vertical="center"/>
    </xf>
    <xf numFmtId="37" fontId="13" fillId="0" borderId="15" xfId="0" applyNumberFormat="1" applyFont="1" applyFill="1" applyBorder="1" applyAlignment="1" applyProtection="1">
      <alignment horizontal="distributed" vertical="center"/>
      <protection/>
    </xf>
    <xf numFmtId="0" fontId="13" fillId="0" borderId="29" xfId="0" applyFont="1" applyFill="1" applyBorder="1" applyAlignment="1">
      <alignment horizontal="distributed" vertical="center"/>
    </xf>
    <xf numFmtId="0" fontId="10" fillId="0" borderId="35" xfId="0" applyFont="1" applyFill="1" applyBorder="1" applyAlignment="1" applyProtection="1">
      <alignment horizontal="distributed" vertical="center" wrapText="1"/>
      <protection/>
    </xf>
    <xf numFmtId="0" fontId="10" fillId="0" borderId="28" xfId="0" applyFont="1" applyFill="1" applyBorder="1" applyAlignment="1">
      <alignment horizontal="distributed" vertical="center" wrapText="1"/>
    </xf>
    <xf numFmtId="0" fontId="0" fillId="0" borderId="36" xfId="0" applyFont="1" applyFill="1" applyBorder="1" applyAlignment="1" applyProtection="1">
      <alignment horizontal="distributed" vertical="center" wrapText="1"/>
      <protection/>
    </xf>
    <xf numFmtId="0" fontId="0" fillId="0" borderId="16" xfId="0" applyFont="1" applyFill="1" applyBorder="1" applyAlignment="1">
      <alignment horizontal="distributed" vertical="center" wrapText="1"/>
    </xf>
    <xf numFmtId="0" fontId="0" fillId="0" borderId="35" xfId="0" applyFont="1" applyFill="1" applyBorder="1" applyAlignment="1" applyProtection="1">
      <alignment horizontal="distributed" vertical="center" wrapText="1"/>
      <protection/>
    </xf>
    <xf numFmtId="0" fontId="0" fillId="0" borderId="27" xfId="0" applyFont="1" applyBorder="1" applyAlignment="1">
      <alignment horizontal="distributed" vertical="center" wrapText="1"/>
    </xf>
    <xf numFmtId="0" fontId="0" fillId="0" borderId="12" xfId="0" applyFont="1" applyFill="1" applyBorder="1" applyAlignment="1">
      <alignment horizontal="center" vertical="center" wrapText="1"/>
    </xf>
    <xf numFmtId="0" fontId="0" fillId="0" borderId="35" xfId="0"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0" borderId="28" xfId="0" applyFont="1" applyFill="1" applyBorder="1" applyAlignment="1">
      <alignment horizontal="center" vertical="center" wrapText="1"/>
    </xf>
    <xf numFmtId="0" fontId="5" fillId="0" borderId="27" xfId="0" applyFont="1" applyBorder="1" applyAlignment="1">
      <alignment horizontal="center" vertical="center" wrapText="1"/>
    </xf>
    <xf numFmtId="0" fontId="11" fillId="0" borderId="35" xfId="0" applyFont="1" applyFill="1" applyBorder="1" applyAlignment="1" applyProtection="1">
      <alignment horizontal="center" vertical="center" wrapText="1"/>
      <protection/>
    </xf>
    <xf numFmtId="0" fontId="11" fillId="0" borderId="28" xfId="0" applyFont="1" applyFill="1" applyBorder="1" applyAlignment="1">
      <alignment horizontal="center" vertical="center" wrapText="1"/>
    </xf>
    <xf numFmtId="0" fontId="19" fillId="0" borderId="35" xfId="0" applyFont="1" applyFill="1" applyBorder="1" applyAlignment="1" applyProtection="1">
      <alignment horizontal="center" vertical="center" wrapText="1"/>
      <protection/>
    </xf>
    <xf numFmtId="0" fontId="19" fillId="0" borderId="28" xfId="0" applyFont="1" applyFill="1" applyBorder="1" applyAlignment="1">
      <alignment horizontal="center" vertical="center" wrapText="1"/>
    </xf>
    <xf numFmtId="0" fontId="0" fillId="0" borderId="36"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114300</xdr:rowOff>
    </xdr:from>
    <xdr:to>
      <xdr:col>1</xdr:col>
      <xdr:colOff>142875</xdr:colOff>
      <xdr:row>8</xdr:row>
      <xdr:rowOff>142875</xdr:rowOff>
    </xdr:to>
    <xdr:sp>
      <xdr:nvSpPr>
        <xdr:cNvPr id="1" name="AutoShape 1"/>
        <xdr:cNvSpPr>
          <a:spLocks/>
        </xdr:cNvSpPr>
      </xdr:nvSpPr>
      <xdr:spPr>
        <a:xfrm>
          <a:off x="866775" y="1666875"/>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9</xdr:row>
      <xdr:rowOff>123825</xdr:rowOff>
    </xdr:from>
    <xdr:to>
      <xdr:col>1</xdr:col>
      <xdr:colOff>133350</xdr:colOff>
      <xdr:row>10</xdr:row>
      <xdr:rowOff>152400</xdr:rowOff>
    </xdr:to>
    <xdr:sp>
      <xdr:nvSpPr>
        <xdr:cNvPr id="2" name="AutoShape 2"/>
        <xdr:cNvSpPr>
          <a:spLocks/>
        </xdr:cNvSpPr>
      </xdr:nvSpPr>
      <xdr:spPr>
        <a:xfrm>
          <a:off x="857250" y="25050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47625</xdr:rowOff>
    </xdr:from>
    <xdr:to>
      <xdr:col>1</xdr:col>
      <xdr:colOff>104775</xdr:colOff>
      <xdr:row>12</xdr:row>
      <xdr:rowOff>238125</xdr:rowOff>
    </xdr:to>
    <xdr:sp>
      <xdr:nvSpPr>
        <xdr:cNvPr id="3" name="AutoShape 3"/>
        <xdr:cNvSpPr>
          <a:spLocks/>
        </xdr:cNvSpPr>
      </xdr:nvSpPr>
      <xdr:spPr>
        <a:xfrm>
          <a:off x="828675" y="2981325"/>
          <a:ext cx="9525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xdr:colOff>
      <xdr:row>24</xdr:row>
      <xdr:rowOff>152400</xdr:rowOff>
    </xdr:from>
    <xdr:to>
      <xdr:col>1</xdr:col>
      <xdr:colOff>142875</xdr:colOff>
      <xdr:row>26</xdr:row>
      <xdr:rowOff>142875</xdr:rowOff>
    </xdr:to>
    <xdr:sp>
      <xdr:nvSpPr>
        <xdr:cNvPr id="4" name="AutoShape 4"/>
        <xdr:cNvSpPr>
          <a:spLocks/>
        </xdr:cNvSpPr>
      </xdr:nvSpPr>
      <xdr:spPr>
        <a:xfrm>
          <a:off x="876300" y="6677025"/>
          <a:ext cx="85725" cy="542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63"/>
  <sheetViews>
    <sheetView showGridLines="0" tabSelected="1" defaultGridColor="0" zoomScale="140" zoomScaleNormal="140" zoomScalePageLayoutView="0" colorId="27" workbookViewId="0" topLeftCell="A1">
      <selection activeCell="A1" sqref="A1"/>
    </sheetView>
  </sheetViews>
  <sheetFormatPr defaultColWidth="8.796875" defaultRowHeight="15"/>
  <cols>
    <col min="1" max="1" width="17.3984375" style="25" customWidth="1"/>
    <col min="2" max="2" width="12.59765625" style="25" customWidth="1"/>
    <col min="3" max="3" width="13.3984375" style="25" customWidth="1"/>
    <col min="4" max="15" width="12.59765625" style="25" customWidth="1"/>
    <col min="16" max="17" width="10.59765625" style="25" customWidth="1"/>
    <col min="18" max="16384" width="9" style="25" customWidth="1"/>
  </cols>
  <sheetData>
    <row r="1" spans="1:15" s="24" customFormat="1" ht="19.5" customHeight="1">
      <c r="A1" s="1" t="s">
        <v>20</v>
      </c>
      <c r="O1" s="2" t="s">
        <v>21</v>
      </c>
    </row>
    <row r="2" spans="1:15" ht="24.75" customHeight="1">
      <c r="A2" s="215" t="s">
        <v>22</v>
      </c>
      <c r="B2" s="215"/>
      <c r="C2" s="215"/>
      <c r="D2" s="215"/>
      <c r="E2" s="215"/>
      <c r="F2" s="215"/>
      <c r="G2" s="215"/>
      <c r="H2" s="215"/>
      <c r="I2" s="215"/>
      <c r="J2" s="215"/>
      <c r="K2" s="215"/>
      <c r="L2" s="215"/>
      <c r="M2" s="215"/>
      <c r="N2" s="215"/>
      <c r="O2" s="3"/>
    </row>
    <row r="3" spans="1:15" ht="19.5" customHeight="1">
      <c r="A3" s="216" t="s">
        <v>361</v>
      </c>
      <c r="B3" s="216"/>
      <c r="C3" s="216"/>
      <c r="D3" s="216"/>
      <c r="E3" s="216"/>
      <c r="F3" s="216"/>
      <c r="G3" s="216"/>
      <c r="H3" s="216"/>
      <c r="I3" s="216"/>
      <c r="J3" s="216"/>
      <c r="K3" s="216"/>
      <c r="L3" s="216"/>
      <c r="M3" s="216"/>
      <c r="N3" s="216"/>
      <c r="O3" s="4"/>
    </row>
    <row r="4" spans="2:14" ht="18" customHeight="1" thickBot="1">
      <c r="B4" s="26"/>
      <c r="C4" s="26"/>
      <c r="D4" s="26"/>
      <c r="E4" s="26"/>
      <c r="F4" s="26"/>
      <c r="G4" s="26"/>
      <c r="H4" s="26"/>
      <c r="I4" s="26"/>
      <c r="J4" s="26"/>
      <c r="K4" s="26"/>
      <c r="L4" s="26"/>
      <c r="M4" s="26"/>
      <c r="N4" s="27" t="s">
        <v>0</v>
      </c>
    </row>
    <row r="5" spans="1:14" ht="15" customHeight="1">
      <c r="A5" s="223" t="s">
        <v>14</v>
      </c>
      <c r="B5" s="226" t="s">
        <v>1</v>
      </c>
      <c r="C5" s="223"/>
      <c r="D5" s="226" t="s">
        <v>2</v>
      </c>
      <c r="E5" s="228"/>
      <c r="F5" s="221" t="s">
        <v>15</v>
      </c>
      <c r="G5" s="221" t="s">
        <v>16</v>
      </c>
      <c r="H5" s="221" t="s">
        <v>5</v>
      </c>
      <c r="I5" s="221" t="s">
        <v>6</v>
      </c>
      <c r="J5" s="221" t="s">
        <v>7</v>
      </c>
      <c r="K5" s="221" t="s">
        <v>8</v>
      </c>
      <c r="L5" s="221" t="s">
        <v>9</v>
      </c>
      <c r="M5" s="221" t="s">
        <v>10</v>
      </c>
      <c r="N5" s="226" t="s">
        <v>11</v>
      </c>
    </row>
    <row r="6" spans="1:14" ht="15" customHeight="1">
      <c r="A6" s="224"/>
      <c r="B6" s="227"/>
      <c r="C6" s="224"/>
      <c r="D6" s="229"/>
      <c r="E6" s="230"/>
      <c r="F6" s="225"/>
      <c r="G6" s="225"/>
      <c r="H6" s="225"/>
      <c r="I6" s="225"/>
      <c r="J6" s="225"/>
      <c r="K6" s="225"/>
      <c r="L6" s="225"/>
      <c r="M6" s="225"/>
      <c r="N6" s="227"/>
    </row>
    <row r="7" spans="1:14" ht="15" customHeight="1">
      <c r="A7" s="167" t="s">
        <v>364</v>
      </c>
      <c r="B7" s="28"/>
      <c r="C7" s="33">
        <f>SUM(E7:N7)</f>
        <v>8997768</v>
      </c>
      <c r="D7" s="29"/>
      <c r="E7" s="30">
        <v>3409921</v>
      </c>
      <c r="F7" s="30">
        <v>454447</v>
      </c>
      <c r="G7" s="30">
        <v>1137996</v>
      </c>
      <c r="H7" s="30">
        <v>107495</v>
      </c>
      <c r="I7" s="30">
        <v>159004</v>
      </c>
      <c r="J7" s="30">
        <v>907611</v>
      </c>
      <c r="K7" s="30">
        <v>20664</v>
      </c>
      <c r="L7" s="30">
        <v>360120</v>
      </c>
      <c r="M7" s="30">
        <v>2422075</v>
      </c>
      <c r="N7" s="30">
        <v>18435</v>
      </c>
    </row>
    <row r="8" spans="1:14" ht="15" customHeight="1">
      <c r="A8" s="168" t="s">
        <v>365</v>
      </c>
      <c r="B8" s="31"/>
      <c r="C8" s="33">
        <f>SUM(E8:N8)</f>
        <v>9234965</v>
      </c>
      <c r="D8" s="32"/>
      <c r="E8" s="33">
        <v>3501917</v>
      </c>
      <c r="F8" s="33">
        <v>442163</v>
      </c>
      <c r="G8" s="33">
        <v>1147711</v>
      </c>
      <c r="H8" s="33">
        <v>99810</v>
      </c>
      <c r="I8" s="33">
        <v>164074</v>
      </c>
      <c r="J8" s="33">
        <v>925166</v>
      </c>
      <c r="K8" s="33">
        <v>15800</v>
      </c>
      <c r="L8" s="33">
        <v>425778</v>
      </c>
      <c r="M8" s="33">
        <v>2496080</v>
      </c>
      <c r="N8" s="33">
        <v>16466</v>
      </c>
    </row>
    <row r="9" spans="1:14" ht="15" customHeight="1">
      <c r="A9" s="168" t="s">
        <v>366</v>
      </c>
      <c r="B9" s="31"/>
      <c r="C9" s="33">
        <f>SUM(E9:N9)</f>
        <v>9210196</v>
      </c>
      <c r="D9" s="32"/>
      <c r="E9" s="33">
        <v>3542261</v>
      </c>
      <c r="F9" s="33">
        <v>424055</v>
      </c>
      <c r="G9" s="33">
        <v>1173446</v>
      </c>
      <c r="H9" s="33">
        <v>93034</v>
      </c>
      <c r="I9" s="33">
        <v>173366</v>
      </c>
      <c r="J9" s="33">
        <v>936028</v>
      </c>
      <c r="K9" s="33">
        <v>15105</v>
      </c>
      <c r="L9" s="33">
        <v>455141</v>
      </c>
      <c r="M9" s="33">
        <v>2378570</v>
      </c>
      <c r="N9" s="33">
        <v>19190</v>
      </c>
    </row>
    <row r="10" spans="1:16" ht="15" customHeight="1">
      <c r="A10" s="168" t="s">
        <v>367</v>
      </c>
      <c r="B10" s="31"/>
      <c r="C10" s="33">
        <f>SUM(E10:N10)</f>
        <v>9203454</v>
      </c>
      <c r="D10" s="32"/>
      <c r="E10" s="33">
        <v>3756987</v>
      </c>
      <c r="F10" s="33">
        <v>209342</v>
      </c>
      <c r="G10" s="33">
        <v>1193504</v>
      </c>
      <c r="H10" s="33">
        <v>62019</v>
      </c>
      <c r="I10" s="33">
        <v>186480</v>
      </c>
      <c r="J10" s="33">
        <v>962987</v>
      </c>
      <c r="K10" s="33">
        <v>3592</v>
      </c>
      <c r="L10" s="33">
        <v>497937</v>
      </c>
      <c r="M10" s="33">
        <v>2314593</v>
      </c>
      <c r="N10" s="33">
        <v>16013</v>
      </c>
      <c r="P10" s="34"/>
    </row>
    <row r="11" spans="1:16" ht="15" customHeight="1">
      <c r="A11" s="45" t="s">
        <v>368</v>
      </c>
      <c r="B11" s="15"/>
      <c r="C11" s="162">
        <f>SUM(C26)</f>
        <v>9039157</v>
      </c>
      <c r="D11" s="48"/>
      <c r="E11" s="162">
        <f aca="true" t="shared" si="0" ref="E11:N11">SUM(E26)</f>
        <v>3758961</v>
      </c>
      <c r="F11" s="162">
        <f t="shared" si="0"/>
        <v>49106</v>
      </c>
      <c r="G11" s="162">
        <f t="shared" si="0"/>
        <v>1239869</v>
      </c>
      <c r="H11" s="162">
        <f t="shared" si="0"/>
        <v>66017</v>
      </c>
      <c r="I11" s="162">
        <f t="shared" si="0"/>
        <v>198715</v>
      </c>
      <c r="J11" s="162">
        <f t="shared" si="0"/>
        <v>964081</v>
      </c>
      <c r="K11" s="47" t="s">
        <v>156</v>
      </c>
      <c r="L11" s="162">
        <f t="shared" si="0"/>
        <v>475318</v>
      </c>
      <c r="M11" s="162">
        <f t="shared" si="0"/>
        <v>2269384</v>
      </c>
      <c r="N11" s="162">
        <f t="shared" si="0"/>
        <v>17706</v>
      </c>
      <c r="P11" s="34"/>
    </row>
    <row r="12" spans="1:16" ht="15" customHeight="1">
      <c r="A12" s="35"/>
      <c r="B12" s="31"/>
      <c r="C12" s="32"/>
      <c r="D12" s="36"/>
      <c r="E12" s="32"/>
      <c r="F12" s="32"/>
      <c r="G12" s="32"/>
      <c r="H12" s="32"/>
      <c r="I12" s="32"/>
      <c r="J12" s="32"/>
      <c r="K12" s="32"/>
      <c r="L12" s="32"/>
      <c r="M12" s="32"/>
      <c r="N12" s="32"/>
      <c r="P12" s="34"/>
    </row>
    <row r="13" spans="1:16" ht="15" customHeight="1">
      <c r="A13" s="169" t="s">
        <v>369</v>
      </c>
      <c r="B13" s="31"/>
      <c r="C13" s="33">
        <f>SUM(E13:N13)</f>
        <v>6789743</v>
      </c>
      <c r="D13" s="33"/>
      <c r="E13" s="39">
        <v>3631934</v>
      </c>
      <c r="F13" s="39">
        <v>200244</v>
      </c>
      <c r="G13" s="39">
        <v>1203177</v>
      </c>
      <c r="H13" s="39">
        <v>64448</v>
      </c>
      <c r="I13" s="39">
        <v>191265</v>
      </c>
      <c r="J13" s="39">
        <v>965686</v>
      </c>
      <c r="K13" s="39" t="s">
        <v>156</v>
      </c>
      <c r="L13" s="39">
        <v>520012</v>
      </c>
      <c r="M13" s="39" t="s">
        <v>314</v>
      </c>
      <c r="N13" s="39">
        <v>12977</v>
      </c>
      <c r="P13" s="34"/>
    </row>
    <row r="14" spans="1:16" ht="15" customHeight="1">
      <c r="A14" s="168" t="s">
        <v>370</v>
      </c>
      <c r="B14" s="31"/>
      <c r="C14" s="33">
        <f>SUM(E14:N14)</f>
        <v>6786255</v>
      </c>
      <c r="D14" s="33"/>
      <c r="E14" s="39">
        <v>3648972</v>
      </c>
      <c r="F14" s="39">
        <v>192082</v>
      </c>
      <c r="G14" s="39">
        <v>1191332</v>
      </c>
      <c r="H14" s="39">
        <v>64536</v>
      </c>
      <c r="I14" s="39">
        <v>196408</v>
      </c>
      <c r="J14" s="39">
        <v>963615</v>
      </c>
      <c r="K14" s="39" t="s">
        <v>156</v>
      </c>
      <c r="L14" s="39">
        <v>515194</v>
      </c>
      <c r="M14" s="39" t="s">
        <v>314</v>
      </c>
      <c r="N14" s="39">
        <v>14116</v>
      </c>
      <c r="P14" s="34"/>
    </row>
    <row r="15" spans="1:16" ht="15" customHeight="1">
      <c r="A15" s="168" t="s">
        <v>371</v>
      </c>
      <c r="B15" s="31"/>
      <c r="C15" s="33">
        <f>SUM(E15:N15)</f>
        <v>6869041</v>
      </c>
      <c r="D15" s="33"/>
      <c r="E15" s="39">
        <v>3662817</v>
      </c>
      <c r="F15" s="39">
        <v>188693</v>
      </c>
      <c r="G15" s="39">
        <v>1210124</v>
      </c>
      <c r="H15" s="39">
        <v>63720</v>
      </c>
      <c r="I15" s="39">
        <v>200275</v>
      </c>
      <c r="J15" s="39">
        <v>974140</v>
      </c>
      <c r="K15" s="39" t="s">
        <v>156</v>
      </c>
      <c r="L15" s="39">
        <v>553652</v>
      </c>
      <c r="M15" s="39" t="s">
        <v>314</v>
      </c>
      <c r="N15" s="39">
        <v>15620</v>
      </c>
      <c r="P15" s="34"/>
    </row>
    <row r="16" spans="1:16" ht="15" customHeight="1">
      <c r="A16" s="168" t="s">
        <v>372</v>
      </c>
      <c r="B16" s="31"/>
      <c r="C16" s="33">
        <f>SUM(E16:N16)</f>
        <v>6773685</v>
      </c>
      <c r="D16" s="33"/>
      <c r="E16" s="39">
        <v>3587665</v>
      </c>
      <c r="F16" s="39">
        <v>177240</v>
      </c>
      <c r="G16" s="39">
        <v>1203984</v>
      </c>
      <c r="H16" s="39">
        <v>62369</v>
      </c>
      <c r="I16" s="39">
        <v>199151</v>
      </c>
      <c r="J16" s="39">
        <v>969779</v>
      </c>
      <c r="K16" s="39" t="s">
        <v>156</v>
      </c>
      <c r="L16" s="39">
        <v>559134</v>
      </c>
      <c r="M16" s="39" t="s">
        <v>314</v>
      </c>
      <c r="N16" s="39">
        <v>14363</v>
      </c>
      <c r="P16" s="34"/>
    </row>
    <row r="17" spans="1:16" ht="15" customHeight="1">
      <c r="A17" s="38"/>
      <c r="B17" s="31"/>
      <c r="C17" s="33"/>
      <c r="D17" s="36"/>
      <c r="E17" s="39"/>
      <c r="F17" s="39"/>
      <c r="G17" s="39"/>
      <c r="H17" s="39"/>
      <c r="I17" s="39"/>
      <c r="J17" s="39"/>
      <c r="K17" s="39"/>
      <c r="L17" s="39"/>
      <c r="M17" s="39"/>
      <c r="N17" s="39"/>
      <c r="P17" s="34"/>
    </row>
    <row r="18" spans="1:16" ht="15" customHeight="1">
      <c r="A18" s="168" t="s">
        <v>373</v>
      </c>
      <c r="B18" s="31"/>
      <c r="C18" s="33">
        <f>SUM(E18:N18)</f>
        <v>6822038</v>
      </c>
      <c r="D18" s="33"/>
      <c r="E18" s="39">
        <v>3631733</v>
      </c>
      <c r="F18" s="39">
        <v>171728</v>
      </c>
      <c r="G18" s="39">
        <v>1210367</v>
      </c>
      <c r="H18" s="39">
        <v>63659</v>
      </c>
      <c r="I18" s="39">
        <v>198487</v>
      </c>
      <c r="J18" s="39">
        <v>972601</v>
      </c>
      <c r="K18" s="39" t="s">
        <v>156</v>
      </c>
      <c r="L18" s="39">
        <v>558473</v>
      </c>
      <c r="M18" s="39" t="s">
        <v>314</v>
      </c>
      <c r="N18" s="39">
        <v>14990</v>
      </c>
      <c r="P18" s="34"/>
    </row>
    <row r="19" spans="1:16" ht="15" customHeight="1">
      <c r="A19" s="168" t="s">
        <v>374</v>
      </c>
      <c r="B19" s="31"/>
      <c r="C19" s="33">
        <f>SUM(E19:N19)</f>
        <v>6790034</v>
      </c>
      <c r="D19" s="33"/>
      <c r="E19" s="39">
        <v>3626872</v>
      </c>
      <c r="F19" s="39">
        <v>165354</v>
      </c>
      <c r="G19" s="39">
        <v>1202626</v>
      </c>
      <c r="H19" s="39">
        <v>64009</v>
      </c>
      <c r="I19" s="39">
        <v>198085</v>
      </c>
      <c r="J19" s="39">
        <v>970042</v>
      </c>
      <c r="K19" s="39" t="s">
        <v>156</v>
      </c>
      <c r="L19" s="39">
        <v>549123</v>
      </c>
      <c r="M19" s="39" t="s">
        <v>314</v>
      </c>
      <c r="N19" s="39">
        <v>13923</v>
      </c>
      <c r="P19" s="34"/>
    </row>
    <row r="20" spans="1:16" ht="15" customHeight="1">
      <c r="A20" s="168" t="s">
        <v>375</v>
      </c>
      <c r="B20" s="31"/>
      <c r="C20" s="33">
        <f>SUM(E20:N20)</f>
        <v>6700147</v>
      </c>
      <c r="D20" s="33"/>
      <c r="E20" s="39">
        <v>3562869</v>
      </c>
      <c r="F20" s="39">
        <v>161430</v>
      </c>
      <c r="G20" s="39">
        <v>1202323</v>
      </c>
      <c r="H20" s="39">
        <v>63572</v>
      </c>
      <c r="I20" s="39">
        <v>198392</v>
      </c>
      <c r="J20" s="39">
        <v>977092</v>
      </c>
      <c r="K20" s="39" t="s">
        <v>156</v>
      </c>
      <c r="L20" s="39">
        <v>521095</v>
      </c>
      <c r="M20" s="39" t="s">
        <v>314</v>
      </c>
      <c r="N20" s="39">
        <v>13374</v>
      </c>
      <c r="P20" s="34"/>
    </row>
    <row r="21" spans="1:16" ht="15" customHeight="1">
      <c r="A21" s="168" t="s">
        <v>376</v>
      </c>
      <c r="B21" s="31"/>
      <c r="C21" s="33">
        <f>SUM(E21:N21)</f>
        <v>6740687</v>
      </c>
      <c r="D21" s="33"/>
      <c r="E21" s="39">
        <v>3611247</v>
      </c>
      <c r="F21" s="39">
        <v>157872</v>
      </c>
      <c r="G21" s="39">
        <v>1204880</v>
      </c>
      <c r="H21" s="39">
        <v>65463</v>
      </c>
      <c r="I21" s="39">
        <v>197716</v>
      </c>
      <c r="J21" s="39">
        <v>970272</v>
      </c>
      <c r="K21" s="39" t="s">
        <v>156</v>
      </c>
      <c r="L21" s="39">
        <v>518042</v>
      </c>
      <c r="M21" s="39" t="s">
        <v>314</v>
      </c>
      <c r="N21" s="39">
        <v>15195</v>
      </c>
      <c r="P21" s="34"/>
    </row>
    <row r="22" spans="1:16" ht="15" customHeight="1">
      <c r="A22" s="38"/>
      <c r="B22" s="31"/>
      <c r="C22" s="33"/>
      <c r="D22" s="36"/>
      <c r="E22" s="39"/>
      <c r="F22" s="39"/>
      <c r="G22" s="39"/>
      <c r="H22" s="39"/>
      <c r="I22" s="39"/>
      <c r="J22" s="39"/>
      <c r="K22" s="39"/>
      <c r="L22" s="39"/>
      <c r="M22" s="39"/>
      <c r="N22" s="39"/>
      <c r="P22" s="34"/>
    </row>
    <row r="23" spans="1:16" ht="15" customHeight="1">
      <c r="A23" s="168" t="s">
        <v>377</v>
      </c>
      <c r="B23" s="31"/>
      <c r="C23" s="33">
        <f>SUM(E23:N23)</f>
        <v>6787732</v>
      </c>
      <c r="D23" s="33"/>
      <c r="E23" s="39">
        <v>3651286</v>
      </c>
      <c r="F23" s="39">
        <v>151351</v>
      </c>
      <c r="G23" s="39">
        <v>1222012</v>
      </c>
      <c r="H23" s="39">
        <v>65010</v>
      </c>
      <c r="I23" s="39">
        <v>202693</v>
      </c>
      <c r="J23" s="39">
        <v>980241</v>
      </c>
      <c r="K23" s="39" t="s">
        <v>156</v>
      </c>
      <c r="L23" s="39">
        <v>497996</v>
      </c>
      <c r="M23" s="39" t="s">
        <v>314</v>
      </c>
      <c r="N23" s="39">
        <v>17143</v>
      </c>
      <c r="P23" s="34"/>
    </row>
    <row r="24" spans="1:16" ht="15" customHeight="1">
      <c r="A24" s="169" t="s">
        <v>378</v>
      </c>
      <c r="B24" s="31"/>
      <c r="C24" s="33">
        <f>SUM(E24:N24)</f>
        <v>6669668</v>
      </c>
      <c r="D24" s="33"/>
      <c r="E24" s="39">
        <v>3569233</v>
      </c>
      <c r="F24" s="39">
        <v>143984</v>
      </c>
      <c r="G24" s="39">
        <v>1202791</v>
      </c>
      <c r="H24" s="39">
        <v>64568</v>
      </c>
      <c r="I24" s="39">
        <v>201851</v>
      </c>
      <c r="J24" s="39">
        <v>971257</v>
      </c>
      <c r="K24" s="39" t="s">
        <v>156</v>
      </c>
      <c r="L24" s="39">
        <v>500536</v>
      </c>
      <c r="M24" s="39" t="s">
        <v>314</v>
      </c>
      <c r="N24" s="39">
        <v>15448</v>
      </c>
      <c r="P24" s="34"/>
    </row>
    <row r="25" spans="1:16" ht="15" customHeight="1">
      <c r="A25" s="168" t="s">
        <v>379</v>
      </c>
      <c r="B25" s="31"/>
      <c r="C25" s="33">
        <f>SUM(E25:N25)</f>
        <v>6670966</v>
      </c>
      <c r="D25" s="33"/>
      <c r="E25" s="39">
        <v>3579343</v>
      </c>
      <c r="F25" s="39">
        <v>135301</v>
      </c>
      <c r="G25" s="39">
        <v>1209041</v>
      </c>
      <c r="H25" s="39">
        <v>65233</v>
      </c>
      <c r="I25" s="39">
        <v>201675</v>
      </c>
      <c r="J25" s="39">
        <v>974246</v>
      </c>
      <c r="K25" s="39" t="s">
        <v>156</v>
      </c>
      <c r="L25" s="39">
        <v>489982</v>
      </c>
      <c r="M25" s="39" t="s">
        <v>314</v>
      </c>
      <c r="N25" s="39">
        <v>16145</v>
      </c>
      <c r="P25" s="34"/>
    </row>
    <row r="26" spans="1:16" ht="15" customHeight="1">
      <c r="A26" s="168" t="s">
        <v>380</v>
      </c>
      <c r="B26" s="31"/>
      <c r="C26" s="33">
        <f>SUM(E26:N26)</f>
        <v>9039157</v>
      </c>
      <c r="D26" s="33"/>
      <c r="E26" s="39">
        <v>3758961</v>
      </c>
      <c r="F26" s="39">
        <v>49106</v>
      </c>
      <c r="G26" s="39">
        <v>1239869</v>
      </c>
      <c r="H26" s="39">
        <v>66017</v>
      </c>
      <c r="I26" s="39">
        <v>198715</v>
      </c>
      <c r="J26" s="39">
        <v>964081</v>
      </c>
      <c r="K26" s="39" t="s">
        <v>156</v>
      </c>
      <c r="L26" s="39">
        <v>475318</v>
      </c>
      <c r="M26" s="39">
        <v>2269384</v>
      </c>
      <c r="N26" s="39">
        <v>17706</v>
      </c>
      <c r="P26" s="34"/>
    </row>
    <row r="27" spans="1:14" ht="15" customHeight="1">
      <c r="A27" s="171" t="s">
        <v>430</v>
      </c>
      <c r="B27" s="29"/>
      <c r="C27" s="29"/>
      <c r="D27" s="29"/>
      <c r="E27" s="29"/>
      <c r="F27" s="29"/>
      <c r="G27" s="29"/>
      <c r="H27" s="29"/>
      <c r="I27" s="29"/>
      <c r="J27" s="29"/>
      <c r="K27" s="29"/>
      <c r="L27" s="29"/>
      <c r="M27" s="29"/>
      <c r="N27" s="29"/>
    </row>
    <row r="28" spans="1:14" ht="15" customHeight="1">
      <c r="A28" s="170" t="s">
        <v>426</v>
      </c>
      <c r="B28" s="36"/>
      <c r="C28" s="36"/>
      <c r="D28" s="36"/>
      <c r="E28" s="36"/>
      <c r="F28" s="36"/>
      <c r="G28" s="32"/>
      <c r="H28" s="32"/>
      <c r="I28" s="32"/>
      <c r="J28" s="32"/>
      <c r="K28" s="32"/>
      <c r="L28" s="32"/>
      <c r="M28" s="32"/>
      <c r="N28" s="32"/>
    </row>
    <row r="29" spans="1:14" ht="15" customHeight="1">
      <c r="A29" s="170" t="s">
        <v>431</v>
      </c>
      <c r="B29" s="32"/>
      <c r="C29" s="32"/>
      <c r="D29" s="32"/>
      <c r="E29" s="32"/>
      <c r="F29" s="32"/>
      <c r="G29" s="32"/>
      <c r="H29" s="32"/>
      <c r="I29" s="32"/>
      <c r="J29" s="32"/>
      <c r="K29" s="32"/>
      <c r="L29" s="32"/>
      <c r="M29" s="32"/>
      <c r="N29" s="32"/>
    </row>
    <row r="30" spans="1:14" ht="15" customHeight="1">
      <c r="A30" s="170" t="s">
        <v>432</v>
      </c>
      <c r="B30" s="32"/>
      <c r="C30" s="32"/>
      <c r="D30" s="32"/>
      <c r="E30" s="32"/>
      <c r="F30" s="32"/>
      <c r="J30" s="32"/>
      <c r="K30" s="32"/>
      <c r="L30" s="32"/>
      <c r="M30" s="32"/>
      <c r="N30" s="32"/>
    </row>
    <row r="31" ht="15" customHeight="1">
      <c r="A31" s="32" t="s">
        <v>19</v>
      </c>
    </row>
    <row r="32" ht="15" customHeight="1"/>
    <row r="33" ht="15" customHeight="1"/>
    <row r="34" spans="1:15" ht="19.5" customHeight="1">
      <c r="A34" s="216" t="s">
        <v>362</v>
      </c>
      <c r="B34" s="216"/>
      <c r="C34" s="216"/>
      <c r="D34" s="216"/>
      <c r="E34" s="216"/>
      <c r="F34" s="216"/>
      <c r="G34" s="216"/>
      <c r="H34" s="216"/>
      <c r="I34" s="216"/>
      <c r="J34" s="216"/>
      <c r="K34" s="216"/>
      <c r="L34" s="216"/>
      <c r="M34" s="216"/>
      <c r="N34" s="216"/>
      <c r="O34" s="216"/>
    </row>
    <row r="35" spans="2:15" ht="18" customHeight="1" thickBot="1">
      <c r="B35" s="26"/>
      <c r="C35" s="26"/>
      <c r="D35" s="26"/>
      <c r="E35" s="26"/>
      <c r="F35" s="26"/>
      <c r="G35" s="26"/>
      <c r="H35" s="26"/>
      <c r="I35" s="26"/>
      <c r="J35" s="26"/>
      <c r="K35" s="26"/>
      <c r="L35" s="26"/>
      <c r="M35" s="26"/>
      <c r="N35" s="26"/>
      <c r="O35" s="27" t="s">
        <v>0</v>
      </c>
    </row>
    <row r="36" spans="1:15" ht="15" customHeight="1">
      <c r="A36" s="223" t="s">
        <v>14</v>
      </c>
      <c r="B36" s="221" t="s">
        <v>12</v>
      </c>
      <c r="C36" s="221" t="s">
        <v>13</v>
      </c>
      <c r="D36" s="221" t="s">
        <v>3</v>
      </c>
      <c r="E36" s="221" t="s">
        <v>4</v>
      </c>
      <c r="F36" s="221" t="s">
        <v>5</v>
      </c>
      <c r="G36" s="221" t="s">
        <v>6</v>
      </c>
      <c r="H36" s="221" t="s">
        <v>7</v>
      </c>
      <c r="I36" s="221" t="s">
        <v>8</v>
      </c>
      <c r="J36" s="221" t="s">
        <v>11</v>
      </c>
      <c r="K36" s="217" t="s">
        <v>17</v>
      </c>
      <c r="L36" s="217" t="s">
        <v>24</v>
      </c>
      <c r="M36" s="221" t="s">
        <v>9</v>
      </c>
      <c r="N36" s="217" t="s">
        <v>18</v>
      </c>
      <c r="O36" s="219" t="s">
        <v>23</v>
      </c>
    </row>
    <row r="37" spans="1:15" ht="15" customHeight="1">
      <c r="A37" s="224"/>
      <c r="B37" s="222"/>
      <c r="C37" s="222"/>
      <c r="D37" s="222"/>
      <c r="E37" s="222"/>
      <c r="F37" s="222"/>
      <c r="G37" s="222"/>
      <c r="H37" s="222"/>
      <c r="I37" s="222"/>
      <c r="J37" s="222"/>
      <c r="K37" s="218"/>
      <c r="L37" s="218"/>
      <c r="M37" s="222"/>
      <c r="N37" s="218"/>
      <c r="O37" s="220"/>
    </row>
    <row r="38" spans="1:15" ht="15" customHeight="1">
      <c r="A38" s="167" t="s">
        <v>364</v>
      </c>
      <c r="B38" s="33">
        <f>SUM(C38:O38)</f>
        <v>5532192</v>
      </c>
      <c r="C38" s="30">
        <v>2698408</v>
      </c>
      <c r="D38" s="30">
        <v>285055</v>
      </c>
      <c r="E38" s="30">
        <v>852046</v>
      </c>
      <c r="F38" s="30">
        <v>62742</v>
      </c>
      <c r="G38" s="30">
        <v>94667</v>
      </c>
      <c r="H38" s="30">
        <v>260025</v>
      </c>
      <c r="I38" s="30">
        <v>7060</v>
      </c>
      <c r="J38" s="30">
        <v>129410</v>
      </c>
      <c r="K38" s="30">
        <v>109220</v>
      </c>
      <c r="L38" s="30">
        <v>125838</v>
      </c>
      <c r="M38" s="30">
        <v>194587</v>
      </c>
      <c r="N38" s="30">
        <v>173206</v>
      </c>
      <c r="O38" s="30">
        <v>539928</v>
      </c>
    </row>
    <row r="39" spans="1:15" ht="15" customHeight="1">
      <c r="A39" s="168" t="s">
        <v>365</v>
      </c>
      <c r="B39" s="33">
        <f>SUM(C39:O39)</f>
        <v>5484768</v>
      </c>
      <c r="C39" s="33">
        <v>2633120</v>
      </c>
      <c r="D39" s="33">
        <v>279042</v>
      </c>
      <c r="E39" s="33">
        <v>840011</v>
      </c>
      <c r="F39" s="33">
        <v>56006</v>
      </c>
      <c r="G39" s="33">
        <v>96286</v>
      </c>
      <c r="H39" s="33">
        <v>258860</v>
      </c>
      <c r="I39" s="33">
        <v>5283</v>
      </c>
      <c r="J39" s="33">
        <v>126347</v>
      </c>
      <c r="K39" s="33">
        <v>112039</v>
      </c>
      <c r="L39" s="33">
        <v>136191</v>
      </c>
      <c r="M39" s="33">
        <v>196758</v>
      </c>
      <c r="N39" s="33">
        <v>187476</v>
      </c>
      <c r="O39" s="33">
        <v>557349</v>
      </c>
    </row>
    <row r="40" spans="1:15" ht="15" customHeight="1">
      <c r="A40" s="168" t="s">
        <v>366</v>
      </c>
      <c r="B40" s="33">
        <f>SUM(C40:O40)</f>
        <v>5393043</v>
      </c>
      <c r="C40" s="33">
        <v>2589629</v>
      </c>
      <c r="D40" s="33">
        <v>269319</v>
      </c>
      <c r="E40" s="33">
        <v>820371</v>
      </c>
      <c r="F40" s="33">
        <v>50352</v>
      </c>
      <c r="G40" s="33">
        <v>97737</v>
      </c>
      <c r="H40" s="33">
        <v>258356</v>
      </c>
      <c r="I40" s="33">
        <v>4878</v>
      </c>
      <c r="J40" s="33">
        <v>121643</v>
      </c>
      <c r="K40" s="33">
        <v>109783</v>
      </c>
      <c r="L40" s="33">
        <v>134495</v>
      </c>
      <c r="M40" s="33">
        <v>189987</v>
      </c>
      <c r="N40" s="33">
        <v>186868</v>
      </c>
      <c r="O40" s="33">
        <v>559625</v>
      </c>
    </row>
    <row r="41" spans="1:17" ht="15" customHeight="1">
      <c r="A41" s="168" t="s">
        <v>367</v>
      </c>
      <c r="B41" s="33">
        <f>SUM(C41:O41)</f>
        <v>5344615</v>
      </c>
      <c r="C41" s="33">
        <v>2599542</v>
      </c>
      <c r="D41" s="33">
        <v>239323</v>
      </c>
      <c r="E41" s="33">
        <v>785231</v>
      </c>
      <c r="F41" s="33">
        <v>33144</v>
      </c>
      <c r="G41" s="33">
        <v>100971</v>
      </c>
      <c r="H41" s="33">
        <v>265652</v>
      </c>
      <c r="I41" s="33">
        <v>1418</v>
      </c>
      <c r="J41" s="33">
        <v>115036</v>
      </c>
      <c r="K41" s="33">
        <v>111367</v>
      </c>
      <c r="L41" s="33">
        <v>133582</v>
      </c>
      <c r="M41" s="33">
        <v>195433</v>
      </c>
      <c r="N41" s="33">
        <v>173753</v>
      </c>
      <c r="O41" s="33">
        <v>590163</v>
      </c>
      <c r="Q41" s="34"/>
    </row>
    <row r="42" spans="1:17" ht="15" customHeight="1">
      <c r="A42" s="45" t="s">
        <v>368</v>
      </c>
      <c r="B42" s="162">
        <f>SUM(B57)</f>
        <v>5044315</v>
      </c>
      <c r="C42" s="162">
        <f aca="true" t="shared" si="1" ref="C42:O42">SUM(C57)</f>
        <v>2624096</v>
      </c>
      <c r="D42" s="162">
        <f t="shared" si="1"/>
        <v>46680</v>
      </c>
      <c r="E42" s="162">
        <f t="shared" si="1"/>
        <v>789027</v>
      </c>
      <c r="F42" s="162">
        <f t="shared" si="1"/>
        <v>29260</v>
      </c>
      <c r="G42" s="162">
        <f t="shared" si="1"/>
        <v>108363</v>
      </c>
      <c r="H42" s="162">
        <f t="shared" si="1"/>
        <v>267995</v>
      </c>
      <c r="I42" s="47" t="s">
        <v>156</v>
      </c>
      <c r="J42" s="162">
        <f t="shared" si="1"/>
        <v>107335</v>
      </c>
      <c r="K42" s="162">
        <f t="shared" si="1"/>
        <v>106481</v>
      </c>
      <c r="L42" s="162">
        <f t="shared" si="1"/>
        <v>119844</v>
      </c>
      <c r="M42" s="162">
        <f t="shared" si="1"/>
        <v>188106</v>
      </c>
      <c r="N42" s="162">
        <f t="shared" si="1"/>
        <v>160009</v>
      </c>
      <c r="O42" s="162">
        <f t="shared" si="1"/>
        <v>497119</v>
      </c>
      <c r="Q42" s="42"/>
    </row>
    <row r="43" spans="1:15" ht="15" customHeight="1">
      <c r="A43" s="35"/>
      <c r="B43" s="32"/>
      <c r="C43" s="32"/>
      <c r="D43" s="32"/>
      <c r="E43" s="32"/>
      <c r="F43" s="32"/>
      <c r="G43" s="32"/>
      <c r="H43" s="32"/>
      <c r="I43" s="32"/>
      <c r="J43" s="32"/>
      <c r="K43" s="32"/>
      <c r="L43" s="32"/>
      <c r="M43" s="32"/>
      <c r="N43" s="32"/>
      <c r="O43" s="32"/>
    </row>
    <row r="44" spans="1:17" ht="15" customHeight="1">
      <c r="A44" s="169" t="s">
        <v>369</v>
      </c>
      <c r="B44" s="33">
        <f>SUM(C44:O44)</f>
        <v>5199464</v>
      </c>
      <c r="C44" s="39">
        <v>2489448</v>
      </c>
      <c r="D44" s="39">
        <v>232078</v>
      </c>
      <c r="E44" s="39">
        <v>776677</v>
      </c>
      <c r="F44" s="39">
        <v>31299</v>
      </c>
      <c r="G44" s="39">
        <v>100019</v>
      </c>
      <c r="H44" s="39">
        <v>264953</v>
      </c>
      <c r="I44" s="39" t="s">
        <v>156</v>
      </c>
      <c r="J44" s="39">
        <v>108863</v>
      </c>
      <c r="K44" s="39">
        <v>110254</v>
      </c>
      <c r="L44" s="39">
        <v>133280</v>
      </c>
      <c r="M44" s="39">
        <v>194317</v>
      </c>
      <c r="N44" s="39">
        <v>173788</v>
      </c>
      <c r="O44" s="39">
        <v>584488</v>
      </c>
      <c r="Q44" s="34"/>
    </row>
    <row r="45" spans="1:17" ht="15" customHeight="1">
      <c r="A45" s="168" t="s">
        <v>370</v>
      </c>
      <c r="B45" s="33">
        <f>SUM(C45:O45)</f>
        <v>5185053</v>
      </c>
      <c r="C45" s="39">
        <v>2493021</v>
      </c>
      <c r="D45" s="39">
        <v>225664</v>
      </c>
      <c r="E45" s="39">
        <v>775626</v>
      </c>
      <c r="F45" s="39">
        <v>28057</v>
      </c>
      <c r="G45" s="39">
        <v>99923</v>
      </c>
      <c r="H45" s="39">
        <v>266564</v>
      </c>
      <c r="I45" s="39" t="s">
        <v>156</v>
      </c>
      <c r="J45" s="39">
        <v>107286</v>
      </c>
      <c r="K45" s="39">
        <v>109326</v>
      </c>
      <c r="L45" s="39">
        <v>133141</v>
      </c>
      <c r="M45" s="39">
        <v>194257</v>
      </c>
      <c r="N45" s="39">
        <v>173065</v>
      </c>
      <c r="O45" s="39">
        <v>579123</v>
      </c>
      <c r="Q45" s="34"/>
    </row>
    <row r="46" spans="1:17" ht="15" customHeight="1">
      <c r="A46" s="168" t="s">
        <v>371</v>
      </c>
      <c r="B46" s="33">
        <f>SUM(C46:O46)</f>
        <v>5181678</v>
      </c>
      <c r="C46" s="39">
        <v>2495090</v>
      </c>
      <c r="D46" s="39">
        <v>222637</v>
      </c>
      <c r="E46" s="39">
        <v>776834</v>
      </c>
      <c r="F46" s="39">
        <v>28169</v>
      </c>
      <c r="G46" s="39">
        <v>100150</v>
      </c>
      <c r="H46" s="39">
        <v>266326</v>
      </c>
      <c r="I46" s="39" t="s">
        <v>156</v>
      </c>
      <c r="J46" s="39">
        <v>108558</v>
      </c>
      <c r="K46" s="39">
        <v>110464</v>
      </c>
      <c r="L46" s="39">
        <v>132385</v>
      </c>
      <c r="M46" s="39">
        <v>195265</v>
      </c>
      <c r="N46" s="39">
        <v>172257</v>
      </c>
      <c r="O46" s="39">
        <v>573543</v>
      </c>
      <c r="Q46" s="34"/>
    </row>
    <row r="47" spans="1:17" ht="15" customHeight="1">
      <c r="A47" s="168" t="s">
        <v>372</v>
      </c>
      <c r="B47" s="33">
        <f>SUM(C47:O47)</f>
        <v>5158450</v>
      </c>
      <c r="C47" s="39">
        <v>2500011</v>
      </c>
      <c r="D47" s="39">
        <v>214577</v>
      </c>
      <c r="E47" s="39">
        <v>769426</v>
      </c>
      <c r="F47" s="39">
        <v>27875</v>
      </c>
      <c r="G47" s="39">
        <v>100333</v>
      </c>
      <c r="H47" s="39">
        <v>266060</v>
      </c>
      <c r="I47" s="39" t="s">
        <v>156</v>
      </c>
      <c r="J47" s="39">
        <v>106562</v>
      </c>
      <c r="K47" s="39">
        <v>108728</v>
      </c>
      <c r="L47" s="39">
        <v>131255</v>
      </c>
      <c r="M47" s="39">
        <v>194952</v>
      </c>
      <c r="N47" s="39">
        <v>171903</v>
      </c>
      <c r="O47" s="39">
        <v>566768</v>
      </c>
      <c r="Q47" s="34"/>
    </row>
    <row r="48" spans="1:17" ht="15" customHeight="1">
      <c r="A48" s="38"/>
      <c r="B48" s="33"/>
      <c r="C48" s="36"/>
      <c r="D48" s="36"/>
      <c r="E48" s="36"/>
      <c r="F48" s="36"/>
      <c r="G48" s="36"/>
      <c r="H48" s="36"/>
      <c r="I48" s="36"/>
      <c r="J48" s="36"/>
      <c r="K48" s="36"/>
      <c r="L48" s="36"/>
      <c r="M48" s="36"/>
      <c r="N48" s="36"/>
      <c r="O48" s="36"/>
      <c r="Q48" s="34"/>
    </row>
    <row r="49" spans="1:17" ht="15" customHeight="1">
      <c r="A49" s="168" t="s">
        <v>373</v>
      </c>
      <c r="B49" s="33">
        <f>SUM(C49:O49)</f>
        <v>5153820</v>
      </c>
      <c r="C49" s="39">
        <v>2499469</v>
      </c>
      <c r="D49" s="39">
        <v>210778</v>
      </c>
      <c r="E49" s="39">
        <v>775146</v>
      </c>
      <c r="F49" s="39">
        <v>27867</v>
      </c>
      <c r="G49" s="39">
        <v>101587</v>
      </c>
      <c r="H49" s="39">
        <v>266578</v>
      </c>
      <c r="I49" s="39" t="s">
        <v>156</v>
      </c>
      <c r="J49" s="39">
        <v>108159</v>
      </c>
      <c r="K49" s="39">
        <v>107917</v>
      </c>
      <c r="L49" s="39">
        <v>130740</v>
      </c>
      <c r="M49" s="39">
        <v>193994</v>
      </c>
      <c r="N49" s="39">
        <v>171634</v>
      </c>
      <c r="O49" s="39">
        <v>559951</v>
      </c>
      <c r="Q49" s="34"/>
    </row>
    <row r="50" spans="1:17" ht="15" customHeight="1">
      <c r="A50" s="168" t="s">
        <v>374</v>
      </c>
      <c r="B50" s="33">
        <f>SUM(C50:O50)</f>
        <v>5176293</v>
      </c>
      <c r="C50" s="39">
        <v>2539058</v>
      </c>
      <c r="D50" s="39">
        <v>203576</v>
      </c>
      <c r="E50" s="39">
        <v>774629</v>
      </c>
      <c r="F50" s="39">
        <v>28099</v>
      </c>
      <c r="G50" s="39">
        <v>103157</v>
      </c>
      <c r="H50" s="39">
        <v>264474</v>
      </c>
      <c r="I50" s="39" t="s">
        <v>156</v>
      </c>
      <c r="J50" s="39">
        <v>107063</v>
      </c>
      <c r="K50" s="39">
        <v>109092</v>
      </c>
      <c r="L50" s="39">
        <v>130565</v>
      </c>
      <c r="M50" s="39">
        <v>194301</v>
      </c>
      <c r="N50" s="39">
        <v>169113</v>
      </c>
      <c r="O50" s="39">
        <v>553166</v>
      </c>
      <c r="Q50" s="34"/>
    </row>
    <row r="51" spans="1:17" ht="15" customHeight="1">
      <c r="A51" s="168" t="s">
        <v>375</v>
      </c>
      <c r="B51" s="33">
        <f>SUM(C51:O51)</f>
        <v>5103979</v>
      </c>
      <c r="C51" s="39">
        <v>2474500</v>
      </c>
      <c r="D51" s="39">
        <v>200470</v>
      </c>
      <c r="E51" s="39">
        <v>777498</v>
      </c>
      <c r="F51" s="39">
        <v>28646</v>
      </c>
      <c r="G51" s="39">
        <v>104829</v>
      </c>
      <c r="H51" s="39">
        <v>264611</v>
      </c>
      <c r="I51" s="39" t="s">
        <v>156</v>
      </c>
      <c r="J51" s="39">
        <v>105335</v>
      </c>
      <c r="K51" s="39">
        <v>108348</v>
      </c>
      <c r="L51" s="39">
        <v>129955</v>
      </c>
      <c r="M51" s="39">
        <v>194149</v>
      </c>
      <c r="N51" s="39">
        <v>167365</v>
      </c>
      <c r="O51" s="39">
        <v>548273</v>
      </c>
      <c r="Q51" s="34"/>
    </row>
    <row r="52" spans="1:17" ht="15" customHeight="1">
      <c r="A52" s="168" t="s">
        <v>376</v>
      </c>
      <c r="B52" s="33">
        <f>SUM(C52:O52)</f>
        <v>5106598</v>
      </c>
      <c r="C52" s="39">
        <v>2480814</v>
      </c>
      <c r="D52" s="39">
        <v>198331</v>
      </c>
      <c r="E52" s="39">
        <v>781907</v>
      </c>
      <c r="F52" s="39">
        <v>29441</v>
      </c>
      <c r="G52" s="39">
        <v>106739</v>
      </c>
      <c r="H52" s="39">
        <v>266162</v>
      </c>
      <c r="I52" s="39" t="s">
        <v>156</v>
      </c>
      <c r="J52" s="39">
        <v>106696</v>
      </c>
      <c r="K52" s="39">
        <v>107617</v>
      </c>
      <c r="L52" s="39">
        <v>130352</v>
      </c>
      <c r="M52" s="39">
        <v>188103</v>
      </c>
      <c r="N52" s="39">
        <v>166689</v>
      </c>
      <c r="O52" s="39">
        <v>543747</v>
      </c>
      <c r="Q52" s="34"/>
    </row>
    <row r="53" spans="1:17" ht="15" customHeight="1">
      <c r="A53" s="38"/>
      <c r="B53" s="33"/>
      <c r="C53" s="36"/>
      <c r="D53" s="36"/>
      <c r="E53" s="36"/>
      <c r="F53" s="36"/>
      <c r="G53" s="36"/>
      <c r="H53" s="36"/>
      <c r="I53" s="36"/>
      <c r="J53" s="36"/>
      <c r="K53" s="36"/>
      <c r="L53" s="36"/>
      <c r="M53" s="36"/>
      <c r="N53" s="36"/>
      <c r="O53" s="36"/>
      <c r="Q53" s="34"/>
    </row>
    <row r="54" spans="1:17" ht="15" customHeight="1">
      <c r="A54" s="168" t="s">
        <v>377</v>
      </c>
      <c r="B54" s="41">
        <f>SUM(C54:O54)</f>
        <v>5147375</v>
      </c>
      <c r="C54" s="39">
        <v>2516441</v>
      </c>
      <c r="D54" s="39">
        <v>194830</v>
      </c>
      <c r="E54" s="39">
        <v>789788</v>
      </c>
      <c r="F54" s="39">
        <v>29824</v>
      </c>
      <c r="G54" s="39">
        <v>107413</v>
      </c>
      <c r="H54" s="39">
        <v>266102</v>
      </c>
      <c r="I54" s="39" t="s">
        <v>156</v>
      </c>
      <c r="J54" s="39">
        <v>106950</v>
      </c>
      <c r="K54" s="39">
        <v>110188</v>
      </c>
      <c r="L54" s="39">
        <v>131584</v>
      </c>
      <c r="M54" s="39">
        <v>188579</v>
      </c>
      <c r="N54" s="39">
        <v>166825</v>
      </c>
      <c r="O54" s="39">
        <v>538851</v>
      </c>
      <c r="Q54" s="34"/>
    </row>
    <row r="55" spans="1:17" ht="15" customHeight="1">
      <c r="A55" s="169" t="s">
        <v>378</v>
      </c>
      <c r="B55" s="41">
        <f>SUM(C55:O55)</f>
        <v>5087901</v>
      </c>
      <c r="C55" s="39">
        <v>2483200</v>
      </c>
      <c r="D55" s="39">
        <v>192137</v>
      </c>
      <c r="E55" s="39">
        <v>780185</v>
      </c>
      <c r="F55" s="39">
        <v>29086</v>
      </c>
      <c r="G55" s="39">
        <v>107470</v>
      </c>
      <c r="H55" s="39">
        <v>264615</v>
      </c>
      <c r="I55" s="39" t="s">
        <v>156</v>
      </c>
      <c r="J55" s="39">
        <v>104684</v>
      </c>
      <c r="K55" s="39">
        <v>108822</v>
      </c>
      <c r="L55" s="39">
        <v>129627</v>
      </c>
      <c r="M55" s="39">
        <v>188832</v>
      </c>
      <c r="N55" s="39">
        <v>166908</v>
      </c>
      <c r="O55" s="39">
        <v>532335</v>
      </c>
      <c r="Q55" s="34"/>
    </row>
    <row r="56" spans="1:17" ht="15" customHeight="1">
      <c r="A56" s="168" t="s">
        <v>379</v>
      </c>
      <c r="B56" s="41">
        <f>SUM(C56:O56)</f>
        <v>5100836</v>
      </c>
      <c r="C56" s="39">
        <v>2508470</v>
      </c>
      <c r="D56" s="39">
        <v>189665</v>
      </c>
      <c r="E56" s="39">
        <v>777191</v>
      </c>
      <c r="F56" s="39">
        <v>28921</v>
      </c>
      <c r="G56" s="39">
        <v>108300</v>
      </c>
      <c r="H56" s="39">
        <v>265649</v>
      </c>
      <c r="I56" s="39" t="s">
        <v>156</v>
      </c>
      <c r="J56" s="39">
        <v>103982</v>
      </c>
      <c r="K56" s="39">
        <v>107863</v>
      </c>
      <c r="L56" s="39">
        <v>129728</v>
      </c>
      <c r="M56" s="39">
        <v>188294</v>
      </c>
      <c r="N56" s="39">
        <v>166336</v>
      </c>
      <c r="O56" s="39">
        <v>526437</v>
      </c>
      <c r="Q56" s="34"/>
    </row>
    <row r="57" spans="1:17" ht="15" customHeight="1">
      <c r="A57" s="168" t="s">
        <v>380</v>
      </c>
      <c r="B57" s="43">
        <f>SUM(C57:O57)</f>
        <v>5044315</v>
      </c>
      <c r="C57" s="39">
        <v>2624096</v>
      </c>
      <c r="D57" s="39">
        <v>46680</v>
      </c>
      <c r="E57" s="39">
        <v>789027</v>
      </c>
      <c r="F57" s="39">
        <v>29260</v>
      </c>
      <c r="G57" s="39">
        <v>108363</v>
      </c>
      <c r="H57" s="39">
        <v>267995</v>
      </c>
      <c r="I57" s="39" t="s">
        <v>156</v>
      </c>
      <c r="J57" s="39">
        <v>107335</v>
      </c>
      <c r="K57" s="39">
        <v>106481</v>
      </c>
      <c r="L57" s="39">
        <v>119844</v>
      </c>
      <c r="M57" s="39">
        <v>188106</v>
      </c>
      <c r="N57" s="39">
        <v>160009</v>
      </c>
      <c r="O57" s="39">
        <v>497119</v>
      </c>
      <c r="Q57" s="34"/>
    </row>
    <row r="58" spans="1:15" ht="15" customHeight="1">
      <c r="A58" s="171" t="s">
        <v>425</v>
      </c>
      <c r="B58" s="36"/>
      <c r="C58" s="44"/>
      <c r="D58" s="44"/>
      <c r="E58" s="44"/>
      <c r="F58" s="44"/>
      <c r="G58" s="44"/>
      <c r="H58" s="44"/>
      <c r="I58" s="44"/>
      <c r="J58" s="44"/>
      <c r="K58" s="44"/>
      <c r="L58" s="44"/>
      <c r="M58" s="44"/>
      <c r="N58" s="44"/>
      <c r="O58" s="44"/>
    </row>
    <row r="59" spans="1:15" ht="15" customHeight="1">
      <c r="A59" s="170" t="s">
        <v>426</v>
      </c>
      <c r="B59" s="36"/>
      <c r="C59" s="36"/>
      <c r="D59" s="36"/>
      <c r="E59" s="36"/>
      <c r="F59" s="36"/>
      <c r="G59" s="36"/>
      <c r="H59" s="36"/>
      <c r="I59" s="36"/>
      <c r="J59" s="36"/>
      <c r="K59" s="36"/>
      <c r="L59" s="36"/>
      <c r="M59" s="36"/>
      <c r="N59" s="36"/>
      <c r="O59" s="36"/>
    </row>
    <row r="60" spans="1:6" ht="15" customHeight="1">
      <c r="A60" s="170" t="s">
        <v>427</v>
      </c>
      <c r="B60" s="32"/>
      <c r="C60" s="32"/>
      <c r="D60" s="32"/>
      <c r="E60" s="32"/>
      <c r="F60" s="32"/>
    </row>
    <row r="61" spans="1:6" ht="15" customHeight="1">
      <c r="A61" s="170" t="s">
        <v>428</v>
      </c>
      <c r="B61" s="32"/>
      <c r="C61" s="32"/>
      <c r="D61" s="32"/>
      <c r="E61" s="32"/>
      <c r="F61" s="32"/>
    </row>
    <row r="62" spans="1:6" ht="15" customHeight="1">
      <c r="A62" s="170" t="s">
        <v>429</v>
      </c>
      <c r="B62" s="32"/>
      <c r="C62" s="32"/>
      <c r="D62" s="32"/>
      <c r="E62" s="32"/>
      <c r="F62" s="32"/>
    </row>
    <row r="63" ht="14.25">
      <c r="A63" s="32" t="s">
        <v>19</v>
      </c>
    </row>
  </sheetData>
  <sheetProtection/>
  <mergeCells count="30">
    <mergeCell ref="M5:M6"/>
    <mergeCell ref="A34:O34"/>
    <mergeCell ref="E36:E37"/>
    <mergeCell ref="A36:A37"/>
    <mergeCell ref="N5:N6"/>
    <mergeCell ref="B5:C6"/>
    <mergeCell ref="D5:E6"/>
    <mergeCell ref="G5:G6"/>
    <mergeCell ref="H5:H6"/>
    <mergeCell ref="J5:J6"/>
    <mergeCell ref="K36:K37"/>
    <mergeCell ref="A5:A6"/>
    <mergeCell ref="I5:I6"/>
    <mergeCell ref="L5:L6"/>
    <mergeCell ref="K5:K6"/>
    <mergeCell ref="B36:B37"/>
    <mergeCell ref="H36:H37"/>
    <mergeCell ref="F5:F6"/>
    <mergeCell ref="C36:C37"/>
    <mergeCell ref="D36:D37"/>
    <mergeCell ref="A2:N2"/>
    <mergeCell ref="A3:N3"/>
    <mergeCell ref="N36:N37"/>
    <mergeCell ref="O36:O37"/>
    <mergeCell ref="I36:I37"/>
    <mergeCell ref="J36:J37"/>
    <mergeCell ref="L36:L37"/>
    <mergeCell ref="M36:M37"/>
    <mergeCell ref="F36:F37"/>
    <mergeCell ref="G36:G37"/>
  </mergeCells>
  <printOptions/>
  <pageMargins left="1.4960629921259843" right="0.31496062992125984" top="0.5118110236220472" bottom="0.5118110236220472" header="0.5118110236220472" footer="0.5118110236220472"/>
  <pageSetup fitToHeight="1" fitToWidth="1" horizontalDpi="300" verticalDpi="300" orientation="landscape" paperSize="8" scale="83" r:id="rId1"/>
</worksheet>
</file>

<file path=xl/worksheets/sheet2.xml><?xml version="1.0" encoding="utf-8"?>
<worksheet xmlns="http://schemas.openxmlformats.org/spreadsheetml/2006/main" xmlns:r="http://schemas.openxmlformats.org/officeDocument/2006/relationships">
  <dimension ref="A1:AD104"/>
  <sheetViews>
    <sheetView tabSelected="1" zoomScalePageLayoutView="0" workbookViewId="0" topLeftCell="P1">
      <selection activeCell="A1" sqref="A1"/>
    </sheetView>
  </sheetViews>
  <sheetFormatPr defaultColWidth="10.59765625" defaultRowHeight="15"/>
  <cols>
    <col min="1" max="1" width="15.09765625" style="25" customWidth="1"/>
    <col min="2" max="2" width="5.59765625" style="25" customWidth="1"/>
    <col min="3" max="3" width="12.19921875" style="25" customWidth="1"/>
    <col min="4" max="4" width="5.59765625" style="25" customWidth="1"/>
    <col min="5" max="5" width="12.59765625" style="25" customWidth="1"/>
    <col min="6" max="6" width="5.59765625" style="25" customWidth="1"/>
    <col min="7" max="7" width="12.59765625" style="25" customWidth="1"/>
    <col min="8" max="8" width="5.59765625" style="25" customWidth="1"/>
    <col min="9" max="9" width="12.59765625" style="25" customWidth="1"/>
    <col min="10" max="10" width="5.59765625" style="25" customWidth="1"/>
    <col min="11" max="11" width="12.19921875" style="25" customWidth="1"/>
    <col min="12" max="12" width="5.59765625" style="25" customWidth="1"/>
    <col min="13" max="13" width="12" style="25" customWidth="1"/>
    <col min="14" max="14" width="16.59765625" style="25" customWidth="1"/>
    <col min="15" max="15" width="15.69921875" style="25" customWidth="1"/>
    <col min="16" max="20" width="10.59765625" style="25" customWidth="1"/>
    <col min="21" max="21" width="11.8984375" style="25" customWidth="1"/>
    <col min="22" max="22" width="10.69921875" style="25" bestFit="1" customWidth="1"/>
    <col min="23" max="23" width="13.19921875" style="25" customWidth="1"/>
    <col min="24" max="16384" width="10.59765625" style="25" customWidth="1"/>
  </cols>
  <sheetData>
    <row r="1" spans="1:23" ht="19.5" customHeight="1">
      <c r="A1" s="1" t="s">
        <v>25</v>
      </c>
      <c r="B1" s="6"/>
      <c r="E1" s="49"/>
      <c r="W1" s="2" t="s">
        <v>26</v>
      </c>
    </row>
    <row r="2" spans="1:23" ht="19.5" customHeight="1">
      <c r="A2" s="216" t="s">
        <v>363</v>
      </c>
      <c r="B2" s="216"/>
      <c r="C2" s="216"/>
      <c r="D2" s="216"/>
      <c r="E2" s="216"/>
      <c r="F2" s="216"/>
      <c r="G2" s="216"/>
      <c r="H2" s="216"/>
      <c r="I2" s="216"/>
      <c r="J2" s="216"/>
      <c r="K2" s="216"/>
      <c r="L2" s="216"/>
      <c r="M2" s="216"/>
      <c r="N2" s="50"/>
      <c r="O2" s="216" t="s">
        <v>27</v>
      </c>
      <c r="P2" s="216"/>
      <c r="Q2" s="216"/>
      <c r="R2" s="216"/>
      <c r="S2" s="216"/>
      <c r="T2" s="253"/>
      <c r="U2" s="253"/>
      <c r="V2" s="253"/>
      <c r="W2" s="253"/>
    </row>
    <row r="3" spans="1:23" ht="18" customHeight="1" thickBot="1">
      <c r="A3" s="51"/>
      <c r="B3" s="51"/>
      <c r="C3" s="51"/>
      <c r="D3" s="51"/>
      <c r="E3" s="51"/>
      <c r="F3" s="51"/>
      <c r="G3" s="51"/>
      <c r="H3" s="51"/>
      <c r="I3" s="51"/>
      <c r="J3" s="51"/>
      <c r="K3" s="51"/>
      <c r="L3" s="51"/>
      <c r="M3" s="51"/>
      <c r="N3" s="51"/>
      <c r="P3" s="26"/>
      <c r="Q3" s="26"/>
      <c r="R3" s="26"/>
      <c r="W3" s="27" t="s">
        <v>28</v>
      </c>
    </row>
    <row r="4" spans="1:30" ht="15" customHeight="1">
      <c r="A4" s="273" t="s">
        <v>409</v>
      </c>
      <c r="B4" s="226" t="s">
        <v>29</v>
      </c>
      <c r="C4" s="239"/>
      <c r="D4" s="239"/>
      <c r="E4" s="228"/>
      <c r="F4" s="52"/>
      <c r="G4" s="274" t="s">
        <v>30</v>
      </c>
      <c r="H4" s="249"/>
      <c r="I4" s="249"/>
      <c r="J4" s="249"/>
      <c r="K4" s="249"/>
      <c r="L4" s="249"/>
      <c r="M4" s="249"/>
      <c r="N4" s="54"/>
      <c r="O4" s="223" t="s">
        <v>31</v>
      </c>
      <c r="P4" s="256" t="s">
        <v>317</v>
      </c>
      <c r="Q4" s="257"/>
      <c r="R4" s="256" t="s">
        <v>318</v>
      </c>
      <c r="S4" s="256"/>
      <c r="T4" s="276" t="s">
        <v>319</v>
      </c>
      <c r="U4" s="248"/>
      <c r="V4" s="248" t="s">
        <v>320</v>
      </c>
      <c r="W4" s="277"/>
      <c r="Y4" s="271"/>
      <c r="Z4" s="271"/>
      <c r="AA4" s="271"/>
      <c r="AB4" s="271"/>
      <c r="AC4" s="271"/>
      <c r="AD4" s="271"/>
    </row>
    <row r="5" spans="1:23" ht="15" customHeight="1">
      <c r="A5" s="236"/>
      <c r="B5" s="263" t="s">
        <v>448</v>
      </c>
      <c r="C5" s="264"/>
      <c r="D5" s="267" t="s">
        <v>451</v>
      </c>
      <c r="E5" s="268"/>
      <c r="F5" s="263" t="s">
        <v>450</v>
      </c>
      <c r="G5" s="264"/>
      <c r="H5" s="267" t="s">
        <v>449</v>
      </c>
      <c r="I5" s="268"/>
      <c r="J5" s="275" t="s">
        <v>32</v>
      </c>
      <c r="K5" s="251"/>
      <c r="L5" s="251"/>
      <c r="M5" s="251"/>
      <c r="N5" s="54"/>
      <c r="O5" s="224"/>
      <c r="P5" s="60" t="s">
        <v>33</v>
      </c>
      <c r="Q5" s="61" t="s">
        <v>34</v>
      </c>
      <c r="R5" s="61" t="s">
        <v>35</v>
      </c>
      <c r="S5" s="61" t="s">
        <v>36</v>
      </c>
      <c r="T5" s="61" t="s">
        <v>35</v>
      </c>
      <c r="U5" s="61" t="s">
        <v>36</v>
      </c>
      <c r="V5" s="61" t="s">
        <v>35</v>
      </c>
      <c r="W5" s="59" t="s">
        <v>36</v>
      </c>
    </row>
    <row r="6" spans="1:23" ht="15" customHeight="1">
      <c r="A6" s="237"/>
      <c r="B6" s="265"/>
      <c r="C6" s="266"/>
      <c r="D6" s="269"/>
      <c r="E6" s="270"/>
      <c r="F6" s="265"/>
      <c r="G6" s="266"/>
      <c r="H6" s="269"/>
      <c r="I6" s="270"/>
      <c r="J6" s="261" t="s">
        <v>452</v>
      </c>
      <c r="K6" s="230"/>
      <c r="L6" s="261" t="s">
        <v>453</v>
      </c>
      <c r="M6" s="262"/>
      <c r="N6" s="54"/>
      <c r="O6" s="167" t="s">
        <v>381</v>
      </c>
      <c r="P6" s="40">
        <v>16974</v>
      </c>
      <c r="Q6" s="30">
        <v>276650</v>
      </c>
      <c r="R6" s="30">
        <v>16425</v>
      </c>
      <c r="S6" s="30">
        <v>259594</v>
      </c>
      <c r="T6" s="30">
        <v>37343</v>
      </c>
      <c r="U6" s="30">
        <v>372018</v>
      </c>
      <c r="V6" s="30">
        <v>345</v>
      </c>
      <c r="W6" s="30">
        <v>2700</v>
      </c>
    </row>
    <row r="7" spans="1:23" ht="15" customHeight="1">
      <c r="A7" s="167" t="s">
        <v>381</v>
      </c>
      <c r="B7" s="57"/>
      <c r="C7" s="30">
        <v>2638</v>
      </c>
      <c r="D7" s="30"/>
      <c r="E7" s="30">
        <v>2864613</v>
      </c>
      <c r="F7" s="29"/>
      <c r="G7" s="30">
        <v>3819</v>
      </c>
      <c r="H7" s="30"/>
      <c r="I7" s="30">
        <v>4360003</v>
      </c>
      <c r="J7" s="30"/>
      <c r="K7" s="30">
        <v>101</v>
      </c>
      <c r="L7" s="30"/>
      <c r="M7" s="30">
        <v>333450</v>
      </c>
      <c r="N7" s="33"/>
      <c r="O7" s="168" t="s">
        <v>382</v>
      </c>
      <c r="P7" s="41">
        <v>12589</v>
      </c>
      <c r="Q7" s="33">
        <v>166905</v>
      </c>
      <c r="R7" s="33">
        <v>12016</v>
      </c>
      <c r="S7" s="33">
        <v>152647</v>
      </c>
      <c r="T7" s="33">
        <v>40276</v>
      </c>
      <c r="U7" s="33">
        <v>403476</v>
      </c>
      <c r="V7" s="33">
        <v>459</v>
      </c>
      <c r="W7" s="33">
        <v>4688</v>
      </c>
    </row>
    <row r="8" spans="1:23" ht="15" customHeight="1">
      <c r="A8" s="168" t="s">
        <v>382</v>
      </c>
      <c r="B8" s="62"/>
      <c r="C8" s="33">
        <v>2599</v>
      </c>
      <c r="D8" s="33"/>
      <c r="E8" s="33">
        <v>2702690</v>
      </c>
      <c r="F8" s="32"/>
      <c r="G8" s="33">
        <v>2191</v>
      </c>
      <c r="H8" s="33"/>
      <c r="I8" s="33">
        <v>2573473</v>
      </c>
      <c r="J8" s="33"/>
      <c r="K8" s="33">
        <v>126</v>
      </c>
      <c r="L8" s="33"/>
      <c r="M8" s="33">
        <v>309852</v>
      </c>
      <c r="N8" s="32"/>
      <c r="O8" s="168" t="s">
        <v>383</v>
      </c>
      <c r="P8" s="41">
        <v>13532</v>
      </c>
      <c r="Q8" s="33">
        <v>206059</v>
      </c>
      <c r="R8" s="33">
        <v>12536</v>
      </c>
      <c r="S8" s="33">
        <v>183700</v>
      </c>
      <c r="T8" s="33">
        <v>41779</v>
      </c>
      <c r="U8" s="33">
        <v>421838</v>
      </c>
      <c r="V8" s="33">
        <v>702</v>
      </c>
      <c r="W8" s="33">
        <v>7731</v>
      </c>
    </row>
    <row r="9" spans="1:23" ht="15" customHeight="1">
      <c r="A9" s="168" t="s">
        <v>383</v>
      </c>
      <c r="B9" s="62"/>
      <c r="C9" s="33">
        <v>2562</v>
      </c>
      <c r="D9" s="33"/>
      <c r="E9" s="33">
        <v>2630656</v>
      </c>
      <c r="F9" s="32"/>
      <c r="G9" s="33">
        <v>1891</v>
      </c>
      <c r="H9" s="33"/>
      <c r="I9" s="33">
        <v>1527639</v>
      </c>
      <c r="J9" s="33"/>
      <c r="K9" s="33">
        <v>174</v>
      </c>
      <c r="L9" s="33"/>
      <c r="M9" s="33">
        <v>419303</v>
      </c>
      <c r="N9" s="32"/>
      <c r="O9" s="168" t="s">
        <v>384</v>
      </c>
      <c r="P9" s="41">
        <v>11319</v>
      </c>
      <c r="Q9" s="33">
        <v>160674</v>
      </c>
      <c r="R9" s="33">
        <v>10707</v>
      </c>
      <c r="S9" s="33">
        <v>147329</v>
      </c>
      <c r="T9" s="33">
        <v>42344</v>
      </c>
      <c r="U9" s="33">
        <v>414410</v>
      </c>
      <c r="V9" s="33">
        <v>1014</v>
      </c>
      <c r="W9" s="33">
        <v>11506</v>
      </c>
    </row>
    <row r="10" spans="1:23" ht="15" customHeight="1">
      <c r="A10" s="168" t="s">
        <v>384</v>
      </c>
      <c r="B10" s="62"/>
      <c r="C10" s="33">
        <v>2409</v>
      </c>
      <c r="D10" s="63"/>
      <c r="E10" s="33">
        <v>2521135</v>
      </c>
      <c r="F10" s="32"/>
      <c r="G10" s="33">
        <v>1826</v>
      </c>
      <c r="H10" s="63"/>
      <c r="I10" s="33">
        <v>1602666</v>
      </c>
      <c r="J10" s="63"/>
      <c r="K10" s="33">
        <v>154</v>
      </c>
      <c r="L10" s="63"/>
      <c r="M10" s="33">
        <v>272024</v>
      </c>
      <c r="N10" s="32"/>
      <c r="O10" s="45" t="s">
        <v>385</v>
      </c>
      <c r="P10" s="191">
        <f>SUM(P12:P25)</f>
        <v>12106</v>
      </c>
      <c r="Q10" s="162">
        <v>193036</v>
      </c>
      <c r="R10" s="162">
        <f aca="true" t="shared" si="0" ref="R10:W10">SUM(R12:R25)</f>
        <v>11116</v>
      </c>
      <c r="S10" s="162">
        <f t="shared" si="0"/>
        <v>168551</v>
      </c>
      <c r="T10" s="162">
        <f>T25</f>
        <v>42581</v>
      </c>
      <c r="U10" s="162">
        <f>U25</f>
        <v>414779</v>
      </c>
      <c r="V10" s="162">
        <f t="shared" si="0"/>
        <v>1094</v>
      </c>
      <c r="W10" s="162">
        <f t="shared" si="0"/>
        <v>11997</v>
      </c>
    </row>
    <row r="11" spans="1:23" ht="15" customHeight="1">
      <c r="A11" s="45" t="s">
        <v>385</v>
      </c>
      <c r="B11" s="16"/>
      <c r="C11" s="162">
        <v>2191</v>
      </c>
      <c r="D11" s="86"/>
      <c r="E11" s="162">
        <f aca="true" t="shared" si="1" ref="E11:M11">SUM(E13:E26)</f>
        <v>2244870</v>
      </c>
      <c r="F11" s="48"/>
      <c r="G11" s="162">
        <f t="shared" si="1"/>
        <v>1587</v>
      </c>
      <c r="H11" s="210"/>
      <c r="I11" s="162">
        <f t="shared" si="1"/>
        <v>1430015</v>
      </c>
      <c r="J11" s="210"/>
      <c r="K11" s="162">
        <f t="shared" si="1"/>
        <v>137</v>
      </c>
      <c r="L11" s="210"/>
      <c r="M11" s="162">
        <f t="shared" si="1"/>
        <v>393842</v>
      </c>
      <c r="N11" s="32"/>
      <c r="O11" s="35"/>
      <c r="P11" s="64"/>
      <c r="Q11" s="65"/>
      <c r="R11" s="66"/>
      <c r="S11" s="66"/>
      <c r="T11" s="67"/>
      <c r="U11" s="67"/>
      <c r="V11" s="67"/>
      <c r="W11" s="67"/>
    </row>
    <row r="12" spans="1:23" ht="15" customHeight="1">
      <c r="A12" s="35"/>
      <c r="B12" s="68"/>
      <c r="C12" s="37"/>
      <c r="D12" s="37"/>
      <c r="E12" s="32"/>
      <c r="F12" s="37"/>
      <c r="G12" s="37"/>
      <c r="H12" s="37"/>
      <c r="I12" s="37"/>
      <c r="J12" s="37"/>
      <c r="K12" s="37"/>
      <c r="L12" s="37"/>
      <c r="M12" s="37"/>
      <c r="N12" s="37"/>
      <c r="O12" s="169" t="s">
        <v>386</v>
      </c>
      <c r="P12" s="33">
        <v>853</v>
      </c>
      <c r="Q12" s="33">
        <v>12581</v>
      </c>
      <c r="R12" s="33">
        <v>926</v>
      </c>
      <c r="S12" s="33">
        <v>11532</v>
      </c>
      <c r="T12" s="33">
        <v>42307</v>
      </c>
      <c r="U12" s="33">
        <v>410572</v>
      </c>
      <c r="V12" s="33">
        <v>124</v>
      </c>
      <c r="W12" s="33">
        <v>1222</v>
      </c>
    </row>
    <row r="13" spans="1:23" ht="15" customHeight="1">
      <c r="A13" s="169" t="s">
        <v>386</v>
      </c>
      <c r="B13" s="69"/>
      <c r="C13" s="33">
        <v>212</v>
      </c>
      <c r="D13" s="33"/>
      <c r="E13" s="33">
        <v>257169</v>
      </c>
      <c r="F13" s="33"/>
      <c r="G13" s="33">
        <v>208</v>
      </c>
      <c r="H13" s="33"/>
      <c r="I13" s="33">
        <v>213348</v>
      </c>
      <c r="J13" s="33"/>
      <c r="K13" s="33">
        <v>14</v>
      </c>
      <c r="L13" s="33"/>
      <c r="M13" s="33">
        <v>44121</v>
      </c>
      <c r="N13" s="33"/>
      <c r="O13" s="168" t="s">
        <v>387</v>
      </c>
      <c r="P13" s="33">
        <v>904</v>
      </c>
      <c r="Q13" s="33">
        <v>13042</v>
      </c>
      <c r="R13" s="33">
        <v>814</v>
      </c>
      <c r="S13" s="33">
        <v>11986</v>
      </c>
      <c r="T13" s="33">
        <v>42210</v>
      </c>
      <c r="U13" s="33">
        <v>408259</v>
      </c>
      <c r="V13" s="33">
        <v>106</v>
      </c>
      <c r="W13" s="33">
        <v>1373</v>
      </c>
    </row>
    <row r="14" spans="1:23" ht="15" customHeight="1">
      <c r="A14" s="168" t="s">
        <v>387</v>
      </c>
      <c r="B14" s="62"/>
      <c r="C14" s="33">
        <v>192</v>
      </c>
      <c r="D14" s="33"/>
      <c r="E14" s="33">
        <v>190145</v>
      </c>
      <c r="F14" s="33"/>
      <c r="G14" s="33">
        <v>74</v>
      </c>
      <c r="H14" s="33"/>
      <c r="I14" s="33">
        <v>41985</v>
      </c>
      <c r="J14" s="33"/>
      <c r="K14" s="33">
        <v>12</v>
      </c>
      <c r="L14" s="33"/>
      <c r="M14" s="33">
        <v>8208</v>
      </c>
      <c r="N14" s="33"/>
      <c r="O14" s="168" t="s">
        <v>388</v>
      </c>
      <c r="P14" s="33">
        <v>816</v>
      </c>
      <c r="Q14" s="33">
        <v>12233</v>
      </c>
      <c r="R14" s="33">
        <v>839</v>
      </c>
      <c r="S14" s="33">
        <v>11255</v>
      </c>
      <c r="T14" s="33">
        <v>42294</v>
      </c>
      <c r="U14" s="33">
        <v>408698</v>
      </c>
      <c r="V14" s="33">
        <v>105</v>
      </c>
      <c r="W14" s="33">
        <v>1110</v>
      </c>
    </row>
    <row r="15" spans="1:23" ht="15" customHeight="1">
      <c r="A15" s="168" t="s">
        <v>388</v>
      </c>
      <c r="B15" s="62"/>
      <c r="C15" s="33">
        <v>150</v>
      </c>
      <c r="D15" s="33"/>
      <c r="E15" s="33">
        <v>138912</v>
      </c>
      <c r="F15" s="33"/>
      <c r="G15" s="33">
        <v>24</v>
      </c>
      <c r="H15" s="33"/>
      <c r="I15" s="33">
        <v>37741</v>
      </c>
      <c r="J15" s="33"/>
      <c r="K15" s="33">
        <v>4</v>
      </c>
      <c r="L15" s="33"/>
      <c r="M15" s="33">
        <v>4153</v>
      </c>
      <c r="N15" s="33"/>
      <c r="O15" s="168" t="s">
        <v>389</v>
      </c>
      <c r="P15" s="33">
        <v>961</v>
      </c>
      <c r="Q15" s="33">
        <v>14322</v>
      </c>
      <c r="R15" s="33">
        <v>894</v>
      </c>
      <c r="S15" s="33">
        <v>13239</v>
      </c>
      <c r="T15" s="33">
        <v>42287</v>
      </c>
      <c r="U15" s="33">
        <v>407154</v>
      </c>
      <c r="V15" s="33">
        <v>115</v>
      </c>
      <c r="W15" s="33">
        <v>1188</v>
      </c>
    </row>
    <row r="16" spans="1:23" ht="15" customHeight="1">
      <c r="A16" s="168" t="s">
        <v>389</v>
      </c>
      <c r="B16" s="62"/>
      <c r="C16" s="33">
        <v>222</v>
      </c>
      <c r="D16" s="33"/>
      <c r="E16" s="33">
        <v>222846</v>
      </c>
      <c r="F16" s="33"/>
      <c r="G16" s="33">
        <v>115</v>
      </c>
      <c r="H16" s="33"/>
      <c r="I16" s="33">
        <v>80326</v>
      </c>
      <c r="J16" s="33"/>
      <c r="K16" s="33">
        <v>10</v>
      </c>
      <c r="L16" s="33"/>
      <c r="M16" s="33">
        <v>23510</v>
      </c>
      <c r="N16" s="33"/>
      <c r="O16" s="38"/>
      <c r="P16" s="70"/>
      <c r="Q16" s="71"/>
      <c r="R16" s="71"/>
      <c r="S16" s="71"/>
      <c r="T16" s="71"/>
      <c r="U16" s="71"/>
      <c r="V16" s="71"/>
      <c r="W16" s="71"/>
    </row>
    <row r="17" spans="1:23" ht="15" customHeight="1">
      <c r="A17" s="38"/>
      <c r="B17" s="69"/>
      <c r="C17" s="36"/>
      <c r="D17" s="36"/>
      <c r="E17" s="36"/>
      <c r="F17" s="36"/>
      <c r="G17" s="36"/>
      <c r="H17" s="36"/>
      <c r="I17" s="36"/>
      <c r="J17" s="36"/>
      <c r="K17" s="36"/>
      <c r="L17" s="36"/>
      <c r="M17" s="36"/>
      <c r="N17" s="36"/>
      <c r="O17" s="168" t="s">
        <v>391</v>
      </c>
      <c r="P17" s="33">
        <v>1030</v>
      </c>
      <c r="Q17" s="33">
        <v>17533</v>
      </c>
      <c r="R17" s="33">
        <v>890</v>
      </c>
      <c r="S17" s="33">
        <v>13137</v>
      </c>
      <c r="T17" s="33">
        <v>42311</v>
      </c>
      <c r="U17" s="33">
        <v>406840</v>
      </c>
      <c r="V17" s="33">
        <v>96</v>
      </c>
      <c r="W17" s="33">
        <v>1102</v>
      </c>
    </row>
    <row r="18" spans="1:23" ht="15" customHeight="1">
      <c r="A18" s="168" t="s">
        <v>391</v>
      </c>
      <c r="B18" s="62"/>
      <c r="C18" s="33">
        <v>155</v>
      </c>
      <c r="D18" s="33"/>
      <c r="E18" s="33">
        <v>138948</v>
      </c>
      <c r="F18" s="33"/>
      <c r="G18" s="33">
        <v>227</v>
      </c>
      <c r="H18" s="33"/>
      <c r="I18" s="33">
        <v>117981</v>
      </c>
      <c r="J18" s="33"/>
      <c r="K18" s="33">
        <v>16</v>
      </c>
      <c r="L18" s="33"/>
      <c r="M18" s="33">
        <v>22129</v>
      </c>
      <c r="N18" s="33"/>
      <c r="O18" s="168" t="s">
        <v>392</v>
      </c>
      <c r="P18" s="33">
        <v>953</v>
      </c>
      <c r="Q18" s="33">
        <v>15689</v>
      </c>
      <c r="R18" s="33">
        <v>933</v>
      </c>
      <c r="S18" s="33">
        <v>15655</v>
      </c>
      <c r="T18" s="33">
        <v>42441</v>
      </c>
      <c r="U18" s="33">
        <v>409400</v>
      </c>
      <c r="V18" s="33">
        <v>83</v>
      </c>
      <c r="W18" s="33">
        <v>937</v>
      </c>
    </row>
    <row r="19" spans="1:23" ht="15" customHeight="1">
      <c r="A19" s="168" t="s">
        <v>392</v>
      </c>
      <c r="B19" s="62"/>
      <c r="C19" s="33">
        <v>195</v>
      </c>
      <c r="D19" s="33"/>
      <c r="E19" s="33">
        <v>230851</v>
      </c>
      <c r="F19" s="33"/>
      <c r="G19" s="33">
        <v>229</v>
      </c>
      <c r="H19" s="33"/>
      <c r="I19" s="33">
        <v>178898</v>
      </c>
      <c r="J19" s="33"/>
      <c r="K19" s="33">
        <v>14</v>
      </c>
      <c r="L19" s="33"/>
      <c r="M19" s="33">
        <v>40315</v>
      </c>
      <c r="N19" s="33"/>
      <c r="O19" s="168" t="s">
        <v>393</v>
      </c>
      <c r="P19" s="33">
        <v>888</v>
      </c>
      <c r="Q19" s="33">
        <v>13448</v>
      </c>
      <c r="R19" s="33">
        <v>864</v>
      </c>
      <c r="S19" s="33">
        <v>12876</v>
      </c>
      <c r="T19" s="33">
        <v>42460</v>
      </c>
      <c r="U19" s="33">
        <v>410085</v>
      </c>
      <c r="V19" s="33">
        <v>109</v>
      </c>
      <c r="W19" s="33">
        <v>1109</v>
      </c>
    </row>
    <row r="20" spans="1:23" ht="15" customHeight="1">
      <c r="A20" s="168" t="s">
        <v>393</v>
      </c>
      <c r="B20" s="62"/>
      <c r="C20" s="33">
        <v>182</v>
      </c>
      <c r="D20" s="33"/>
      <c r="E20" s="33">
        <v>188818</v>
      </c>
      <c r="F20" s="33"/>
      <c r="G20" s="33">
        <v>118</v>
      </c>
      <c r="H20" s="33"/>
      <c r="I20" s="33">
        <v>72430</v>
      </c>
      <c r="J20" s="33"/>
      <c r="K20" s="33">
        <v>15</v>
      </c>
      <c r="L20" s="33"/>
      <c r="M20" s="33">
        <v>37139</v>
      </c>
      <c r="N20" s="33"/>
      <c r="O20" s="168" t="s">
        <v>394</v>
      </c>
      <c r="P20" s="33">
        <v>923</v>
      </c>
      <c r="Q20" s="33">
        <v>14112</v>
      </c>
      <c r="R20" s="33">
        <v>851</v>
      </c>
      <c r="S20" s="33">
        <v>12198</v>
      </c>
      <c r="T20" s="33">
        <v>42507</v>
      </c>
      <c r="U20" s="33">
        <v>408994</v>
      </c>
      <c r="V20" s="33">
        <v>118</v>
      </c>
      <c r="W20" s="33">
        <v>1157</v>
      </c>
    </row>
    <row r="21" spans="1:23" ht="15" customHeight="1">
      <c r="A21" s="168" t="s">
        <v>394</v>
      </c>
      <c r="B21" s="62"/>
      <c r="C21" s="33">
        <v>149</v>
      </c>
      <c r="D21" s="33"/>
      <c r="E21" s="33">
        <v>129451</v>
      </c>
      <c r="F21" s="33"/>
      <c r="G21" s="33">
        <v>95</v>
      </c>
      <c r="H21" s="33"/>
      <c r="I21" s="33">
        <v>97891</v>
      </c>
      <c r="J21" s="33"/>
      <c r="K21" s="33">
        <v>9</v>
      </c>
      <c r="L21" s="33"/>
      <c r="M21" s="33">
        <v>29497</v>
      </c>
      <c r="N21" s="33"/>
      <c r="O21" s="38"/>
      <c r="P21" s="70"/>
      <c r="Q21" s="71"/>
      <c r="R21" s="71"/>
      <c r="S21" s="71"/>
      <c r="T21" s="71"/>
      <c r="U21" s="71"/>
      <c r="V21" s="71"/>
      <c r="W21" s="71"/>
    </row>
    <row r="22" spans="1:23" ht="15" customHeight="1">
      <c r="A22" s="38"/>
      <c r="B22" s="69"/>
      <c r="C22" s="36"/>
      <c r="D22" s="36"/>
      <c r="E22" s="36"/>
      <c r="F22" s="36"/>
      <c r="G22" s="36"/>
      <c r="H22" s="36"/>
      <c r="I22" s="36"/>
      <c r="J22" s="36"/>
      <c r="K22" s="36"/>
      <c r="L22" s="36"/>
      <c r="M22" s="36"/>
      <c r="N22" s="36"/>
      <c r="O22" s="168" t="s">
        <v>395</v>
      </c>
      <c r="P22" s="41">
        <v>1045</v>
      </c>
      <c r="Q22" s="33">
        <v>15388</v>
      </c>
      <c r="R22" s="33">
        <v>1080</v>
      </c>
      <c r="S22" s="33">
        <v>15753</v>
      </c>
      <c r="T22" s="33">
        <v>42574</v>
      </c>
      <c r="U22" s="33">
        <v>410426</v>
      </c>
      <c r="V22" s="33">
        <v>90</v>
      </c>
      <c r="W22" s="33">
        <v>1150</v>
      </c>
    </row>
    <row r="23" spans="1:23" ht="15" customHeight="1">
      <c r="A23" s="168" t="s">
        <v>395</v>
      </c>
      <c r="B23" s="62"/>
      <c r="C23" s="33">
        <v>195</v>
      </c>
      <c r="D23" s="33"/>
      <c r="E23" s="33">
        <v>185544</v>
      </c>
      <c r="F23" s="33"/>
      <c r="G23" s="33">
        <v>107</v>
      </c>
      <c r="H23" s="33"/>
      <c r="I23" s="33">
        <v>153672</v>
      </c>
      <c r="J23" s="33"/>
      <c r="K23" s="33">
        <v>7</v>
      </c>
      <c r="L23" s="33"/>
      <c r="M23" s="33">
        <v>34533</v>
      </c>
      <c r="N23" s="33"/>
      <c r="O23" s="169" t="s">
        <v>396</v>
      </c>
      <c r="P23" s="41">
        <v>789</v>
      </c>
      <c r="Q23" s="33">
        <v>12115</v>
      </c>
      <c r="R23" s="33">
        <v>729</v>
      </c>
      <c r="S23" s="33">
        <v>9996</v>
      </c>
      <c r="T23" s="33">
        <v>42685</v>
      </c>
      <c r="U23" s="33">
        <v>410419</v>
      </c>
      <c r="V23" s="33">
        <v>63</v>
      </c>
      <c r="W23" s="33">
        <v>759</v>
      </c>
    </row>
    <row r="24" spans="1:23" ht="15" customHeight="1">
      <c r="A24" s="169" t="s">
        <v>396</v>
      </c>
      <c r="B24" s="62"/>
      <c r="C24" s="33">
        <v>195</v>
      </c>
      <c r="D24" s="33"/>
      <c r="E24" s="33">
        <v>208897</v>
      </c>
      <c r="F24" s="33"/>
      <c r="G24" s="33">
        <v>224</v>
      </c>
      <c r="H24" s="33"/>
      <c r="I24" s="33">
        <v>278056</v>
      </c>
      <c r="J24" s="33"/>
      <c r="K24" s="33">
        <v>18</v>
      </c>
      <c r="L24" s="33"/>
      <c r="M24" s="33">
        <v>105975</v>
      </c>
      <c r="N24" s="33"/>
      <c r="O24" s="168" t="s">
        <v>398</v>
      </c>
      <c r="P24" s="41">
        <v>1047</v>
      </c>
      <c r="Q24" s="33">
        <v>19882</v>
      </c>
      <c r="R24" s="33">
        <v>774</v>
      </c>
      <c r="S24" s="33">
        <v>13585</v>
      </c>
      <c r="T24" s="33">
        <v>42587</v>
      </c>
      <c r="U24" s="33">
        <v>409240</v>
      </c>
      <c r="V24" s="33">
        <v>60</v>
      </c>
      <c r="W24" s="33">
        <v>738</v>
      </c>
    </row>
    <row r="25" spans="1:23" ht="15" customHeight="1">
      <c r="A25" s="168" t="s">
        <v>398</v>
      </c>
      <c r="B25" s="62"/>
      <c r="C25" s="33">
        <v>172</v>
      </c>
      <c r="D25" s="33"/>
      <c r="E25" s="33">
        <v>161141</v>
      </c>
      <c r="F25" s="33"/>
      <c r="G25" s="33">
        <v>86</v>
      </c>
      <c r="H25" s="33"/>
      <c r="I25" s="33">
        <v>99875</v>
      </c>
      <c r="J25" s="33"/>
      <c r="K25" s="33">
        <v>9</v>
      </c>
      <c r="L25" s="33"/>
      <c r="M25" s="33">
        <v>11449</v>
      </c>
      <c r="N25" s="33"/>
      <c r="O25" s="168" t="s">
        <v>397</v>
      </c>
      <c r="P25" s="43">
        <v>1897</v>
      </c>
      <c r="Q25" s="72">
        <v>32690</v>
      </c>
      <c r="R25" s="72">
        <v>1522</v>
      </c>
      <c r="S25" s="72">
        <v>27339</v>
      </c>
      <c r="T25" s="72">
        <v>42581</v>
      </c>
      <c r="U25" s="72">
        <v>414779</v>
      </c>
      <c r="V25" s="72">
        <v>25</v>
      </c>
      <c r="W25" s="72">
        <v>152</v>
      </c>
    </row>
    <row r="26" spans="1:17" ht="15" customHeight="1">
      <c r="A26" s="168" t="s">
        <v>397</v>
      </c>
      <c r="B26" s="73"/>
      <c r="C26" s="74">
        <v>173</v>
      </c>
      <c r="D26" s="72"/>
      <c r="E26" s="74">
        <v>192148</v>
      </c>
      <c r="F26" s="72"/>
      <c r="G26" s="74">
        <v>80</v>
      </c>
      <c r="H26" s="72"/>
      <c r="I26" s="74">
        <v>57812</v>
      </c>
      <c r="J26" s="72"/>
      <c r="K26" s="74">
        <v>9</v>
      </c>
      <c r="L26" s="72"/>
      <c r="M26" s="74">
        <v>32813</v>
      </c>
      <c r="N26" s="33"/>
      <c r="O26" s="75" t="s">
        <v>37</v>
      </c>
      <c r="P26" s="32"/>
      <c r="Q26" s="32"/>
    </row>
    <row r="27" spans="1:14" ht="15" customHeight="1">
      <c r="A27" s="76" t="s">
        <v>321</v>
      </c>
      <c r="B27" s="77"/>
      <c r="C27" s="77"/>
      <c r="D27" s="77"/>
      <c r="E27" s="51"/>
      <c r="F27" s="51"/>
      <c r="G27" s="51"/>
      <c r="H27" s="51"/>
      <c r="I27" s="51"/>
      <c r="J27" s="51"/>
      <c r="K27" s="51"/>
      <c r="L27" s="51"/>
      <c r="M27" s="51"/>
      <c r="N27" s="51"/>
    </row>
    <row r="28" spans="1:13" ht="15" customHeight="1">
      <c r="A28" s="77"/>
      <c r="B28" s="77"/>
      <c r="C28" s="77"/>
      <c r="D28" s="77"/>
      <c r="E28" s="51"/>
      <c r="F28" s="51"/>
      <c r="G28" s="51"/>
      <c r="H28" s="51"/>
      <c r="I28" s="51"/>
      <c r="J28" s="51"/>
      <c r="K28" s="51"/>
      <c r="L28" s="51"/>
      <c r="M28" s="51"/>
    </row>
    <row r="29" spans="1:13" ht="15" customHeight="1">
      <c r="A29" s="77"/>
      <c r="B29" s="77"/>
      <c r="C29" s="77"/>
      <c r="D29" s="77"/>
      <c r="E29" s="51"/>
      <c r="F29" s="51"/>
      <c r="G29" s="51"/>
      <c r="H29" s="51"/>
      <c r="I29" s="51"/>
      <c r="J29" s="51"/>
      <c r="K29" s="51"/>
      <c r="L29" s="51"/>
      <c r="M29" s="51"/>
    </row>
    <row r="30" spans="1:13" ht="19.5" customHeight="1">
      <c r="A30" s="216" t="s">
        <v>399</v>
      </c>
      <c r="B30" s="216"/>
      <c r="C30" s="216"/>
      <c r="D30" s="216"/>
      <c r="E30" s="216"/>
      <c r="F30" s="216"/>
      <c r="G30" s="216"/>
      <c r="H30" s="216"/>
      <c r="I30" s="216"/>
      <c r="J30" s="216"/>
      <c r="K30" s="216"/>
      <c r="L30" s="51"/>
      <c r="M30" s="51"/>
    </row>
    <row r="31" spans="1:13" ht="18" customHeight="1">
      <c r="A31" s="36"/>
      <c r="B31" s="36"/>
      <c r="C31" s="36"/>
      <c r="D31" s="36"/>
      <c r="E31" s="36"/>
      <c r="F31" s="36"/>
      <c r="G31" s="36"/>
      <c r="H31" s="36"/>
      <c r="I31" s="36"/>
      <c r="J31" s="36"/>
      <c r="K31" s="36"/>
      <c r="L31" s="51"/>
      <c r="M31" s="51"/>
    </row>
    <row r="32" spans="2:13" ht="18" customHeight="1" thickBot="1">
      <c r="B32" s="26"/>
      <c r="C32" s="26"/>
      <c r="D32" s="26"/>
      <c r="E32" s="26"/>
      <c r="F32" s="26"/>
      <c r="G32" s="26"/>
      <c r="H32" s="26"/>
      <c r="I32" s="26"/>
      <c r="J32" s="26"/>
      <c r="K32" s="27" t="s">
        <v>322</v>
      </c>
      <c r="L32" s="51"/>
      <c r="M32" s="51"/>
    </row>
    <row r="33" spans="1:13" ht="15" customHeight="1">
      <c r="A33" s="259" t="s">
        <v>454</v>
      </c>
      <c r="B33" s="256" t="s">
        <v>38</v>
      </c>
      <c r="C33" s="257"/>
      <c r="D33" s="256" t="s">
        <v>39</v>
      </c>
      <c r="E33" s="257"/>
      <c r="F33" s="256" t="s">
        <v>323</v>
      </c>
      <c r="G33" s="257"/>
      <c r="H33" s="257"/>
      <c r="I33" s="257"/>
      <c r="J33" s="257"/>
      <c r="K33" s="258"/>
      <c r="L33" s="51"/>
      <c r="M33" s="51"/>
    </row>
    <row r="34" spans="1:13" ht="15" customHeight="1">
      <c r="A34" s="224"/>
      <c r="B34" s="247"/>
      <c r="C34" s="247"/>
      <c r="D34" s="247"/>
      <c r="E34" s="247"/>
      <c r="F34" s="260" t="s">
        <v>40</v>
      </c>
      <c r="G34" s="231"/>
      <c r="H34" s="260" t="s">
        <v>41</v>
      </c>
      <c r="I34" s="231"/>
      <c r="J34" s="260" t="s">
        <v>324</v>
      </c>
      <c r="K34" s="252"/>
      <c r="L34" s="51"/>
      <c r="M34" s="51"/>
    </row>
    <row r="35" spans="1:13" ht="15" customHeight="1">
      <c r="A35" s="167" t="s">
        <v>381</v>
      </c>
      <c r="B35" s="28"/>
      <c r="C35" s="30">
        <v>1146226</v>
      </c>
      <c r="D35" s="29"/>
      <c r="E35" s="30">
        <v>1041643</v>
      </c>
      <c r="F35" s="30"/>
      <c r="G35" s="30">
        <v>1028</v>
      </c>
      <c r="H35" s="30"/>
      <c r="I35" s="30">
        <v>5629</v>
      </c>
      <c r="J35" s="29"/>
      <c r="K35" s="30">
        <v>2422075</v>
      </c>
      <c r="L35" s="51"/>
      <c r="M35" s="51"/>
    </row>
    <row r="36" spans="1:13" ht="15" customHeight="1">
      <c r="A36" s="168" t="s">
        <v>382</v>
      </c>
      <c r="B36" s="31"/>
      <c r="C36" s="33">
        <v>1142718</v>
      </c>
      <c r="D36" s="32"/>
      <c r="E36" s="33">
        <v>1068713</v>
      </c>
      <c r="F36" s="33"/>
      <c r="G36" s="33">
        <v>1049</v>
      </c>
      <c r="H36" s="33"/>
      <c r="I36" s="33">
        <v>5668</v>
      </c>
      <c r="J36" s="32"/>
      <c r="K36" s="33">
        <v>2496080</v>
      </c>
      <c r="L36" s="51"/>
      <c r="M36" s="51"/>
    </row>
    <row r="37" spans="1:13" ht="15" customHeight="1">
      <c r="A37" s="168" t="s">
        <v>383</v>
      </c>
      <c r="B37" s="31"/>
      <c r="C37" s="33">
        <v>2227485</v>
      </c>
      <c r="D37" s="32"/>
      <c r="E37" s="33">
        <v>2344995</v>
      </c>
      <c r="F37" s="33"/>
      <c r="G37" s="33">
        <v>1067</v>
      </c>
      <c r="H37" s="33"/>
      <c r="I37" s="33">
        <v>5503</v>
      </c>
      <c r="J37" s="32"/>
      <c r="K37" s="33">
        <v>2378570</v>
      </c>
      <c r="L37" s="51"/>
      <c r="M37" s="51"/>
    </row>
    <row r="38" spans="1:13" ht="15" customHeight="1">
      <c r="A38" s="168" t="s">
        <v>384</v>
      </c>
      <c r="B38" s="31"/>
      <c r="C38" s="33">
        <v>2328238</v>
      </c>
      <c r="D38" s="32"/>
      <c r="E38" s="33">
        <v>2392215</v>
      </c>
      <c r="F38" s="33"/>
      <c r="G38" s="33">
        <v>1082</v>
      </c>
      <c r="H38" s="33"/>
      <c r="I38" s="33">
        <v>5343</v>
      </c>
      <c r="J38" s="32"/>
      <c r="K38" s="33">
        <v>2314593</v>
      </c>
      <c r="L38" s="51"/>
      <c r="M38" s="51"/>
    </row>
    <row r="39" spans="1:13" ht="15" customHeight="1">
      <c r="A39" s="45" t="s">
        <v>385</v>
      </c>
      <c r="B39" s="87"/>
      <c r="C39" s="88">
        <v>2199924</v>
      </c>
      <c r="D39" s="89"/>
      <c r="E39" s="88">
        <v>2245044</v>
      </c>
      <c r="F39" s="90"/>
      <c r="G39" s="88">
        <v>1091</v>
      </c>
      <c r="H39" s="90"/>
      <c r="I39" s="88">
        <v>5141</v>
      </c>
      <c r="J39" s="89"/>
      <c r="K39" s="88">
        <v>2269389</v>
      </c>
      <c r="L39" s="51"/>
      <c r="M39" s="51"/>
    </row>
    <row r="40" spans="1:13" ht="15" customHeight="1">
      <c r="A40" s="29" t="s">
        <v>325</v>
      </c>
      <c r="B40" s="32"/>
      <c r="C40" s="32"/>
      <c r="L40" s="51"/>
      <c r="M40" s="51"/>
    </row>
    <row r="41" spans="1:13" ht="15" customHeight="1">
      <c r="A41" s="32" t="s">
        <v>315</v>
      </c>
      <c r="B41" s="32"/>
      <c r="C41" s="32"/>
      <c r="D41" s="32"/>
      <c r="E41" s="32"/>
      <c r="F41" s="32"/>
      <c r="G41" s="32"/>
      <c r="H41" s="32"/>
      <c r="I41" s="32"/>
      <c r="L41" s="51"/>
      <c r="M41" s="51"/>
    </row>
    <row r="42" ht="15" customHeight="1"/>
    <row r="43" spans="14:15" ht="15" customHeight="1">
      <c r="N43" s="4"/>
      <c r="O43" s="49"/>
    </row>
    <row r="44" spans="1:23" ht="19.5" customHeight="1">
      <c r="A44" s="216" t="s">
        <v>42</v>
      </c>
      <c r="B44" s="216"/>
      <c r="C44" s="253"/>
      <c r="D44" s="253"/>
      <c r="E44" s="253"/>
      <c r="F44" s="253"/>
      <c r="G44" s="253"/>
      <c r="H44" s="253"/>
      <c r="I44" s="253"/>
      <c r="J44" s="253"/>
      <c r="K44" s="253"/>
      <c r="L44" s="253"/>
      <c r="M44" s="253"/>
      <c r="N44" s="50"/>
      <c r="O44" s="216" t="s">
        <v>43</v>
      </c>
      <c r="P44" s="216"/>
      <c r="Q44" s="216"/>
      <c r="R44" s="216"/>
      <c r="S44" s="216"/>
      <c r="T44" s="253"/>
      <c r="U44" s="253"/>
      <c r="V44" s="253"/>
      <c r="W44" s="253"/>
    </row>
    <row r="45" spans="1:23" ht="18" customHeight="1" thickBot="1">
      <c r="A45" s="77"/>
      <c r="B45" s="77"/>
      <c r="C45" s="77"/>
      <c r="D45" s="77"/>
      <c r="E45" s="77"/>
      <c r="F45" s="33"/>
      <c r="G45" s="33"/>
      <c r="H45" s="33"/>
      <c r="I45" s="32"/>
      <c r="J45" s="32"/>
      <c r="K45" s="32"/>
      <c r="L45" s="32"/>
      <c r="M45" s="80" t="s">
        <v>44</v>
      </c>
      <c r="O45" s="49"/>
      <c r="P45" s="26"/>
      <c r="Q45" s="26"/>
      <c r="R45" s="26"/>
      <c r="W45" s="27" t="s">
        <v>0</v>
      </c>
    </row>
    <row r="46" spans="1:23" ht="15" customHeight="1">
      <c r="A46" s="235" t="s">
        <v>45</v>
      </c>
      <c r="B46" s="226" t="s">
        <v>46</v>
      </c>
      <c r="C46" s="228"/>
      <c r="D46" s="254" t="s">
        <v>47</v>
      </c>
      <c r="E46" s="249"/>
      <c r="F46" s="249"/>
      <c r="G46" s="249"/>
      <c r="H46" s="249"/>
      <c r="I46" s="255"/>
      <c r="J46" s="254" t="s">
        <v>48</v>
      </c>
      <c r="K46" s="249"/>
      <c r="L46" s="249"/>
      <c r="M46" s="249"/>
      <c r="O46" s="223" t="s">
        <v>49</v>
      </c>
      <c r="P46" s="256" t="s">
        <v>50</v>
      </c>
      <c r="Q46" s="257"/>
      <c r="R46" s="257"/>
      <c r="S46" s="257"/>
      <c r="T46" s="256" t="s">
        <v>326</v>
      </c>
      <c r="U46" s="257"/>
      <c r="V46" s="257"/>
      <c r="W46" s="258"/>
    </row>
    <row r="47" spans="1:23" ht="15" customHeight="1">
      <c r="A47" s="236"/>
      <c r="B47" s="229"/>
      <c r="C47" s="230"/>
      <c r="D47" s="244" t="s">
        <v>51</v>
      </c>
      <c r="E47" s="240"/>
      <c r="F47" s="241" t="s">
        <v>52</v>
      </c>
      <c r="G47" s="242"/>
      <c r="H47" s="244" t="s">
        <v>53</v>
      </c>
      <c r="I47" s="245"/>
      <c r="J47" s="233" t="s">
        <v>54</v>
      </c>
      <c r="K47" s="240"/>
      <c r="L47" s="231" t="s">
        <v>55</v>
      </c>
      <c r="M47" s="233"/>
      <c r="O47" s="224"/>
      <c r="P47" s="246" t="s">
        <v>446</v>
      </c>
      <c r="Q47" s="247"/>
      <c r="R47" s="246" t="s">
        <v>447</v>
      </c>
      <c r="S47" s="247"/>
      <c r="T47" s="246" t="s">
        <v>446</v>
      </c>
      <c r="U47" s="247"/>
      <c r="V47" s="246" t="s">
        <v>447</v>
      </c>
      <c r="W47" s="252"/>
    </row>
    <row r="48" spans="1:23" ht="15" customHeight="1">
      <c r="A48" s="237"/>
      <c r="B48" s="61" t="s">
        <v>56</v>
      </c>
      <c r="C48" s="61" t="s">
        <v>57</v>
      </c>
      <c r="D48" s="61" t="s">
        <v>56</v>
      </c>
      <c r="E48" s="61" t="s">
        <v>57</v>
      </c>
      <c r="F48" s="61" t="s">
        <v>56</v>
      </c>
      <c r="G48" s="61" t="s">
        <v>57</v>
      </c>
      <c r="H48" s="61" t="s">
        <v>56</v>
      </c>
      <c r="I48" s="61" t="s">
        <v>57</v>
      </c>
      <c r="J48" s="61" t="s">
        <v>56</v>
      </c>
      <c r="K48" s="61" t="s">
        <v>57</v>
      </c>
      <c r="L48" s="61" t="s">
        <v>56</v>
      </c>
      <c r="M48" s="59" t="s">
        <v>57</v>
      </c>
      <c r="N48" s="81"/>
      <c r="O48" s="167" t="s">
        <v>381</v>
      </c>
      <c r="P48" s="82"/>
      <c r="Q48" s="82">
        <v>809959</v>
      </c>
      <c r="R48" s="29"/>
      <c r="S48" s="82">
        <v>708929</v>
      </c>
      <c r="T48" s="29"/>
      <c r="U48" s="82">
        <v>1712969</v>
      </c>
      <c r="V48" s="29"/>
      <c r="W48" s="82">
        <v>1699064</v>
      </c>
    </row>
    <row r="49" spans="1:23" ht="15" customHeight="1">
      <c r="A49" s="167" t="s">
        <v>381</v>
      </c>
      <c r="B49" s="211">
        <f aca="true" t="shared" si="2" ref="B49:C53">SUM(D49,F49,H49,J49,L49,B58,D58,F58,H58,J58,L58,B67,D67,F67,H67)</f>
        <v>121</v>
      </c>
      <c r="C49" s="82">
        <f t="shared" si="2"/>
        <v>2390100</v>
      </c>
      <c r="D49" s="82">
        <v>6</v>
      </c>
      <c r="E49" s="82">
        <v>119700</v>
      </c>
      <c r="F49" s="82">
        <v>3</v>
      </c>
      <c r="G49" s="82">
        <v>156500</v>
      </c>
      <c r="H49" s="82">
        <v>4</v>
      </c>
      <c r="I49" s="82">
        <v>20300</v>
      </c>
      <c r="J49" s="82">
        <v>8</v>
      </c>
      <c r="K49" s="82">
        <v>94500</v>
      </c>
      <c r="L49" s="82">
        <v>9</v>
      </c>
      <c r="M49" s="82">
        <v>155300</v>
      </c>
      <c r="N49" s="81"/>
      <c r="O49" s="168" t="s">
        <v>382</v>
      </c>
      <c r="P49" s="31"/>
      <c r="Q49" s="81">
        <v>733414</v>
      </c>
      <c r="R49" s="32"/>
      <c r="S49" s="81">
        <v>714754</v>
      </c>
      <c r="T49" s="32"/>
      <c r="U49" s="81">
        <v>1478312</v>
      </c>
      <c r="V49" s="32"/>
      <c r="W49" s="81">
        <v>1728044</v>
      </c>
    </row>
    <row r="50" spans="1:23" ht="15" customHeight="1">
      <c r="A50" s="168" t="s">
        <v>382</v>
      </c>
      <c r="B50" s="212">
        <f t="shared" si="2"/>
        <v>154</v>
      </c>
      <c r="C50" s="81">
        <f t="shared" si="2"/>
        <v>3329960</v>
      </c>
      <c r="D50" s="81">
        <v>8</v>
      </c>
      <c r="E50" s="81">
        <v>143900</v>
      </c>
      <c r="F50" s="81">
        <v>5</v>
      </c>
      <c r="G50" s="81">
        <v>141300</v>
      </c>
      <c r="H50" s="81">
        <v>6</v>
      </c>
      <c r="I50" s="81">
        <v>51800</v>
      </c>
      <c r="J50" s="81">
        <v>15</v>
      </c>
      <c r="K50" s="81">
        <v>193100</v>
      </c>
      <c r="L50" s="81">
        <v>11</v>
      </c>
      <c r="M50" s="81">
        <v>403500</v>
      </c>
      <c r="N50" s="32"/>
      <c r="O50" s="168" t="s">
        <v>383</v>
      </c>
      <c r="P50" s="31"/>
      <c r="Q50" s="81">
        <v>812304</v>
      </c>
      <c r="R50" s="32"/>
      <c r="S50" s="81">
        <v>771114</v>
      </c>
      <c r="T50" s="32"/>
      <c r="U50" s="81">
        <v>1674711</v>
      </c>
      <c r="V50" s="32"/>
      <c r="W50" s="81">
        <v>1589749</v>
      </c>
    </row>
    <row r="51" spans="1:23" ht="15" customHeight="1">
      <c r="A51" s="168" t="s">
        <v>383</v>
      </c>
      <c r="B51" s="212">
        <f t="shared" si="2"/>
        <v>206</v>
      </c>
      <c r="C51" s="81">
        <f t="shared" si="2"/>
        <v>3267431</v>
      </c>
      <c r="D51" s="81">
        <v>6</v>
      </c>
      <c r="E51" s="81">
        <v>73584</v>
      </c>
      <c r="F51" s="81">
        <v>6</v>
      </c>
      <c r="G51" s="81">
        <v>75000</v>
      </c>
      <c r="H51" s="81">
        <v>10</v>
      </c>
      <c r="I51" s="81">
        <v>80100</v>
      </c>
      <c r="J51" s="81">
        <v>7</v>
      </c>
      <c r="K51" s="81">
        <v>143000</v>
      </c>
      <c r="L51" s="81">
        <v>10</v>
      </c>
      <c r="M51" s="81">
        <v>153100</v>
      </c>
      <c r="N51" s="81"/>
      <c r="O51" s="168" t="s">
        <v>384</v>
      </c>
      <c r="P51" s="31"/>
      <c r="Q51" s="81">
        <v>718994</v>
      </c>
      <c r="R51" s="32"/>
      <c r="S51" s="81">
        <v>786712</v>
      </c>
      <c r="T51" s="32"/>
      <c r="U51" s="81">
        <v>1438267</v>
      </c>
      <c r="V51" s="32"/>
      <c r="W51" s="81">
        <v>1661182</v>
      </c>
    </row>
    <row r="52" spans="1:23" ht="15" customHeight="1">
      <c r="A52" s="168" t="s">
        <v>384</v>
      </c>
      <c r="B52" s="212">
        <f t="shared" si="2"/>
        <v>187</v>
      </c>
      <c r="C52" s="81">
        <f t="shared" si="2"/>
        <v>4210200</v>
      </c>
      <c r="D52" s="81">
        <v>6</v>
      </c>
      <c r="E52" s="81">
        <v>122400</v>
      </c>
      <c r="F52" s="81">
        <v>9</v>
      </c>
      <c r="G52" s="81">
        <v>309200</v>
      </c>
      <c r="H52" s="81">
        <v>9</v>
      </c>
      <c r="I52" s="81">
        <v>273000</v>
      </c>
      <c r="J52" s="81">
        <v>8</v>
      </c>
      <c r="K52" s="81">
        <v>193200</v>
      </c>
      <c r="L52" s="81">
        <v>16</v>
      </c>
      <c r="M52" s="81">
        <v>449300</v>
      </c>
      <c r="N52" s="7"/>
      <c r="O52" s="45" t="s">
        <v>385</v>
      </c>
      <c r="P52" s="92"/>
      <c r="Q52" s="165" t="s">
        <v>314</v>
      </c>
      <c r="R52" s="46"/>
      <c r="S52" s="165" t="s">
        <v>314</v>
      </c>
      <c r="T52" s="46"/>
      <c r="U52" s="93">
        <v>1400592</v>
      </c>
      <c r="V52" s="46"/>
      <c r="W52" s="93">
        <v>1513491</v>
      </c>
    </row>
    <row r="53" spans="1:23" ht="15" customHeight="1">
      <c r="A53" s="172" t="s">
        <v>385</v>
      </c>
      <c r="B53" s="213">
        <f t="shared" si="2"/>
        <v>184</v>
      </c>
      <c r="C53" s="214">
        <f t="shared" si="2"/>
        <v>4613400</v>
      </c>
      <c r="D53" s="91">
        <v>4</v>
      </c>
      <c r="E53" s="91">
        <v>46500</v>
      </c>
      <c r="F53" s="91">
        <v>13</v>
      </c>
      <c r="G53" s="91">
        <v>446000</v>
      </c>
      <c r="H53" s="91">
        <v>11</v>
      </c>
      <c r="I53" s="91">
        <v>136300</v>
      </c>
      <c r="J53" s="91">
        <v>10</v>
      </c>
      <c r="K53" s="91">
        <v>157700</v>
      </c>
      <c r="L53" s="91">
        <v>7</v>
      </c>
      <c r="M53" s="91">
        <v>88400</v>
      </c>
      <c r="N53" s="32"/>
      <c r="O53" s="35"/>
      <c r="P53" s="31"/>
      <c r="Q53" s="37"/>
      <c r="R53" s="32"/>
      <c r="S53" s="37"/>
      <c r="T53" s="32"/>
      <c r="U53" s="37"/>
      <c r="V53" s="32"/>
      <c r="W53" s="37"/>
    </row>
    <row r="54" spans="1:23" ht="15" customHeight="1" thickBot="1">
      <c r="A54" s="36"/>
      <c r="B54" s="36"/>
      <c r="C54" s="32"/>
      <c r="D54" s="83"/>
      <c r="E54" s="32"/>
      <c r="F54" s="32"/>
      <c r="G54" s="32"/>
      <c r="H54" s="32"/>
      <c r="I54" s="32"/>
      <c r="J54" s="32"/>
      <c r="K54" s="32"/>
      <c r="L54" s="32"/>
      <c r="M54" s="32"/>
      <c r="N54" s="77"/>
      <c r="O54" s="169" t="s">
        <v>400</v>
      </c>
      <c r="P54" s="31"/>
      <c r="Q54" s="105" t="s">
        <v>314</v>
      </c>
      <c r="R54" s="32"/>
      <c r="S54" s="105" t="s">
        <v>314</v>
      </c>
      <c r="T54" s="32"/>
      <c r="U54" s="33">
        <v>289000</v>
      </c>
      <c r="V54" s="32"/>
      <c r="W54" s="33">
        <v>112700</v>
      </c>
    </row>
    <row r="55" spans="1:23" ht="15" customHeight="1">
      <c r="A55" s="235" t="s">
        <v>45</v>
      </c>
      <c r="B55" s="248" t="s">
        <v>58</v>
      </c>
      <c r="C55" s="249"/>
      <c r="D55" s="249"/>
      <c r="E55" s="249"/>
      <c r="F55" s="249"/>
      <c r="G55" s="249"/>
      <c r="H55" s="249"/>
      <c r="I55" s="249"/>
      <c r="J55" s="249"/>
      <c r="K55" s="249"/>
      <c r="L55" s="249"/>
      <c r="M55" s="249"/>
      <c r="N55" s="77"/>
      <c r="O55" s="168" t="s">
        <v>403</v>
      </c>
      <c r="P55" s="31"/>
      <c r="Q55" s="105" t="s">
        <v>314</v>
      </c>
      <c r="R55" s="32"/>
      <c r="S55" s="105" t="s">
        <v>314</v>
      </c>
      <c r="T55" s="32"/>
      <c r="U55" s="33">
        <v>90400</v>
      </c>
      <c r="V55" s="32"/>
      <c r="W55" s="33">
        <v>104600</v>
      </c>
    </row>
    <row r="56" spans="1:23" ht="15" customHeight="1">
      <c r="A56" s="236"/>
      <c r="B56" s="231" t="s">
        <v>59</v>
      </c>
      <c r="C56" s="231"/>
      <c r="D56" s="233" t="s">
        <v>60</v>
      </c>
      <c r="E56" s="250"/>
      <c r="F56" s="233" t="s">
        <v>61</v>
      </c>
      <c r="G56" s="251"/>
      <c r="H56" s="231" t="s">
        <v>62</v>
      </c>
      <c r="I56" s="231"/>
      <c r="J56" s="232" t="s">
        <v>63</v>
      </c>
      <c r="K56" s="232"/>
      <c r="L56" s="233" t="s">
        <v>64</v>
      </c>
      <c r="M56" s="234"/>
      <c r="N56" s="51"/>
      <c r="O56" s="168" t="s">
        <v>402</v>
      </c>
      <c r="P56" s="31"/>
      <c r="Q56" s="105" t="s">
        <v>314</v>
      </c>
      <c r="R56" s="32"/>
      <c r="S56" s="105" t="s">
        <v>314</v>
      </c>
      <c r="T56" s="32"/>
      <c r="U56" s="33">
        <v>83600</v>
      </c>
      <c r="V56" s="32"/>
      <c r="W56" s="33">
        <v>168200</v>
      </c>
    </row>
    <row r="57" spans="1:23" ht="15" customHeight="1">
      <c r="A57" s="237"/>
      <c r="B57" s="61" t="s">
        <v>56</v>
      </c>
      <c r="C57" s="59" t="s">
        <v>57</v>
      </c>
      <c r="D57" s="61" t="s">
        <v>56</v>
      </c>
      <c r="E57" s="61" t="s">
        <v>57</v>
      </c>
      <c r="F57" s="61" t="s">
        <v>56</v>
      </c>
      <c r="G57" s="59" t="s">
        <v>57</v>
      </c>
      <c r="H57" s="61" t="s">
        <v>56</v>
      </c>
      <c r="I57" s="61" t="s">
        <v>57</v>
      </c>
      <c r="J57" s="61" t="s">
        <v>56</v>
      </c>
      <c r="K57" s="61" t="s">
        <v>57</v>
      </c>
      <c r="L57" s="61" t="s">
        <v>56</v>
      </c>
      <c r="M57" s="59" t="s">
        <v>57</v>
      </c>
      <c r="O57" s="168" t="s">
        <v>401</v>
      </c>
      <c r="P57" s="31"/>
      <c r="Q57" s="105" t="s">
        <v>314</v>
      </c>
      <c r="R57" s="32"/>
      <c r="S57" s="105" t="s">
        <v>314</v>
      </c>
      <c r="T57" s="32"/>
      <c r="U57" s="33">
        <v>130100</v>
      </c>
      <c r="V57" s="32"/>
      <c r="W57" s="33">
        <v>143700</v>
      </c>
    </row>
    <row r="58" spans="1:23" ht="15" customHeight="1">
      <c r="A58" s="167" t="s">
        <v>381</v>
      </c>
      <c r="B58" s="82">
        <v>3</v>
      </c>
      <c r="C58" s="82">
        <v>118000</v>
      </c>
      <c r="D58" s="82">
        <v>1</v>
      </c>
      <c r="E58" s="82">
        <v>3000</v>
      </c>
      <c r="F58" s="82">
        <v>11</v>
      </c>
      <c r="G58" s="82">
        <v>103800</v>
      </c>
      <c r="H58" s="82">
        <v>4</v>
      </c>
      <c r="I58" s="82">
        <v>35000</v>
      </c>
      <c r="J58" s="82">
        <v>2</v>
      </c>
      <c r="K58" s="82">
        <v>19000</v>
      </c>
      <c r="L58" s="82">
        <v>29</v>
      </c>
      <c r="M58" s="82">
        <v>484600</v>
      </c>
      <c r="N58" s="4"/>
      <c r="O58" s="38"/>
      <c r="P58" s="31"/>
      <c r="Q58" s="36"/>
      <c r="R58" s="32"/>
      <c r="S58" s="36"/>
      <c r="T58" s="32"/>
      <c r="U58" s="36"/>
      <c r="V58" s="32"/>
      <c r="W58" s="36"/>
    </row>
    <row r="59" spans="1:23" ht="15" customHeight="1">
      <c r="A59" s="168" t="s">
        <v>382</v>
      </c>
      <c r="B59" s="81">
        <v>4</v>
      </c>
      <c r="C59" s="81">
        <v>29300</v>
      </c>
      <c r="D59" s="81">
        <v>9</v>
      </c>
      <c r="E59" s="81">
        <v>214900</v>
      </c>
      <c r="F59" s="81">
        <v>4</v>
      </c>
      <c r="G59" s="81">
        <v>35400</v>
      </c>
      <c r="H59" s="81">
        <v>7</v>
      </c>
      <c r="I59" s="81">
        <v>309000</v>
      </c>
      <c r="J59" s="81">
        <v>8</v>
      </c>
      <c r="K59" s="81">
        <v>51800</v>
      </c>
      <c r="L59" s="81">
        <v>30</v>
      </c>
      <c r="M59" s="81">
        <v>486260</v>
      </c>
      <c r="N59" s="36"/>
      <c r="O59" s="168" t="s">
        <v>404</v>
      </c>
      <c r="P59" s="31"/>
      <c r="Q59" s="105" t="s">
        <v>314</v>
      </c>
      <c r="R59" s="32"/>
      <c r="S59" s="105" t="s">
        <v>314</v>
      </c>
      <c r="T59" s="32"/>
      <c r="U59" s="33">
        <v>156800</v>
      </c>
      <c r="V59" s="32"/>
      <c r="W59" s="33">
        <v>92700</v>
      </c>
    </row>
    <row r="60" spans="1:23" ht="15" customHeight="1">
      <c r="A60" s="168" t="s">
        <v>383</v>
      </c>
      <c r="B60" s="81">
        <v>3</v>
      </c>
      <c r="C60" s="81">
        <v>178000</v>
      </c>
      <c r="D60" s="81">
        <v>5</v>
      </c>
      <c r="E60" s="81">
        <v>28000</v>
      </c>
      <c r="F60" s="81">
        <v>18</v>
      </c>
      <c r="G60" s="81">
        <v>130432</v>
      </c>
      <c r="H60" s="81">
        <v>12</v>
      </c>
      <c r="I60" s="81">
        <v>228500</v>
      </c>
      <c r="J60" s="81">
        <v>4</v>
      </c>
      <c r="K60" s="81">
        <v>33500</v>
      </c>
      <c r="L60" s="81">
        <v>77</v>
      </c>
      <c r="M60" s="81">
        <v>1177630</v>
      </c>
      <c r="N60" s="26"/>
      <c r="O60" s="168" t="s">
        <v>388</v>
      </c>
      <c r="P60" s="31"/>
      <c r="Q60" s="105" t="s">
        <v>314</v>
      </c>
      <c r="R60" s="32"/>
      <c r="S60" s="105" t="s">
        <v>314</v>
      </c>
      <c r="T60" s="32"/>
      <c r="U60" s="33">
        <v>98000</v>
      </c>
      <c r="V60" s="32"/>
      <c r="W60" s="33">
        <v>138500</v>
      </c>
    </row>
    <row r="61" spans="1:23" ht="15" customHeight="1">
      <c r="A61" s="168" t="s">
        <v>384</v>
      </c>
      <c r="B61" s="81">
        <v>21</v>
      </c>
      <c r="C61" s="81">
        <v>384200</v>
      </c>
      <c r="D61" s="81">
        <v>7</v>
      </c>
      <c r="E61" s="81">
        <v>71200</v>
      </c>
      <c r="F61" s="81">
        <v>11</v>
      </c>
      <c r="G61" s="81">
        <v>431700</v>
      </c>
      <c r="H61" s="81">
        <v>8</v>
      </c>
      <c r="I61" s="81">
        <v>115100</v>
      </c>
      <c r="J61" s="81">
        <v>5</v>
      </c>
      <c r="K61" s="81">
        <v>77000</v>
      </c>
      <c r="L61" s="81">
        <v>49</v>
      </c>
      <c r="M61" s="81">
        <v>977800</v>
      </c>
      <c r="N61" s="54"/>
      <c r="O61" s="168" t="s">
        <v>389</v>
      </c>
      <c r="P61" s="31"/>
      <c r="Q61" s="105" t="s">
        <v>314</v>
      </c>
      <c r="R61" s="32"/>
      <c r="S61" s="105" t="s">
        <v>314</v>
      </c>
      <c r="T61" s="32"/>
      <c r="U61" s="33">
        <v>123200</v>
      </c>
      <c r="V61" s="32"/>
      <c r="W61" s="33">
        <v>99700</v>
      </c>
    </row>
    <row r="62" spans="1:23" ht="15" customHeight="1">
      <c r="A62" s="172" t="s">
        <v>385</v>
      </c>
      <c r="B62" s="91">
        <v>9</v>
      </c>
      <c r="C62" s="91">
        <v>314000</v>
      </c>
      <c r="D62" s="91">
        <v>5</v>
      </c>
      <c r="E62" s="91">
        <v>47000</v>
      </c>
      <c r="F62" s="91">
        <v>4</v>
      </c>
      <c r="G62" s="91">
        <v>57000</v>
      </c>
      <c r="H62" s="91">
        <v>5</v>
      </c>
      <c r="I62" s="91">
        <v>235000</v>
      </c>
      <c r="J62" s="91">
        <v>4</v>
      </c>
      <c r="K62" s="91">
        <v>21800</v>
      </c>
      <c r="L62" s="91">
        <v>71</v>
      </c>
      <c r="M62" s="91">
        <v>1508500</v>
      </c>
      <c r="N62" s="32"/>
      <c r="O62" s="168" t="s">
        <v>390</v>
      </c>
      <c r="P62" s="31"/>
      <c r="Q62" s="105" t="s">
        <v>314</v>
      </c>
      <c r="R62" s="32"/>
      <c r="S62" s="105" t="s">
        <v>314</v>
      </c>
      <c r="T62" s="32"/>
      <c r="U62" s="33">
        <v>97300</v>
      </c>
      <c r="V62" s="32"/>
      <c r="W62" s="33">
        <v>87800</v>
      </c>
    </row>
    <row r="63" spans="1:23" ht="15" customHeight="1" thickBot="1">
      <c r="A63" s="32"/>
      <c r="C63" s="32"/>
      <c r="D63" s="32"/>
      <c r="E63" s="32"/>
      <c r="F63" s="32"/>
      <c r="G63" s="32"/>
      <c r="H63" s="32"/>
      <c r="I63" s="32"/>
      <c r="J63" s="32"/>
      <c r="K63" s="32"/>
      <c r="L63" s="32"/>
      <c r="M63" s="32"/>
      <c r="N63" s="32"/>
      <c r="O63" s="168"/>
      <c r="P63" s="31"/>
      <c r="Q63" s="36"/>
      <c r="R63" s="32"/>
      <c r="S63" s="36"/>
      <c r="T63" s="32"/>
      <c r="U63" s="36"/>
      <c r="V63" s="32"/>
      <c r="W63" s="36"/>
    </row>
    <row r="64" spans="1:23" ht="15" customHeight="1">
      <c r="A64" s="235" t="s">
        <v>45</v>
      </c>
      <c r="B64" s="238" t="s">
        <v>58</v>
      </c>
      <c r="C64" s="239"/>
      <c r="D64" s="239"/>
      <c r="E64" s="239"/>
      <c r="F64" s="239"/>
      <c r="G64" s="239"/>
      <c r="H64" s="239"/>
      <c r="I64" s="239"/>
      <c r="J64" s="54"/>
      <c r="K64" s="54"/>
      <c r="L64" s="54"/>
      <c r="M64" s="54"/>
      <c r="N64" s="32"/>
      <c r="O64" s="168" t="s">
        <v>405</v>
      </c>
      <c r="P64" s="31"/>
      <c r="Q64" s="105" t="s">
        <v>314</v>
      </c>
      <c r="R64" s="32"/>
      <c r="S64" s="105" t="s">
        <v>314</v>
      </c>
      <c r="T64" s="32"/>
      <c r="U64" s="33">
        <v>90600</v>
      </c>
      <c r="V64" s="32"/>
      <c r="W64" s="33">
        <v>85800</v>
      </c>
    </row>
    <row r="65" spans="1:23" ht="15" customHeight="1">
      <c r="A65" s="236"/>
      <c r="B65" s="233" t="s">
        <v>65</v>
      </c>
      <c r="C65" s="240"/>
      <c r="D65" s="232" t="s">
        <v>66</v>
      </c>
      <c r="E65" s="232"/>
      <c r="F65" s="241" t="s">
        <v>67</v>
      </c>
      <c r="G65" s="242"/>
      <c r="H65" s="241" t="s">
        <v>68</v>
      </c>
      <c r="I65" s="243"/>
      <c r="J65" s="8"/>
      <c r="K65" s="32"/>
      <c r="L65" s="8"/>
      <c r="M65" s="8"/>
      <c r="N65" s="32"/>
      <c r="O65" s="168" t="s">
        <v>406</v>
      </c>
      <c r="P65" s="31"/>
      <c r="Q65" s="105" t="s">
        <v>314</v>
      </c>
      <c r="R65" s="32"/>
      <c r="S65" s="105" t="s">
        <v>314</v>
      </c>
      <c r="T65" s="32"/>
      <c r="U65" s="33">
        <v>92800</v>
      </c>
      <c r="V65" s="32"/>
      <c r="W65" s="33">
        <v>103200</v>
      </c>
    </row>
    <row r="66" spans="1:23" ht="15" customHeight="1">
      <c r="A66" s="237"/>
      <c r="B66" s="61" t="s">
        <v>56</v>
      </c>
      <c r="C66" s="61" t="s">
        <v>57</v>
      </c>
      <c r="D66" s="61" t="s">
        <v>56</v>
      </c>
      <c r="E66" s="61" t="s">
        <v>57</v>
      </c>
      <c r="F66" s="61" t="s">
        <v>56</v>
      </c>
      <c r="G66" s="61" t="s">
        <v>57</v>
      </c>
      <c r="H66" s="61" t="s">
        <v>56</v>
      </c>
      <c r="I66" s="59" t="s">
        <v>57</v>
      </c>
      <c r="J66" s="36"/>
      <c r="K66" s="32"/>
      <c r="L66" s="36"/>
      <c r="M66" s="32"/>
      <c r="N66" s="32"/>
      <c r="O66" s="168" t="s">
        <v>394</v>
      </c>
      <c r="P66" s="31"/>
      <c r="Q66" s="105" t="s">
        <v>314</v>
      </c>
      <c r="R66" s="32"/>
      <c r="S66" s="105" t="s">
        <v>314</v>
      </c>
      <c r="T66" s="32"/>
      <c r="U66" s="33">
        <v>91500</v>
      </c>
      <c r="V66" s="32"/>
      <c r="W66" s="33">
        <v>98000</v>
      </c>
    </row>
    <row r="67" spans="1:23" ht="15" customHeight="1">
      <c r="A67" s="167" t="s">
        <v>381</v>
      </c>
      <c r="B67" s="82">
        <v>8</v>
      </c>
      <c r="C67" s="82">
        <v>356400</v>
      </c>
      <c r="D67" s="82">
        <v>3</v>
      </c>
      <c r="E67" s="82">
        <v>277000</v>
      </c>
      <c r="F67" s="82">
        <v>10</v>
      </c>
      <c r="G67" s="82">
        <v>257500</v>
      </c>
      <c r="H67" s="82">
        <v>20</v>
      </c>
      <c r="I67" s="82">
        <v>189500</v>
      </c>
      <c r="J67" s="84"/>
      <c r="K67" s="32"/>
      <c r="L67" s="84"/>
      <c r="M67" s="32"/>
      <c r="N67" s="32"/>
      <c r="O67" s="173" t="s">
        <v>395</v>
      </c>
      <c r="P67" s="78"/>
      <c r="Q67" s="148" t="s">
        <v>314</v>
      </c>
      <c r="R67" s="79"/>
      <c r="S67" s="105" t="s">
        <v>314</v>
      </c>
      <c r="T67" s="32"/>
      <c r="U67" s="33">
        <v>56900</v>
      </c>
      <c r="V67" s="32"/>
      <c r="W67" s="33">
        <v>277800</v>
      </c>
    </row>
    <row r="68" spans="1:23" ht="15" customHeight="1">
      <c r="A68" s="168" t="s">
        <v>382</v>
      </c>
      <c r="B68" s="81">
        <v>4</v>
      </c>
      <c r="C68" s="81">
        <v>9500</v>
      </c>
      <c r="D68" s="81">
        <v>9</v>
      </c>
      <c r="E68" s="81">
        <v>161900</v>
      </c>
      <c r="F68" s="81">
        <v>7</v>
      </c>
      <c r="G68" s="81">
        <v>71000</v>
      </c>
      <c r="H68" s="81">
        <v>27</v>
      </c>
      <c r="I68" s="81">
        <v>1027300</v>
      </c>
      <c r="J68" s="84"/>
      <c r="K68" s="32"/>
      <c r="L68" s="84"/>
      <c r="M68" s="32"/>
      <c r="O68" s="272" t="s">
        <v>407</v>
      </c>
      <c r="P68" s="272"/>
      <c r="Q68" s="272"/>
      <c r="R68" s="32"/>
      <c r="S68" s="85"/>
      <c r="T68" s="85"/>
      <c r="U68" s="85"/>
      <c r="V68" s="85"/>
      <c r="W68" s="85"/>
    </row>
    <row r="69" spans="1:16" ht="15" customHeight="1">
      <c r="A69" s="168" t="s">
        <v>383</v>
      </c>
      <c r="B69" s="81">
        <v>3</v>
      </c>
      <c r="C69" s="81">
        <v>89900</v>
      </c>
      <c r="D69" s="81">
        <v>12</v>
      </c>
      <c r="E69" s="81">
        <v>64500</v>
      </c>
      <c r="F69" s="81">
        <v>8</v>
      </c>
      <c r="G69" s="81">
        <v>313935</v>
      </c>
      <c r="H69" s="81">
        <v>25</v>
      </c>
      <c r="I69" s="81">
        <v>498250</v>
      </c>
      <c r="J69" s="84"/>
      <c r="K69" s="32"/>
      <c r="L69" s="84"/>
      <c r="M69" s="32"/>
      <c r="O69" s="170" t="s">
        <v>408</v>
      </c>
      <c r="P69" s="32"/>
    </row>
    <row r="70" spans="1:16" ht="15" customHeight="1">
      <c r="A70" s="168" t="s">
        <v>384</v>
      </c>
      <c r="B70" s="81">
        <v>3</v>
      </c>
      <c r="C70" s="81">
        <v>41500</v>
      </c>
      <c r="D70" s="81">
        <v>12</v>
      </c>
      <c r="E70" s="81">
        <v>355700</v>
      </c>
      <c r="F70" s="81">
        <v>8</v>
      </c>
      <c r="G70" s="81">
        <v>130100</v>
      </c>
      <c r="H70" s="81">
        <v>15</v>
      </c>
      <c r="I70" s="81">
        <v>278800</v>
      </c>
      <c r="J70" s="84"/>
      <c r="K70" s="32"/>
      <c r="L70" s="84"/>
      <c r="M70" s="32"/>
      <c r="O70" s="32" t="s">
        <v>316</v>
      </c>
      <c r="P70" s="32"/>
    </row>
    <row r="71" spans="1:13" ht="15" customHeight="1">
      <c r="A71" s="172" t="s">
        <v>385</v>
      </c>
      <c r="B71" s="91">
        <v>2</v>
      </c>
      <c r="C71" s="91">
        <v>4000</v>
      </c>
      <c r="D71" s="91">
        <v>14</v>
      </c>
      <c r="E71" s="91">
        <v>1074700</v>
      </c>
      <c r="F71" s="91">
        <v>9</v>
      </c>
      <c r="G71" s="91">
        <v>362000</v>
      </c>
      <c r="H71" s="91">
        <v>16</v>
      </c>
      <c r="I71" s="91">
        <v>114500</v>
      </c>
      <c r="J71" s="9"/>
      <c r="K71" s="32"/>
      <c r="L71" s="9"/>
      <c r="M71" s="32"/>
    </row>
    <row r="72" spans="1:21" ht="15" customHeight="1">
      <c r="A72" s="77" t="s">
        <v>69</v>
      </c>
      <c r="B72" s="77"/>
      <c r="N72" s="50"/>
      <c r="O72" s="50"/>
      <c r="P72" s="50"/>
      <c r="Q72" s="50"/>
      <c r="R72" s="50"/>
      <c r="S72" s="50"/>
      <c r="T72" s="50"/>
      <c r="U72" s="50"/>
    </row>
    <row r="73" spans="1:21" ht="15" customHeight="1">
      <c r="A73" s="77" t="s">
        <v>70</v>
      </c>
      <c r="B73" s="77"/>
      <c r="N73" s="32"/>
      <c r="O73" s="32"/>
      <c r="P73" s="32"/>
      <c r="Q73" s="32"/>
      <c r="R73" s="32"/>
      <c r="S73" s="32"/>
      <c r="T73" s="32"/>
      <c r="U73" s="32"/>
    </row>
    <row r="74" spans="14:20" ht="15" customHeight="1">
      <c r="N74" s="32"/>
      <c r="O74" s="32"/>
      <c r="P74" s="32"/>
      <c r="Q74" s="32"/>
      <c r="R74" s="32"/>
      <c r="S74" s="32"/>
      <c r="T74" s="32"/>
    </row>
    <row r="75" ht="15" customHeight="1"/>
    <row r="76" ht="15" customHeight="1"/>
    <row r="77" ht="15" customHeight="1"/>
    <row r="78" ht="15" customHeight="1"/>
    <row r="83" spans="14:21" ht="14.25">
      <c r="N83" s="32"/>
      <c r="O83" s="32"/>
      <c r="P83" s="32"/>
      <c r="Q83" s="32"/>
      <c r="R83" s="32"/>
      <c r="S83" s="32"/>
      <c r="T83" s="32"/>
      <c r="U83" s="32"/>
    </row>
    <row r="84" spans="14:21" ht="14.25">
      <c r="N84" s="32"/>
      <c r="O84" s="32"/>
      <c r="P84" s="32"/>
      <c r="Q84" s="32"/>
      <c r="R84" s="32"/>
      <c r="S84" s="32"/>
      <c r="T84" s="32"/>
      <c r="U84" s="32"/>
    </row>
    <row r="85" spans="14:21" ht="14.25">
      <c r="N85" s="32"/>
      <c r="O85" s="32"/>
      <c r="P85" s="32"/>
      <c r="Q85" s="32"/>
      <c r="R85" s="32"/>
      <c r="S85" s="32"/>
      <c r="T85" s="32"/>
      <c r="U85" s="32"/>
    </row>
    <row r="86" spans="14:21" ht="14.25">
      <c r="N86" s="32"/>
      <c r="O86" s="32"/>
      <c r="P86" s="32"/>
      <c r="Q86" s="32"/>
      <c r="R86" s="32"/>
      <c r="S86" s="32"/>
      <c r="T86" s="32"/>
      <c r="U86" s="32"/>
    </row>
    <row r="87" spans="14:21" ht="14.25">
      <c r="N87" s="32"/>
      <c r="O87" s="32"/>
      <c r="P87" s="32"/>
      <c r="Q87" s="32"/>
      <c r="R87" s="32"/>
      <c r="S87" s="32"/>
      <c r="T87" s="32"/>
      <c r="U87" s="32"/>
    </row>
    <row r="88" spans="14:21" ht="14.25">
      <c r="N88" s="32"/>
      <c r="O88" s="32"/>
      <c r="P88" s="32"/>
      <c r="Q88" s="32"/>
      <c r="R88" s="32"/>
      <c r="S88" s="32"/>
      <c r="T88" s="32"/>
      <c r="U88" s="32"/>
    </row>
    <row r="89" spans="14:21" ht="14.25">
      <c r="N89" s="32"/>
      <c r="O89" s="32"/>
      <c r="P89" s="32"/>
      <c r="Q89" s="32"/>
      <c r="R89" s="32"/>
      <c r="S89" s="32"/>
      <c r="T89" s="32"/>
      <c r="U89" s="32"/>
    </row>
    <row r="90" spans="14:21" ht="14.25">
      <c r="N90" s="32"/>
      <c r="O90" s="32"/>
      <c r="P90" s="32"/>
      <c r="Q90" s="32"/>
      <c r="R90" s="32"/>
      <c r="S90" s="32"/>
      <c r="T90" s="32"/>
      <c r="U90" s="32"/>
    </row>
    <row r="91" spans="14:21" ht="14.25">
      <c r="N91" s="32"/>
      <c r="O91" s="32"/>
      <c r="P91" s="32"/>
      <c r="Q91" s="32"/>
      <c r="R91" s="32"/>
      <c r="S91" s="32"/>
      <c r="T91" s="32"/>
      <c r="U91" s="32"/>
    </row>
    <row r="92" spans="14:21" ht="14.25">
      <c r="N92" s="32"/>
      <c r="O92" s="32"/>
      <c r="P92" s="32"/>
      <c r="Q92" s="32"/>
      <c r="R92" s="32"/>
      <c r="S92" s="32"/>
      <c r="T92" s="32"/>
      <c r="U92" s="32"/>
    </row>
    <row r="93" spans="14:21" ht="14.25">
      <c r="N93" s="32"/>
      <c r="O93" s="32"/>
      <c r="P93" s="32"/>
      <c r="Q93" s="32"/>
      <c r="R93" s="32"/>
      <c r="S93" s="32"/>
      <c r="T93" s="32"/>
      <c r="U93" s="32"/>
    </row>
    <row r="94" spans="14:21" ht="14.25">
      <c r="N94" s="32"/>
      <c r="O94" s="32"/>
      <c r="P94" s="32"/>
      <c r="Q94" s="32"/>
      <c r="R94" s="32"/>
      <c r="S94" s="32"/>
      <c r="T94" s="32"/>
      <c r="U94" s="32"/>
    </row>
    <row r="103" spans="14:21" ht="14.25">
      <c r="N103" s="32"/>
      <c r="O103" s="32"/>
      <c r="P103" s="32"/>
      <c r="Q103" s="32"/>
      <c r="R103" s="32"/>
      <c r="S103" s="32"/>
      <c r="T103" s="32"/>
      <c r="U103" s="32"/>
    </row>
    <row r="104" spans="14:21" ht="14.25">
      <c r="N104" s="32"/>
      <c r="O104" s="32"/>
      <c r="P104" s="32"/>
      <c r="Q104" s="32"/>
      <c r="R104" s="32"/>
      <c r="S104" s="32"/>
      <c r="T104" s="32"/>
      <c r="U104" s="32"/>
    </row>
  </sheetData>
  <sheetProtection/>
  <mergeCells count="61">
    <mergeCell ref="O4:O5"/>
    <mergeCell ref="P4:Q4"/>
    <mergeCell ref="R4:S4"/>
    <mergeCell ref="T4:U4"/>
    <mergeCell ref="V4:W4"/>
    <mergeCell ref="Y4:Z4"/>
    <mergeCell ref="AA4:AB4"/>
    <mergeCell ref="AC4:AD4"/>
    <mergeCell ref="O68:Q68"/>
    <mergeCell ref="A2:M2"/>
    <mergeCell ref="O2:W2"/>
    <mergeCell ref="A4:A6"/>
    <mergeCell ref="B4:E4"/>
    <mergeCell ref="G4:M4"/>
    <mergeCell ref="J5:M5"/>
    <mergeCell ref="J6:K6"/>
    <mergeCell ref="L6:M6"/>
    <mergeCell ref="A30:K30"/>
    <mergeCell ref="B5:C6"/>
    <mergeCell ref="D5:E6"/>
    <mergeCell ref="F5:G6"/>
    <mergeCell ref="H5:I6"/>
    <mergeCell ref="T46:W46"/>
    <mergeCell ref="D47:E47"/>
    <mergeCell ref="A33:A34"/>
    <mergeCell ref="B33:C34"/>
    <mergeCell ref="D33:E34"/>
    <mergeCell ref="F33:K33"/>
    <mergeCell ref="F34:G34"/>
    <mergeCell ref="H34:I34"/>
    <mergeCell ref="J34:K34"/>
    <mergeCell ref="T47:U47"/>
    <mergeCell ref="V47:W47"/>
    <mergeCell ref="A44:M44"/>
    <mergeCell ref="O44:W44"/>
    <mergeCell ref="A46:A48"/>
    <mergeCell ref="B46:C47"/>
    <mergeCell ref="D46:I46"/>
    <mergeCell ref="J46:M46"/>
    <mergeCell ref="O46:O47"/>
    <mergeCell ref="P46:S46"/>
    <mergeCell ref="F47:G47"/>
    <mergeCell ref="H47:I47"/>
    <mergeCell ref="J47:K47"/>
    <mergeCell ref="L47:M47"/>
    <mergeCell ref="P47:Q47"/>
    <mergeCell ref="R47:S47"/>
    <mergeCell ref="A55:A57"/>
    <mergeCell ref="B55:M55"/>
    <mergeCell ref="B56:C56"/>
    <mergeCell ref="D56:E56"/>
    <mergeCell ref="F56:G56"/>
    <mergeCell ref="H56:I56"/>
    <mergeCell ref="J56:K56"/>
    <mergeCell ref="L56:M56"/>
    <mergeCell ref="A64:A66"/>
    <mergeCell ref="B64:I64"/>
    <mergeCell ref="B65:C65"/>
    <mergeCell ref="D65:E65"/>
    <mergeCell ref="F65:G65"/>
    <mergeCell ref="H65:I65"/>
  </mergeCells>
  <printOptions/>
  <pageMargins left="1.5748031496062993" right="0" top="0.984251968503937" bottom="0.984251968503937" header="0.5118110236220472" footer="0.5118110236220472"/>
  <pageSetup horizontalDpi="600" verticalDpi="6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IF77"/>
  <sheetViews>
    <sheetView showGridLines="0" tabSelected="1" zoomScalePageLayoutView="0" workbookViewId="0" topLeftCell="A1">
      <selection activeCell="A1" sqref="A1"/>
    </sheetView>
  </sheetViews>
  <sheetFormatPr defaultColWidth="10.59765625" defaultRowHeight="15"/>
  <cols>
    <col min="1" max="1" width="2.59765625" style="25" customWidth="1"/>
    <col min="2" max="2" width="23.59765625" style="25" customWidth="1"/>
    <col min="3" max="8" width="15.09765625" style="25" customWidth="1"/>
    <col min="9" max="9" width="10.59765625" style="25" customWidth="1"/>
    <col min="10" max="10" width="2.19921875" style="25" customWidth="1"/>
    <col min="11" max="12" width="10.59765625" style="25" customWidth="1"/>
    <col min="13" max="13" width="14.59765625" style="25" customWidth="1"/>
    <col min="14" max="14" width="17" style="25" customWidth="1"/>
    <col min="15" max="15" width="16.8984375" style="25" customWidth="1"/>
    <col min="16" max="16" width="16.5" style="25" customWidth="1"/>
    <col min="17" max="18" width="14.59765625" style="25" customWidth="1"/>
    <col min="19" max="16384" width="10.59765625" style="25" customWidth="1"/>
  </cols>
  <sheetData>
    <row r="1" spans="1:18" s="24" customFormat="1" ht="21.75" customHeight="1">
      <c r="A1" s="1" t="s">
        <v>71</v>
      </c>
      <c r="R1" s="2" t="s">
        <v>72</v>
      </c>
    </row>
    <row r="2" spans="1:18" ht="19.5" customHeight="1">
      <c r="A2" s="216" t="s">
        <v>73</v>
      </c>
      <c r="B2" s="216"/>
      <c r="C2" s="216"/>
      <c r="D2" s="216"/>
      <c r="E2" s="216"/>
      <c r="F2" s="216"/>
      <c r="G2" s="216"/>
      <c r="H2" s="216"/>
      <c r="I2" s="10"/>
      <c r="J2" s="216" t="s">
        <v>74</v>
      </c>
      <c r="K2" s="216"/>
      <c r="L2" s="216"/>
      <c r="M2" s="216"/>
      <c r="N2" s="216"/>
      <c r="O2" s="216"/>
      <c r="P2" s="216"/>
      <c r="Q2" s="216"/>
      <c r="R2" s="216"/>
    </row>
    <row r="3" spans="1:18" ht="15" customHeight="1">
      <c r="A3" s="295" t="s">
        <v>75</v>
      </c>
      <c r="B3" s="295"/>
      <c r="C3" s="295"/>
      <c r="D3" s="295"/>
      <c r="E3" s="295"/>
      <c r="F3" s="295"/>
      <c r="G3" s="295"/>
      <c r="H3" s="295"/>
      <c r="I3" s="51"/>
      <c r="J3" s="307" t="s">
        <v>76</v>
      </c>
      <c r="K3" s="307"/>
      <c r="L3" s="307"/>
      <c r="M3" s="307"/>
      <c r="N3" s="307"/>
      <c r="O3" s="307"/>
      <c r="P3" s="307"/>
      <c r="Q3" s="307"/>
      <c r="R3" s="307"/>
    </row>
    <row r="4" spans="2:18" ht="15" customHeight="1" thickBot="1">
      <c r="B4" s="26"/>
      <c r="C4" s="26"/>
      <c r="D4" s="26"/>
      <c r="E4" s="26"/>
      <c r="F4" s="26"/>
      <c r="G4" s="26"/>
      <c r="H4" s="27" t="s">
        <v>77</v>
      </c>
      <c r="I4" s="51"/>
      <c r="J4" s="51"/>
      <c r="K4" s="51"/>
      <c r="L4" s="51"/>
      <c r="M4" s="26"/>
      <c r="N4" s="26"/>
      <c r="O4" s="26"/>
      <c r="P4" s="26"/>
      <c r="Q4" s="26"/>
      <c r="R4" s="94" t="s">
        <v>78</v>
      </c>
    </row>
    <row r="5" spans="1:18" ht="15" customHeight="1">
      <c r="A5" s="274" t="s">
        <v>79</v>
      </c>
      <c r="B5" s="274"/>
      <c r="C5" s="292"/>
      <c r="D5" s="174" t="s">
        <v>410</v>
      </c>
      <c r="E5" s="174" t="s">
        <v>433</v>
      </c>
      <c r="F5" s="174" t="s">
        <v>434</v>
      </c>
      <c r="G5" s="95" t="s">
        <v>327</v>
      </c>
      <c r="H5" s="53" t="s">
        <v>80</v>
      </c>
      <c r="I5" s="51"/>
      <c r="J5" s="288" t="s">
        <v>81</v>
      </c>
      <c r="K5" s="288"/>
      <c r="L5" s="223"/>
      <c r="M5" s="291" t="s">
        <v>82</v>
      </c>
      <c r="N5" s="274"/>
      <c r="O5" s="292"/>
      <c r="P5" s="291" t="s">
        <v>83</v>
      </c>
      <c r="Q5" s="274"/>
      <c r="R5" s="274"/>
    </row>
    <row r="6" spans="1:240" s="32" customFormat="1" ht="15" customHeight="1">
      <c r="A6" s="297" t="s">
        <v>84</v>
      </c>
      <c r="B6" s="297"/>
      <c r="C6" s="298"/>
      <c r="D6" s="187">
        <f>SUM(D7:D21)</f>
        <v>704771794</v>
      </c>
      <c r="E6" s="188">
        <f>SUM(E7:E21)</f>
        <v>731922928</v>
      </c>
      <c r="F6" s="188">
        <f>SUM(F7:F21)</f>
        <v>654679243</v>
      </c>
      <c r="G6" s="189">
        <f>100*F6/F$6</f>
        <v>100</v>
      </c>
      <c r="H6" s="190">
        <f>100*(F6-E6)/E6</f>
        <v>-10.553527160444412</v>
      </c>
      <c r="I6" s="51"/>
      <c r="J6" s="308"/>
      <c r="K6" s="308"/>
      <c r="L6" s="266"/>
      <c r="M6" s="175" t="s">
        <v>410</v>
      </c>
      <c r="N6" s="176" t="s">
        <v>433</v>
      </c>
      <c r="O6" s="176" t="s">
        <v>434</v>
      </c>
      <c r="P6" s="176" t="s">
        <v>410</v>
      </c>
      <c r="Q6" s="176" t="s">
        <v>433</v>
      </c>
      <c r="R6" s="177" t="s">
        <v>434</v>
      </c>
      <c r="S6" s="77"/>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row>
    <row r="7" spans="1:18" ht="15" customHeight="1">
      <c r="A7" s="77"/>
      <c r="B7" s="278" t="s">
        <v>85</v>
      </c>
      <c r="C7" s="279"/>
      <c r="D7" s="41">
        <v>141882067</v>
      </c>
      <c r="E7" s="33">
        <v>137654813</v>
      </c>
      <c r="F7" s="33">
        <v>121179580</v>
      </c>
      <c r="G7" s="163">
        <f aca="true" t="shared" si="0" ref="G7:G21">100*F7/F$6</f>
        <v>18.509763566767</v>
      </c>
      <c r="H7" s="98">
        <f aca="true" t="shared" si="1" ref="H7:H21">100*(F7-E7)/E7</f>
        <v>-11.968512136222945</v>
      </c>
      <c r="I7" s="51"/>
      <c r="J7" s="293" t="s">
        <v>86</v>
      </c>
      <c r="K7" s="293"/>
      <c r="L7" s="294"/>
      <c r="M7" s="40">
        <v>14775527</v>
      </c>
      <c r="N7" s="30">
        <v>15303043</v>
      </c>
      <c r="O7" s="30">
        <v>15207484</v>
      </c>
      <c r="P7" s="30">
        <v>14837655</v>
      </c>
      <c r="Q7" s="30">
        <v>15416855</v>
      </c>
      <c r="R7" s="30">
        <v>15572454</v>
      </c>
    </row>
    <row r="8" spans="1:18" ht="15" customHeight="1">
      <c r="A8" s="32"/>
      <c r="B8" s="305" t="s">
        <v>87</v>
      </c>
      <c r="C8" s="306"/>
      <c r="D8" s="41">
        <v>24521153</v>
      </c>
      <c r="E8" s="33">
        <v>23903887</v>
      </c>
      <c r="F8" s="33">
        <v>20942387</v>
      </c>
      <c r="G8" s="163">
        <f t="shared" si="0"/>
        <v>3.1988774997712888</v>
      </c>
      <c r="H8" s="98">
        <f t="shared" si="1"/>
        <v>-12.389198459648005</v>
      </c>
      <c r="I8" s="51"/>
      <c r="J8" s="278" t="s">
        <v>88</v>
      </c>
      <c r="K8" s="278"/>
      <c r="L8" s="279"/>
      <c r="M8" s="41">
        <v>3083497</v>
      </c>
      <c r="N8" s="33">
        <v>3134708</v>
      </c>
      <c r="O8" s="33">
        <v>3109178</v>
      </c>
      <c r="P8" s="33">
        <v>3065171</v>
      </c>
      <c r="Q8" s="33">
        <v>3145490</v>
      </c>
      <c r="R8" s="33">
        <v>3104235</v>
      </c>
    </row>
    <row r="9" spans="1:18" ht="15" customHeight="1">
      <c r="A9" s="77"/>
      <c r="B9" s="278" t="s">
        <v>89</v>
      </c>
      <c r="C9" s="279"/>
      <c r="D9" s="41">
        <v>1725914</v>
      </c>
      <c r="E9" s="33">
        <v>1738699</v>
      </c>
      <c r="F9" s="33">
        <v>1816012</v>
      </c>
      <c r="G9" s="163">
        <f t="shared" si="0"/>
        <v>0.2773895796173883</v>
      </c>
      <c r="H9" s="98">
        <f t="shared" si="1"/>
        <v>4.446600590441474</v>
      </c>
      <c r="I9" s="51"/>
      <c r="J9" s="278" t="s">
        <v>90</v>
      </c>
      <c r="K9" s="278"/>
      <c r="L9" s="279"/>
      <c r="M9" s="41">
        <v>14405</v>
      </c>
      <c r="N9" s="33">
        <v>20363</v>
      </c>
      <c r="O9" s="33">
        <v>12052</v>
      </c>
      <c r="P9" s="33">
        <v>2311</v>
      </c>
      <c r="Q9" s="33">
        <v>11510</v>
      </c>
      <c r="R9" s="33">
        <v>3359</v>
      </c>
    </row>
    <row r="10" spans="1:18" ht="15" customHeight="1">
      <c r="A10" s="77"/>
      <c r="B10" s="278" t="s">
        <v>91</v>
      </c>
      <c r="C10" s="303"/>
      <c r="D10" s="41">
        <v>1076242</v>
      </c>
      <c r="E10" s="33">
        <v>924588</v>
      </c>
      <c r="F10" s="33">
        <v>1004502</v>
      </c>
      <c r="G10" s="163">
        <f t="shared" si="0"/>
        <v>0.15343422152762526</v>
      </c>
      <c r="H10" s="98">
        <f t="shared" si="1"/>
        <v>8.643201079832314</v>
      </c>
      <c r="I10" s="51"/>
      <c r="J10" s="278" t="s">
        <v>92</v>
      </c>
      <c r="K10" s="304"/>
      <c r="L10" s="303"/>
      <c r="M10" s="41">
        <v>1397736</v>
      </c>
      <c r="N10" s="33">
        <v>2236363</v>
      </c>
      <c r="O10" s="33">
        <v>1851582</v>
      </c>
      <c r="P10" s="33">
        <v>1904823</v>
      </c>
      <c r="Q10" s="33">
        <v>2378993</v>
      </c>
      <c r="R10" s="33">
        <v>2129895</v>
      </c>
    </row>
    <row r="11" spans="1:18" ht="15" customHeight="1">
      <c r="A11" s="77"/>
      <c r="B11" s="278" t="s">
        <v>93</v>
      </c>
      <c r="C11" s="279"/>
      <c r="D11" s="41">
        <v>178498501</v>
      </c>
      <c r="E11" s="33">
        <v>168996025</v>
      </c>
      <c r="F11" s="33">
        <v>163261436</v>
      </c>
      <c r="G11" s="163">
        <f t="shared" si="0"/>
        <v>24.93762216316365</v>
      </c>
      <c r="H11" s="98">
        <f t="shared" si="1"/>
        <v>-3.3933277424720494</v>
      </c>
      <c r="I11" s="51"/>
      <c r="J11" s="278" t="s">
        <v>94</v>
      </c>
      <c r="K11" s="304"/>
      <c r="L11" s="303"/>
      <c r="M11" s="41">
        <v>13067809</v>
      </c>
      <c r="N11" s="33">
        <v>11657831</v>
      </c>
      <c r="O11" s="33">
        <v>11598814</v>
      </c>
      <c r="P11" s="33">
        <v>16387037</v>
      </c>
      <c r="Q11" s="33">
        <v>15133312</v>
      </c>
      <c r="R11" s="33">
        <v>15066803</v>
      </c>
    </row>
    <row r="12" spans="1:18" ht="15" customHeight="1">
      <c r="A12" s="77"/>
      <c r="B12" s="278" t="s">
        <v>95</v>
      </c>
      <c r="C12" s="279"/>
      <c r="D12" s="41">
        <v>531914</v>
      </c>
      <c r="E12" s="33">
        <v>533161</v>
      </c>
      <c r="F12" s="33">
        <v>514909</v>
      </c>
      <c r="G12" s="163">
        <f t="shared" si="0"/>
        <v>0.07865057667637096</v>
      </c>
      <c r="H12" s="98">
        <f t="shared" si="1"/>
        <v>-3.4233561719630656</v>
      </c>
      <c r="I12" s="51"/>
      <c r="J12" s="280" t="s">
        <v>313</v>
      </c>
      <c r="K12" s="280"/>
      <c r="L12" s="281"/>
      <c r="M12" s="88">
        <f aca="true" t="shared" si="2" ref="M12:R12">SUM(M7:M11)</f>
        <v>32338974</v>
      </c>
      <c r="N12" s="88">
        <f t="shared" si="2"/>
        <v>32352308</v>
      </c>
      <c r="O12" s="88">
        <f t="shared" si="2"/>
        <v>31779110</v>
      </c>
      <c r="P12" s="88">
        <f t="shared" si="2"/>
        <v>36196997</v>
      </c>
      <c r="Q12" s="88">
        <f t="shared" si="2"/>
        <v>36086160</v>
      </c>
      <c r="R12" s="88">
        <f t="shared" si="2"/>
        <v>35876746</v>
      </c>
    </row>
    <row r="13" spans="1:10" ht="15" customHeight="1">
      <c r="A13" s="77"/>
      <c r="B13" s="278" t="s">
        <v>96</v>
      </c>
      <c r="C13" s="279"/>
      <c r="D13" s="41">
        <v>13865328</v>
      </c>
      <c r="E13" s="33">
        <v>14100299</v>
      </c>
      <c r="F13" s="33">
        <v>13201087</v>
      </c>
      <c r="G13" s="163">
        <f t="shared" si="0"/>
        <v>2.0164205817046197</v>
      </c>
      <c r="H13" s="98">
        <f t="shared" si="1"/>
        <v>-6.377254836936436</v>
      </c>
      <c r="I13" s="51"/>
      <c r="J13" s="25" t="s">
        <v>97</v>
      </c>
    </row>
    <row r="14" spans="1:10" ht="15" customHeight="1">
      <c r="A14" s="77"/>
      <c r="B14" s="278" t="s">
        <v>98</v>
      </c>
      <c r="C14" s="279"/>
      <c r="D14" s="41">
        <v>9725502</v>
      </c>
      <c r="E14" s="33">
        <v>9655064</v>
      </c>
      <c r="F14" s="33">
        <v>9550917</v>
      </c>
      <c r="G14" s="163">
        <f t="shared" si="0"/>
        <v>1.4588696834550474</v>
      </c>
      <c r="H14" s="98">
        <f t="shared" si="1"/>
        <v>-1.078677469149868</v>
      </c>
      <c r="I14" s="51"/>
      <c r="J14" s="25" t="s">
        <v>99</v>
      </c>
    </row>
    <row r="15" spans="1:8" ht="15" customHeight="1">
      <c r="A15" s="77"/>
      <c r="B15" s="278" t="s">
        <v>100</v>
      </c>
      <c r="C15" s="279"/>
      <c r="D15" s="41">
        <v>124016893</v>
      </c>
      <c r="E15" s="33">
        <v>124632423</v>
      </c>
      <c r="F15" s="33">
        <v>103133216</v>
      </c>
      <c r="G15" s="163">
        <f t="shared" si="0"/>
        <v>15.753243607877758</v>
      </c>
      <c r="H15" s="98">
        <f t="shared" si="1"/>
        <v>-17.250091495051812</v>
      </c>
    </row>
    <row r="16" spans="1:8" ht="15" customHeight="1">
      <c r="A16" s="77"/>
      <c r="B16" s="278" t="s">
        <v>101</v>
      </c>
      <c r="C16" s="279"/>
      <c r="D16" s="41">
        <v>1536127</v>
      </c>
      <c r="E16" s="33">
        <v>1275176</v>
      </c>
      <c r="F16" s="33">
        <v>1540857</v>
      </c>
      <c r="G16" s="163">
        <f t="shared" si="0"/>
        <v>0.2353606008553413</v>
      </c>
      <c r="H16" s="98">
        <f t="shared" si="1"/>
        <v>20.834849463917138</v>
      </c>
    </row>
    <row r="17" spans="1:9" ht="15" customHeight="1">
      <c r="A17" s="77"/>
      <c r="B17" s="278" t="s">
        <v>102</v>
      </c>
      <c r="C17" s="279"/>
      <c r="D17" s="41">
        <v>169329</v>
      </c>
      <c r="E17" s="33">
        <v>336967</v>
      </c>
      <c r="F17" s="33">
        <v>245437</v>
      </c>
      <c r="G17" s="163">
        <f>100*F17/F$6</f>
        <v>0.037489656595084686</v>
      </c>
      <c r="H17" s="98">
        <f t="shared" si="1"/>
        <v>-27.16289725700143</v>
      </c>
      <c r="I17" s="51"/>
    </row>
    <row r="18" spans="1:18" ht="15" customHeight="1">
      <c r="A18" s="77"/>
      <c r="B18" s="278" t="s">
        <v>103</v>
      </c>
      <c r="C18" s="279"/>
      <c r="D18" s="41">
        <v>7043468</v>
      </c>
      <c r="E18" s="33">
        <v>16446784</v>
      </c>
      <c r="F18" s="33">
        <v>28120845</v>
      </c>
      <c r="G18" s="163">
        <f>100*F18/F$6</f>
        <v>4.295362240467428</v>
      </c>
      <c r="H18" s="98">
        <f t="shared" si="1"/>
        <v>70.98081302703312</v>
      </c>
      <c r="J18" s="51"/>
      <c r="K18" s="51"/>
      <c r="L18" s="51"/>
      <c r="M18" s="26"/>
      <c r="N18" s="26"/>
      <c r="O18" s="26"/>
      <c r="P18" s="26"/>
      <c r="Q18" s="26"/>
      <c r="R18" s="26"/>
    </row>
    <row r="19" spans="1:9" ht="15" customHeight="1">
      <c r="A19" s="77"/>
      <c r="B19" s="278" t="s">
        <v>104</v>
      </c>
      <c r="C19" s="279"/>
      <c r="D19" s="41">
        <v>9131176</v>
      </c>
      <c r="E19" s="33">
        <v>9768993</v>
      </c>
      <c r="F19" s="33">
        <v>6655255</v>
      </c>
      <c r="G19" s="163">
        <f t="shared" si="0"/>
        <v>1.0165672840799078</v>
      </c>
      <c r="H19" s="98">
        <f t="shared" si="1"/>
        <v>-31.873684421720846</v>
      </c>
      <c r="I19" s="51"/>
    </row>
    <row r="20" spans="1:9" ht="15" customHeight="1">
      <c r="A20" s="77"/>
      <c r="B20" s="278" t="s">
        <v>105</v>
      </c>
      <c r="C20" s="279"/>
      <c r="D20" s="41">
        <v>80651180</v>
      </c>
      <c r="E20" s="33">
        <v>91373974</v>
      </c>
      <c r="F20" s="33">
        <v>48777096</v>
      </c>
      <c r="G20" s="163">
        <f t="shared" si="0"/>
        <v>7.450533451539413</v>
      </c>
      <c r="H20" s="98">
        <f t="shared" si="1"/>
        <v>-46.61817379202529</v>
      </c>
      <c r="I20" s="51"/>
    </row>
    <row r="21" spans="1:17" ht="15" customHeight="1">
      <c r="A21" s="77"/>
      <c r="B21" s="278" t="s">
        <v>106</v>
      </c>
      <c r="C21" s="279"/>
      <c r="D21" s="41">
        <v>110397000</v>
      </c>
      <c r="E21" s="33">
        <v>130582075</v>
      </c>
      <c r="F21" s="33">
        <v>134735707</v>
      </c>
      <c r="G21" s="163">
        <f t="shared" si="0"/>
        <v>20.580415285902077</v>
      </c>
      <c r="H21" s="98">
        <f t="shared" si="1"/>
        <v>3.180859241209025</v>
      </c>
      <c r="I21" s="26"/>
      <c r="J21" s="302" t="s">
        <v>411</v>
      </c>
      <c r="K21" s="302"/>
      <c r="L21" s="302"/>
      <c r="M21" s="302"/>
      <c r="N21" s="302"/>
      <c r="O21" s="302"/>
      <c r="P21" s="302"/>
      <c r="Q21" s="302"/>
    </row>
    <row r="22" spans="1:240" s="32" customFormat="1" ht="15" customHeight="1" thickBot="1">
      <c r="A22" s="77"/>
      <c r="B22" s="96"/>
      <c r="C22" s="99"/>
      <c r="D22" s="69"/>
      <c r="E22" s="36"/>
      <c r="F22" s="36"/>
      <c r="G22" s="36"/>
      <c r="H22" s="98"/>
      <c r="I22" s="26"/>
      <c r="J22" s="25"/>
      <c r="K22" s="25"/>
      <c r="L22" s="25"/>
      <c r="M22" s="25"/>
      <c r="N22" s="25"/>
      <c r="O22" s="25"/>
      <c r="P22" s="25"/>
      <c r="Q22" s="25"/>
      <c r="R22" s="25"/>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row>
    <row r="23" spans="1:17" ht="15" customHeight="1">
      <c r="A23" s="282" t="s">
        <v>107</v>
      </c>
      <c r="B23" s="282"/>
      <c r="C23" s="283"/>
      <c r="D23" s="191">
        <f>SUM(D24:D35)</f>
        <v>694535345</v>
      </c>
      <c r="E23" s="162">
        <f>SUM(E24:E35)</f>
        <v>724801781</v>
      </c>
      <c r="F23" s="162">
        <f>SUM(F24:F35)</f>
        <v>647590008</v>
      </c>
      <c r="G23" s="164">
        <v>100</v>
      </c>
      <c r="H23" s="192">
        <f>100*(F23-E23)/E23</f>
        <v>-10.65281226178444</v>
      </c>
      <c r="I23" s="26"/>
      <c r="J23" s="274" t="s">
        <v>328</v>
      </c>
      <c r="K23" s="274"/>
      <c r="L23" s="292"/>
      <c r="M23" s="95" t="s">
        <v>329</v>
      </c>
      <c r="N23" s="174" t="s">
        <v>412</v>
      </c>
      <c r="O23" s="174" t="s">
        <v>433</v>
      </c>
      <c r="P23" s="174" t="s">
        <v>434</v>
      </c>
      <c r="Q23" s="178" t="s">
        <v>108</v>
      </c>
    </row>
    <row r="24" spans="1:17" ht="15" customHeight="1">
      <c r="A24" s="32"/>
      <c r="B24" s="278" t="s">
        <v>109</v>
      </c>
      <c r="C24" s="279"/>
      <c r="D24" s="41">
        <v>1319211</v>
      </c>
      <c r="E24" s="33">
        <v>1305674</v>
      </c>
      <c r="F24" s="33">
        <v>1461817</v>
      </c>
      <c r="G24" s="163">
        <f aca="true" t="shared" si="3" ref="G24:G34">100*F24/F$6</f>
        <v>0.2232875130272001</v>
      </c>
      <c r="H24" s="98">
        <f>100*(F24-E24)/E24</f>
        <v>11.95880441825448</v>
      </c>
      <c r="I24" s="26"/>
      <c r="J24" s="293" t="s">
        <v>110</v>
      </c>
      <c r="K24" s="293"/>
      <c r="L24" s="294"/>
      <c r="M24" s="100" t="s">
        <v>330</v>
      </c>
      <c r="N24" s="101">
        <v>61875161</v>
      </c>
      <c r="O24" s="102">
        <v>62079383</v>
      </c>
      <c r="P24" s="102">
        <v>62563114.61</v>
      </c>
      <c r="Q24" s="185">
        <f>100*(P24-O24)/O24</f>
        <v>0.7792145904542889</v>
      </c>
    </row>
    <row r="25" spans="1:17" ht="15" customHeight="1">
      <c r="A25" s="77"/>
      <c r="B25" s="278" t="s">
        <v>111</v>
      </c>
      <c r="C25" s="279"/>
      <c r="D25" s="41">
        <v>66216405</v>
      </c>
      <c r="E25" s="33">
        <v>85737295</v>
      </c>
      <c r="F25" s="33">
        <v>82417145</v>
      </c>
      <c r="G25" s="163">
        <v>12.7</v>
      </c>
      <c r="H25" s="98">
        <f aca="true" t="shared" si="4" ref="H25:H41">100*(F25-E25)/E25</f>
        <v>-3.872468801354183</v>
      </c>
      <c r="I25" s="51"/>
      <c r="J25" s="278" t="s">
        <v>112</v>
      </c>
      <c r="K25" s="278"/>
      <c r="L25" s="279"/>
      <c r="M25" s="103" t="s">
        <v>330</v>
      </c>
      <c r="N25" s="104">
        <v>1973623</v>
      </c>
      <c r="O25" s="105">
        <v>2025562</v>
      </c>
      <c r="P25" s="105">
        <v>2126515.03</v>
      </c>
      <c r="Q25" s="98">
        <f aca="true" t="shared" si="5" ref="Q25:Q36">100*(P25-O25)/O25</f>
        <v>4.983951614416137</v>
      </c>
    </row>
    <row r="26" spans="1:17" ht="15" customHeight="1">
      <c r="A26" s="77"/>
      <c r="B26" s="278" t="s">
        <v>113</v>
      </c>
      <c r="C26" s="279"/>
      <c r="D26" s="41">
        <v>49346847</v>
      </c>
      <c r="E26" s="33">
        <v>32727403</v>
      </c>
      <c r="F26" s="33">
        <v>27925937</v>
      </c>
      <c r="G26" s="163">
        <f t="shared" si="3"/>
        <v>4.265590714627255</v>
      </c>
      <c r="H26" s="98">
        <f t="shared" si="4"/>
        <v>-14.671087712031413</v>
      </c>
      <c r="I26" s="26"/>
      <c r="J26" s="278" t="s">
        <v>114</v>
      </c>
      <c r="K26" s="278"/>
      <c r="L26" s="279"/>
      <c r="M26" s="181" t="s">
        <v>360</v>
      </c>
      <c r="N26" s="104">
        <v>1958316</v>
      </c>
      <c r="O26" s="105">
        <v>1961106</v>
      </c>
      <c r="P26" s="105">
        <v>1964048.96</v>
      </c>
      <c r="Q26" s="98">
        <f t="shared" si="5"/>
        <v>0.15006634011623862</v>
      </c>
    </row>
    <row r="27" spans="1:17" ht="15" customHeight="1">
      <c r="A27" s="77"/>
      <c r="B27" s="278" t="s">
        <v>115</v>
      </c>
      <c r="C27" s="279"/>
      <c r="D27" s="41">
        <v>51668420</v>
      </c>
      <c r="E27" s="33">
        <v>57045245</v>
      </c>
      <c r="F27" s="33">
        <v>56525411</v>
      </c>
      <c r="G27" s="163">
        <v>8.7</v>
      </c>
      <c r="H27" s="98">
        <f t="shared" si="4"/>
        <v>-0.9112661362046915</v>
      </c>
      <c r="I27" s="26"/>
      <c r="J27" s="278" t="s">
        <v>116</v>
      </c>
      <c r="K27" s="278"/>
      <c r="L27" s="279"/>
      <c r="M27" s="103" t="s">
        <v>117</v>
      </c>
      <c r="N27" s="104">
        <v>6</v>
      </c>
      <c r="O27" s="105">
        <v>6</v>
      </c>
      <c r="P27" s="105">
        <v>6</v>
      </c>
      <c r="Q27" s="98">
        <f t="shared" si="5"/>
        <v>0</v>
      </c>
    </row>
    <row r="28" spans="1:17" ht="15" customHeight="1">
      <c r="A28" s="77"/>
      <c r="B28" s="278" t="s">
        <v>118</v>
      </c>
      <c r="C28" s="279"/>
      <c r="D28" s="41">
        <v>6673685</v>
      </c>
      <c r="E28" s="33">
        <v>11998189</v>
      </c>
      <c r="F28" s="33">
        <v>8701578</v>
      </c>
      <c r="G28" s="163">
        <f t="shared" si="3"/>
        <v>1.3291360758783062</v>
      </c>
      <c r="H28" s="98">
        <f t="shared" si="4"/>
        <v>-27.475904905315293</v>
      </c>
      <c r="I28" s="26"/>
      <c r="J28" s="278" t="s">
        <v>119</v>
      </c>
      <c r="K28" s="278"/>
      <c r="L28" s="279"/>
      <c r="M28" s="103" t="s">
        <v>120</v>
      </c>
      <c r="N28" s="104">
        <v>1</v>
      </c>
      <c r="O28" s="105">
        <v>1</v>
      </c>
      <c r="P28" s="105">
        <v>1</v>
      </c>
      <c r="Q28" s="98">
        <f t="shared" si="5"/>
        <v>0</v>
      </c>
    </row>
    <row r="29" spans="1:17" ht="15" customHeight="1">
      <c r="A29" s="77"/>
      <c r="B29" s="278" t="s">
        <v>121</v>
      </c>
      <c r="C29" s="279"/>
      <c r="D29" s="41">
        <v>65227028</v>
      </c>
      <c r="E29" s="33">
        <v>69841523</v>
      </c>
      <c r="F29" s="33">
        <v>25510019</v>
      </c>
      <c r="G29" s="163">
        <f t="shared" si="3"/>
        <v>3.896567559268104</v>
      </c>
      <c r="H29" s="98">
        <f t="shared" si="4"/>
        <v>-63.47442337418673</v>
      </c>
      <c r="I29" s="26"/>
      <c r="J29" s="278" t="s">
        <v>122</v>
      </c>
      <c r="K29" s="278"/>
      <c r="L29" s="279"/>
      <c r="M29" s="103" t="s">
        <v>331</v>
      </c>
      <c r="N29" s="104">
        <v>7211100</v>
      </c>
      <c r="O29" s="105">
        <v>7209837</v>
      </c>
      <c r="P29" s="105">
        <v>7207769.71</v>
      </c>
      <c r="Q29" s="98">
        <f t="shared" si="5"/>
        <v>-0.0286731863702333</v>
      </c>
    </row>
    <row r="30" spans="1:17" ht="15" customHeight="1">
      <c r="A30" s="77"/>
      <c r="B30" s="278" t="s">
        <v>123</v>
      </c>
      <c r="C30" s="279"/>
      <c r="D30" s="41">
        <v>78955440</v>
      </c>
      <c r="E30" s="33">
        <v>75421443</v>
      </c>
      <c r="F30" s="33">
        <v>67530894</v>
      </c>
      <c r="G30" s="163">
        <v>10.4</v>
      </c>
      <c r="H30" s="98">
        <f t="shared" si="4"/>
        <v>-10.461943826770856</v>
      </c>
      <c r="I30" s="26"/>
      <c r="J30" s="295" t="s">
        <v>124</v>
      </c>
      <c r="K30" s="295"/>
      <c r="L30" s="301"/>
      <c r="M30" s="103" t="s">
        <v>125</v>
      </c>
      <c r="N30" s="104">
        <v>2</v>
      </c>
      <c r="O30" s="105">
        <v>2</v>
      </c>
      <c r="P30" s="105">
        <v>2</v>
      </c>
      <c r="Q30" s="98">
        <f t="shared" si="5"/>
        <v>0</v>
      </c>
    </row>
    <row r="31" spans="1:17" ht="15" customHeight="1">
      <c r="A31" s="77"/>
      <c r="B31" s="278" t="s">
        <v>126</v>
      </c>
      <c r="C31" s="279"/>
      <c r="D31" s="41">
        <v>142484891</v>
      </c>
      <c r="E31" s="33">
        <v>139521261</v>
      </c>
      <c r="F31" s="33">
        <v>131260848</v>
      </c>
      <c r="G31" s="163">
        <v>20.3</v>
      </c>
      <c r="H31" s="98">
        <f t="shared" si="4"/>
        <v>-5.920540669425286</v>
      </c>
      <c r="I31" s="26"/>
      <c r="J31" s="278" t="s">
        <v>127</v>
      </c>
      <c r="K31" s="278"/>
      <c r="L31" s="279"/>
      <c r="M31" s="103" t="s">
        <v>125</v>
      </c>
      <c r="N31" s="104">
        <v>32</v>
      </c>
      <c r="O31" s="105">
        <v>34</v>
      </c>
      <c r="P31" s="105">
        <v>36</v>
      </c>
      <c r="Q31" s="98">
        <f t="shared" si="5"/>
        <v>5.882352941176471</v>
      </c>
    </row>
    <row r="32" spans="1:17" ht="15" customHeight="1">
      <c r="A32" s="77"/>
      <c r="B32" s="278" t="s">
        <v>128</v>
      </c>
      <c r="C32" s="279"/>
      <c r="D32" s="41">
        <v>28086304</v>
      </c>
      <c r="E32" s="33">
        <v>28919361</v>
      </c>
      <c r="F32" s="33">
        <v>30903333</v>
      </c>
      <c r="G32" s="163">
        <v>4.8</v>
      </c>
      <c r="H32" s="98">
        <f t="shared" si="4"/>
        <v>6.860359051501864</v>
      </c>
      <c r="I32" s="26"/>
      <c r="J32" s="278" t="s">
        <v>129</v>
      </c>
      <c r="K32" s="278"/>
      <c r="L32" s="279"/>
      <c r="M32" s="103" t="s">
        <v>130</v>
      </c>
      <c r="N32" s="104">
        <v>1648206</v>
      </c>
      <c r="O32" s="105">
        <v>1811206</v>
      </c>
      <c r="P32" s="105">
        <v>1805126</v>
      </c>
      <c r="Q32" s="98">
        <f t="shared" si="5"/>
        <v>-0.3356879338959787</v>
      </c>
    </row>
    <row r="33" spans="1:17" ht="15" customHeight="1">
      <c r="A33" s="77"/>
      <c r="B33" s="278" t="s">
        <v>131</v>
      </c>
      <c r="C33" s="279"/>
      <c r="D33" s="41">
        <v>121878094</v>
      </c>
      <c r="E33" s="33">
        <v>122621706</v>
      </c>
      <c r="F33" s="33">
        <v>120109957</v>
      </c>
      <c r="G33" s="163">
        <v>18.5</v>
      </c>
      <c r="H33" s="98">
        <f t="shared" si="4"/>
        <v>-2.048372251483763</v>
      </c>
      <c r="I33" s="26"/>
      <c r="J33" s="278" t="s">
        <v>132</v>
      </c>
      <c r="K33" s="278"/>
      <c r="L33" s="279"/>
      <c r="M33" s="103" t="s">
        <v>130</v>
      </c>
      <c r="N33" s="104">
        <v>27520222</v>
      </c>
      <c r="O33" s="105">
        <v>27790214</v>
      </c>
      <c r="P33" s="105">
        <v>28075760</v>
      </c>
      <c r="Q33" s="98">
        <f t="shared" si="5"/>
        <v>1.027505581641077</v>
      </c>
    </row>
    <row r="34" spans="1:17" ht="15" customHeight="1">
      <c r="A34" s="77"/>
      <c r="B34" s="278" t="s">
        <v>133</v>
      </c>
      <c r="C34" s="279"/>
      <c r="D34" s="41">
        <v>3576695</v>
      </c>
      <c r="E34" s="33">
        <v>3799052</v>
      </c>
      <c r="F34" s="33">
        <v>4673717</v>
      </c>
      <c r="G34" s="163">
        <f t="shared" si="3"/>
        <v>0.7138941779463138</v>
      </c>
      <c r="H34" s="98">
        <f t="shared" si="4"/>
        <v>23.023243693426675</v>
      </c>
      <c r="I34" s="51"/>
      <c r="J34" s="278" t="s">
        <v>134</v>
      </c>
      <c r="K34" s="278"/>
      <c r="L34" s="279"/>
      <c r="M34" s="103" t="s">
        <v>332</v>
      </c>
      <c r="N34" s="104">
        <v>8031</v>
      </c>
      <c r="O34" s="105">
        <v>8170</v>
      </c>
      <c r="P34" s="105">
        <v>8360</v>
      </c>
      <c r="Q34" s="98">
        <f t="shared" si="5"/>
        <v>2.3255813953488373</v>
      </c>
    </row>
    <row r="35" spans="1:17" ht="15" customHeight="1">
      <c r="A35" s="77"/>
      <c r="B35" s="278" t="s">
        <v>135</v>
      </c>
      <c r="C35" s="279"/>
      <c r="D35" s="41">
        <v>79102325</v>
      </c>
      <c r="E35" s="33">
        <v>95863629</v>
      </c>
      <c r="F35" s="33">
        <v>90569352</v>
      </c>
      <c r="G35" s="163">
        <v>14</v>
      </c>
      <c r="H35" s="98">
        <f t="shared" si="4"/>
        <v>-5.522717067178836</v>
      </c>
      <c r="J35" s="278" t="s">
        <v>136</v>
      </c>
      <c r="K35" s="278"/>
      <c r="L35" s="279"/>
      <c r="M35" s="103" t="s">
        <v>130</v>
      </c>
      <c r="N35" s="104">
        <v>53638063</v>
      </c>
      <c r="O35" s="105">
        <v>49428544</v>
      </c>
      <c r="P35" s="105">
        <v>48383855</v>
      </c>
      <c r="Q35" s="98">
        <f t="shared" si="5"/>
        <v>-2.11353383178756</v>
      </c>
    </row>
    <row r="36" spans="1:17" ht="15" customHeight="1">
      <c r="A36" s="77"/>
      <c r="B36" s="77"/>
      <c r="C36" s="99"/>
      <c r="D36" s="41"/>
      <c r="E36" s="33"/>
      <c r="F36" s="33"/>
      <c r="G36" s="36"/>
      <c r="H36" s="98"/>
      <c r="J36" s="299" t="s">
        <v>137</v>
      </c>
      <c r="K36" s="299"/>
      <c r="L36" s="300"/>
      <c r="M36" s="106" t="s">
        <v>130</v>
      </c>
      <c r="N36" s="107">
        <v>160658062</v>
      </c>
      <c r="O36" s="108">
        <v>157981020</v>
      </c>
      <c r="P36" s="108">
        <v>134630920</v>
      </c>
      <c r="Q36" s="193">
        <f t="shared" si="5"/>
        <v>-14.780319813101599</v>
      </c>
    </row>
    <row r="37" spans="1:10" ht="15" customHeight="1">
      <c r="A37" s="278" t="s">
        <v>138</v>
      </c>
      <c r="B37" s="278"/>
      <c r="C37" s="279"/>
      <c r="D37" s="41">
        <f>D6-D23</f>
        <v>10236449</v>
      </c>
      <c r="E37" s="33">
        <v>7121146</v>
      </c>
      <c r="F37" s="33">
        <f>F6-F23</f>
        <v>7089235</v>
      </c>
      <c r="G37" s="109" t="s">
        <v>139</v>
      </c>
      <c r="H37" s="98">
        <f t="shared" si="4"/>
        <v>-0.4481160756990518</v>
      </c>
      <c r="I37" s="51"/>
      <c r="J37" s="25" t="s">
        <v>99</v>
      </c>
    </row>
    <row r="38" spans="1:9" ht="15" customHeight="1">
      <c r="A38" s="110"/>
      <c r="B38" s="110"/>
      <c r="C38" s="111"/>
      <c r="D38" s="69"/>
      <c r="E38" s="36"/>
      <c r="F38" s="36"/>
      <c r="G38" s="36"/>
      <c r="H38" s="98"/>
      <c r="I38" s="51"/>
    </row>
    <row r="39" spans="1:9" ht="15" customHeight="1">
      <c r="A39" s="278" t="s">
        <v>333</v>
      </c>
      <c r="B39" s="278"/>
      <c r="C39" s="279"/>
      <c r="D39" s="41">
        <v>9301538</v>
      </c>
      <c r="E39" s="33">
        <v>6189364</v>
      </c>
      <c r="F39" s="33">
        <v>6172792</v>
      </c>
      <c r="G39" s="109" t="s">
        <v>139</v>
      </c>
      <c r="H39" s="98">
        <f t="shared" si="4"/>
        <v>-0.2677496427742818</v>
      </c>
      <c r="I39" s="26"/>
    </row>
    <row r="40" spans="1:9" ht="15" customHeight="1">
      <c r="A40" s="110"/>
      <c r="B40" s="110"/>
      <c r="C40" s="111"/>
      <c r="D40" s="69"/>
      <c r="E40" s="36"/>
      <c r="F40" s="36"/>
      <c r="G40" s="36"/>
      <c r="H40" s="98"/>
      <c r="I40" s="26"/>
    </row>
    <row r="41" spans="1:18" ht="15" customHeight="1">
      <c r="A41" s="299" t="s">
        <v>140</v>
      </c>
      <c r="B41" s="299"/>
      <c r="C41" s="300"/>
      <c r="D41" s="72">
        <f>D37-D39</f>
        <v>934911</v>
      </c>
      <c r="E41" s="72">
        <f>E37-E39</f>
        <v>931782</v>
      </c>
      <c r="F41" s="72">
        <v>916263</v>
      </c>
      <c r="G41" s="112" t="s">
        <v>139</v>
      </c>
      <c r="H41" s="186">
        <f t="shared" si="4"/>
        <v>-1.6655183293946438</v>
      </c>
      <c r="I41" s="51"/>
      <c r="J41" s="51"/>
      <c r="K41" s="51"/>
      <c r="L41" s="51"/>
      <c r="M41" s="26"/>
      <c r="N41" s="26"/>
      <c r="O41" s="26"/>
      <c r="P41" s="26"/>
      <c r="Q41" s="26"/>
      <c r="R41" s="26"/>
    </row>
    <row r="42" spans="1:9" ht="15" customHeight="1">
      <c r="A42" s="51" t="s">
        <v>99</v>
      </c>
      <c r="B42" s="113"/>
      <c r="C42" s="113"/>
      <c r="D42" s="113"/>
      <c r="E42" s="113"/>
      <c r="F42" s="113"/>
      <c r="G42" s="113"/>
      <c r="H42" s="118"/>
      <c r="I42" s="51"/>
    </row>
    <row r="43" spans="2:18" ht="15" customHeight="1">
      <c r="B43" s="114"/>
      <c r="C43" s="114"/>
      <c r="D43" s="114"/>
      <c r="E43" s="114"/>
      <c r="F43" s="114"/>
      <c r="G43" s="114"/>
      <c r="H43" s="114"/>
      <c r="I43" s="51"/>
      <c r="J43" s="296" t="s">
        <v>141</v>
      </c>
      <c r="K43" s="296"/>
      <c r="L43" s="296"/>
      <c r="M43" s="296"/>
      <c r="N43" s="296"/>
      <c r="O43" s="296"/>
      <c r="P43" s="296"/>
      <c r="Q43" s="296"/>
      <c r="R43" s="296"/>
    </row>
    <row r="44" spans="9:18" ht="15" customHeight="1" thickBot="1">
      <c r="I44" s="51"/>
      <c r="K44" s="115"/>
      <c r="L44" s="115"/>
      <c r="M44" s="115"/>
      <c r="N44" s="115"/>
      <c r="O44" s="115"/>
      <c r="P44" s="115"/>
      <c r="Q44" s="115"/>
      <c r="R44" s="116" t="s">
        <v>77</v>
      </c>
    </row>
    <row r="45" spans="9:18" ht="15" customHeight="1">
      <c r="I45" s="51"/>
      <c r="J45" s="274" t="s">
        <v>334</v>
      </c>
      <c r="K45" s="274"/>
      <c r="L45" s="274"/>
      <c r="M45" s="292"/>
      <c r="N45" s="174" t="s">
        <v>410</v>
      </c>
      <c r="O45" s="174" t="s">
        <v>433</v>
      </c>
      <c r="P45" s="174" t="s">
        <v>434</v>
      </c>
      <c r="Q45" s="55" t="s">
        <v>335</v>
      </c>
      <c r="R45" s="53" t="s">
        <v>80</v>
      </c>
    </row>
    <row r="46" spans="9:18" ht="15" customHeight="1">
      <c r="I46" s="51"/>
      <c r="J46" s="297" t="s">
        <v>142</v>
      </c>
      <c r="K46" s="297"/>
      <c r="L46" s="297"/>
      <c r="M46" s="298"/>
      <c r="N46" s="57"/>
      <c r="O46" s="44"/>
      <c r="P46" s="44"/>
      <c r="Q46" s="44"/>
      <c r="R46" s="44"/>
    </row>
    <row r="47" spans="9:18" ht="15" customHeight="1">
      <c r="I47" s="51"/>
      <c r="J47" s="32"/>
      <c r="K47" s="278" t="s">
        <v>143</v>
      </c>
      <c r="L47" s="278"/>
      <c r="M47" s="279"/>
      <c r="N47" s="33">
        <f>SUM(N48:N52)</f>
        <v>856200652</v>
      </c>
      <c r="O47" s="33">
        <f>SUM(O48:O52)</f>
        <v>905684926</v>
      </c>
      <c r="P47" s="33">
        <f>SUM(P48:P52)</f>
        <v>944541673</v>
      </c>
      <c r="Q47" s="163">
        <f>100*P47/P$72</f>
        <v>84.78547521084054</v>
      </c>
      <c r="R47" s="194">
        <f>100*(P47-O47)/O47</f>
        <v>4.290316188833201</v>
      </c>
    </row>
    <row r="48" spans="9:18" ht="15" customHeight="1">
      <c r="I48" s="51"/>
      <c r="J48" s="77"/>
      <c r="K48" s="96"/>
      <c r="L48" s="278" t="s">
        <v>144</v>
      </c>
      <c r="M48" s="279"/>
      <c r="N48" s="41">
        <v>543060086</v>
      </c>
      <c r="O48" s="33">
        <v>573586533</v>
      </c>
      <c r="P48" s="33">
        <v>600504634</v>
      </c>
      <c r="Q48" s="163">
        <f aca="true" t="shared" si="6" ref="Q48:Q72">100*P48/P$72</f>
        <v>53.903466851061715</v>
      </c>
      <c r="R48" s="194">
        <f aca="true" t="shared" si="7" ref="R48:R71">100*(P48-O48)/O48</f>
        <v>4.692945083492747</v>
      </c>
    </row>
    <row r="49" spans="9:18" ht="15" customHeight="1">
      <c r="I49" s="51"/>
      <c r="J49" s="77"/>
      <c r="K49" s="96"/>
      <c r="L49" s="278" t="s">
        <v>145</v>
      </c>
      <c r="M49" s="279"/>
      <c r="N49" s="41">
        <v>142921527</v>
      </c>
      <c r="O49" s="33">
        <v>148079265</v>
      </c>
      <c r="P49" s="33">
        <v>149219848</v>
      </c>
      <c r="Q49" s="163">
        <f t="shared" si="6"/>
        <v>13.394513005853787</v>
      </c>
      <c r="R49" s="194">
        <f t="shared" si="7"/>
        <v>0.7702516621756598</v>
      </c>
    </row>
    <row r="50" spans="9:18" ht="15" customHeight="1">
      <c r="I50" s="51"/>
      <c r="J50" s="77"/>
      <c r="K50" s="96"/>
      <c r="L50" s="278" t="s">
        <v>146</v>
      </c>
      <c r="M50" s="279"/>
      <c r="N50" s="41">
        <v>43804335</v>
      </c>
      <c r="O50" s="33">
        <v>45106826</v>
      </c>
      <c r="P50" s="33">
        <v>44275412</v>
      </c>
      <c r="Q50" s="163">
        <f t="shared" si="6"/>
        <v>3.974321042556851</v>
      </c>
      <c r="R50" s="194">
        <f t="shared" si="7"/>
        <v>-1.843211047480929</v>
      </c>
    </row>
    <row r="51" spans="9:18" ht="15" customHeight="1">
      <c r="I51" s="51"/>
      <c r="J51" s="77"/>
      <c r="K51" s="96"/>
      <c r="L51" s="278" t="s">
        <v>147</v>
      </c>
      <c r="M51" s="279"/>
      <c r="N51" s="41">
        <v>12311428</v>
      </c>
      <c r="O51" s="33">
        <v>12191394</v>
      </c>
      <c r="P51" s="33">
        <v>12416088</v>
      </c>
      <c r="Q51" s="163">
        <f t="shared" si="6"/>
        <v>1.1145129446709068</v>
      </c>
      <c r="R51" s="194">
        <f t="shared" si="7"/>
        <v>1.8430542069266238</v>
      </c>
    </row>
    <row r="52" spans="9:18" ht="15" customHeight="1">
      <c r="I52" s="51"/>
      <c r="J52" s="77"/>
      <c r="K52" s="96"/>
      <c r="L52" s="278" t="s">
        <v>148</v>
      </c>
      <c r="M52" s="279"/>
      <c r="N52" s="41">
        <v>114103276</v>
      </c>
      <c r="O52" s="33">
        <v>126720908</v>
      </c>
      <c r="P52" s="33">
        <v>138125691</v>
      </c>
      <c r="Q52" s="163">
        <f t="shared" si="6"/>
        <v>12.398661366697286</v>
      </c>
      <c r="R52" s="194">
        <f t="shared" si="7"/>
        <v>8.999922096517805</v>
      </c>
    </row>
    <row r="53" spans="9:18" ht="15" customHeight="1">
      <c r="I53" s="51"/>
      <c r="J53" s="77"/>
      <c r="K53" s="278" t="s">
        <v>149</v>
      </c>
      <c r="L53" s="278"/>
      <c r="M53" s="279"/>
      <c r="N53" s="33">
        <f>SUM(N54:N56)</f>
        <v>11012182</v>
      </c>
      <c r="O53" s="33">
        <f>SUM(O54:O56)</f>
        <v>10543087</v>
      </c>
      <c r="P53" s="33">
        <f>SUM(P54:P56)</f>
        <v>10203123</v>
      </c>
      <c r="Q53" s="163">
        <f t="shared" si="6"/>
        <v>0.9158692061114143</v>
      </c>
      <c r="R53" s="194">
        <f t="shared" si="7"/>
        <v>-3.2245204843704696</v>
      </c>
    </row>
    <row r="54" spans="9:18" ht="15" customHeight="1">
      <c r="I54" s="51"/>
      <c r="J54" s="77"/>
      <c r="K54" s="96"/>
      <c r="L54" s="278" t="s">
        <v>144</v>
      </c>
      <c r="M54" s="279"/>
      <c r="N54" s="41">
        <v>10095569</v>
      </c>
      <c r="O54" s="33">
        <v>9733721</v>
      </c>
      <c r="P54" s="33">
        <v>9442329</v>
      </c>
      <c r="Q54" s="163">
        <f t="shared" si="6"/>
        <v>0.8475775863010555</v>
      </c>
      <c r="R54" s="194">
        <f t="shared" si="7"/>
        <v>-2.993634191898453</v>
      </c>
    </row>
    <row r="55" spans="9:18" ht="15" customHeight="1">
      <c r="I55" s="51"/>
      <c r="J55" s="77"/>
      <c r="K55" s="96"/>
      <c r="L55" s="278" t="s">
        <v>145</v>
      </c>
      <c r="M55" s="279"/>
      <c r="N55" s="41">
        <v>852982</v>
      </c>
      <c r="O55" s="33">
        <v>756847</v>
      </c>
      <c r="P55" s="33">
        <v>717972</v>
      </c>
      <c r="Q55" s="163">
        <f t="shared" si="6"/>
        <v>0.06444776228319744</v>
      </c>
      <c r="R55" s="194">
        <f t="shared" si="7"/>
        <v>-5.13644105083326</v>
      </c>
    </row>
    <row r="56" spans="1:18" ht="15" customHeight="1">
      <c r="A56" s="216" t="s">
        <v>74</v>
      </c>
      <c r="B56" s="216"/>
      <c r="C56" s="216"/>
      <c r="D56" s="216"/>
      <c r="E56" s="216"/>
      <c r="F56" s="216"/>
      <c r="G56" s="216"/>
      <c r="H56" s="216"/>
      <c r="I56" s="51"/>
      <c r="J56" s="77"/>
      <c r="K56" s="96"/>
      <c r="L56" s="278" t="s">
        <v>148</v>
      </c>
      <c r="M56" s="279"/>
      <c r="N56" s="41">
        <v>63631</v>
      </c>
      <c r="O56" s="33">
        <v>52519</v>
      </c>
      <c r="P56" s="33">
        <v>42822</v>
      </c>
      <c r="Q56" s="163">
        <f t="shared" si="6"/>
        <v>0.003843857527161339</v>
      </c>
      <c r="R56" s="194">
        <f t="shared" si="7"/>
        <v>-18.46379405548468</v>
      </c>
    </row>
    <row r="57" spans="1:18" ht="15" customHeight="1">
      <c r="A57" s="295" t="s">
        <v>336</v>
      </c>
      <c r="B57" s="295"/>
      <c r="C57" s="295"/>
      <c r="D57" s="295"/>
      <c r="E57" s="295"/>
      <c r="F57" s="295"/>
      <c r="G57" s="295"/>
      <c r="H57" s="295"/>
      <c r="I57" s="51"/>
      <c r="J57" s="77"/>
      <c r="K57" s="278" t="s">
        <v>150</v>
      </c>
      <c r="L57" s="278"/>
      <c r="M57" s="279"/>
      <c r="N57" s="41">
        <v>28283687</v>
      </c>
      <c r="O57" s="33">
        <v>38303727</v>
      </c>
      <c r="P57" s="33">
        <v>59299478</v>
      </c>
      <c r="Q57" s="163">
        <f t="shared" si="6"/>
        <v>5.322935520691192</v>
      </c>
      <c r="R57" s="194">
        <f t="shared" si="7"/>
        <v>54.81385923620435</v>
      </c>
    </row>
    <row r="58" spans="2:18" ht="15" customHeight="1" thickBot="1">
      <c r="B58" s="26"/>
      <c r="C58" s="26"/>
      <c r="D58" s="26"/>
      <c r="E58" s="26"/>
      <c r="F58" s="26"/>
      <c r="G58" s="26"/>
      <c r="H58" s="27" t="s">
        <v>337</v>
      </c>
      <c r="I58" s="51"/>
      <c r="J58" s="286" t="s">
        <v>151</v>
      </c>
      <c r="K58" s="286"/>
      <c r="L58" s="286"/>
      <c r="M58" s="287"/>
      <c r="N58" s="162">
        <f>SUM(N47,N53,N57)</f>
        <v>895496521</v>
      </c>
      <c r="O58" s="162">
        <f>SUM(O47,O53,O57)</f>
        <v>954531740</v>
      </c>
      <c r="P58" s="162">
        <f>SUM(P47,P53,P57)</f>
        <v>1014044274</v>
      </c>
      <c r="Q58" s="164">
        <f t="shared" si="6"/>
        <v>91.02427993764316</v>
      </c>
      <c r="R58" s="195">
        <f t="shared" si="7"/>
        <v>6.234735997359292</v>
      </c>
    </row>
    <row r="59" spans="1:240" s="32" customFormat="1" ht="15" customHeight="1">
      <c r="A59" s="288" t="s">
        <v>338</v>
      </c>
      <c r="B59" s="289"/>
      <c r="C59" s="291" t="s">
        <v>152</v>
      </c>
      <c r="D59" s="274"/>
      <c r="E59" s="292"/>
      <c r="F59" s="291" t="s">
        <v>153</v>
      </c>
      <c r="G59" s="274"/>
      <c r="H59" s="274"/>
      <c r="I59" s="51"/>
      <c r="J59" s="282" t="s">
        <v>154</v>
      </c>
      <c r="K59" s="282"/>
      <c r="L59" s="282"/>
      <c r="M59" s="283"/>
      <c r="N59" s="69"/>
      <c r="O59" s="36"/>
      <c r="P59" s="36"/>
      <c r="Q59" s="36"/>
      <c r="R59" s="36"/>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row>
    <row r="60" spans="1:25" ht="15" customHeight="1">
      <c r="A60" s="290"/>
      <c r="B60" s="224"/>
      <c r="C60" s="175" t="s">
        <v>410</v>
      </c>
      <c r="D60" s="176" t="s">
        <v>433</v>
      </c>
      <c r="E60" s="176" t="s">
        <v>434</v>
      </c>
      <c r="F60" s="176" t="s">
        <v>410</v>
      </c>
      <c r="G60" s="176" t="s">
        <v>433</v>
      </c>
      <c r="H60" s="177" t="s">
        <v>434</v>
      </c>
      <c r="I60" s="51"/>
      <c r="J60" s="32"/>
      <c r="K60" s="278" t="s">
        <v>155</v>
      </c>
      <c r="L60" s="278"/>
      <c r="M60" s="279"/>
      <c r="N60" s="104" t="s">
        <v>156</v>
      </c>
      <c r="O60" s="105">
        <v>486000</v>
      </c>
      <c r="P60" s="105">
        <v>486000</v>
      </c>
      <c r="Q60" s="163">
        <f t="shared" si="6"/>
        <v>0.04362511695391179</v>
      </c>
      <c r="R60" s="98" t="s">
        <v>339</v>
      </c>
      <c r="S60" s="77"/>
      <c r="T60" s="77"/>
      <c r="U60" s="77"/>
      <c r="V60" s="77"/>
      <c r="W60" s="77"/>
      <c r="X60" s="77"/>
      <c r="Y60" s="77"/>
    </row>
    <row r="61" spans="1:18" ht="15" customHeight="1">
      <c r="A61" s="293" t="s">
        <v>157</v>
      </c>
      <c r="B61" s="294"/>
      <c r="C61" s="40">
        <v>8792241</v>
      </c>
      <c r="D61" s="30">
        <v>8572460</v>
      </c>
      <c r="E61" s="30">
        <v>8288570</v>
      </c>
      <c r="F61" s="30">
        <v>8329187</v>
      </c>
      <c r="G61" s="30">
        <v>8071152</v>
      </c>
      <c r="H61" s="30">
        <v>7724743</v>
      </c>
      <c r="I61" s="51"/>
      <c r="J61" s="32"/>
      <c r="K61" s="278" t="s">
        <v>158</v>
      </c>
      <c r="L61" s="278"/>
      <c r="M61" s="279"/>
      <c r="N61" s="104">
        <v>396932</v>
      </c>
      <c r="O61" s="105">
        <v>396932</v>
      </c>
      <c r="P61" s="105">
        <v>411332</v>
      </c>
      <c r="Q61" s="163">
        <f t="shared" si="6"/>
        <v>0.03692264733927252</v>
      </c>
      <c r="R61" s="194">
        <f t="shared" si="7"/>
        <v>3.6278254209789083</v>
      </c>
    </row>
    <row r="62" spans="1:18" ht="15" customHeight="1">
      <c r="A62" s="278" t="s">
        <v>155</v>
      </c>
      <c r="B62" s="279"/>
      <c r="C62" s="41">
        <v>6005</v>
      </c>
      <c r="D62" s="33">
        <v>488719</v>
      </c>
      <c r="E62" s="33">
        <v>7140</v>
      </c>
      <c r="F62" s="33">
        <v>6005</v>
      </c>
      <c r="G62" s="33">
        <v>488719</v>
      </c>
      <c r="H62" s="33">
        <v>7140</v>
      </c>
      <c r="I62" s="51"/>
      <c r="J62" s="32"/>
      <c r="K62" s="278" t="s">
        <v>159</v>
      </c>
      <c r="L62" s="278"/>
      <c r="M62" s="279"/>
      <c r="N62" s="104">
        <v>18778645</v>
      </c>
      <c r="O62" s="105">
        <v>15203284</v>
      </c>
      <c r="P62" s="105">
        <v>14711315</v>
      </c>
      <c r="Q62" s="163">
        <f t="shared" si="6"/>
        <v>1.3205408177383473</v>
      </c>
      <c r="R62" s="194">
        <f t="shared" si="7"/>
        <v>-3.23593902475281</v>
      </c>
    </row>
    <row r="63" spans="1:18" ht="15" customHeight="1">
      <c r="A63" s="278" t="s">
        <v>158</v>
      </c>
      <c r="B63" s="279"/>
      <c r="C63" s="41">
        <v>138317</v>
      </c>
      <c r="D63" s="33">
        <v>129759</v>
      </c>
      <c r="E63" s="33">
        <v>138264</v>
      </c>
      <c r="F63" s="33">
        <v>93344</v>
      </c>
      <c r="G63" s="33">
        <v>102900</v>
      </c>
      <c r="H63" s="33">
        <v>86954</v>
      </c>
      <c r="I63" s="51"/>
      <c r="J63" s="32"/>
      <c r="K63" s="278" t="s">
        <v>160</v>
      </c>
      <c r="L63" s="278"/>
      <c r="M63" s="279"/>
      <c r="N63" s="104">
        <v>58200</v>
      </c>
      <c r="O63" s="105">
        <v>58200</v>
      </c>
      <c r="P63" s="105">
        <v>58200</v>
      </c>
      <c r="Q63" s="163">
        <f t="shared" si="6"/>
        <v>0.005224242400653634</v>
      </c>
      <c r="R63" s="194">
        <f t="shared" si="7"/>
        <v>0</v>
      </c>
    </row>
    <row r="64" spans="1:18" ht="15" customHeight="1">
      <c r="A64" s="278" t="s">
        <v>160</v>
      </c>
      <c r="B64" s="279"/>
      <c r="C64" s="41">
        <v>233630</v>
      </c>
      <c r="D64" s="33">
        <v>184086</v>
      </c>
      <c r="E64" s="33">
        <v>149002</v>
      </c>
      <c r="F64" s="33">
        <v>203546</v>
      </c>
      <c r="G64" s="33">
        <v>154029</v>
      </c>
      <c r="H64" s="33">
        <v>124289</v>
      </c>
      <c r="I64" s="51"/>
      <c r="J64" s="32"/>
      <c r="K64" s="278" t="s">
        <v>161</v>
      </c>
      <c r="L64" s="278"/>
      <c r="M64" s="279"/>
      <c r="N64" s="104">
        <v>2208585</v>
      </c>
      <c r="O64" s="105">
        <v>3265230</v>
      </c>
      <c r="P64" s="105">
        <v>4415849</v>
      </c>
      <c r="Q64" s="163">
        <f t="shared" si="6"/>
        <v>0.3963825701148445</v>
      </c>
      <c r="R64" s="194">
        <f t="shared" si="7"/>
        <v>35.2385283731927</v>
      </c>
    </row>
    <row r="65" spans="1:18" ht="15" customHeight="1">
      <c r="A65" s="278" t="s">
        <v>162</v>
      </c>
      <c r="B65" s="279"/>
      <c r="C65" s="41">
        <v>285802</v>
      </c>
      <c r="D65" s="33">
        <v>325052</v>
      </c>
      <c r="E65" s="33">
        <v>259315</v>
      </c>
      <c r="F65" s="33">
        <v>56152</v>
      </c>
      <c r="G65" s="33">
        <v>155160</v>
      </c>
      <c r="H65" s="33">
        <v>40028</v>
      </c>
      <c r="I65" s="51"/>
      <c r="J65" s="32"/>
      <c r="K65" s="278" t="s">
        <v>163</v>
      </c>
      <c r="L65" s="278"/>
      <c r="M65" s="279"/>
      <c r="N65" s="104">
        <v>11542999</v>
      </c>
      <c r="O65" s="105">
        <v>11980609</v>
      </c>
      <c r="P65" s="105">
        <v>12318824</v>
      </c>
      <c r="Q65" s="163">
        <f t="shared" si="6"/>
        <v>1.105782176408756</v>
      </c>
      <c r="R65" s="194">
        <f t="shared" si="7"/>
        <v>2.823020098560933</v>
      </c>
    </row>
    <row r="66" spans="1:18" ht="15" customHeight="1">
      <c r="A66" s="278" t="s">
        <v>164</v>
      </c>
      <c r="B66" s="279"/>
      <c r="C66" s="41">
        <v>94964</v>
      </c>
      <c r="D66" s="33">
        <v>94182</v>
      </c>
      <c r="E66" s="33">
        <v>129306</v>
      </c>
      <c r="F66" s="33">
        <v>68776</v>
      </c>
      <c r="G66" s="33">
        <v>27425</v>
      </c>
      <c r="H66" s="33">
        <v>30832</v>
      </c>
      <c r="I66" s="51"/>
      <c r="J66" s="286" t="s">
        <v>151</v>
      </c>
      <c r="K66" s="286"/>
      <c r="L66" s="286"/>
      <c r="M66" s="287"/>
      <c r="N66" s="162">
        <f>SUM(N60:N65)</f>
        <v>32985361</v>
      </c>
      <c r="O66" s="162">
        <f>SUM(O60:O65)</f>
        <v>31390255</v>
      </c>
      <c r="P66" s="162">
        <f>SUM(P60:P65)</f>
        <v>32401520</v>
      </c>
      <c r="Q66" s="164">
        <f t="shared" si="6"/>
        <v>2.9084775709557857</v>
      </c>
      <c r="R66" s="195">
        <f t="shared" si="7"/>
        <v>3.2215889931445285</v>
      </c>
    </row>
    <row r="67" spans="1:18" ht="15" customHeight="1">
      <c r="A67" s="278" t="s">
        <v>165</v>
      </c>
      <c r="B67" s="279"/>
      <c r="C67" s="41">
        <v>20132766</v>
      </c>
      <c r="D67" s="33">
        <v>18409827</v>
      </c>
      <c r="E67" s="33">
        <v>16516496</v>
      </c>
      <c r="F67" s="33">
        <v>20132766</v>
      </c>
      <c r="G67" s="33">
        <v>18409827</v>
      </c>
      <c r="H67" s="33">
        <v>16516496</v>
      </c>
      <c r="I67" s="51"/>
      <c r="J67" s="282" t="s">
        <v>166</v>
      </c>
      <c r="K67" s="282"/>
      <c r="L67" s="282"/>
      <c r="M67" s="283"/>
      <c r="N67" s="69"/>
      <c r="O67" s="36"/>
      <c r="P67" s="36"/>
      <c r="Q67" s="36"/>
      <c r="R67" s="36"/>
    </row>
    <row r="68" spans="1:18" ht="15" customHeight="1">
      <c r="A68" s="278" t="s">
        <v>167</v>
      </c>
      <c r="B68" s="279"/>
      <c r="C68" s="41">
        <v>6751638</v>
      </c>
      <c r="D68" s="33">
        <v>8417417</v>
      </c>
      <c r="E68" s="33">
        <v>5029796</v>
      </c>
      <c r="F68" s="33">
        <v>3754413</v>
      </c>
      <c r="G68" s="33">
        <v>5043183</v>
      </c>
      <c r="H68" s="33">
        <v>1240519</v>
      </c>
      <c r="J68" s="32"/>
      <c r="K68" s="278" t="s">
        <v>168</v>
      </c>
      <c r="L68" s="278"/>
      <c r="M68" s="279"/>
      <c r="N68" s="104">
        <v>12379503</v>
      </c>
      <c r="O68" s="105">
        <v>12032735</v>
      </c>
      <c r="P68" s="105">
        <v>11488299</v>
      </c>
      <c r="Q68" s="163">
        <f t="shared" si="6"/>
        <v>1.0312312499516623</v>
      </c>
      <c r="R68" s="194">
        <f t="shared" si="7"/>
        <v>-4.524623869801837</v>
      </c>
    </row>
    <row r="69" spans="1:18" ht="15" customHeight="1">
      <c r="A69" s="278" t="s">
        <v>161</v>
      </c>
      <c r="B69" s="279"/>
      <c r="C69" s="41">
        <v>2793316</v>
      </c>
      <c r="D69" s="33">
        <v>3658014</v>
      </c>
      <c r="E69" s="33">
        <v>4018185</v>
      </c>
      <c r="F69" s="33">
        <v>2735156</v>
      </c>
      <c r="G69" s="33">
        <v>3657098</v>
      </c>
      <c r="H69" s="33">
        <v>4017687</v>
      </c>
      <c r="J69" s="32"/>
      <c r="K69" s="278" t="s">
        <v>169</v>
      </c>
      <c r="L69" s="278"/>
      <c r="M69" s="279"/>
      <c r="N69" s="104">
        <v>1815079</v>
      </c>
      <c r="O69" s="105">
        <v>2185729</v>
      </c>
      <c r="P69" s="105">
        <v>2551405</v>
      </c>
      <c r="Q69" s="163">
        <f t="shared" si="6"/>
        <v>0.2290233364645994</v>
      </c>
      <c r="R69" s="194">
        <f t="shared" si="7"/>
        <v>16.730161881916743</v>
      </c>
    </row>
    <row r="70" spans="1:18" ht="15" customHeight="1">
      <c r="A70" s="278" t="s">
        <v>163</v>
      </c>
      <c r="B70" s="279"/>
      <c r="C70" s="41">
        <v>5407665</v>
      </c>
      <c r="D70" s="33">
        <v>6083238</v>
      </c>
      <c r="E70" s="33">
        <v>6496462</v>
      </c>
      <c r="F70" s="33">
        <v>5406432</v>
      </c>
      <c r="G70" s="33">
        <v>6082433</v>
      </c>
      <c r="H70" s="33">
        <v>6496458</v>
      </c>
      <c r="J70" s="32"/>
      <c r="K70" s="278" t="s">
        <v>170</v>
      </c>
      <c r="L70" s="278"/>
      <c r="M70" s="279"/>
      <c r="N70" s="104">
        <v>60728448</v>
      </c>
      <c r="O70" s="105">
        <v>57199887</v>
      </c>
      <c r="P70" s="105">
        <v>53551630</v>
      </c>
      <c r="Q70" s="163">
        <f t="shared" si="6"/>
        <v>4.806987904984797</v>
      </c>
      <c r="R70" s="194">
        <f t="shared" si="7"/>
        <v>-6.378084278383278</v>
      </c>
    </row>
    <row r="71" spans="1:18" ht="15" customHeight="1">
      <c r="A71" s="278" t="s">
        <v>171</v>
      </c>
      <c r="B71" s="279"/>
      <c r="C71" s="41">
        <v>394907</v>
      </c>
      <c r="D71" s="33">
        <v>398641</v>
      </c>
      <c r="E71" s="33">
        <v>420938</v>
      </c>
      <c r="F71" s="33">
        <v>389635</v>
      </c>
      <c r="G71" s="33">
        <v>391231</v>
      </c>
      <c r="H71" s="33">
        <v>404220</v>
      </c>
      <c r="J71" s="280" t="s">
        <v>151</v>
      </c>
      <c r="K71" s="280"/>
      <c r="L71" s="280"/>
      <c r="M71" s="281"/>
      <c r="N71" s="88">
        <f>SUM(N68:N70)</f>
        <v>74923030</v>
      </c>
      <c r="O71" s="88">
        <f>SUM(O68:O70)</f>
        <v>71418351</v>
      </c>
      <c r="P71" s="88">
        <f>SUM(P68:P70)</f>
        <v>67591334</v>
      </c>
      <c r="Q71" s="196">
        <f t="shared" si="6"/>
        <v>6.067242491401059</v>
      </c>
      <c r="R71" s="197">
        <f t="shared" si="7"/>
        <v>-5.358590539285904</v>
      </c>
    </row>
    <row r="72" spans="1:18" ht="15" customHeight="1">
      <c r="A72" s="280" t="s">
        <v>172</v>
      </c>
      <c r="B72" s="281"/>
      <c r="C72" s="88">
        <f aca="true" t="shared" si="8" ref="C72:H72">SUM(C61:C71)</f>
        <v>45031251</v>
      </c>
      <c r="D72" s="88">
        <f t="shared" si="8"/>
        <v>46761395</v>
      </c>
      <c r="E72" s="88">
        <f t="shared" si="8"/>
        <v>41453474</v>
      </c>
      <c r="F72" s="88">
        <f t="shared" si="8"/>
        <v>41175412</v>
      </c>
      <c r="G72" s="88">
        <f t="shared" si="8"/>
        <v>42583157</v>
      </c>
      <c r="H72" s="88">
        <f t="shared" si="8"/>
        <v>36689366</v>
      </c>
      <c r="J72" s="284" t="s">
        <v>173</v>
      </c>
      <c r="K72" s="284"/>
      <c r="L72" s="284"/>
      <c r="M72" s="285"/>
      <c r="N72" s="198">
        <f>SUM(N58,N66,N71)</f>
        <v>1003404912</v>
      </c>
      <c r="O72" s="198">
        <f>SUM(O58,O66,O71)</f>
        <v>1057340346</v>
      </c>
      <c r="P72" s="198">
        <f>SUM(P58,P66,P71)</f>
        <v>1114037128</v>
      </c>
      <c r="Q72" s="199">
        <f t="shared" si="6"/>
        <v>100</v>
      </c>
      <c r="R72" s="200">
        <f>100*(P72-O72)/O72</f>
        <v>5.362207373859164</v>
      </c>
    </row>
    <row r="73" spans="1:10" ht="15" customHeight="1">
      <c r="A73" s="51" t="s">
        <v>99</v>
      </c>
      <c r="B73" s="51"/>
      <c r="C73" s="51"/>
      <c r="D73" s="51"/>
      <c r="E73" s="51"/>
      <c r="F73" s="51"/>
      <c r="G73" s="51"/>
      <c r="H73" s="51"/>
      <c r="J73" s="25" t="s">
        <v>99</v>
      </c>
    </row>
    <row r="74" ht="15" customHeight="1"/>
    <row r="75" ht="15" customHeight="1"/>
    <row r="77" ht="14.25">
      <c r="P77" s="12"/>
    </row>
  </sheetData>
  <sheetProtection/>
  <mergeCells count="107">
    <mergeCell ref="A2:H2"/>
    <mergeCell ref="J2:R2"/>
    <mergeCell ref="A3:H3"/>
    <mergeCell ref="J3:R3"/>
    <mergeCell ref="A5:C5"/>
    <mergeCell ref="J5:L6"/>
    <mergeCell ref="B7:C7"/>
    <mergeCell ref="J7:L7"/>
    <mergeCell ref="B8:C8"/>
    <mergeCell ref="J8:L8"/>
    <mergeCell ref="M5:O5"/>
    <mergeCell ref="P5:R5"/>
    <mergeCell ref="A6:C6"/>
    <mergeCell ref="B19:C19"/>
    <mergeCell ref="B20:C20"/>
    <mergeCell ref="B9:C9"/>
    <mergeCell ref="J9:L9"/>
    <mergeCell ref="B10:C10"/>
    <mergeCell ref="J10:L10"/>
    <mergeCell ref="B11:C11"/>
    <mergeCell ref="J11:L11"/>
    <mergeCell ref="B12:C12"/>
    <mergeCell ref="J12:L12"/>
    <mergeCell ref="B13:C13"/>
    <mergeCell ref="B14:C14"/>
    <mergeCell ref="B15:C15"/>
    <mergeCell ref="B16:C16"/>
    <mergeCell ref="B17:C17"/>
    <mergeCell ref="B18:C18"/>
    <mergeCell ref="B29:C29"/>
    <mergeCell ref="J29:L29"/>
    <mergeCell ref="B21:C21"/>
    <mergeCell ref="J21:Q21"/>
    <mergeCell ref="A23:C23"/>
    <mergeCell ref="J23:L23"/>
    <mergeCell ref="B24:C24"/>
    <mergeCell ref="J24:L24"/>
    <mergeCell ref="B25:C25"/>
    <mergeCell ref="J25:L25"/>
    <mergeCell ref="B26:C26"/>
    <mergeCell ref="J26:L26"/>
    <mergeCell ref="B27:C27"/>
    <mergeCell ref="J27:L27"/>
    <mergeCell ref="B28:C28"/>
    <mergeCell ref="J28:L28"/>
    <mergeCell ref="A39:C39"/>
    <mergeCell ref="A41:C41"/>
    <mergeCell ref="B30:C30"/>
    <mergeCell ref="J30:L30"/>
    <mergeCell ref="B31:C31"/>
    <mergeCell ref="J31:L31"/>
    <mergeCell ref="B32:C32"/>
    <mergeCell ref="J32:L32"/>
    <mergeCell ref="B33:C33"/>
    <mergeCell ref="J33:L33"/>
    <mergeCell ref="B34:C34"/>
    <mergeCell ref="J34:L34"/>
    <mergeCell ref="B35:C35"/>
    <mergeCell ref="J35:L35"/>
    <mergeCell ref="J36:L36"/>
    <mergeCell ref="A37:C37"/>
    <mergeCell ref="A57:H57"/>
    <mergeCell ref="K57:M57"/>
    <mergeCell ref="J43:R43"/>
    <mergeCell ref="J45:M45"/>
    <mergeCell ref="J46:M46"/>
    <mergeCell ref="K47:M47"/>
    <mergeCell ref="L48:M48"/>
    <mergeCell ref="L49:M49"/>
    <mergeCell ref="L50:M50"/>
    <mergeCell ref="L51:M51"/>
    <mergeCell ref="L52:M52"/>
    <mergeCell ref="K53:M53"/>
    <mergeCell ref="L54:M54"/>
    <mergeCell ref="L55:M55"/>
    <mergeCell ref="A56:H56"/>
    <mergeCell ref="L56:M56"/>
    <mergeCell ref="A64:B64"/>
    <mergeCell ref="K64:M64"/>
    <mergeCell ref="J58:M58"/>
    <mergeCell ref="A59:B60"/>
    <mergeCell ref="C59:E59"/>
    <mergeCell ref="F59:H59"/>
    <mergeCell ref="J59:M59"/>
    <mergeCell ref="K60:M60"/>
    <mergeCell ref="A61:B61"/>
    <mergeCell ref="K61:M61"/>
    <mergeCell ref="A62:B62"/>
    <mergeCell ref="K62:M62"/>
    <mergeCell ref="A63:B63"/>
    <mergeCell ref="K63:M63"/>
    <mergeCell ref="A72:B72"/>
    <mergeCell ref="J72:M72"/>
    <mergeCell ref="A65:B65"/>
    <mergeCell ref="K65:M65"/>
    <mergeCell ref="A66:B66"/>
    <mergeCell ref="J66:M66"/>
    <mergeCell ref="A70:B70"/>
    <mergeCell ref="K70:M70"/>
    <mergeCell ref="A71:B71"/>
    <mergeCell ref="J71:M71"/>
    <mergeCell ref="A67:B67"/>
    <mergeCell ref="J67:M67"/>
    <mergeCell ref="A68:B68"/>
    <mergeCell ref="K68:M68"/>
    <mergeCell ref="A69:B69"/>
    <mergeCell ref="K69:M69"/>
  </mergeCells>
  <printOptions/>
  <pageMargins left="1.3779527559055118" right="0.1968503937007874" top="0.984251968503937" bottom="0.984251968503937" header="0.5118110236220472" footer="0.5118110236220472"/>
  <pageSetup fitToHeight="1"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sheetPr>
    <pageSetUpPr fitToPage="1"/>
  </sheetPr>
  <dimension ref="A1:AH95"/>
  <sheetViews>
    <sheetView tabSelected="1" zoomScalePageLayoutView="0" workbookViewId="0" topLeftCell="N1">
      <selection activeCell="A1" sqref="A1"/>
    </sheetView>
  </sheetViews>
  <sheetFormatPr defaultColWidth="10.59765625" defaultRowHeight="15"/>
  <cols>
    <col min="1" max="1" width="8.59765625" style="120" customWidth="1"/>
    <col min="2" max="2" width="2.09765625" style="120" customWidth="1"/>
    <col min="3" max="3" width="17.5" style="120" customWidth="1"/>
    <col min="4" max="4" width="14.19921875" style="120" customWidth="1"/>
    <col min="5" max="6" width="14.09765625" style="120" customWidth="1"/>
    <col min="7" max="7" width="12.59765625" style="25" customWidth="1"/>
    <col min="8" max="8" width="15.19921875" style="120" customWidth="1"/>
    <col min="9" max="9" width="15.59765625" style="120" customWidth="1"/>
    <col min="10" max="10" width="16.19921875" style="120" customWidth="1"/>
    <col min="11" max="11" width="12.69921875" style="25" customWidth="1"/>
    <col min="12" max="14" width="14.19921875" style="120" customWidth="1"/>
    <col min="15" max="15" width="2.59765625" style="120" customWidth="1"/>
    <col min="16" max="16" width="9.59765625" style="25" customWidth="1"/>
    <col min="17" max="19" width="15.59765625" style="120" customWidth="1"/>
    <col min="20" max="20" width="14.5" style="25" customWidth="1"/>
    <col min="21" max="21" width="15.59765625" style="120" customWidth="1"/>
    <col min="22" max="22" width="15.19921875" style="120" customWidth="1"/>
    <col min="23" max="23" width="16" style="120" customWidth="1"/>
    <col min="24" max="24" width="10.59765625" style="25" customWidth="1"/>
    <col min="25" max="16384" width="10.59765625" style="120" customWidth="1"/>
  </cols>
  <sheetData>
    <row r="1" spans="1:24" s="119" customFormat="1" ht="19.5" customHeight="1">
      <c r="A1" s="13" t="s">
        <v>174</v>
      </c>
      <c r="B1" s="13"/>
      <c r="G1" s="24"/>
      <c r="K1" s="24"/>
      <c r="P1" s="24"/>
      <c r="T1" s="24"/>
      <c r="X1" s="2" t="s">
        <v>175</v>
      </c>
    </row>
    <row r="2" spans="1:24" ht="19.5" customHeight="1">
      <c r="A2" s="327" t="s">
        <v>176</v>
      </c>
      <c r="B2" s="327"/>
      <c r="C2" s="327"/>
      <c r="D2" s="327"/>
      <c r="E2" s="327"/>
      <c r="F2" s="327"/>
      <c r="G2" s="327"/>
      <c r="H2" s="327"/>
      <c r="I2" s="327"/>
      <c r="J2" s="327"/>
      <c r="K2" s="327"/>
      <c r="L2" s="327"/>
      <c r="M2" s="327"/>
      <c r="N2" s="327"/>
      <c r="O2" s="327"/>
      <c r="P2" s="327"/>
      <c r="Q2" s="327"/>
      <c r="R2" s="327"/>
      <c r="S2" s="327"/>
      <c r="T2" s="327"/>
      <c r="U2" s="327"/>
      <c r="V2" s="327"/>
      <c r="W2" s="327"/>
      <c r="X2" s="327"/>
    </row>
    <row r="3" spans="1:24" ht="18" customHeight="1" thickBot="1">
      <c r="A3" s="25"/>
      <c r="B3" s="25"/>
      <c r="C3" s="121"/>
      <c r="D3" s="121"/>
      <c r="E3" s="121"/>
      <c r="F3" s="121"/>
      <c r="G3" s="122"/>
      <c r="H3" s="121"/>
      <c r="I3" s="121"/>
      <c r="J3" s="121"/>
      <c r="K3" s="122"/>
      <c r="L3" s="121"/>
      <c r="M3" s="121"/>
      <c r="N3" s="121"/>
      <c r="O3" s="121"/>
      <c r="P3" s="122"/>
      <c r="Q3" s="121"/>
      <c r="R3" s="121"/>
      <c r="S3" s="121"/>
      <c r="T3" s="122"/>
      <c r="U3" s="121"/>
      <c r="V3" s="121"/>
      <c r="W3" s="121"/>
      <c r="X3" s="105" t="s">
        <v>77</v>
      </c>
    </row>
    <row r="4" spans="1:25" ht="21.75" customHeight="1">
      <c r="A4" s="328" t="s">
        <v>177</v>
      </c>
      <c r="B4" s="328"/>
      <c r="C4" s="289"/>
      <c r="D4" s="329" t="s">
        <v>413</v>
      </c>
      <c r="E4" s="330"/>
      <c r="F4" s="330"/>
      <c r="G4" s="331"/>
      <c r="H4" s="329" t="s">
        <v>442</v>
      </c>
      <c r="I4" s="330"/>
      <c r="J4" s="330"/>
      <c r="K4" s="331"/>
      <c r="L4" s="329" t="s">
        <v>443</v>
      </c>
      <c r="M4" s="330"/>
      <c r="N4" s="330"/>
      <c r="O4" s="330"/>
      <c r="P4" s="123"/>
      <c r="Q4" s="329" t="s">
        <v>444</v>
      </c>
      <c r="R4" s="330"/>
      <c r="S4" s="330"/>
      <c r="T4" s="331"/>
      <c r="U4" s="329" t="s">
        <v>445</v>
      </c>
      <c r="V4" s="330"/>
      <c r="W4" s="330"/>
      <c r="X4" s="330"/>
      <c r="Y4" s="33"/>
    </row>
    <row r="5" spans="1:25" ht="21.75" customHeight="1">
      <c r="A5" s="290"/>
      <c r="B5" s="290"/>
      <c r="C5" s="224"/>
      <c r="D5" s="124" t="s">
        <v>178</v>
      </c>
      <c r="E5" s="124" t="s">
        <v>179</v>
      </c>
      <c r="F5" s="124" t="s">
        <v>180</v>
      </c>
      <c r="G5" s="125" t="s">
        <v>181</v>
      </c>
      <c r="H5" s="124" t="s">
        <v>182</v>
      </c>
      <c r="I5" s="124" t="s">
        <v>179</v>
      </c>
      <c r="J5" s="124" t="s">
        <v>180</v>
      </c>
      <c r="K5" s="125" t="s">
        <v>181</v>
      </c>
      <c r="L5" s="124" t="s">
        <v>178</v>
      </c>
      <c r="M5" s="124" t="s">
        <v>183</v>
      </c>
      <c r="N5" s="124" t="s">
        <v>184</v>
      </c>
      <c r="O5" s="332" t="s">
        <v>181</v>
      </c>
      <c r="P5" s="333"/>
      <c r="Q5" s="124" t="s">
        <v>178</v>
      </c>
      <c r="R5" s="124" t="s">
        <v>183</v>
      </c>
      <c r="S5" s="124" t="s">
        <v>184</v>
      </c>
      <c r="T5" s="125" t="s">
        <v>181</v>
      </c>
      <c r="U5" s="127" t="s">
        <v>178</v>
      </c>
      <c r="V5" s="124" t="s">
        <v>183</v>
      </c>
      <c r="W5" s="124" t="s">
        <v>184</v>
      </c>
      <c r="X5" s="126" t="s">
        <v>181</v>
      </c>
      <c r="Y5" s="33"/>
    </row>
    <row r="6" spans="1:25" ht="21.75" customHeight="1">
      <c r="A6" s="334" t="s">
        <v>185</v>
      </c>
      <c r="B6" s="334"/>
      <c r="C6" s="335"/>
      <c r="D6" s="203">
        <f>SUM(D7:D27)</f>
        <v>140718000</v>
      </c>
      <c r="E6" s="204">
        <f>SUM(E7:E27)</f>
        <v>146210554</v>
      </c>
      <c r="F6" s="204">
        <f>SUM(F7:F27)</f>
        <v>142498620</v>
      </c>
      <c r="G6" s="205">
        <f>100*F6/E6</f>
        <v>97.46124072548142</v>
      </c>
      <c r="H6" s="204">
        <f>SUM(H7:H27)</f>
        <v>136234000</v>
      </c>
      <c r="I6" s="204">
        <f>SUM(I7:I27)</f>
        <v>141114828</v>
      </c>
      <c r="J6" s="204">
        <f>SUM(J7:J27)</f>
        <v>137266248</v>
      </c>
      <c r="K6" s="205">
        <f>100*J6/I6</f>
        <v>97.27273167919675</v>
      </c>
      <c r="L6" s="204">
        <f>SUM(L7:L27)</f>
        <v>140145000</v>
      </c>
      <c r="M6" s="204">
        <f>SUM(M7:M27)</f>
        <v>145505981</v>
      </c>
      <c r="N6" s="204">
        <f>SUM(N7:N27)</f>
        <v>141882067</v>
      </c>
      <c r="O6" s="188"/>
      <c r="P6" s="205">
        <f>100*N6/M6</f>
        <v>97.50943983532883</v>
      </c>
      <c r="Q6" s="204">
        <f>SUM(Q7:Q27)</f>
        <v>136650000</v>
      </c>
      <c r="R6" s="204">
        <f>SUM(R7:R27)</f>
        <v>141863295</v>
      </c>
      <c r="S6" s="204">
        <f>SUM(S7:S27)</f>
        <v>137654813</v>
      </c>
      <c r="T6" s="205">
        <f>100*S6/R6</f>
        <v>97.03342432586244</v>
      </c>
      <c r="U6" s="204">
        <f>SUM(U7:U27)</f>
        <v>118953000</v>
      </c>
      <c r="V6" s="204">
        <f>SUM(V7:V27)</f>
        <v>125032621</v>
      </c>
      <c r="W6" s="204">
        <f>SUM(W7:W27)</f>
        <v>121179580</v>
      </c>
      <c r="X6" s="205">
        <f>100*W6/V6</f>
        <v>96.9183714064508</v>
      </c>
      <c r="Y6" s="33"/>
    </row>
    <row r="7" spans="1:25" ht="21.75" customHeight="1">
      <c r="A7" s="33"/>
      <c r="B7" s="33"/>
      <c r="C7" s="128" t="s">
        <v>186</v>
      </c>
      <c r="D7" s="104">
        <v>19971000</v>
      </c>
      <c r="E7" s="105">
        <v>21595026</v>
      </c>
      <c r="F7" s="105">
        <v>20564261</v>
      </c>
      <c r="G7" s="201">
        <f>100*F7/E7</f>
        <v>95.22684066228955</v>
      </c>
      <c r="H7" s="105">
        <v>21286000</v>
      </c>
      <c r="I7" s="105">
        <v>22474862</v>
      </c>
      <c r="J7" s="105">
        <v>21352799</v>
      </c>
      <c r="K7" s="201">
        <f>100*J7/I7</f>
        <v>95.00747546303066</v>
      </c>
      <c r="L7" s="105">
        <v>20390500</v>
      </c>
      <c r="M7" s="105">
        <v>21693582</v>
      </c>
      <c r="N7" s="105">
        <v>20556094</v>
      </c>
      <c r="O7" s="33"/>
      <c r="P7" s="201">
        <f aca="true" t="shared" si="0" ref="P7:P27">100*N7/M7</f>
        <v>94.75656901658749</v>
      </c>
      <c r="Q7" s="105">
        <v>20262000</v>
      </c>
      <c r="R7" s="105">
        <v>21464751</v>
      </c>
      <c r="S7" s="105">
        <v>20291734</v>
      </c>
      <c r="T7" s="201">
        <f>100*S7/R7</f>
        <v>94.53514741447502</v>
      </c>
      <c r="U7" s="105">
        <v>19406000</v>
      </c>
      <c r="V7" s="105">
        <v>20813691</v>
      </c>
      <c r="W7" s="105">
        <v>19594224</v>
      </c>
      <c r="X7" s="201">
        <f>100*W7/V7</f>
        <v>94.1410343797263</v>
      </c>
      <c r="Y7" s="33"/>
    </row>
    <row r="8" spans="1:25" ht="21.75" customHeight="1">
      <c r="A8" s="129" t="s">
        <v>187</v>
      </c>
      <c r="B8" s="33"/>
      <c r="C8" s="128" t="s">
        <v>188</v>
      </c>
      <c r="D8" s="104">
        <v>8065000</v>
      </c>
      <c r="E8" s="105">
        <v>8213626</v>
      </c>
      <c r="F8" s="105">
        <v>8138896</v>
      </c>
      <c r="G8" s="201">
        <f aca="true" t="shared" si="1" ref="G8:G26">100*F8/E8</f>
        <v>99.09017040707721</v>
      </c>
      <c r="H8" s="105">
        <v>7283000</v>
      </c>
      <c r="I8" s="105">
        <v>7480255</v>
      </c>
      <c r="J8" s="105">
        <v>7393151</v>
      </c>
      <c r="K8" s="201">
        <f aca="true" t="shared" si="2" ref="K8:K26">100*J8/I8</f>
        <v>98.83554771862724</v>
      </c>
      <c r="L8" s="105">
        <v>7296600</v>
      </c>
      <c r="M8" s="105">
        <v>7726789</v>
      </c>
      <c r="N8" s="105">
        <v>7655855</v>
      </c>
      <c r="O8" s="33"/>
      <c r="P8" s="201">
        <f t="shared" si="0"/>
        <v>99.08197311975259</v>
      </c>
      <c r="Q8" s="105">
        <v>7341000</v>
      </c>
      <c r="R8" s="105">
        <v>7646860</v>
      </c>
      <c r="S8" s="105">
        <v>7498610</v>
      </c>
      <c r="T8" s="201">
        <f aca="true" t="shared" si="3" ref="T8:T27">100*S8/R8</f>
        <v>98.0612957475356</v>
      </c>
      <c r="U8" s="105">
        <v>6131870</v>
      </c>
      <c r="V8" s="105">
        <v>6562314</v>
      </c>
      <c r="W8" s="105">
        <v>6496579</v>
      </c>
      <c r="X8" s="201">
        <f aca="true" t="shared" si="4" ref="X8:X27">100*W8/V8</f>
        <v>98.99829541835395</v>
      </c>
      <c r="Y8" s="33"/>
    </row>
    <row r="9" spans="1:25" ht="21.75" customHeight="1">
      <c r="A9" s="129"/>
      <c r="B9" s="129"/>
      <c r="C9" s="128" t="s">
        <v>189</v>
      </c>
      <c r="D9" s="104">
        <v>2915000</v>
      </c>
      <c r="E9" s="105">
        <v>2919655</v>
      </c>
      <c r="F9" s="105">
        <v>2919658</v>
      </c>
      <c r="G9" s="201">
        <f t="shared" si="1"/>
        <v>100.00010275186624</v>
      </c>
      <c r="H9" s="105">
        <v>3019000</v>
      </c>
      <c r="I9" s="105">
        <v>3046986</v>
      </c>
      <c r="J9" s="105">
        <v>3046986</v>
      </c>
      <c r="K9" s="201">
        <f t="shared" si="2"/>
        <v>100</v>
      </c>
      <c r="L9" s="105">
        <v>12208000</v>
      </c>
      <c r="M9" s="105">
        <v>12414367</v>
      </c>
      <c r="N9" s="105">
        <v>12414367</v>
      </c>
      <c r="O9" s="33"/>
      <c r="P9" s="201">
        <f t="shared" si="0"/>
        <v>100</v>
      </c>
      <c r="Q9" s="105">
        <v>11075000</v>
      </c>
      <c r="R9" s="105">
        <v>11202976</v>
      </c>
      <c r="S9" s="105">
        <v>11202976</v>
      </c>
      <c r="T9" s="201">
        <f t="shared" si="3"/>
        <v>100</v>
      </c>
      <c r="U9" s="105">
        <v>3173000</v>
      </c>
      <c r="V9" s="105">
        <v>3580853</v>
      </c>
      <c r="W9" s="105">
        <v>3580853</v>
      </c>
      <c r="X9" s="201">
        <f t="shared" si="4"/>
        <v>100</v>
      </c>
      <c r="Y9" s="33"/>
    </row>
    <row r="10" spans="1:25" ht="21.75" customHeight="1">
      <c r="A10" s="322" t="s">
        <v>190</v>
      </c>
      <c r="B10" s="33"/>
      <c r="C10" s="128" t="s">
        <v>186</v>
      </c>
      <c r="D10" s="104">
        <v>2459000</v>
      </c>
      <c r="E10" s="105">
        <v>2646446</v>
      </c>
      <c r="F10" s="105">
        <v>2471393</v>
      </c>
      <c r="G10" s="201">
        <f t="shared" si="1"/>
        <v>93.38535530292324</v>
      </c>
      <c r="H10" s="105">
        <v>2054500</v>
      </c>
      <c r="I10" s="105">
        <v>2262025</v>
      </c>
      <c r="J10" s="105">
        <v>2060623</v>
      </c>
      <c r="K10" s="201">
        <f t="shared" si="2"/>
        <v>91.09638487638288</v>
      </c>
      <c r="L10" s="105">
        <v>1926800</v>
      </c>
      <c r="M10" s="105">
        <v>2154169</v>
      </c>
      <c r="N10" s="105">
        <v>1939201</v>
      </c>
      <c r="O10" s="33"/>
      <c r="P10" s="201">
        <f t="shared" si="0"/>
        <v>90.02083866214768</v>
      </c>
      <c r="Q10" s="105">
        <v>1861500</v>
      </c>
      <c r="R10" s="105">
        <v>2087808</v>
      </c>
      <c r="S10" s="105">
        <v>1862423</v>
      </c>
      <c r="T10" s="201">
        <f t="shared" si="3"/>
        <v>89.20470656305561</v>
      </c>
      <c r="U10" s="105">
        <v>1745050</v>
      </c>
      <c r="V10" s="105">
        <v>1966725</v>
      </c>
      <c r="W10" s="105">
        <v>1756790</v>
      </c>
      <c r="X10" s="201">
        <f t="shared" si="4"/>
        <v>89.32565559496116</v>
      </c>
      <c r="Y10" s="33"/>
    </row>
    <row r="11" spans="1:25" ht="21.75" customHeight="1">
      <c r="A11" s="322"/>
      <c r="B11" s="33"/>
      <c r="C11" s="128" t="s">
        <v>188</v>
      </c>
      <c r="D11" s="104">
        <v>37501000</v>
      </c>
      <c r="E11" s="105">
        <v>38274850</v>
      </c>
      <c r="F11" s="105">
        <v>37995939</v>
      </c>
      <c r="G11" s="201">
        <f t="shared" si="1"/>
        <v>99.27129433557545</v>
      </c>
      <c r="H11" s="105">
        <v>33878000</v>
      </c>
      <c r="I11" s="105">
        <v>34553442</v>
      </c>
      <c r="J11" s="105">
        <v>34232392</v>
      </c>
      <c r="K11" s="201">
        <f t="shared" si="2"/>
        <v>99.07085956878043</v>
      </c>
      <c r="L11" s="105">
        <v>33265700</v>
      </c>
      <c r="M11" s="105">
        <v>34111887</v>
      </c>
      <c r="N11" s="105">
        <v>33894773</v>
      </c>
      <c r="O11" s="33"/>
      <c r="P11" s="201">
        <f t="shared" si="0"/>
        <v>99.3635239234933</v>
      </c>
      <c r="Q11" s="105">
        <v>31378000</v>
      </c>
      <c r="R11" s="105">
        <v>32355397</v>
      </c>
      <c r="S11" s="105">
        <v>31793294</v>
      </c>
      <c r="T11" s="201">
        <f t="shared" si="3"/>
        <v>98.26272259926219</v>
      </c>
      <c r="U11" s="105">
        <v>26315000</v>
      </c>
      <c r="V11" s="105">
        <v>27410184</v>
      </c>
      <c r="W11" s="105">
        <v>27233765</v>
      </c>
      <c r="X11" s="201">
        <f t="shared" si="4"/>
        <v>99.35637425856025</v>
      </c>
      <c r="Y11" s="33"/>
    </row>
    <row r="12" spans="1:25" ht="21.75" customHeight="1">
      <c r="A12" s="324" t="s">
        <v>191</v>
      </c>
      <c r="B12" s="130"/>
      <c r="C12" s="128" t="s">
        <v>192</v>
      </c>
      <c r="D12" s="104">
        <v>18368500</v>
      </c>
      <c r="E12" s="105">
        <v>18368524</v>
      </c>
      <c r="F12" s="105">
        <v>18368524</v>
      </c>
      <c r="G12" s="201">
        <f t="shared" si="1"/>
        <v>100</v>
      </c>
      <c r="H12" s="105">
        <v>17437000</v>
      </c>
      <c r="I12" s="105">
        <v>17437040</v>
      </c>
      <c r="J12" s="105">
        <v>17437040</v>
      </c>
      <c r="K12" s="201">
        <f t="shared" si="2"/>
        <v>100</v>
      </c>
      <c r="L12" s="105">
        <v>17301000</v>
      </c>
      <c r="M12" s="105">
        <v>17301747</v>
      </c>
      <c r="N12" s="105">
        <v>17301747</v>
      </c>
      <c r="O12" s="105"/>
      <c r="P12" s="201">
        <f t="shared" si="0"/>
        <v>100</v>
      </c>
      <c r="Q12" s="105">
        <v>17000000</v>
      </c>
      <c r="R12" s="105">
        <v>17000880</v>
      </c>
      <c r="S12" s="105">
        <v>17000880</v>
      </c>
      <c r="T12" s="201">
        <f t="shared" si="3"/>
        <v>100</v>
      </c>
      <c r="U12" s="105">
        <v>16292000</v>
      </c>
      <c r="V12" s="105">
        <v>16292657</v>
      </c>
      <c r="W12" s="105">
        <v>16292657</v>
      </c>
      <c r="X12" s="201">
        <f t="shared" si="4"/>
        <v>100</v>
      </c>
      <c r="Y12" s="33"/>
    </row>
    <row r="13" spans="1:25" ht="21.75" customHeight="1">
      <c r="A13" s="324"/>
      <c r="B13" s="130"/>
      <c r="C13" s="128" t="s">
        <v>193</v>
      </c>
      <c r="D13" s="104">
        <v>361500</v>
      </c>
      <c r="E13" s="105">
        <v>361693</v>
      </c>
      <c r="F13" s="105">
        <v>361693</v>
      </c>
      <c r="G13" s="201">
        <f t="shared" si="1"/>
        <v>100</v>
      </c>
      <c r="H13" s="105">
        <v>377000</v>
      </c>
      <c r="I13" s="105">
        <v>377017</v>
      </c>
      <c r="J13" s="105">
        <v>377017</v>
      </c>
      <c r="K13" s="201">
        <f t="shared" si="2"/>
        <v>100</v>
      </c>
      <c r="L13" s="105">
        <v>431000</v>
      </c>
      <c r="M13" s="105">
        <v>431196</v>
      </c>
      <c r="N13" s="105">
        <v>431196</v>
      </c>
      <c r="O13" s="105"/>
      <c r="P13" s="201">
        <f t="shared" si="0"/>
        <v>100</v>
      </c>
      <c r="Q13" s="105">
        <v>520000</v>
      </c>
      <c r="R13" s="105">
        <v>520955</v>
      </c>
      <c r="S13" s="105">
        <v>520955</v>
      </c>
      <c r="T13" s="201">
        <f t="shared" si="3"/>
        <v>100</v>
      </c>
      <c r="U13" s="105">
        <v>442000</v>
      </c>
      <c r="V13" s="105">
        <v>442017</v>
      </c>
      <c r="W13" s="105">
        <v>442017</v>
      </c>
      <c r="X13" s="201">
        <f t="shared" si="4"/>
        <v>100</v>
      </c>
      <c r="Y13" s="33"/>
    </row>
    <row r="14" spans="1:25" ht="21.75" customHeight="1">
      <c r="A14" s="322" t="s">
        <v>194</v>
      </c>
      <c r="B14" s="322"/>
      <c r="C14" s="323"/>
      <c r="D14" s="104">
        <v>5748500</v>
      </c>
      <c r="E14" s="105">
        <v>6560879</v>
      </c>
      <c r="F14" s="105">
        <v>5967347</v>
      </c>
      <c r="G14" s="201">
        <f t="shared" si="1"/>
        <v>90.95346827764999</v>
      </c>
      <c r="H14" s="105">
        <v>4814500</v>
      </c>
      <c r="I14" s="105">
        <v>5420762</v>
      </c>
      <c r="J14" s="105">
        <v>4850315</v>
      </c>
      <c r="K14" s="201">
        <f t="shared" si="2"/>
        <v>89.47662708674537</v>
      </c>
      <c r="L14" s="105">
        <v>4379500</v>
      </c>
      <c r="M14" s="105">
        <v>5082616</v>
      </c>
      <c r="N14" s="105">
        <v>4562733</v>
      </c>
      <c r="O14" s="33"/>
      <c r="P14" s="201">
        <f t="shared" si="0"/>
        <v>89.77135002919756</v>
      </c>
      <c r="Q14" s="105">
        <v>4954000</v>
      </c>
      <c r="R14" s="105">
        <v>5526055</v>
      </c>
      <c r="S14" s="105">
        <v>5020073</v>
      </c>
      <c r="T14" s="201">
        <f t="shared" si="3"/>
        <v>90.84370314808666</v>
      </c>
      <c r="U14" s="105">
        <v>4591000</v>
      </c>
      <c r="V14" s="105">
        <v>5260404</v>
      </c>
      <c r="W14" s="105">
        <v>4737161</v>
      </c>
      <c r="X14" s="201">
        <f t="shared" si="4"/>
        <v>90.05317842507914</v>
      </c>
      <c r="Y14" s="33"/>
    </row>
    <row r="15" spans="1:25" ht="21.75" customHeight="1">
      <c r="A15" s="322" t="s">
        <v>195</v>
      </c>
      <c r="B15" s="322"/>
      <c r="C15" s="323"/>
      <c r="D15" s="104">
        <v>2216000</v>
      </c>
      <c r="E15" s="105">
        <v>2220548</v>
      </c>
      <c r="F15" s="105">
        <v>2220548</v>
      </c>
      <c r="G15" s="201">
        <f t="shared" si="1"/>
        <v>100</v>
      </c>
      <c r="H15" s="105">
        <v>2649000</v>
      </c>
      <c r="I15" s="105">
        <v>2649419</v>
      </c>
      <c r="J15" s="105">
        <v>2649419</v>
      </c>
      <c r="K15" s="201">
        <f t="shared" si="2"/>
        <v>100</v>
      </c>
      <c r="L15" s="105">
        <v>2754000</v>
      </c>
      <c r="M15" s="105">
        <v>2775184</v>
      </c>
      <c r="N15" s="105">
        <v>2775184</v>
      </c>
      <c r="O15" s="33"/>
      <c r="P15" s="201">
        <f t="shared" si="0"/>
        <v>100</v>
      </c>
      <c r="Q15" s="105">
        <v>2721000</v>
      </c>
      <c r="R15" s="105">
        <v>2721490</v>
      </c>
      <c r="S15" s="105">
        <v>2721490</v>
      </c>
      <c r="T15" s="201">
        <f t="shared" si="3"/>
        <v>100</v>
      </c>
      <c r="U15" s="105">
        <v>2653000</v>
      </c>
      <c r="V15" s="105">
        <v>2653787</v>
      </c>
      <c r="W15" s="105">
        <v>2653787</v>
      </c>
      <c r="X15" s="201">
        <f t="shared" si="4"/>
        <v>100</v>
      </c>
      <c r="Y15" s="33"/>
    </row>
    <row r="16" spans="1:25" ht="21.75" customHeight="1">
      <c r="A16" s="322" t="s">
        <v>196</v>
      </c>
      <c r="B16" s="322"/>
      <c r="C16" s="323"/>
      <c r="D16" s="104">
        <v>1185000</v>
      </c>
      <c r="E16" s="105">
        <v>1199174</v>
      </c>
      <c r="F16" s="105">
        <v>1199174</v>
      </c>
      <c r="G16" s="201">
        <f t="shared" si="1"/>
        <v>100</v>
      </c>
      <c r="H16" s="105">
        <v>1102000</v>
      </c>
      <c r="I16" s="105">
        <v>1115371</v>
      </c>
      <c r="J16" s="105">
        <v>1110849</v>
      </c>
      <c r="K16" s="201">
        <f t="shared" si="2"/>
        <v>99.594574361356</v>
      </c>
      <c r="L16" s="105">
        <v>1049520</v>
      </c>
      <c r="M16" s="105">
        <v>1056230</v>
      </c>
      <c r="N16" s="105">
        <v>1052030</v>
      </c>
      <c r="O16" s="33"/>
      <c r="P16" s="201">
        <f t="shared" si="0"/>
        <v>99.60235933461462</v>
      </c>
      <c r="Q16" s="105">
        <v>958000</v>
      </c>
      <c r="R16" s="105">
        <v>988479</v>
      </c>
      <c r="S16" s="105">
        <v>959940</v>
      </c>
      <c r="T16" s="201">
        <f t="shared" si="3"/>
        <v>97.11283699501962</v>
      </c>
      <c r="U16" s="105">
        <v>895000</v>
      </c>
      <c r="V16" s="105">
        <v>934450</v>
      </c>
      <c r="W16" s="105">
        <v>910188</v>
      </c>
      <c r="X16" s="201">
        <f t="shared" si="4"/>
        <v>97.40360639948634</v>
      </c>
      <c r="Y16" s="33"/>
    </row>
    <row r="17" spans="1:25" ht="21.75" customHeight="1">
      <c r="A17" s="322" t="s">
        <v>197</v>
      </c>
      <c r="B17" s="322"/>
      <c r="C17" s="323"/>
      <c r="D17" s="104">
        <v>2140000</v>
      </c>
      <c r="E17" s="105">
        <v>2513660</v>
      </c>
      <c r="F17" s="105">
        <v>2360550</v>
      </c>
      <c r="G17" s="201">
        <f t="shared" si="1"/>
        <v>93.90888186946525</v>
      </c>
      <c r="H17" s="105">
        <v>2077000</v>
      </c>
      <c r="I17" s="105">
        <v>2304198</v>
      </c>
      <c r="J17" s="105">
        <v>2126508</v>
      </c>
      <c r="K17" s="201">
        <f t="shared" si="2"/>
        <v>92.28842313030391</v>
      </c>
      <c r="L17" s="105" t="s">
        <v>156</v>
      </c>
      <c r="M17" s="105" t="s">
        <v>156</v>
      </c>
      <c r="N17" s="105" t="s">
        <v>156</v>
      </c>
      <c r="O17" s="105" t="s">
        <v>156</v>
      </c>
      <c r="P17" s="105" t="s">
        <v>156</v>
      </c>
      <c r="Q17" s="105" t="s">
        <v>156</v>
      </c>
      <c r="R17" s="105" t="s">
        <v>156</v>
      </c>
      <c r="S17" s="105" t="s">
        <v>156</v>
      </c>
      <c r="T17" s="105" t="s">
        <v>156</v>
      </c>
      <c r="U17" s="105" t="s">
        <v>156</v>
      </c>
      <c r="V17" s="105" t="s">
        <v>156</v>
      </c>
      <c r="W17" s="105" t="s">
        <v>156</v>
      </c>
      <c r="X17" s="105" t="s">
        <v>156</v>
      </c>
      <c r="Y17" s="33"/>
    </row>
    <row r="18" spans="1:25" ht="21.75" customHeight="1">
      <c r="A18" s="322" t="s">
        <v>198</v>
      </c>
      <c r="B18" s="322"/>
      <c r="C18" s="323"/>
      <c r="D18" s="104">
        <v>18741980</v>
      </c>
      <c r="E18" s="105">
        <v>19527394</v>
      </c>
      <c r="F18" s="105">
        <v>18771771</v>
      </c>
      <c r="G18" s="201">
        <f t="shared" si="1"/>
        <v>96.13044628484477</v>
      </c>
      <c r="H18" s="105">
        <v>18918780</v>
      </c>
      <c r="I18" s="105">
        <v>19827173</v>
      </c>
      <c r="J18" s="105">
        <v>19030646</v>
      </c>
      <c r="K18" s="201">
        <f t="shared" si="2"/>
        <v>95.98264966972347</v>
      </c>
      <c r="L18" s="105">
        <v>19128480</v>
      </c>
      <c r="M18" s="105">
        <v>19957348</v>
      </c>
      <c r="N18" s="105">
        <v>19171681</v>
      </c>
      <c r="O18" s="33"/>
      <c r="P18" s="201">
        <f t="shared" si="0"/>
        <v>96.06326952859669</v>
      </c>
      <c r="Q18" s="105">
        <v>19309990</v>
      </c>
      <c r="R18" s="105">
        <v>20136061</v>
      </c>
      <c r="S18" s="105">
        <v>19319822</v>
      </c>
      <c r="T18" s="201">
        <f t="shared" si="3"/>
        <v>95.94638196616508</v>
      </c>
      <c r="U18" s="105">
        <v>19248890</v>
      </c>
      <c r="V18" s="105">
        <v>20169391</v>
      </c>
      <c r="W18" s="105">
        <v>19314412</v>
      </c>
      <c r="X18" s="201">
        <f t="shared" si="4"/>
        <v>95.76100736011315</v>
      </c>
      <c r="Y18" s="33"/>
    </row>
    <row r="19" spans="1:25" ht="21.75" customHeight="1">
      <c r="A19" s="322" t="s">
        <v>199</v>
      </c>
      <c r="B19" s="322"/>
      <c r="C19" s="323"/>
      <c r="D19" s="104">
        <v>1200</v>
      </c>
      <c r="E19" s="105">
        <v>1371</v>
      </c>
      <c r="F19" s="105">
        <v>1371</v>
      </c>
      <c r="G19" s="201">
        <f t="shared" si="1"/>
        <v>100</v>
      </c>
      <c r="H19" s="105">
        <v>1100</v>
      </c>
      <c r="I19" s="105">
        <v>1197</v>
      </c>
      <c r="J19" s="105">
        <v>1197</v>
      </c>
      <c r="K19" s="201">
        <f t="shared" si="2"/>
        <v>100</v>
      </c>
      <c r="L19" s="105">
        <v>1000</v>
      </c>
      <c r="M19" s="105">
        <v>1146</v>
      </c>
      <c r="N19" s="105">
        <v>1146</v>
      </c>
      <c r="O19" s="33"/>
      <c r="P19" s="201">
        <f t="shared" si="0"/>
        <v>100</v>
      </c>
      <c r="Q19" s="105">
        <v>1000</v>
      </c>
      <c r="R19" s="105">
        <v>1132</v>
      </c>
      <c r="S19" s="105">
        <v>1132</v>
      </c>
      <c r="T19" s="201">
        <f t="shared" si="3"/>
        <v>100</v>
      </c>
      <c r="U19" s="105">
        <v>1000</v>
      </c>
      <c r="V19" s="105">
        <v>1012</v>
      </c>
      <c r="W19" s="105">
        <v>952</v>
      </c>
      <c r="X19" s="201">
        <f t="shared" si="4"/>
        <v>94.07114624505928</v>
      </c>
      <c r="Y19" s="33"/>
    </row>
    <row r="20" spans="1:25" ht="21.75" customHeight="1">
      <c r="A20" s="322" t="s">
        <v>200</v>
      </c>
      <c r="B20" s="322"/>
      <c r="C20" s="323"/>
      <c r="D20" s="104">
        <v>10500</v>
      </c>
      <c r="E20" s="105">
        <v>10617</v>
      </c>
      <c r="F20" s="105">
        <v>10617</v>
      </c>
      <c r="G20" s="201">
        <f t="shared" si="1"/>
        <v>100</v>
      </c>
      <c r="H20" s="105">
        <v>10000</v>
      </c>
      <c r="I20" s="105">
        <v>10142</v>
      </c>
      <c r="J20" s="105">
        <v>10142</v>
      </c>
      <c r="K20" s="201">
        <f t="shared" si="2"/>
        <v>100</v>
      </c>
      <c r="L20" s="105">
        <v>9000</v>
      </c>
      <c r="M20" s="105">
        <v>9792</v>
      </c>
      <c r="N20" s="105">
        <v>9792</v>
      </c>
      <c r="O20" s="33"/>
      <c r="P20" s="201">
        <f t="shared" si="0"/>
        <v>100</v>
      </c>
      <c r="Q20" s="105">
        <v>9000</v>
      </c>
      <c r="R20" s="105">
        <v>9665</v>
      </c>
      <c r="S20" s="105">
        <v>9665</v>
      </c>
      <c r="T20" s="201">
        <f t="shared" si="3"/>
        <v>100</v>
      </c>
      <c r="U20" s="105">
        <v>9000</v>
      </c>
      <c r="V20" s="105">
        <v>9150</v>
      </c>
      <c r="W20" s="105">
        <v>9150</v>
      </c>
      <c r="X20" s="201">
        <f t="shared" si="4"/>
        <v>100</v>
      </c>
      <c r="Y20" s="33"/>
    </row>
    <row r="21" spans="1:25" ht="21.75" customHeight="1">
      <c r="A21" s="322" t="s">
        <v>201</v>
      </c>
      <c r="B21" s="322"/>
      <c r="C21" s="323"/>
      <c r="D21" s="104">
        <v>5259010</v>
      </c>
      <c r="E21" s="105">
        <v>5260445</v>
      </c>
      <c r="F21" s="105">
        <v>5260226</v>
      </c>
      <c r="G21" s="201">
        <f t="shared" si="1"/>
        <v>99.99583685410644</v>
      </c>
      <c r="H21" s="105">
        <v>4775010</v>
      </c>
      <c r="I21" s="105">
        <v>4839349</v>
      </c>
      <c r="J21" s="105">
        <v>4839197</v>
      </c>
      <c r="K21" s="201">
        <f t="shared" si="2"/>
        <v>99.99685908166573</v>
      </c>
      <c r="L21" s="105">
        <v>4779010</v>
      </c>
      <c r="M21" s="105">
        <v>4866973</v>
      </c>
      <c r="N21" s="105">
        <v>4866913</v>
      </c>
      <c r="O21" s="33"/>
      <c r="P21" s="201">
        <f t="shared" si="0"/>
        <v>99.99876720088646</v>
      </c>
      <c r="Q21" s="105">
        <v>4646010</v>
      </c>
      <c r="R21" s="105">
        <v>4646748</v>
      </c>
      <c r="S21" s="105">
        <v>4646560</v>
      </c>
      <c r="T21" s="201">
        <f t="shared" si="3"/>
        <v>99.99595415976937</v>
      </c>
      <c r="U21" s="105">
        <v>4423060</v>
      </c>
      <c r="V21" s="105">
        <v>4434767</v>
      </c>
      <c r="W21" s="105">
        <v>4434659</v>
      </c>
      <c r="X21" s="201">
        <f t="shared" si="4"/>
        <v>99.99756469731105</v>
      </c>
      <c r="Y21" s="33"/>
    </row>
    <row r="22" spans="1:25" ht="21.75" customHeight="1">
      <c r="A22" s="322" t="s">
        <v>202</v>
      </c>
      <c r="B22" s="322"/>
      <c r="C22" s="323"/>
      <c r="D22" s="104">
        <v>15444000</v>
      </c>
      <c r="E22" s="105">
        <v>16153771</v>
      </c>
      <c r="F22" s="105">
        <v>15554661</v>
      </c>
      <c r="G22" s="201">
        <f t="shared" si="1"/>
        <v>96.29120655480384</v>
      </c>
      <c r="H22" s="105">
        <v>16164000</v>
      </c>
      <c r="I22" s="105">
        <v>16882277</v>
      </c>
      <c r="J22" s="105">
        <v>16358896</v>
      </c>
      <c r="K22" s="201">
        <f t="shared" si="2"/>
        <v>96.89981985249976</v>
      </c>
      <c r="L22" s="105">
        <v>14557000</v>
      </c>
      <c r="M22" s="105">
        <v>15071119</v>
      </c>
      <c r="N22" s="105">
        <v>14573485</v>
      </c>
      <c r="O22" s="33"/>
      <c r="P22" s="201">
        <f t="shared" si="0"/>
        <v>96.69809521111206</v>
      </c>
      <c r="Q22" s="105">
        <v>14590000</v>
      </c>
      <c r="R22" s="105">
        <v>15381213</v>
      </c>
      <c r="S22" s="105">
        <v>14780387</v>
      </c>
      <c r="T22" s="201">
        <f t="shared" si="3"/>
        <v>96.09376711706678</v>
      </c>
      <c r="U22" s="105">
        <v>13218000</v>
      </c>
      <c r="V22" s="105">
        <v>13960684</v>
      </c>
      <c r="W22" s="105">
        <v>13312410</v>
      </c>
      <c r="X22" s="201">
        <f t="shared" si="4"/>
        <v>95.35643095997303</v>
      </c>
      <c r="Y22" s="33"/>
    </row>
    <row r="23" spans="1:25" ht="21.75" customHeight="1">
      <c r="A23" s="322" t="s">
        <v>203</v>
      </c>
      <c r="B23" s="322"/>
      <c r="C23" s="323"/>
      <c r="D23" s="104">
        <v>6800</v>
      </c>
      <c r="E23" s="105">
        <v>7016</v>
      </c>
      <c r="F23" s="105">
        <v>7016</v>
      </c>
      <c r="G23" s="201">
        <f t="shared" si="1"/>
        <v>100</v>
      </c>
      <c r="H23" s="105">
        <v>6600</v>
      </c>
      <c r="I23" s="105">
        <v>6671</v>
      </c>
      <c r="J23" s="105">
        <v>6671</v>
      </c>
      <c r="K23" s="201">
        <f t="shared" si="2"/>
        <v>100</v>
      </c>
      <c r="L23" s="105">
        <v>6000</v>
      </c>
      <c r="M23" s="105">
        <v>6466</v>
      </c>
      <c r="N23" s="105">
        <v>6466</v>
      </c>
      <c r="O23" s="33"/>
      <c r="P23" s="201">
        <f t="shared" si="0"/>
        <v>100</v>
      </c>
      <c r="Q23" s="105">
        <v>6000</v>
      </c>
      <c r="R23" s="105">
        <v>6371</v>
      </c>
      <c r="S23" s="105">
        <v>6371</v>
      </c>
      <c r="T23" s="201">
        <f t="shared" si="3"/>
        <v>100</v>
      </c>
      <c r="U23" s="105">
        <v>6000</v>
      </c>
      <c r="V23" s="105">
        <v>6046</v>
      </c>
      <c r="W23" s="105">
        <v>6046</v>
      </c>
      <c r="X23" s="201">
        <f t="shared" si="4"/>
        <v>100</v>
      </c>
      <c r="Y23" s="33"/>
    </row>
    <row r="24" spans="1:25" ht="21.75" customHeight="1">
      <c r="A24" s="322" t="s">
        <v>204</v>
      </c>
      <c r="B24" s="322"/>
      <c r="C24" s="323"/>
      <c r="D24" s="104">
        <v>322000</v>
      </c>
      <c r="E24" s="105">
        <v>322867</v>
      </c>
      <c r="F24" s="105">
        <v>322867</v>
      </c>
      <c r="G24" s="201">
        <f t="shared" si="1"/>
        <v>100</v>
      </c>
      <c r="H24" s="105">
        <v>380000</v>
      </c>
      <c r="I24" s="105">
        <v>380675</v>
      </c>
      <c r="J24" s="105">
        <v>380675</v>
      </c>
      <c r="K24" s="201">
        <f t="shared" si="2"/>
        <v>100</v>
      </c>
      <c r="L24" s="105">
        <v>444000</v>
      </c>
      <c r="M24" s="105">
        <v>444577</v>
      </c>
      <c r="N24" s="105">
        <v>444577</v>
      </c>
      <c r="O24" s="105"/>
      <c r="P24" s="201">
        <f t="shared" si="0"/>
        <v>100</v>
      </c>
      <c r="Q24" s="105" t="s">
        <v>156</v>
      </c>
      <c r="R24" s="105" t="s">
        <v>156</v>
      </c>
      <c r="S24" s="105" t="s">
        <v>156</v>
      </c>
      <c r="T24" s="105" t="s">
        <v>156</v>
      </c>
      <c r="U24" s="105">
        <v>395000</v>
      </c>
      <c r="V24" s="105">
        <v>395430</v>
      </c>
      <c r="W24" s="105" t="s">
        <v>156</v>
      </c>
      <c r="X24" s="105" t="s">
        <v>156</v>
      </c>
      <c r="Y24" s="33"/>
    </row>
    <row r="25" spans="1:25" ht="21.75" customHeight="1">
      <c r="A25" s="324" t="s">
        <v>205</v>
      </c>
      <c r="B25" s="131"/>
      <c r="C25" s="128" t="s">
        <v>206</v>
      </c>
      <c r="D25" s="104">
        <v>10</v>
      </c>
      <c r="E25" s="105">
        <v>262</v>
      </c>
      <c r="F25" s="105">
        <v>25</v>
      </c>
      <c r="G25" s="201">
        <f t="shared" si="1"/>
        <v>9.541984732824428</v>
      </c>
      <c r="H25" s="105">
        <v>10</v>
      </c>
      <c r="I25" s="105">
        <v>237</v>
      </c>
      <c r="J25" s="105">
        <v>10</v>
      </c>
      <c r="K25" s="201">
        <f t="shared" si="2"/>
        <v>4.219409282700422</v>
      </c>
      <c r="L25" s="105" t="s">
        <v>156</v>
      </c>
      <c r="M25" s="105">
        <v>227</v>
      </c>
      <c r="N25" s="105" t="s">
        <v>156</v>
      </c>
      <c r="O25" s="105"/>
      <c r="P25" s="105" t="s">
        <v>156</v>
      </c>
      <c r="Q25" s="105" t="s">
        <v>156</v>
      </c>
      <c r="R25" s="105" t="s">
        <v>156</v>
      </c>
      <c r="S25" s="105" t="s">
        <v>156</v>
      </c>
      <c r="T25" s="105" t="s">
        <v>156</v>
      </c>
      <c r="U25" s="105" t="s">
        <v>156</v>
      </c>
      <c r="V25" s="105" t="s">
        <v>156</v>
      </c>
      <c r="W25" s="105">
        <v>395430</v>
      </c>
      <c r="X25" s="105" t="s">
        <v>156</v>
      </c>
      <c r="Y25" s="33"/>
    </row>
    <row r="26" spans="1:25" ht="21.75" customHeight="1">
      <c r="A26" s="325"/>
      <c r="B26" s="132"/>
      <c r="C26" s="133" t="s">
        <v>207</v>
      </c>
      <c r="D26" s="104">
        <v>2000</v>
      </c>
      <c r="E26" s="105">
        <v>52730</v>
      </c>
      <c r="F26" s="105">
        <v>2083</v>
      </c>
      <c r="G26" s="201">
        <f t="shared" si="1"/>
        <v>3.9503129148492317</v>
      </c>
      <c r="H26" s="105">
        <v>1500</v>
      </c>
      <c r="I26" s="105">
        <v>45730</v>
      </c>
      <c r="J26" s="105">
        <v>1715</v>
      </c>
      <c r="K26" s="201">
        <f t="shared" si="2"/>
        <v>3.7502733435381588</v>
      </c>
      <c r="L26" s="105">
        <v>1790</v>
      </c>
      <c r="M26" s="105">
        <v>39726</v>
      </c>
      <c r="N26" s="105">
        <v>2253</v>
      </c>
      <c r="O26" s="33"/>
      <c r="P26" s="201">
        <f t="shared" si="0"/>
        <v>5.671348738861199</v>
      </c>
      <c r="Q26" s="105">
        <v>500</v>
      </c>
      <c r="R26" s="105">
        <v>31431</v>
      </c>
      <c r="S26" s="105">
        <v>670</v>
      </c>
      <c r="T26" s="201">
        <f t="shared" si="3"/>
        <v>2.1316534631414847</v>
      </c>
      <c r="U26" s="105">
        <v>130</v>
      </c>
      <c r="V26" s="105">
        <v>30720</v>
      </c>
      <c r="W26" s="105">
        <v>135</v>
      </c>
      <c r="X26" s="201">
        <f t="shared" si="4"/>
        <v>0.439453125</v>
      </c>
      <c r="Y26" s="33"/>
    </row>
    <row r="27" spans="1:25" ht="21.75" customHeight="1">
      <c r="A27" s="326"/>
      <c r="B27" s="134"/>
      <c r="C27" s="135" t="s">
        <v>208</v>
      </c>
      <c r="D27" s="147" t="s">
        <v>156</v>
      </c>
      <c r="E27" s="148" t="s">
        <v>156</v>
      </c>
      <c r="F27" s="148" t="s">
        <v>156</v>
      </c>
      <c r="G27" s="148" t="s">
        <v>156</v>
      </c>
      <c r="H27" s="148" t="s">
        <v>156</v>
      </c>
      <c r="I27" s="148" t="s">
        <v>156</v>
      </c>
      <c r="J27" s="148" t="s">
        <v>156</v>
      </c>
      <c r="K27" s="148" t="s">
        <v>156</v>
      </c>
      <c r="L27" s="148">
        <v>216100</v>
      </c>
      <c r="M27" s="148">
        <v>360840</v>
      </c>
      <c r="N27" s="148">
        <v>222574</v>
      </c>
      <c r="O27" s="148"/>
      <c r="P27" s="202">
        <f t="shared" si="0"/>
        <v>61.68218601042013</v>
      </c>
      <c r="Q27" s="148">
        <v>17000</v>
      </c>
      <c r="R27" s="148">
        <v>135023</v>
      </c>
      <c r="S27" s="148">
        <v>17831</v>
      </c>
      <c r="T27" s="202">
        <f t="shared" si="3"/>
        <v>13.205898254371478</v>
      </c>
      <c r="U27" s="148">
        <v>8000</v>
      </c>
      <c r="V27" s="148">
        <v>108339</v>
      </c>
      <c r="W27" s="148">
        <v>8365</v>
      </c>
      <c r="X27" s="202">
        <f t="shared" si="4"/>
        <v>7.721134586806229</v>
      </c>
      <c r="Y27" s="33"/>
    </row>
    <row r="28" spans="1:24" ht="15" customHeight="1">
      <c r="A28" s="170" t="s">
        <v>414</v>
      </c>
      <c r="B28" s="32"/>
      <c r="C28" s="33"/>
      <c r="D28" s="136"/>
      <c r="E28" s="136"/>
      <c r="F28" s="136"/>
      <c r="G28" s="136"/>
      <c r="H28" s="136"/>
      <c r="I28" s="136"/>
      <c r="J28" s="136"/>
      <c r="K28" s="136"/>
      <c r="L28" s="136"/>
      <c r="M28" s="136"/>
      <c r="N28" s="136"/>
      <c r="O28" s="136"/>
      <c r="P28" s="136"/>
      <c r="Q28" s="136"/>
      <c r="R28" s="136"/>
      <c r="S28" s="136"/>
      <c r="T28" s="136"/>
      <c r="U28" s="136"/>
      <c r="V28" s="136"/>
      <c r="W28" s="136"/>
      <c r="X28" s="136"/>
    </row>
    <row r="29" spans="1:24" ht="15" customHeight="1">
      <c r="A29" s="32" t="s">
        <v>209</v>
      </c>
      <c r="B29" s="32"/>
      <c r="C29" s="33"/>
      <c r="D29" s="56"/>
      <c r="E29" s="33"/>
      <c r="F29" s="33"/>
      <c r="G29" s="32"/>
      <c r="H29" s="33"/>
      <c r="I29" s="33"/>
      <c r="J29" s="33"/>
      <c r="K29" s="32"/>
      <c r="L29" s="33"/>
      <c r="M29" s="33"/>
      <c r="N29" s="33"/>
      <c r="O29" s="33"/>
      <c r="P29" s="32"/>
      <c r="Q29" s="33"/>
      <c r="R29" s="33"/>
      <c r="S29" s="33"/>
      <c r="T29" s="32"/>
      <c r="U29" s="33"/>
      <c r="V29" s="33"/>
      <c r="W29" s="33"/>
      <c r="X29" s="32"/>
    </row>
    <row r="30" ht="15" customHeight="1"/>
    <row r="31" ht="15" customHeight="1"/>
    <row r="32" spans="1:24" ht="15" customHeight="1">
      <c r="A32" s="33"/>
      <c r="B32" s="33"/>
      <c r="C32" s="33"/>
      <c r="D32" s="56"/>
      <c r="E32" s="56"/>
      <c r="F32" s="56"/>
      <c r="G32" s="56"/>
      <c r="H32" s="56"/>
      <c r="I32" s="56"/>
      <c r="J32" s="56"/>
      <c r="K32" s="56"/>
      <c r="L32" s="56"/>
      <c r="M32" s="56"/>
      <c r="N32" s="56"/>
      <c r="O32" s="56"/>
      <c r="P32" s="56"/>
      <c r="Q32" s="56"/>
      <c r="R32" s="56"/>
      <c r="S32" s="56"/>
      <c r="T32" s="56"/>
      <c r="U32" s="56"/>
      <c r="V32" s="56"/>
      <c r="W32" s="56"/>
      <c r="X32" s="56"/>
    </row>
    <row r="33" ht="15" customHeight="1"/>
    <row r="34" spans="1:24" ht="19.5" customHeight="1">
      <c r="A34" s="327" t="s">
        <v>210</v>
      </c>
      <c r="B34" s="327"/>
      <c r="C34" s="327"/>
      <c r="D34" s="327"/>
      <c r="E34" s="327"/>
      <c r="F34" s="327"/>
      <c r="G34" s="327"/>
      <c r="H34" s="327"/>
      <c r="I34" s="327"/>
      <c r="J34" s="327"/>
      <c r="K34" s="327"/>
      <c r="L34" s="327"/>
      <c r="M34" s="327"/>
      <c r="O34" s="313" t="s">
        <v>416</v>
      </c>
      <c r="P34" s="313"/>
      <c r="Q34" s="313"/>
      <c r="R34" s="313"/>
      <c r="S34" s="313"/>
      <c r="T34" s="313"/>
      <c r="U34" s="313"/>
      <c r="V34" s="253"/>
      <c r="W34" s="14"/>
      <c r="X34" s="14"/>
    </row>
    <row r="35" spans="1:24" ht="18" customHeight="1" thickBot="1">
      <c r="A35" s="25"/>
      <c r="B35" s="25"/>
      <c r="C35" s="33"/>
      <c r="D35" s="121"/>
      <c r="E35" s="121"/>
      <c r="F35" s="121"/>
      <c r="G35" s="122"/>
      <c r="H35" s="121"/>
      <c r="I35" s="121"/>
      <c r="J35" s="121"/>
      <c r="K35" s="122"/>
      <c r="L35" s="121"/>
      <c r="M35" s="105" t="s">
        <v>78</v>
      </c>
      <c r="Q35" s="121"/>
      <c r="R35" s="121"/>
      <c r="S35" s="121"/>
      <c r="T35" s="122"/>
      <c r="V35" s="80" t="s">
        <v>78</v>
      </c>
      <c r="W35" s="121"/>
      <c r="X35" s="120"/>
    </row>
    <row r="36" spans="1:34" ht="21.75" customHeight="1">
      <c r="A36" s="277" t="s">
        <v>211</v>
      </c>
      <c r="B36" s="277"/>
      <c r="C36" s="314"/>
      <c r="D36" s="315" t="s">
        <v>437</v>
      </c>
      <c r="E36" s="314"/>
      <c r="F36" s="315" t="s">
        <v>438</v>
      </c>
      <c r="G36" s="314"/>
      <c r="H36" s="315" t="s">
        <v>439</v>
      </c>
      <c r="I36" s="314"/>
      <c r="J36" s="315" t="s">
        <v>440</v>
      </c>
      <c r="K36" s="314"/>
      <c r="L36" s="315" t="s">
        <v>441</v>
      </c>
      <c r="M36" s="277"/>
      <c r="N36" s="32"/>
      <c r="O36" s="316" t="s">
        <v>340</v>
      </c>
      <c r="P36" s="317"/>
      <c r="Q36" s="318"/>
      <c r="R36" s="179" t="s">
        <v>415</v>
      </c>
      <c r="S36" s="179" t="s">
        <v>435</v>
      </c>
      <c r="T36" s="179" t="s">
        <v>436</v>
      </c>
      <c r="U36" s="179" t="s">
        <v>433</v>
      </c>
      <c r="V36" s="179" t="s">
        <v>434</v>
      </c>
      <c r="W36" s="56"/>
      <c r="X36" s="56"/>
      <c r="Y36" s="25"/>
      <c r="Z36" s="25"/>
      <c r="AA36" s="25"/>
      <c r="AB36" s="25"/>
      <c r="AC36" s="25"/>
      <c r="AD36" s="25"/>
      <c r="AE36" s="25"/>
      <c r="AF36" s="25"/>
      <c r="AG36" s="25"/>
      <c r="AH36" s="25"/>
    </row>
    <row r="37" spans="1:34" ht="21.75" customHeight="1">
      <c r="A37" s="137"/>
      <c r="B37" s="137"/>
      <c r="C37" s="138"/>
      <c r="D37" s="28"/>
      <c r="E37" s="30"/>
      <c r="F37" s="58"/>
      <c r="G37" s="29"/>
      <c r="H37" s="30"/>
      <c r="I37" s="30"/>
      <c r="J37" s="30"/>
      <c r="K37" s="29"/>
      <c r="L37" s="30"/>
      <c r="M37" s="30"/>
      <c r="N37" s="25"/>
      <c r="O37" s="319" t="s">
        <v>212</v>
      </c>
      <c r="P37" s="320"/>
      <c r="Q37" s="321"/>
      <c r="R37" s="206">
        <f>SUM(R39,R49)</f>
        <v>392580177</v>
      </c>
      <c r="S37" s="206">
        <v>378882612</v>
      </c>
      <c r="T37" s="206">
        <f>SUM(T39,T49)</f>
        <v>464668209</v>
      </c>
      <c r="U37" s="206">
        <f>SUM(U39,U49)</f>
        <v>414321144</v>
      </c>
      <c r="V37" s="206">
        <f>SUM(V39,V49)</f>
        <v>335893617</v>
      </c>
      <c r="W37" s="5"/>
      <c r="X37" s="5"/>
      <c r="Z37" s="25"/>
      <c r="AA37" s="25"/>
      <c r="AB37" s="25"/>
      <c r="AC37" s="25"/>
      <c r="AD37" s="25"/>
      <c r="AE37" s="25"/>
      <c r="AF37" s="25"/>
      <c r="AG37" s="25"/>
      <c r="AH37" s="25"/>
    </row>
    <row r="38" spans="1:34" ht="21.75" customHeight="1">
      <c r="A38" s="305" t="s">
        <v>341</v>
      </c>
      <c r="B38" s="312"/>
      <c r="C38" s="303"/>
      <c r="D38" s="139"/>
      <c r="E38" s="33">
        <v>146210554</v>
      </c>
      <c r="F38" s="33"/>
      <c r="G38" s="33">
        <v>141114828</v>
      </c>
      <c r="H38" s="56"/>
      <c r="I38" s="33">
        <v>145505981</v>
      </c>
      <c r="J38" s="33"/>
      <c r="K38" s="33">
        <v>141863295</v>
      </c>
      <c r="L38" s="56"/>
      <c r="M38" s="33">
        <v>125032621</v>
      </c>
      <c r="N38" s="25"/>
      <c r="P38" s="32"/>
      <c r="Q38" s="140"/>
      <c r="W38" s="56"/>
      <c r="X38" s="56"/>
      <c r="Z38" s="25"/>
      <c r="AA38" s="25"/>
      <c r="AB38" s="25"/>
      <c r="AC38" s="25"/>
      <c r="AD38" s="25"/>
      <c r="AE38" s="25"/>
      <c r="AF38" s="25"/>
      <c r="AG38" s="25"/>
      <c r="AH38" s="25"/>
    </row>
    <row r="39" spans="1:34" ht="21.75" customHeight="1">
      <c r="A39" s="32"/>
      <c r="B39" s="32"/>
      <c r="C39" s="140"/>
      <c r="D39" s="139"/>
      <c r="E39" s="56"/>
      <c r="F39" s="56"/>
      <c r="G39" s="56"/>
      <c r="H39" s="56"/>
      <c r="I39" s="56"/>
      <c r="J39" s="56"/>
      <c r="K39" s="56"/>
      <c r="L39" s="56"/>
      <c r="M39" s="56"/>
      <c r="N39" s="25"/>
      <c r="O39" s="305" t="s">
        <v>213</v>
      </c>
      <c r="P39" s="312"/>
      <c r="Q39" s="303"/>
      <c r="R39" s="207">
        <f>SUM(R40,R43:R48)</f>
        <v>231904430</v>
      </c>
      <c r="S39" s="207">
        <f>SUM(S40,S43:S48)</f>
        <v>219117197</v>
      </c>
      <c r="T39" s="207">
        <f>SUM(T40,T43:T48)</f>
        <v>308096901</v>
      </c>
      <c r="U39" s="207">
        <f>SUM(U40,U43:U48)</f>
        <v>282242940</v>
      </c>
      <c r="V39" s="207">
        <f>SUM(V40,V43:V48)</f>
        <v>207847323</v>
      </c>
      <c r="W39" s="33"/>
      <c r="X39" s="33"/>
      <c r="Z39" s="25"/>
      <c r="AA39" s="25"/>
      <c r="AB39" s="25"/>
      <c r="AC39" s="25"/>
      <c r="AD39" s="25"/>
      <c r="AE39" s="25"/>
      <c r="AF39" s="25"/>
      <c r="AG39" s="25"/>
      <c r="AH39" s="25"/>
    </row>
    <row r="40" spans="1:34" ht="21.75" customHeight="1">
      <c r="A40" s="32"/>
      <c r="B40" s="32"/>
      <c r="C40" s="140"/>
      <c r="D40" s="139"/>
      <c r="E40" s="56"/>
      <c r="F40" s="56"/>
      <c r="G40" s="56"/>
      <c r="H40" s="56"/>
      <c r="I40" s="56"/>
      <c r="J40" s="56"/>
      <c r="K40" s="56"/>
      <c r="L40" s="56"/>
      <c r="M40" s="56"/>
      <c r="N40" s="25"/>
      <c r="P40" s="305" t="s">
        <v>214</v>
      </c>
      <c r="Q40" s="303"/>
      <c r="R40" s="207">
        <f>SUM(R41:R42)</f>
        <v>142173943</v>
      </c>
      <c r="S40" s="207">
        <f>SUM(S41:S42)</f>
        <v>131592875</v>
      </c>
      <c r="T40" s="207">
        <f>SUM(T41:T42)</f>
        <v>215935192</v>
      </c>
      <c r="U40" s="207">
        <f>SUM(U41:U42)</f>
        <v>196324761</v>
      </c>
      <c r="V40" s="207">
        <f>SUM(V41:V42)</f>
        <v>134715144</v>
      </c>
      <c r="W40" s="33"/>
      <c r="X40" s="33"/>
      <c r="Z40" s="25"/>
      <c r="AA40" s="25"/>
      <c r="AB40" s="25"/>
      <c r="AC40" s="25"/>
      <c r="AD40" s="25"/>
      <c r="AE40" s="25"/>
      <c r="AF40" s="25"/>
      <c r="AG40" s="25"/>
      <c r="AH40" s="25"/>
    </row>
    <row r="41" spans="1:34" ht="21.75" customHeight="1">
      <c r="A41" s="305" t="s">
        <v>342</v>
      </c>
      <c r="B41" s="305"/>
      <c r="C41" s="306"/>
      <c r="D41" s="31"/>
      <c r="E41" s="33">
        <v>142498620</v>
      </c>
      <c r="F41" s="33"/>
      <c r="G41" s="33">
        <v>137266248</v>
      </c>
      <c r="H41" s="56"/>
      <c r="I41" s="33">
        <v>141882067</v>
      </c>
      <c r="J41" s="33"/>
      <c r="K41" s="33">
        <v>137654813</v>
      </c>
      <c r="L41" s="56"/>
      <c r="M41" s="33">
        <v>121179580</v>
      </c>
      <c r="N41" s="25"/>
      <c r="P41" s="305" t="s">
        <v>343</v>
      </c>
      <c r="Q41" s="303"/>
      <c r="R41" s="104">
        <v>113001229</v>
      </c>
      <c r="S41" s="105">
        <v>105479046</v>
      </c>
      <c r="T41" s="105">
        <v>191754614</v>
      </c>
      <c r="U41" s="105">
        <v>173715184</v>
      </c>
      <c r="V41" s="105">
        <v>112575144</v>
      </c>
      <c r="W41" s="33"/>
      <c r="X41" s="33"/>
      <c r="Z41" s="25"/>
      <c r="AA41" s="25"/>
      <c r="AB41" s="25"/>
      <c r="AC41" s="25"/>
      <c r="AD41" s="25"/>
      <c r="AE41" s="25"/>
      <c r="AF41" s="25"/>
      <c r="AG41" s="25"/>
      <c r="AH41" s="25"/>
    </row>
    <row r="42" spans="1:34" ht="21.75" customHeight="1">
      <c r="A42" s="32"/>
      <c r="B42" s="32"/>
      <c r="C42" s="140"/>
      <c r="D42" s="139"/>
      <c r="E42" s="56"/>
      <c r="F42" s="56"/>
      <c r="G42" s="56"/>
      <c r="H42" s="56"/>
      <c r="I42" s="56"/>
      <c r="J42" s="56"/>
      <c r="K42" s="56"/>
      <c r="L42" s="56"/>
      <c r="M42" s="56"/>
      <c r="N42" s="25"/>
      <c r="P42" s="305" t="s">
        <v>344</v>
      </c>
      <c r="Q42" s="303"/>
      <c r="R42" s="104">
        <v>29172714</v>
      </c>
      <c r="S42" s="105">
        <v>26113829</v>
      </c>
      <c r="T42" s="105">
        <v>24180578</v>
      </c>
      <c r="U42" s="105">
        <v>22609577</v>
      </c>
      <c r="V42" s="105">
        <v>22140000</v>
      </c>
      <c r="W42" s="33"/>
      <c r="X42" s="33"/>
      <c r="Z42" s="25"/>
      <c r="AA42" s="25"/>
      <c r="AB42" s="25"/>
      <c r="AC42" s="25"/>
      <c r="AD42" s="25"/>
      <c r="AE42" s="25"/>
      <c r="AF42" s="25"/>
      <c r="AG42" s="25"/>
      <c r="AH42" s="25"/>
    </row>
    <row r="43" spans="1:34" ht="21.75" customHeight="1">
      <c r="A43" s="32"/>
      <c r="B43" s="32"/>
      <c r="C43" s="140"/>
      <c r="D43" s="139"/>
      <c r="E43" s="56"/>
      <c r="F43" s="56"/>
      <c r="G43" s="56"/>
      <c r="H43" s="56"/>
      <c r="I43" s="56"/>
      <c r="J43" s="56"/>
      <c r="K43" s="56"/>
      <c r="L43" s="56"/>
      <c r="M43" s="56"/>
      <c r="N43" s="25"/>
      <c r="P43" s="305" t="s">
        <v>215</v>
      </c>
      <c r="Q43" s="303"/>
      <c r="R43" s="104">
        <v>74270945</v>
      </c>
      <c r="S43" s="105">
        <v>73144428</v>
      </c>
      <c r="T43" s="105">
        <v>75051556</v>
      </c>
      <c r="U43" s="105">
        <v>69965797</v>
      </c>
      <c r="V43" s="105">
        <v>58971283</v>
      </c>
      <c r="W43" s="33"/>
      <c r="X43" s="33"/>
      <c r="Z43" s="25"/>
      <c r="AA43" s="25"/>
      <c r="AB43" s="25"/>
      <c r="AC43" s="25"/>
      <c r="AD43" s="25"/>
      <c r="AE43" s="25"/>
      <c r="AF43" s="25"/>
      <c r="AG43" s="25"/>
      <c r="AH43" s="25"/>
    </row>
    <row r="44" spans="1:34" ht="21.75" customHeight="1">
      <c r="A44" s="305" t="s">
        <v>345</v>
      </c>
      <c r="B44" s="305"/>
      <c r="C44" s="306"/>
      <c r="D44" s="31"/>
      <c r="E44" s="33">
        <v>103662</v>
      </c>
      <c r="F44" s="33"/>
      <c r="G44" s="33">
        <v>81112</v>
      </c>
      <c r="H44" s="56"/>
      <c r="I44" s="33">
        <v>82928</v>
      </c>
      <c r="J44" s="33"/>
      <c r="K44" s="33">
        <v>89069</v>
      </c>
      <c r="L44" s="56"/>
      <c r="M44" s="33">
        <v>79025</v>
      </c>
      <c r="N44" s="25"/>
      <c r="P44" s="305" t="s">
        <v>216</v>
      </c>
      <c r="Q44" s="303"/>
      <c r="R44" s="104">
        <v>1212</v>
      </c>
      <c r="S44" s="105">
        <v>564</v>
      </c>
      <c r="T44" s="105" t="s">
        <v>156</v>
      </c>
      <c r="U44" s="105" t="s">
        <v>156</v>
      </c>
      <c r="V44" s="105" t="s">
        <v>156</v>
      </c>
      <c r="W44" s="33"/>
      <c r="X44" s="33"/>
      <c r="Z44" s="25"/>
      <c r="AA44" s="25"/>
      <c r="AB44" s="25"/>
      <c r="AC44" s="25"/>
      <c r="AD44" s="25"/>
      <c r="AE44" s="25"/>
      <c r="AF44" s="25"/>
      <c r="AG44" s="25"/>
      <c r="AH44" s="25"/>
    </row>
    <row r="45" spans="1:34" ht="21.75" customHeight="1">
      <c r="A45" s="32"/>
      <c r="B45" s="32"/>
      <c r="C45" s="140"/>
      <c r="D45" s="139"/>
      <c r="E45" s="56"/>
      <c r="F45" s="56"/>
      <c r="G45" s="56"/>
      <c r="H45" s="56"/>
      <c r="I45" s="56"/>
      <c r="J45" s="56"/>
      <c r="K45" s="56"/>
      <c r="L45" s="56"/>
      <c r="M45" s="56"/>
      <c r="N45" s="25"/>
      <c r="P45" s="305" t="s">
        <v>217</v>
      </c>
      <c r="Q45" s="303"/>
      <c r="R45" s="104">
        <v>366</v>
      </c>
      <c r="S45" s="105" t="s">
        <v>156</v>
      </c>
      <c r="T45" s="105" t="s">
        <v>156</v>
      </c>
      <c r="U45" s="105" t="s">
        <v>156</v>
      </c>
      <c r="V45" s="105" t="s">
        <v>156</v>
      </c>
      <c r="W45" s="33"/>
      <c r="X45" s="33"/>
      <c r="Z45" s="25"/>
      <c r="AA45" s="25"/>
      <c r="AB45" s="25"/>
      <c r="AC45" s="25"/>
      <c r="AD45" s="25"/>
      <c r="AE45" s="25"/>
      <c r="AF45" s="25"/>
      <c r="AG45" s="25"/>
      <c r="AH45" s="25"/>
    </row>
    <row r="46" spans="1:34" ht="21.75" customHeight="1">
      <c r="A46" s="32"/>
      <c r="B46" s="32"/>
      <c r="C46" s="140"/>
      <c r="D46" s="139"/>
      <c r="E46" s="56"/>
      <c r="F46" s="56"/>
      <c r="G46" s="56"/>
      <c r="H46" s="56"/>
      <c r="I46" s="56"/>
      <c r="J46" s="56"/>
      <c r="K46" s="56"/>
      <c r="L46" s="56"/>
      <c r="M46" s="56"/>
      <c r="N46" s="25"/>
      <c r="P46" s="305" t="s">
        <v>218</v>
      </c>
      <c r="Q46" s="303"/>
      <c r="R46" s="104">
        <v>15287975</v>
      </c>
      <c r="S46" s="105">
        <v>14375166</v>
      </c>
      <c r="T46" s="105">
        <v>17107893</v>
      </c>
      <c r="U46" s="105">
        <v>15949214</v>
      </c>
      <c r="V46" s="105">
        <v>14159531</v>
      </c>
      <c r="W46" s="33"/>
      <c r="X46" s="33"/>
      <c r="Z46" s="25"/>
      <c r="AA46" s="25"/>
      <c r="AB46" s="25"/>
      <c r="AC46" s="25"/>
      <c r="AD46" s="25"/>
      <c r="AE46" s="25"/>
      <c r="AF46" s="25"/>
      <c r="AG46" s="25"/>
      <c r="AH46" s="25"/>
    </row>
    <row r="47" spans="1:34" ht="21.75" customHeight="1">
      <c r="A47" s="305" t="s">
        <v>346</v>
      </c>
      <c r="B47" s="305"/>
      <c r="C47" s="306"/>
      <c r="D47" s="31"/>
      <c r="E47" s="33">
        <v>130860</v>
      </c>
      <c r="F47" s="33"/>
      <c r="G47" s="33">
        <v>285720</v>
      </c>
      <c r="H47" s="56"/>
      <c r="I47" s="33">
        <v>358294</v>
      </c>
      <c r="J47" s="33"/>
      <c r="K47" s="33">
        <v>648203</v>
      </c>
      <c r="L47" s="56"/>
      <c r="M47" s="33">
        <v>344738</v>
      </c>
      <c r="N47" s="25"/>
      <c r="P47" s="305" t="s">
        <v>219</v>
      </c>
      <c r="Q47" s="303"/>
      <c r="R47" s="104">
        <v>31273</v>
      </c>
      <c r="S47" s="105">
        <v>4164</v>
      </c>
      <c r="T47" s="105">
        <v>2260</v>
      </c>
      <c r="U47" s="105">
        <v>3168</v>
      </c>
      <c r="V47" s="105">
        <v>1365</v>
      </c>
      <c r="W47" s="105"/>
      <c r="X47" s="105"/>
      <c r="Z47" s="25"/>
      <c r="AA47" s="25"/>
      <c r="AB47" s="25"/>
      <c r="AC47" s="25"/>
      <c r="AD47" s="25"/>
      <c r="AE47" s="25"/>
      <c r="AF47" s="25"/>
      <c r="AG47" s="25"/>
      <c r="AH47" s="25"/>
    </row>
    <row r="48" spans="1:34" ht="21.75" customHeight="1">
      <c r="A48" s="32"/>
      <c r="B48" s="32"/>
      <c r="C48" s="140"/>
      <c r="D48" s="139"/>
      <c r="E48" s="56"/>
      <c r="F48" s="56"/>
      <c r="G48" s="56"/>
      <c r="H48" s="56"/>
      <c r="I48" s="56"/>
      <c r="J48" s="56"/>
      <c r="K48" s="56"/>
      <c r="L48" s="56"/>
      <c r="M48" s="56"/>
      <c r="N48" s="25"/>
      <c r="P48" s="305" t="s">
        <v>220</v>
      </c>
      <c r="Q48" s="303"/>
      <c r="R48" s="104">
        <v>138716</v>
      </c>
      <c r="S48" s="105" t="s">
        <v>156</v>
      </c>
      <c r="T48" s="105" t="s">
        <v>156</v>
      </c>
      <c r="U48" s="105" t="s">
        <v>156</v>
      </c>
      <c r="V48" s="105" t="s">
        <v>156</v>
      </c>
      <c r="W48" s="105"/>
      <c r="X48" s="105"/>
      <c r="Z48" s="25"/>
      <c r="AA48" s="25"/>
      <c r="AB48" s="25"/>
      <c r="AC48" s="25"/>
      <c r="AD48" s="25"/>
      <c r="AE48" s="25"/>
      <c r="AF48" s="25"/>
      <c r="AG48" s="25"/>
      <c r="AH48" s="25"/>
    </row>
    <row r="49" spans="1:34" ht="21.75" customHeight="1">
      <c r="A49" s="32"/>
      <c r="B49" s="32"/>
      <c r="C49" s="140"/>
      <c r="D49" s="139"/>
      <c r="E49" s="56"/>
      <c r="F49" s="56"/>
      <c r="G49" s="56"/>
      <c r="H49" s="56"/>
      <c r="I49" s="56"/>
      <c r="J49" s="56"/>
      <c r="K49" s="56"/>
      <c r="L49" s="56"/>
      <c r="M49" s="56"/>
      <c r="N49" s="25"/>
      <c r="O49" s="305" t="s">
        <v>221</v>
      </c>
      <c r="P49" s="312"/>
      <c r="Q49" s="303"/>
      <c r="R49" s="207">
        <f>SUM(R50:R56)</f>
        <v>160675747</v>
      </c>
      <c r="S49" s="207">
        <f>SUM(S50:S56)</f>
        <v>159765395</v>
      </c>
      <c r="T49" s="207">
        <f>SUM(T50:T56)</f>
        <v>156571308</v>
      </c>
      <c r="U49" s="207">
        <f>SUM(U50:U56)</f>
        <v>132078204</v>
      </c>
      <c r="V49" s="207">
        <f>SUM(V50:V56)</f>
        <v>128046294</v>
      </c>
      <c r="W49" s="105"/>
      <c r="X49" s="105"/>
      <c r="Z49" s="25"/>
      <c r="AA49" s="25"/>
      <c r="AB49" s="25"/>
      <c r="AC49" s="25"/>
      <c r="AD49" s="25"/>
      <c r="AE49" s="25"/>
      <c r="AF49" s="25"/>
      <c r="AG49" s="25"/>
      <c r="AH49" s="25"/>
    </row>
    <row r="50" spans="1:34" ht="21.75" customHeight="1">
      <c r="A50" s="305" t="s">
        <v>347</v>
      </c>
      <c r="B50" s="305"/>
      <c r="C50" s="306"/>
      <c r="D50" s="31"/>
      <c r="E50" s="33">
        <v>3590241</v>
      </c>
      <c r="F50" s="33"/>
      <c r="G50" s="33">
        <v>3569998</v>
      </c>
      <c r="H50" s="56"/>
      <c r="I50" s="33">
        <v>3273813</v>
      </c>
      <c r="J50" s="33"/>
      <c r="K50" s="33">
        <v>3566275</v>
      </c>
      <c r="L50" s="56"/>
      <c r="M50" s="33">
        <v>3549751</v>
      </c>
      <c r="N50" s="25"/>
      <c r="P50" s="305" t="s">
        <v>222</v>
      </c>
      <c r="Q50" s="303"/>
      <c r="R50" s="104">
        <v>102892385</v>
      </c>
      <c r="S50" s="105">
        <v>97677272</v>
      </c>
      <c r="T50" s="105">
        <v>96817782</v>
      </c>
      <c r="U50" s="105">
        <v>92975821</v>
      </c>
      <c r="V50" s="105">
        <v>91509922</v>
      </c>
      <c r="W50" s="105"/>
      <c r="X50" s="105"/>
      <c r="Z50" s="25"/>
      <c r="AA50" s="25"/>
      <c r="AB50" s="25"/>
      <c r="AC50" s="25"/>
      <c r="AD50" s="25"/>
      <c r="AE50" s="25"/>
      <c r="AF50" s="25"/>
      <c r="AG50" s="25"/>
      <c r="AH50" s="25"/>
    </row>
    <row r="51" spans="1:34" ht="21.75" customHeight="1">
      <c r="A51" s="32"/>
      <c r="B51" s="32"/>
      <c r="C51" s="140"/>
      <c r="D51" s="139"/>
      <c r="E51" s="56"/>
      <c r="F51" s="56"/>
      <c r="G51" s="56"/>
      <c r="H51" s="56"/>
      <c r="I51" s="56"/>
      <c r="J51" s="56"/>
      <c r="K51" s="56"/>
      <c r="L51" s="56"/>
      <c r="M51" s="56"/>
      <c r="N51" s="25"/>
      <c r="P51" s="305" t="s">
        <v>223</v>
      </c>
      <c r="Q51" s="303"/>
      <c r="R51" s="104">
        <v>18443722</v>
      </c>
      <c r="S51" s="105">
        <v>19162074</v>
      </c>
      <c r="T51" s="105">
        <v>18868093</v>
      </c>
      <c r="U51" s="105">
        <v>18199996</v>
      </c>
      <c r="V51" s="105">
        <v>15970617</v>
      </c>
      <c r="W51" s="105"/>
      <c r="X51" s="105"/>
      <c r="Z51" s="25"/>
      <c r="AA51" s="25"/>
      <c r="AB51" s="25"/>
      <c r="AC51" s="25"/>
      <c r="AD51" s="25"/>
      <c r="AE51" s="25"/>
      <c r="AF51" s="25"/>
      <c r="AG51" s="25"/>
      <c r="AH51" s="25"/>
    </row>
    <row r="52" spans="1:34" ht="25.5" customHeight="1">
      <c r="A52" s="32"/>
      <c r="B52" s="32"/>
      <c r="C52" s="140"/>
      <c r="D52" s="139"/>
      <c r="E52" s="56"/>
      <c r="F52" s="56"/>
      <c r="G52" s="56"/>
      <c r="H52" s="56"/>
      <c r="I52" s="56"/>
      <c r="J52" s="56"/>
      <c r="K52" s="56"/>
      <c r="L52" s="56"/>
      <c r="M52" s="56"/>
      <c r="N52" s="25"/>
      <c r="P52" s="305" t="s">
        <v>224</v>
      </c>
      <c r="Q52" s="303"/>
      <c r="R52" s="104">
        <v>14922992</v>
      </c>
      <c r="S52" s="105">
        <v>15397136</v>
      </c>
      <c r="T52" s="105">
        <v>14874692</v>
      </c>
      <c r="U52" s="105">
        <v>14462066</v>
      </c>
      <c r="V52" s="105">
        <v>18334398</v>
      </c>
      <c r="W52" s="105"/>
      <c r="X52" s="105"/>
      <c r="Z52" s="25"/>
      <c r="AA52" s="25"/>
      <c r="AB52" s="25"/>
      <c r="AC52" s="25"/>
      <c r="AD52" s="25"/>
      <c r="AE52" s="25"/>
      <c r="AF52" s="25"/>
      <c r="AG52" s="25"/>
      <c r="AH52" s="25"/>
    </row>
    <row r="53" spans="1:34" ht="21.75" customHeight="1">
      <c r="A53" s="305" t="s">
        <v>348</v>
      </c>
      <c r="B53" s="305"/>
      <c r="C53" s="306"/>
      <c r="D53" s="31"/>
      <c r="E53" s="141">
        <f>100*E41/E38</f>
        <v>97.46124072548142</v>
      </c>
      <c r="F53" s="56"/>
      <c r="G53" s="141">
        <f>100*G41/G38</f>
        <v>97.27273167919675</v>
      </c>
      <c r="H53" s="56"/>
      <c r="I53" s="141">
        <f>100*I41/I38</f>
        <v>97.50943983532883</v>
      </c>
      <c r="J53" s="56"/>
      <c r="K53" s="141">
        <f>100*K41/K38</f>
        <v>97.03342432586244</v>
      </c>
      <c r="L53" s="56"/>
      <c r="M53" s="141">
        <f>100*M41/M38</f>
        <v>96.9183714064508</v>
      </c>
      <c r="N53" s="25"/>
      <c r="P53" s="305" t="s">
        <v>349</v>
      </c>
      <c r="Q53" s="303"/>
      <c r="R53" s="104">
        <v>22111992</v>
      </c>
      <c r="S53" s="105">
        <v>25417156</v>
      </c>
      <c r="T53" s="105">
        <v>23565638</v>
      </c>
      <c r="U53" s="105">
        <v>4254338</v>
      </c>
      <c r="V53" s="105">
        <v>538</v>
      </c>
      <c r="W53" s="105"/>
      <c r="X53" s="105"/>
      <c r="Z53" s="25"/>
      <c r="AA53" s="25"/>
      <c r="AB53" s="25"/>
      <c r="AC53" s="25"/>
      <c r="AD53" s="25"/>
      <c r="AE53" s="25"/>
      <c r="AF53" s="25"/>
      <c r="AG53" s="25"/>
      <c r="AH53" s="25"/>
    </row>
    <row r="54" spans="1:34" ht="21.75" customHeight="1">
      <c r="A54" s="33"/>
      <c r="B54" s="33"/>
      <c r="C54" s="133"/>
      <c r="D54" s="41"/>
      <c r="E54" s="32"/>
      <c r="F54" s="33"/>
      <c r="G54" s="33"/>
      <c r="H54" s="33"/>
      <c r="I54" s="32"/>
      <c r="J54" s="33"/>
      <c r="K54" s="33"/>
      <c r="L54" s="33"/>
      <c r="M54" s="33"/>
      <c r="N54" s="25"/>
      <c r="P54" s="305" t="s">
        <v>225</v>
      </c>
      <c r="Q54" s="303"/>
      <c r="R54" s="104">
        <v>206136</v>
      </c>
      <c r="S54" s="105">
        <v>202117</v>
      </c>
      <c r="T54" s="105">
        <v>196150</v>
      </c>
      <c r="U54" s="105">
        <v>192817</v>
      </c>
      <c r="V54" s="105">
        <v>199037</v>
      </c>
      <c r="W54" s="33"/>
      <c r="X54" s="33"/>
      <c r="Z54" s="25"/>
      <c r="AA54" s="25"/>
      <c r="AB54" s="25"/>
      <c r="AC54" s="25"/>
      <c r="AD54" s="25"/>
      <c r="AE54" s="25"/>
      <c r="AF54" s="25"/>
      <c r="AG54" s="25"/>
      <c r="AH54" s="25"/>
    </row>
    <row r="55" spans="1:34" ht="21.75" customHeight="1">
      <c r="A55" s="33"/>
      <c r="B55" s="33"/>
      <c r="C55" s="133"/>
      <c r="D55" s="41"/>
      <c r="E55" s="32"/>
      <c r="F55" s="33"/>
      <c r="G55" s="33"/>
      <c r="H55" s="33"/>
      <c r="I55" s="32"/>
      <c r="J55" s="33"/>
      <c r="K55" s="33"/>
      <c r="L55" s="33"/>
      <c r="M55" s="33"/>
      <c r="N55" s="25"/>
      <c r="P55" s="305" t="s">
        <v>226</v>
      </c>
      <c r="Q55" s="303"/>
      <c r="R55" s="104">
        <v>785891</v>
      </c>
      <c r="S55" s="105">
        <v>609274</v>
      </c>
      <c r="T55" s="105">
        <v>705065</v>
      </c>
      <c r="U55" s="105">
        <v>599782</v>
      </c>
      <c r="V55" s="105">
        <v>720408</v>
      </c>
      <c r="W55" s="33"/>
      <c r="X55" s="33"/>
      <c r="Z55" s="25"/>
      <c r="AA55" s="25"/>
      <c r="AB55" s="25"/>
      <c r="AC55" s="25"/>
      <c r="AD55" s="25"/>
      <c r="AE55" s="25"/>
      <c r="AF55" s="25"/>
      <c r="AG55" s="25"/>
      <c r="AH55" s="25"/>
    </row>
    <row r="56" spans="1:34" ht="21.75" customHeight="1">
      <c r="A56" s="305" t="s">
        <v>227</v>
      </c>
      <c r="B56" s="312"/>
      <c r="C56" s="303"/>
      <c r="D56" s="31"/>
      <c r="E56" s="33">
        <v>120671</v>
      </c>
      <c r="F56" s="33"/>
      <c r="G56" s="33">
        <v>116226</v>
      </c>
      <c r="H56" s="56"/>
      <c r="I56" s="33">
        <v>120586</v>
      </c>
      <c r="J56" s="33"/>
      <c r="K56" s="33">
        <v>117009.83222235256</v>
      </c>
      <c r="L56" s="56"/>
      <c r="M56" s="33">
        <v>103035</v>
      </c>
      <c r="N56" s="25"/>
      <c r="P56" s="305" t="s">
        <v>228</v>
      </c>
      <c r="Q56" s="303"/>
      <c r="R56" s="104">
        <v>1312629</v>
      </c>
      <c r="S56" s="105">
        <v>1300366</v>
      </c>
      <c r="T56" s="105">
        <v>1543888</v>
      </c>
      <c r="U56" s="105">
        <v>1393384</v>
      </c>
      <c r="V56" s="105">
        <v>1311374</v>
      </c>
      <c r="W56" s="105"/>
      <c r="X56" s="105"/>
      <c r="Z56" s="25"/>
      <c r="AA56" s="25"/>
      <c r="AB56" s="25"/>
      <c r="AC56" s="25"/>
      <c r="AD56" s="25"/>
      <c r="AE56" s="25"/>
      <c r="AF56" s="25"/>
      <c r="AG56" s="25"/>
      <c r="AH56" s="25"/>
    </row>
    <row r="57" spans="1:34" ht="21.75" customHeight="1">
      <c r="A57" s="142"/>
      <c r="B57" s="142"/>
      <c r="C57" s="143"/>
      <c r="D57" s="78"/>
      <c r="E57" s="144"/>
      <c r="F57" s="117"/>
      <c r="G57" s="144"/>
      <c r="H57" s="117"/>
      <c r="I57" s="144"/>
      <c r="J57" s="117"/>
      <c r="K57" s="144"/>
      <c r="L57" s="117"/>
      <c r="M57" s="144"/>
      <c r="N57" s="25"/>
      <c r="O57" s="309" t="s">
        <v>229</v>
      </c>
      <c r="P57" s="310"/>
      <c r="Q57" s="311"/>
      <c r="R57" s="104" t="s">
        <v>156</v>
      </c>
      <c r="S57" s="105">
        <v>20</v>
      </c>
      <c r="T57" s="105" t="s">
        <v>156</v>
      </c>
      <c r="U57" s="105" t="s">
        <v>156</v>
      </c>
      <c r="V57" s="105" t="s">
        <v>156</v>
      </c>
      <c r="W57" s="33"/>
      <c r="X57" s="33"/>
      <c r="Z57" s="25"/>
      <c r="AA57" s="25"/>
      <c r="AB57" s="25"/>
      <c r="AC57" s="25"/>
      <c r="AD57" s="25"/>
      <c r="AE57" s="25"/>
      <c r="AF57" s="25"/>
      <c r="AG57" s="25"/>
      <c r="AH57" s="25"/>
    </row>
    <row r="58" spans="1:34" ht="15" customHeight="1">
      <c r="A58" s="29" t="s">
        <v>209</v>
      </c>
      <c r="B58" s="29"/>
      <c r="C58" s="58"/>
      <c r="D58" s="58"/>
      <c r="E58" s="58"/>
      <c r="F58" s="56"/>
      <c r="G58" s="56"/>
      <c r="H58" s="56"/>
      <c r="I58" s="56"/>
      <c r="J58" s="56"/>
      <c r="K58" s="56"/>
      <c r="L58" s="56"/>
      <c r="M58" s="145"/>
      <c r="N58" s="25"/>
      <c r="O58" s="170" t="s">
        <v>464</v>
      </c>
      <c r="Q58" s="32"/>
      <c r="R58" s="85"/>
      <c r="S58" s="85"/>
      <c r="T58" s="85"/>
      <c r="U58" s="85"/>
      <c r="V58" s="146"/>
      <c r="W58" s="33"/>
      <c r="X58" s="33"/>
      <c r="Z58" s="25"/>
      <c r="AA58" s="25"/>
      <c r="AB58" s="25"/>
      <c r="AC58" s="25"/>
      <c r="AD58" s="25"/>
      <c r="AE58" s="25"/>
      <c r="AF58" s="25"/>
      <c r="AG58" s="25"/>
      <c r="AH58" s="25"/>
    </row>
    <row r="59" spans="3:34" ht="15" customHeight="1">
      <c r="C59" s="25"/>
      <c r="D59" s="25"/>
      <c r="E59" s="25"/>
      <c r="F59" s="25"/>
      <c r="H59" s="25"/>
      <c r="I59" s="25"/>
      <c r="J59" s="25"/>
      <c r="L59" s="25"/>
      <c r="M59" s="25"/>
      <c r="N59" s="25"/>
      <c r="O59" s="170" t="s">
        <v>465</v>
      </c>
      <c r="Q59" s="33"/>
      <c r="R59" s="33"/>
      <c r="S59" s="33"/>
      <c r="V59" s="33"/>
      <c r="W59" s="105"/>
      <c r="X59" s="105"/>
      <c r="Z59" s="25"/>
      <c r="AA59" s="25"/>
      <c r="AB59" s="25"/>
      <c r="AC59" s="25"/>
      <c r="AD59" s="25"/>
      <c r="AE59" s="25"/>
      <c r="AF59" s="25"/>
      <c r="AG59" s="25"/>
      <c r="AH59" s="25"/>
    </row>
    <row r="60" spans="1:34" ht="15" customHeight="1">
      <c r="A60" s="25"/>
      <c r="B60" s="25"/>
      <c r="C60" s="25"/>
      <c r="D60" s="25"/>
      <c r="E60" s="25"/>
      <c r="F60" s="25"/>
      <c r="H60" s="25"/>
      <c r="I60" s="25"/>
      <c r="J60" s="25"/>
      <c r="L60" s="25"/>
      <c r="M60" s="25"/>
      <c r="N60" s="25"/>
      <c r="O60" s="180" t="s">
        <v>466</v>
      </c>
      <c r="Q60" s="33"/>
      <c r="R60" s="33"/>
      <c r="S60" s="33"/>
      <c r="V60" s="33"/>
      <c r="W60" s="33"/>
      <c r="X60" s="33"/>
      <c r="Z60" s="25"/>
      <c r="AA60" s="25"/>
      <c r="AB60" s="25"/>
      <c r="AC60" s="25"/>
      <c r="AD60" s="25"/>
      <c r="AE60" s="25"/>
      <c r="AF60" s="25"/>
      <c r="AG60" s="25"/>
      <c r="AH60" s="25"/>
    </row>
    <row r="61" spans="14:34" ht="15" customHeight="1">
      <c r="N61" s="25"/>
      <c r="O61" s="32" t="s">
        <v>350</v>
      </c>
      <c r="V61" s="33"/>
      <c r="W61" s="33"/>
      <c r="X61" s="33"/>
      <c r="Z61" s="25"/>
      <c r="AA61" s="25"/>
      <c r="AB61" s="25"/>
      <c r="AC61" s="25"/>
      <c r="AD61" s="25"/>
      <c r="AE61" s="25"/>
      <c r="AF61" s="25"/>
      <c r="AG61" s="25"/>
      <c r="AH61" s="25"/>
    </row>
    <row r="62" spans="14:34" ht="15" customHeight="1">
      <c r="N62" s="25"/>
      <c r="O62" s="25"/>
      <c r="V62" s="25"/>
      <c r="W62" s="25"/>
      <c r="Z62" s="25"/>
      <c r="AA62" s="25"/>
      <c r="AB62" s="25"/>
      <c r="AC62" s="25"/>
      <c r="AD62" s="25"/>
      <c r="AE62" s="25"/>
      <c r="AF62" s="25"/>
      <c r="AG62" s="25"/>
      <c r="AH62" s="25"/>
    </row>
    <row r="63" spans="14:34" ht="15" customHeight="1">
      <c r="N63" s="25"/>
      <c r="O63" s="25"/>
      <c r="Z63" s="25"/>
      <c r="AA63" s="25"/>
      <c r="AB63" s="25"/>
      <c r="AC63" s="25"/>
      <c r="AD63" s="25"/>
      <c r="AE63" s="25"/>
      <c r="AF63" s="25"/>
      <c r="AG63" s="25"/>
      <c r="AH63" s="25"/>
    </row>
    <row r="64" spans="14:34" ht="15" customHeight="1">
      <c r="N64" s="25"/>
      <c r="O64" s="25"/>
      <c r="Q64" s="25"/>
      <c r="R64" s="25"/>
      <c r="S64" s="25"/>
      <c r="U64" s="25"/>
      <c r="Z64" s="25"/>
      <c r="AA64" s="25"/>
      <c r="AB64" s="25"/>
      <c r="AC64" s="25"/>
      <c r="AD64" s="25"/>
      <c r="AE64" s="25"/>
      <c r="AF64" s="25"/>
      <c r="AG64" s="25"/>
      <c r="AH64" s="25"/>
    </row>
    <row r="65" spans="1:34" ht="13.5" customHeight="1">
      <c r="A65" s="25"/>
      <c r="B65" s="25"/>
      <c r="C65" s="25"/>
      <c r="D65" s="25"/>
      <c r="E65" s="25"/>
      <c r="F65" s="25"/>
      <c r="H65" s="25"/>
      <c r="I65" s="25"/>
      <c r="J65" s="25"/>
      <c r="L65" s="25"/>
      <c r="M65" s="25"/>
      <c r="N65" s="25"/>
      <c r="O65" s="25"/>
      <c r="Q65" s="25"/>
      <c r="R65" s="25"/>
      <c r="S65" s="25"/>
      <c r="U65" s="25"/>
      <c r="Z65" s="25"/>
      <c r="AA65" s="25"/>
      <c r="AB65" s="25"/>
      <c r="AC65" s="25"/>
      <c r="AD65" s="25"/>
      <c r="AE65" s="25"/>
      <c r="AF65" s="25"/>
      <c r="AG65" s="25"/>
      <c r="AH65" s="25"/>
    </row>
    <row r="66" spans="1:34" ht="14.25" customHeight="1">
      <c r="A66" s="25"/>
      <c r="B66" s="25"/>
      <c r="C66" s="25"/>
      <c r="D66" s="25"/>
      <c r="E66" s="25"/>
      <c r="F66" s="25"/>
      <c r="H66" s="25"/>
      <c r="I66" s="25"/>
      <c r="J66" s="25"/>
      <c r="L66" s="25"/>
      <c r="M66" s="25"/>
      <c r="N66" s="25"/>
      <c r="O66" s="25"/>
      <c r="Q66" s="25"/>
      <c r="R66" s="25"/>
      <c r="S66" s="25"/>
      <c r="U66" s="25"/>
      <c r="Z66" s="25"/>
      <c r="AA66" s="25"/>
      <c r="AB66" s="25"/>
      <c r="AC66" s="25"/>
      <c r="AD66" s="25"/>
      <c r="AE66" s="25"/>
      <c r="AF66" s="25"/>
      <c r="AG66" s="25"/>
      <c r="AH66" s="25"/>
    </row>
    <row r="67" spans="1:34" ht="14.25" customHeight="1">
      <c r="A67" s="25"/>
      <c r="B67" s="25"/>
      <c r="C67" s="25"/>
      <c r="D67" s="25"/>
      <c r="E67" s="25"/>
      <c r="F67" s="25"/>
      <c r="H67" s="25"/>
      <c r="I67" s="25"/>
      <c r="J67" s="25"/>
      <c r="L67" s="25"/>
      <c r="M67" s="25"/>
      <c r="N67" s="25"/>
      <c r="O67" s="25"/>
      <c r="Q67" s="25"/>
      <c r="R67" s="25"/>
      <c r="S67" s="25"/>
      <c r="U67" s="25"/>
      <c r="Y67" s="25"/>
      <c r="Z67" s="25"/>
      <c r="AA67" s="25"/>
      <c r="AB67" s="25"/>
      <c r="AC67" s="25"/>
      <c r="AD67" s="25"/>
      <c r="AE67" s="25"/>
      <c r="AF67" s="25"/>
      <c r="AG67" s="25"/>
      <c r="AH67" s="25"/>
    </row>
    <row r="68" spans="1:34" ht="14.25">
      <c r="A68" s="25"/>
      <c r="B68" s="25"/>
      <c r="C68" s="25"/>
      <c r="D68" s="25"/>
      <c r="E68" s="25"/>
      <c r="F68" s="25"/>
      <c r="H68" s="25"/>
      <c r="I68" s="25"/>
      <c r="J68" s="25"/>
      <c r="L68" s="25"/>
      <c r="M68" s="25"/>
      <c r="N68" s="25"/>
      <c r="O68" s="25"/>
      <c r="Q68" s="25"/>
      <c r="R68" s="25"/>
      <c r="S68" s="25"/>
      <c r="U68" s="25"/>
      <c r="V68" s="25"/>
      <c r="W68" s="25"/>
      <c r="Y68" s="25"/>
      <c r="Z68" s="25"/>
      <c r="AA68" s="25"/>
      <c r="AB68" s="25"/>
      <c r="AC68" s="25"/>
      <c r="AD68" s="25"/>
      <c r="AE68" s="25"/>
      <c r="AF68" s="25"/>
      <c r="AG68" s="25"/>
      <c r="AH68" s="25"/>
    </row>
    <row r="69" spans="1:34" ht="14.25">
      <c r="A69" s="25"/>
      <c r="B69" s="25"/>
      <c r="C69" s="25"/>
      <c r="D69" s="25"/>
      <c r="E69" s="25"/>
      <c r="F69" s="25"/>
      <c r="H69" s="25"/>
      <c r="I69" s="25"/>
      <c r="J69" s="25"/>
      <c r="L69" s="25"/>
      <c r="M69" s="25"/>
      <c r="N69" s="25"/>
      <c r="O69" s="25"/>
      <c r="Q69" s="25"/>
      <c r="R69" s="25"/>
      <c r="S69" s="25"/>
      <c r="U69" s="25"/>
      <c r="V69" s="25"/>
      <c r="W69" s="25"/>
      <c r="Y69" s="25"/>
      <c r="Z69" s="25"/>
      <c r="AA69" s="25"/>
      <c r="AB69" s="25"/>
      <c r="AC69" s="25"/>
      <c r="AD69" s="25"/>
      <c r="AE69" s="25"/>
      <c r="AF69" s="25"/>
      <c r="AG69" s="25"/>
      <c r="AH69" s="25"/>
    </row>
    <row r="70" spans="1:34" ht="14.25">
      <c r="A70" s="25"/>
      <c r="B70" s="25"/>
      <c r="C70" s="25"/>
      <c r="D70" s="25"/>
      <c r="E70" s="25"/>
      <c r="F70" s="25"/>
      <c r="H70" s="25"/>
      <c r="I70" s="25"/>
      <c r="J70" s="25"/>
      <c r="L70" s="25"/>
      <c r="M70" s="25"/>
      <c r="N70" s="25"/>
      <c r="O70" s="25"/>
      <c r="Q70" s="25"/>
      <c r="R70" s="25"/>
      <c r="S70" s="25"/>
      <c r="U70" s="25"/>
      <c r="V70" s="25"/>
      <c r="W70" s="25"/>
      <c r="Y70" s="25"/>
      <c r="Z70" s="25"/>
      <c r="AA70" s="25"/>
      <c r="AB70" s="25"/>
      <c r="AC70" s="25"/>
      <c r="AD70" s="25"/>
      <c r="AE70" s="25"/>
      <c r="AF70" s="25"/>
      <c r="AG70" s="25"/>
      <c r="AH70" s="25"/>
    </row>
    <row r="71" spans="1:34" ht="14.25">
      <c r="A71" s="25"/>
      <c r="B71" s="25"/>
      <c r="C71" s="25"/>
      <c r="D71" s="25"/>
      <c r="E71" s="25"/>
      <c r="F71" s="25"/>
      <c r="H71" s="25"/>
      <c r="I71" s="25"/>
      <c r="J71" s="25"/>
      <c r="L71" s="25"/>
      <c r="M71" s="25"/>
      <c r="N71" s="25"/>
      <c r="O71" s="25"/>
      <c r="Q71" s="25"/>
      <c r="R71" s="25"/>
      <c r="S71" s="25"/>
      <c r="U71" s="25"/>
      <c r="V71" s="25"/>
      <c r="W71" s="25"/>
      <c r="Y71" s="25"/>
      <c r="Z71" s="25"/>
      <c r="AA71" s="25"/>
      <c r="AB71" s="25"/>
      <c r="AC71" s="25"/>
      <c r="AD71" s="25"/>
      <c r="AE71" s="25"/>
      <c r="AF71" s="25"/>
      <c r="AG71" s="25"/>
      <c r="AH71" s="25"/>
    </row>
    <row r="72" spans="1:34" ht="14.25">
      <c r="A72" s="25"/>
      <c r="B72" s="25"/>
      <c r="C72" s="25"/>
      <c r="D72" s="25"/>
      <c r="E72" s="25"/>
      <c r="F72" s="25"/>
      <c r="H72" s="25"/>
      <c r="I72" s="25"/>
      <c r="J72" s="25"/>
      <c r="L72" s="25"/>
      <c r="M72" s="25"/>
      <c r="N72" s="25"/>
      <c r="O72" s="25"/>
      <c r="Q72" s="25"/>
      <c r="R72" s="25"/>
      <c r="S72" s="25"/>
      <c r="U72" s="25"/>
      <c r="V72" s="25"/>
      <c r="W72" s="25"/>
      <c r="Y72" s="25"/>
      <c r="Z72" s="25"/>
      <c r="AA72" s="25"/>
      <c r="AB72" s="25"/>
      <c r="AC72" s="25"/>
      <c r="AD72" s="25"/>
      <c r="AE72" s="25"/>
      <c r="AF72" s="25"/>
      <c r="AG72" s="25"/>
      <c r="AH72" s="25"/>
    </row>
    <row r="73" spans="1:34" ht="14.25">
      <c r="A73" s="25"/>
      <c r="B73" s="25"/>
      <c r="C73" s="25"/>
      <c r="D73" s="25"/>
      <c r="E73" s="25"/>
      <c r="F73" s="25"/>
      <c r="H73" s="25"/>
      <c r="I73" s="25"/>
      <c r="J73" s="25"/>
      <c r="L73" s="25"/>
      <c r="M73" s="25"/>
      <c r="N73" s="25"/>
      <c r="O73" s="25"/>
      <c r="Q73" s="25"/>
      <c r="R73" s="25"/>
      <c r="S73" s="25"/>
      <c r="U73" s="25"/>
      <c r="V73" s="25"/>
      <c r="W73" s="25"/>
      <c r="Y73" s="25"/>
      <c r="Z73" s="25"/>
      <c r="AA73" s="25"/>
      <c r="AB73" s="25"/>
      <c r="AC73" s="25"/>
      <c r="AD73" s="25"/>
      <c r="AE73" s="25"/>
      <c r="AF73" s="25"/>
      <c r="AG73" s="25"/>
      <c r="AH73" s="25"/>
    </row>
    <row r="74" spans="1:34" ht="14.25">
      <c r="A74" s="25"/>
      <c r="B74" s="25"/>
      <c r="C74" s="25"/>
      <c r="D74" s="25"/>
      <c r="E74" s="25"/>
      <c r="F74" s="25"/>
      <c r="H74" s="25"/>
      <c r="I74" s="25"/>
      <c r="J74" s="25"/>
      <c r="L74" s="25"/>
      <c r="M74" s="25"/>
      <c r="N74" s="25"/>
      <c r="O74" s="25"/>
      <c r="Q74" s="25"/>
      <c r="R74" s="25"/>
      <c r="S74" s="25"/>
      <c r="U74" s="25"/>
      <c r="V74" s="25"/>
      <c r="W74" s="25"/>
      <c r="Y74" s="25"/>
      <c r="Z74" s="25"/>
      <c r="AA74" s="25"/>
      <c r="AB74" s="25"/>
      <c r="AC74" s="25"/>
      <c r="AD74" s="25"/>
      <c r="AE74" s="25"/>
      <c r="AF74" s="25"/>
      <c r="AG74" s="25"/>
      <c r="AH74" s="25"/>
    </row>
    <row r="75" spans="1:34" ht="14.25">
      <c r="A75" s="25"/>
      <c r="B75" s="25"/>
      <c r="C75" s="25"/>
      <c r="D75" s="25"/>
      <c r="E75" s="25"/>
      <c r="F75" s="25"/>
      <c r="H75" s="25"/>
      <c r="I75" s="25"/>
      <c r="J75" s="25"/>
      <c r="L75" s="25"/>
      <c r="M75" s="25"/>
      <c r="N75" s="25"/>
      <c r="O75" s="25"/>
      <c r="Q75" s="25"/>
      <c r="R75" s="25"/>
      <c r="S75" s="25"/>
      <c r="U75" s="25"/>
      <c r="V75" s="25"/>
      <c r="W75" s="25"/>
      <c r="Y75" s="25"/>
      <c r="Z75" s="25"/>
      <c r="AA75" s="25"/>
      <c r="AB75" s="25"/>
      <c r="AC75" s="25"/>
      <c r="AD75" s="25"/>
      <c r="AE75" s="25"/>
      <c r="AF75" s="25"/>
      <c r="AG75" s="25"/>
      <c r="AH75" s="25"/>
    </row>
    <row r="76" spans="1:34" ht="14.25">
      <c r="A76" s="25"/>
      <c r="B76" s="25"/>
      <c r="C76" s="25"/>
      <c r="D76" s="25"/>
      <c r="E76" s="25"/>
      <c r="F76" s="25"/>
      <c r="H76" s="25"/>
      <c r="I76" s="25"/>
      <c r="J76" s="25"/>
      <c r="L76" s="25"/>
      <c r="M76" s="25"/>
      <c r="N76" s="25"/>
      <c r="O76" s="25"/>
      <c r="Q76" s="25"/>
      <c r="R76" s="25"/>
      <c r="S76" s="25"/>
      <c r="U76" s="25"/>
      <c r="V76" s="25"/>
      <c r="W76" s="25"/>
      <c r="Y76" s="25"/>
      <c r="Z76" s="25"/>
      <c r="AA76" s="25"/>
      <c r="AB76" s="25"/>
      <c r="AC76" s="25"/>
      <c r="AD76" s="25"/>
      <c r="AE76" s="25"/>
      <c r="AF76" s="25"/>
      <c r="AG76" s="25"/>
      <c r="AH76" s="25"/>
    </row>
    <row r="77" spans="1:34" ht="14.25">
      <c r="A77" s="25"/>
      <c r="B77" s="25"/>
      <c r="C77" s="25"/>
      <c r="D77" s="25"/>
      <c r="E77" s="25"/>
      <c r="F77" s="25"/>
      <c r="H77" s="25"/>
      <c r="I77" s="25"/>
      <c r="J77" s="25"/>
      <c r="L77" s="25"/>
      <c r="M77" s="25"/>
      <c r="N77" s="25"/>
      <c r="O77" s="25"/>
      <c r="Q77" s="25"/>
      <c r="R77" s="25"/>
      <c r="S77" s="25"/>
      <c r="U77" s="25"/>
      <c r="V77" s="25"/>
      <c r="W77" s="25"/>
      <c r="Y77" s="25"/>
      <c r="Z77" s="25"/>
      <c r="AA77" s="25"/>
      <c r="AB77" s="25"/>
      <c r="AC77" s="25"/>
      <c r="AD77" s="25"/>
      <c r="AE77" s="25"/>
      <c r="AF77" s="25"/>
      <c r="AG77" s="25"/>
      <c r="AH77" s="25"/>
    </row>
    <row r="78" spans="1:34" ht="14.25">
      <c r="A78" s="25"/>
      <c r="B78" s="25"/>
      <c r="C78" s="25"/>
      <c r="D78" s="25"/>
      <c r="E78" s="25"/>
      <c r="F78" s="25"/>
      <c r="H78" s="25"/>
      <c r="I78" s="25"/>
      <c r="J78" s="25"/>
      <c r="L78" s="25"/>
      <c r="M78" s="25"/>
      <c r="N78" s="25"/>
      <c r="O78" s="25"/>
      <c r="Q78" s="25"/>
      <c r="R78" s="25"/>
      <c r="S78" s="25"/>
      <c r="U78" s="25"/>
      <c r="V78" s="25"/>
      <c r="W78" s="25"/>
      <c r="Y78" s="25"/>
      <c r="Z78" s="25"/>
      <c r="AA78" s="25"/>
      <c r="AB78" s="25"/>
      <c r="AC78" s="25"/>
      <c r="AD78" s="25"/>
      <c r="AE78" s="25"/>
      <c r="AF78" s="25"/>
      <c r="AG78" s="25"/>
      <c r="AH78" s="25"/>
    </row>
    <row r="79" spans="1:34" ht="14.25">
      <c r="A79" s="25"/>
      <c r="B79" s="25"/>
      <c r="C79" s="25"/>
      <c r="D79" s="25"/>
      <c r="E79" s="25"/>
      <c r="F79" s="25"/>
      <c r="H79" s="25"/>
      <c r="I79" s="25"/>
      <c r="J79" s="25"/>
      <c r="L79" s="25"/>
      <c r="M79" s="25"/>
      <c r="N79" s="25"/>
      <c r="O79" s="25"/>
      <c r="Q79" s="25"/>
      <c r="R79" s="25"/>
      <c r="S79" s="25"/>
      <c r="U79" s="25"/>
      <c r="V79" s="25"/>
      <c r="W79" s="25"/>
      <c r="Y79" s="25"/>
      <c r="Z79" s="25"/>
      <c r="AA79" s="25"/>
      <c r="AB79" s="25"/>
      <c r="AC79" s="25"/>
      <c r="AD79" s="25"/>
      <c r="AE79" s="25"/>
      <c r="AF79" s="25"/>
      <c r="AG79" s="25"/>
      <c r="AH79" s="25"/>
    </row>
    <row r="80" spans="1:34" ht="14.25">
      <c r="A80" s="25"/>
      <c r="B80" s="25"/>
      <c r="C80" s="25"/>
      <c r="D80" s="25"/>
      <c r="E80" s="25"/>
      <c r="F80" s="25"/>
      <c r="H80" s="25"/>
      <c r="I80" s="25"/>
      <c r="J80" s="25"/>
      <c r="L80" s="25"/>
      <c r="M80" s="25"/>
      <c r="N80" s="25"/>
      <c r="O80" s="25"/>
      <c r="Q80" s="25"/>
      <c r="R80" s="25"/>
      <c r="S80" s="25"/>
      <c r="U80" s="25"/>
      <c r="V80" s="25"/>
      <c r="W80" s="25"/>
      <c r="Y80" s="25"/>
      <c r="Z80" s="25"/>
      <c r="AA80" s="25"/>
      <c r="AB80" s="25"/>
      <c r="AC80" s="25"/>
      <c r="AD80" s="25"/>
      <c r="AE80" s="25"/>
      <c r="AF80" s="25"/>
      <c r="AG80" s="25"/>
      <c r="AH80" s="25"/>
    </row>
    <row r="81" spans="1:34" ht="14.25">
      <c r="A81" s="25"/>
      <c r="B81" s="25"/>
      <c r="C81" s="25"/>
      <c r="D81" s="25"/>
      <c r="E81" s="25"/>
      <c r="F81" s="25"/>
      <c r="H81" s="25"/>
      <c r="I81" s="25"/>
      <c r="J81" s="25"/>
      <c r="L81" s="25"/>
      <c r="M81" s="25"/>
      <c r="N81" s="25"/>
      <c r="O81" s="25"/>
      <c r="Q81" s="25"/>
      <c r="R81" s="25"/>
      <c r="S81" s="25"/>
      <c r="U81" s="25"/>
      <c r="V81" s="25"/>
      <c r="W81" s="25"/>
      <c r="Y81" s="25"/>
      <c r="Z81" s="25"/>
      <c r="AA81" s="25"/>
      <c r="AB81" s="25"/>
      <c r="AC81" s="25"/>
      <c r="AD81" s="25"/>
      <c r="AE81" s="25"/>
      <c r="AF81" s="25"/>
      <c r="AG81" s="25"/>
      <c r="AH81" s="25"/>
    </row>
    <row r="82" spans="1:34" ht="14.25">
      <c r="A82" s="25"/>
      <c r="B82" s="25"/>
      <c r="C82" s="25"/>
      <c r="D82" s="25"/>
      <c r="E82" s="25"/>
      <c r="F82" s="25"/>
      <c r="H82" s="25"/>
      <c r="I82" s="25"/>
      <c r="J82" s="25"/>
      <c r="L82" s="25"/>
      <c r="M82" s="25"/>
      <c r="N82" s="25"/>
      <c r="O82" s="25"/>
      <c r="Q82" s="25"/>
      <c r="R82" s="25"/>
      <c r="S82" s="25"/>
      <c r="U82" s="25"/>
      <c r="V82" s="25"/>
      <c r="W82" s="25"/>
      <c r="Y82" s="25"/>
      <c r="Z82" s="25"/>
      <c r="AA82" s="25"/>
      <c r="AB82" s="25"/>
      <c r="AC82" s="25"/>
      <c r="AD82" s="25"/>
      <c r="AE82" s="25"/>
      <c r="AF82" s="25"/>
      <c r="AG82" s="25"/>
      <c r="AH82" s="25"/>
    </row>
    <row r="83" spans="1:34" ht="14.25">
      <c r="A83" s="25"/>
      <c r="B83" s="25"/>
      <c r="C83" s="25"/>
      <c r="D83" s="25"/>
      <c r="E83" s="25"/>
      <c r="F83" s="25"/>
      <c r="H83" s="25"/>
      <c r="I83" s="25"/>
      <c r="J83" s="25"/>
      <c r="L83" s="25"/>
      <c r="M83" s="25"/>
      <c r="N83" s="25"/>
      <c r="O83" s="25"/>
      <c r="Q83" s="25"/>
      <c r="R83" s="25"/>
      <c r="S83" s="25"/>
      <c r="U83" s="25"/>
      <c r="V83" s="25"/>
      <c r="W83" s="25"/>
      <c r="Y83" s="25"/>
      <c r="Z83" s="25"/>
      <c r="AA83" s="25"/>
      <c r="AB83" s="25"/>
      <c r="AC83" s="25"/>
      <c r="AD83" s="25"/>
      <c r="AE83" s="25"/>
      <c r="AF83" s="25"/>
      <c r="AG83" s="25"/>
      <c r="AH83" s="25"/>
    </row>
    <row r="84" spans="1:34" ht="14.25">
      <c r="A84" s="25"/>
      <c r="B84" s="25"/>
      <c r="C84" s="25"/>
      <c r="D84" s="25"/>
      <c r="E84" s="25"/>
      <c r="F84" s="25"/>
      <c r="H84" s="25"/>
      <c r="I84" s="25"/>
      <c r="J84" s="25"/>
      <c r="L84" s="25"/>
      <c r="M84" s="25"/>
      <c r="N84" s="25"/>
      <c r="O84" s="25"/>
      <c r="Q84" s="25"/>
      <c r="R84" s="25"/>
      <c r="S84" s="25"/>
      <c r="U84" s="25"/>
      <c r="V84" s="25"/>
      <c r="W84" s="25"/>
      <c r="Y84" s="25"/>
      <c r="Z84" s="25"/>
      <c r="AA84" s="25"/>
      <c r="AB84" s="25"/>
      <c r="AC84" s="25"/>
      <c r="AD84" s="25"/>
      <c r="AE84" s="25"/>
      <c r="AF84" s="25"/>
      <c r="AG84" s="25"/>
      <c r="AH84" s="25"/>
    </row>
    <row r="85" spans="1:34" ht="14.25">
      <c r="A85" s="25"/>
      <c r="B85" s="25"/>
      <c r="C85" s="25"/>
      <c r="D85" s="25"/>
      <c r="E85" s="25"/>
      <c r="F85" s="25"/>
      <c r="H85" s="25"/>
      <c r="I85" s="25"/>
      <c r="J85" s="25"/>
      <c r="L85" s="25"/>
      <c r="M85" s="25"/>
      <c r="N85" s="25"/>
      <c r="O85" s="25"/>
      <c r="Q85" s="25"/>
      <c r="R85" s="25"/>
      <c r="S85" s="25"/>
      <c r="U85" s="25"/>
      <c r="V85" s="25"/>
      <c r="W85" s="25"/>
      <c r="Y85" s="25"/>
      <c r="Z85" s="25"/>
      <c r="AA85" s="25"/>
      <c r="AB85" s="25"/>
      <c r="AC85" s="25"/>
      <c r="AD85" s="25"/>
      <c r="AE85" s="25"/>
      <c r="AF85" s="25"/>
      <c r="AG85" s="25"/>
      <c r="AH85" s="25"/>
    </row>
    <row r="86" spans="1:34" ht="14.25">
      <c r="A86" s="25"/>
      <c r="B86" s="25"/>
      <c r="C86" s="25"/>
      <c r="D86" s="25"/>
      <c r="E86" s="25"/>
      <c r="F86" s="25"/>
      <c r="H86" s="25"/>
      <c r="I86" s="25"/>
      <c r="J86" s="25"/>
      <c r="L86" s="25"/>
      <c r="M86" s="25"/>
      <c r="N86" s="25"/>
      <c r="O86" s="25"/>
      <c r="Q86" s="25"/>
      <c r="R86" s="25"/>
      <c r="S86" s="25"/>
      <c r="U86" s="25"/>
      <c r="V86" s="25"/>
      <c r="W86" s="25"/>
      <c r="Y86" s="25"/>
      <c r="Z86" s="25"/>
      <c r="AA86" s="25"/>
      <c r="AB86" s="25"/>
      <c r="AC86" s="25"/>
      <c r="AD86" s="25"/>
      <c r="AE86" s="25"/>
      <c r="AF86" s="25"/>
      <c r="AG86" s="25"/>
      <c r="AH86" s="25"/>
    </row>
    <row r="87" spans="1:34" ht="14.25">
      <c r="A87" s="25"/>
      <c r="B87" s="25"/>
      <c r="C87" s="25"/>
      <c r="D87" s="25"/>
      <c r="E87" s="25"/>
      <c r="F87" s="25"/>
      <c r="H87" s="25"/>
      <c r="I87" s="25"/>
      <c r="J87" s="25"/>
      <c r="L87" s="25"/>
      <c r="M87" s="25"/>
      <c r="N87" s="25"/>
      <c r="O87" s="25"/>
      <c r="Q87" s="25"/>
      <c r="R87" s="25"/>
      <c r="S87" s="25"/>
      <c r="U87" s="25"/>
      <c r="V87" s="25"/>
      <c r="W87" s="25"/>
      <c r="Y87" s="25"/>
      <c r="Z87" s="25"/>
      <c r="AA87" s="25"/>
      <c r="AB87" s="25"/>
      <c r="AC87" s="25"/>
      <c r="AD87" s="25"/>
      <c r="AE87" s="25"/>
      <c r="AF87" s="25"/>
      <c r="AG87" s="25"/>
      <c r="AH87" s="25"/>
    </row>
    <row r="88" spans="1:34" ht="14.25">
      <c r="A88" s="25"/>
      <c r="B88" s="25"/>
      <c r="C88" s="25"/>
      <c r="D88" s="25"/>
      <c r="E88" s="25"/>
      <c r="F88" s="25"/>
      <c r="H88" s="25"/>
      <c r="I88" s="25"/>
      <c r="J88" s="25"/>
      <c r="L88" s="25"/>
      <c r="M88" s="25"/>
      <c r="N88" s="25"/>
      <c r="O88" s="25"/>
      <c r="Q88" s="25"/>
      <c r="R88" s="25"/>
      <c r="S88" s="25"/>
      <c r="U88" s="25"/>
      <c r="V88" s="25"/>
      <c r="W88" s="25"/>
      <c r="Y88" s="25"/>
      <c r="Z88" s="25"/>
      <c r="AA88" s="25"/>
      <c r="AB88" s="25"/>
      <c r="AC88" s="25"/>
      <c r="AD88" s="25"/>
      <c r="AE88" s="25"/>
      <c r="AF88" s="25"/>
      <c r="AG88" s="25"/>
      <c r="AH88" s="25"/>
    </row>
    <row r="89" spans="1:34" ht="14.25">
      <c r="A89" s="25"/>
      <c r="B89" s="25"/>
      <c r="C89" s="25"/>
      <c r="D89" s="25"/>
      <c r="E89" s="25"/>
      <c r="F89" s="25"/>
      <c r="H89" s="25"/>
      <c r="I89" s="25"/>
      <c r="J89" s="25"/>
      <c r="L89" s="25"/>
      <c r="M89" s="25"/>
      <c r="N89" s="25"/>
      <c r="O89" s="25"/>
      <c r="Q89" s="25"/>
      <c r="R89" s="25"/>
      <c r="S89" s="25"/>
      <c r="U89" s="25"/>
      <c r="V89" s="25"/>
      <c r="W89" s="25"/>
      <c r="Y89" s="25"/>
      <c r="Z89" s="25"/>
      <c r="AA89" s="25"/>
      <c r="AB89" s="25"/>
      <c r="AC89" s="25"/>
      <c r="AD89" s="25"/>
      <c r="AE89" s="25"/>
      <c r="AF89" s="25"/>
      <c r="AG89" s="25"/>
      <c r="AH89" s="25"/>
    </row>
    <row r="90" spans="1:34" ht="14.25">
      <c r="A90" s="25"/>
      <c r="B90" s="25"/>
      <c r="C90" s="25"/>
      <c r="D90" s="25"/>
      <c r="E90" s="25"/>
      <c r="F90" s="25"/>
      <c r="H90" s="25"/>
      <c r="I90" s="25"/>
      <c r="J90" s="25"/>
      <c r="L90" s="25"/>
      <c r="M90" s="25"/>
      <c r="N90" s="25"/>
      <c r="O90" s="25"/>
      <c r="Q90" s="25"/>
      <c r="R90" s="25"/>
      <c r="S90" s="25"/>
      <c r="U90" s="25"/>
      <c r="V90" s="25"/>
      <c r="W90" s="25"/>
      <c r="Y90" s="25"/>
      <c r="Z90" s="25"/>
      <c r="AA90" s="25"/>
      <c r="AB90" s="25"/>
      <c r="AC90" s="25"/>
      <c r="AD90" s="25"/>
      <c r="AE90" s="25"/>
      <c r="AF90" s="25"/>
      <c r="AG90" s="25"/>
      <c r="AH90" s="25"/>
    </row>
    <row r="91" spans="1:34" ht="14.25">
      <c r="A91" s="25"/>
      <c r="B91" s="25"/>
      <c r="C91" s="25"/>
      <c r="D91" s="25"/>
      <c r="E91" s="25"/>
      <c r="F91" s="25"/>
      <c r="H91" s="25"/>
      <c r="I91" s="25"/>
      <c r="J91" s="25"/>
      <c r="L91" s="25"/>
      <c r="M91" s="25"/>
      <c r="N91" s="25"/>
      <c r="O91" s="25"/>
      <c r="Q91" s="25"/>
      <c r="R91" s="25"/>
      <c r="S91" s="25"/>
      <c r="U91" s="25"/>
      <c r="V91" s="25"/>
      <c r="W91" s="25"/>
      <c r="Y91" s="25"/>
      <c r="Z91" s="25"/>
      <c r="AA91" s="25"/>
      <c r="AB91" s="25"/>
      <c r="AC91" s="25"/>
      <c r="AD91" s="25"/>
      <c r="AE91" s="25"/>
      <c r="AF91" s="25"/>
      <c r="AG91" s="25"/>
      <c r="AH91" s="25"/>
    </row>
    <row r="92" spans="14:34" ht="14.25">
      <c r="N92" s="25"/>
      <c r="V92" s="25"/>
      <c r="W92" s="25"/>
      <c r="Y92" s="25"/>
      <c r="Z92" s="25"/>
      <c r="AA92" s="25"/>
      <c r="AB92" s="25"/>
      <c r="AC92" s="25"/>
      <c r="AD92" s="25"/>
      <c r="AE92" s="25"/>
      <c r="AF92" s="25"/>
      <c r="AG92" s="25"/>
      <c r="AH92" s="25"/>
    </row>
    <row r="93" spans="14:34" ht="14.25">
      <c r="N93" s="25"/>
      <c r="V93" s="25"/>
      <c r="W93" s="25"/>
      <c r="Y93" s="25"/>
      <c r="Z93" s="25"/>
      <c r="AA93" s="25"/>
      <c r="AB93" s="25"/>
      <c r="AC93" s="25"/>
      <c r="AD93" s="25"/>
      <c r="AE93" s="25"/>
      <c r="AF93" s="25"/>
      <c r="AG93" s="25"/>
      <c r="AH93" s="25"/>
    </row>
    <row r="94" spans="14:34" ht="14.25">
      <c r="N94" s="25"/>
      <c r="V94" s="25"/>
      <c r="W94" s="25"/>
      <c r="Y94" s="25"/>
      <c r="Z94" s="25"/>
      <c r="AA94" s="25"/>
      <c r="AB94" s="25"/>
      <c r="AC94" s="25"/>
      <c r="AD94" s="25"/>
      <c r="AE94" s="25"/>
      <c r="AF94" s="25"/>
      <c r="AG94" s="25"/>
      <c r="AH94" s="25"/>
    </row>
    <row r="95" spans="14:34" ht="14.25">
      <c r="N95" s="25"/>
      <c r="V95" s="25"/>
      <c r="W95" s="25"/>
      <c r="Y95" s="25"/>
      <c r="Z95" s="25"/>
      <c r="AA95" s="25"/>
      <c r="AB95" s="25"/>
      <c r="AC95" s="25"/>
      <c r="AD95" s="25"/>
      <c r="AE95" s="25"/>
      <c r="AF95" s="25"/>
      <c r="AG95" s="25"/>
      <c r="AH95" s="25"/>
    </row>
  </sheetData>
  <sheetProtection/>
  <mergeCells count="59">
    <mergeCell ref="A6:C6"/>
    <mergeCell ref="A10:A11"/>
    <mergeCell ref="A12:A13"/>
    <mergeCell ref="A14:C14"/>
    <mergeCell ref="A21:C21"/>
    <mergeCell ref="A22:C22"/>
    <mergeCell ref="A15:C15"/>
    <mergeCell ref="A16:C16"/>
    <mergeCell ref="A17:C17"/>
    <mergeCell ref="A18:C18"/>
    <mergeCell ref="A2:X2"/>
    <mergeCell ref="A4:C5"/>
    <mergeCell ref="D4:G4"/>
    <mergeCell ref="H4:K4"/>
    <mergeCell ref="Q4:T4"/>
    <mergeCell ref="U4:X4"/>
    <mergeCell ref="O5:P5"/>
    <mergeCell ref="L4:O4"/>
    <mergeCell ref="A19:C19"/>
    <mergeCell ref="A20:C20"/>
    <mergeCell ref="D36:E36"/>
    <mergeCell ref="F36:G36"/>
    <mergeCell ref="H36:I36"/>
    <mergeCell ref="J36:K36"/>
    <mergeCell ref="A23:C23"/>
    <mergeCell ref="A24:C24"/>
    <mergeCell ref="A25:A27"/>
    <mergeCell ref="A34:M34"/>
    <mergeCell ref="L36:M36"/>
    <mergeCell ref="O36:Q36"/>
    <mergeCell ref="O37:Q37"/>
    <mergeCell ref="A38:C38"/>
    <mergeCell ref="O39:Q39"/>
    <mergeCell ref="P40:Q40"/>
    <mergeCell ref="O34:V34"/>
    <mergeCell ref="A36:C36"/>
    <mergeCell ref="P51:Q51"/>
    <mergeCell ref="P52:Q52"/>
    <mergeCell ref="P45:Q45"/>
    <mergeCell ref="P46:Q46"/>
    <mergeCell ref="A41:C41"/>
    <mergeCell ref="P41:Q41"/>
    <mergeCell ref="P42:Q42"/>
    <mergeCell ref="P43:Q43"/>
    <mergeCell ref="A44:C44"/>
    <mergeCell ref="P44:Q44"/>
    <mergeCell ref="A47:C47"/>
    <mergeCell ref="P47:Q47"/>
    <mergeCell ref="P48:Q48"/>
    <mergeCell ref="O49:Q49"/>
    <mergeCell ref="A50:C50"/>
    <mergeCell ref="P50:Q50"/>
    <mergeCell ref="A53:C53"/>
    <mergeCell ref="P53:Q53"/>
    <mergeCell ref="O57:Q57"/>
    <mergeCell ref="P54:Q54"/>
    <mergeCell ref="P55:Q55"/>
    <mergeCell ref="A56:C56"/>
    <mergeCell ref="P56:Q56"/>
  </mergeCells>
  <printOptions/>
  <pageMargins left="1.3779527559055118" right="0.7874015748031497" top="0.984251968503937" bottom="0.984251968503937" header="0.5118110236220472" footer="0.5118110236220472"/>
  <pageSetup fitToHeight="1" fitToWidth="1" horizontalDpi="600" verticalDpi="600" orientation="landscape" paperSize="8"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57"/>
  <sheetViews>
    <sheetView tabSelected="1" zoomScalePageLayoutView="0" workbookViewId="0" topLeftCell="G1">
      <selection activeCell="A1" sqref="A1"/>
    </sheetView>
  </sheetViews>
  <sheetFormatPr defaultColWidth="10.59765625" defaultRowHeight="15"/>
  <cols>
    <col min="1" max="1" width="13.09765625" style="25" customWidth="1"/>
    <col min="2" max="2" width="14.5" style="25" customWidth="1"/>
    <col min="3" max="3" width="15.3984375" style="25" customWidth="1"/>
    <col min="4" max="4" width="14" style="25" customWidth="1"/>
    <col min="5" max="5" width="13.09765625" style="25" customWidth="1"/>
    <col min="6" max="6" width="14.19921875" style="25" customWidth="1"/>
    <col min="7" max="9" width="13.09765625" style="25" customWidth="1"/>
    <col min="10" max="10" width="15.3984375" style="25" customWidth="1"/>
    <col min="11" max="12" width="13.09765625" style="25" customWidth="1"/>
    <col min="13" max="13" width="14.69921875" style="25" customWidth="1"/>
    <col min="14" max="16" width="13.09765625" style="25" customWidth="1"/>
    <col min="17" max="17" width="10.59765625" style="25" customWidth="1"/>
    <col min="18" max="18" width="14.19921875" style="25" customWidth="1"/>
    <col min="19" max="16384" width="10.59765625" style="25" customWidth="1"/>
  </cols>
  <sheetData>
    <row r="1" spans="1:16" s="24" customFormat="1" ht="19.5" customHeight="1">
      <c r="A1" s="1" t="s">
        <v>230</v>
      </c>
      <c r="P1" s="2" t="s">
        <v>231</v>
      </c>
    </row>
    <row r="2" spans="1:16" ht="19.5" customHeight="1">
      <c r="A2" s="216" t="s">
        <v>417</v>
      </c>
      <c r="B2" s="216"/>
      <c r="C2" s="216"/>
      <c r="D2" s="216"/>
      <c r="E2" s="216"/>
      <c r="F2" s="216"/>
      <c r="G2" s="216"/>
      <c r="H2" s="216"/>
      <c r="I2" s="216"/>
      <c r="J2" s="216"/>
      <c r="K2" s="216"/>
      <c r="L2" s="216"/>
      <c r="M2" s="216"/>
      <c r="N2" s="216"/>
      <c r="O2" s="216"/>
      <c r="P2" s="216"/>
    </row>
    <row r="3" spans="2:16" ht="18" customHeight="1" thickBot="1">
      <c r="B3" s="26"/>
      <c r="C3" s="26"/>
      <c r="D3" s="26"/>
      <c r="E3" s="26"/>
      <c r="F3" s="26"/>
      <c r="G3" s="26"/>
      <c r="H3" s="26"/>
      <c r="I3" s="26"/>
      <c r="J3" s="26"/>
      <c r="K3" s="26"/>
      <c r="L3" s="26"/>
      <c r="M3" s="26"/>
      <c r="N3" s="26"/>
      <c r="O3" s="26"/>
      <c r="P3" s="27" t="s">
        <v>78</v>
      </c>
    </row>
    <row r="4" spans="1:16" ht="17.25" customHeight="1">
      <c r="A4" s="235" t="s">
        <v>232</v>
      </c>
      <c r="B4" s="221" t="s">
        <v>351</v>
      </c>
      <c r="C4" s="221" t="s">
        <v>233</v>
      </c>
      <c r="D4" s="217" t="s">
        <v>234</v>
      </c>
      <c r="E4" s="343" t="s">
        <v>353</v>
      </c>
      <c r="F4" s="221" t="s">
        <v>235</v>
      </c>
      <c r="G4" s="343" t="s">
        <v>462</v>
      </c>
      <c r="H4" s="343" t="s">
        <v>463</v>
      </c>
      <c r="I4" s="221" t="s">
        <v>236</v>
      </c>
      <c r="J4" s="221" t="s">
        <v>237</v>
      </c>
      <c r="K4" s="221" t="s">
        <v>89</v>
      </c>
      <c r="L4" s="221" t="s">
        <v>238</v>
      </c>
      <c r="M4" s="340" t="s">
        <v>239</v>
      </c>
      <c r="N4" s="336" t="s">
        <v>240</v>
      </c>
      <c r="O4" s="336" t="s">
        <v>241</v>
      </c>
      <c r="P4" s="338" t="s">
        <v>242</v>
      </c>
    </row>
    <row r="5" spans="1:16" ht="17.25" customHeight="1">
      <c r="A5" s="342"/>
      <c r="B5" s="222"/>
      <c r="C5" s="222"/>
      <c r="D5" s="218"/>
      <c r="E5" s="218"/>
      <c r="F5" s="222"/>
      <c r="G5" s="218"/>
      <c r="H5" s="218"/>
      <c r="I5" s="222"/>
      <c r="J5" s="222"/>
      <c r="K5" s="222"/>
      <c r="L5" s="222"/>
      <c r="M5" s="341"/>
      <c r="N5" s="337"/>
      <c r="O5" s="337"/>
      <c r="P5" s="339"/>
    </row>
    <row r="6" spans="1:18" ht="17.25" customHeight="1">
      <c r="A6" s="167" t="s">
        <v>418</v>
      </c>
      <c r="B6" s="41">
        <f>SUM(J6:P6,'１４２'!B6:P6)</f>
        <v>615816425</v>
      </c>
      <c r="C6" s="33">
        <f>SUM('１４４'!B6:'１４４'!N6)</f>
        <v>597588123</v>
      </c>
      <c r="D6" s="33">
        <f>B6-C6</f>
        <v>18228302</v>
      </c>
      <c r="E6" s="30">
        <v>11142687</v>
      </c>
      <c r="F6" s="33">
        <f>D6-E6</f>
        <v>7085615</v>
      </c>
      <c r="G6" s="182">
        <v>3.8</v>
      </c>
      <c r="H6" s="182">
        <v>83</v>
      </c>
      <c r="I6" s="182">
        <v>0.42</v>
      </c>
      <c r="J6" s="183">
        <v>176640767</v>
      </c>
      <c r="K6" s="183">
        <v>4613868</v>
      </c>
      <c r="L6" s="183">
        <v>1504642</v>
      </c>
      <c r="M6" s="183">
        <v>12611861</v>
      </c>
      <c r="N6" s="183">
        <v>831820</v>
      </c>
      <c r="O6" s="183">
        <v>1200599</v>
      </c>
      <c r="P6" s="183">
        <v>3272551</v>
      </c>
      <c r="R6" s="149"/>
    </row>
    <row r="7" spans="1:18" ht="17.25" customHeight="1">
      <c r="A7" s="168" t="s">
        <v>419</v>
      </c>
      <c r="B7" s="41">
        <f>SUM(J7:P7,'１４２'!B7:P7)</f>
        <v>616076537</v>
      </c>
      <c r="C7" s="33">
        <f>SUM('１４４'!B7:'１４４'!N7)</f>
        <v>602126677</v>
      </c>
      <c r="D7" s="33">
        <f aca="true" t="shared" si="0" ref="D7:D54">B7-C7</f>
        <v>13949860</v>
      </c>
      <c r="E7" s="33">
        <v>5927882</v>
      </c>
      <c r="F7" s="33">
        <f aca="true" t="shared" si="1" ref="F7:F54">D7-E7</f>
        <v>8021978</v>
      </c>
      <c r="G7" s="163">
        <v>4.2</v>
      </c>
      <c r="H7" s="163">
        <v>81.4</v>
      </c>
      <c r="I7" s="163">
        <v>0.41</v>
      </c>
      <c r="J7" s="184">
        <v>177779463</v>
      </c>
      <c r="K7" s="184">
        <v>4739812</v>
      </c>
      <c r="L7" s="184">
        <v>1512991</v>
      </c>
      <c r="M7" s="184">
        <v>11973330</v>
      </c>
      <c r="N7" s="184">
        <v>776085</v>
      </c>
      <c r="O7" s="184">
        <v>1134150</v>
      </c>
      <c r="P7" s="184">
        <v>3284376</v>
      </c>
      <c r="R7" s="149"/>
    </row>
    <row r="8" spans="1:18" ht="17.25" customHeight="1">
      <c r="A8" s="168" t="s">
        <v>420</v>
      </c>
      <c r="B8" s="41">
        <f>SUM(J8:P8,'１４２'!B8:P8)</f>
        <v>569701780</v>
      </c>
      <c r="C8" s="33">
        <f>SUM('１４４'!B8:'１４４'!N8)</f>
        <v>553196897</v>
      </c>
      <c r="D8" s="33">
        <f t="shared" si="0"/>
        <v>16504883</v>
      </c>
      <c r="E8" s="33">
        <v>7273632</v>
      </c>
      <c r="F8" s="33">
        <f t="shared" si="1"/>
        <v>9231251</v>
      </c>
      <c r="G8" s="163">
        <v>4.4</v>
      </c>
      <c r="H8" s="163">
        <v>82.9</v>
      </c>
      <c r="I8" s="163">
        <v>0.4</v>
      </c>
      <c r="J8" s="184">
        <v>172977200</v>
      </c>
      <c r="K8" s="184">
        <v>4842322</v>
      </c>
      <c r="L8" s="184">
        <v>6597253</v>
      </c>
      <c r="M8" s="184">
        <v>12347724</v>
      </c>
      <c r="N8" s="184">
        <v>733996</v>
      </c>
      <c r="O8" s="184">
        <v>201406</v>
      </c>
      <c r="P8" s="184">
        <v>3442553</v>
      </c>
      <c r="R8" s="149"/>
    </row>
    <row r="9" spans="1:18" ht="17.25" customHeight="1">
      <c r="A9" s="168" t="s">
        <v>421</v>
      </c>
      <c r="B9" s="41">
        <f>SUM(J9:P9,'１４２'!B9:P9)</f>
        <v>570083841</v>
      </c>
      <c r="C9" s="33">
        <f>SUM('１４４'!B9:'１４４'!N9)</f>
        <v>557125226</v>
      </c>
      <c r="D9" s="33">
        <f t="shared" si="0"/>
        <v>12958615</v>
      </c>
      <c r="E9" s="33">
        <v>6276510</v>
      </c>
      <c r="F9" s="33">
        <f t="shared" si="1"/>
        <v>6682105</v>
      </c>
      <c r="G9" s="163">
        <v>3.6</v>
      </c>
      <c r="H9" s="163">
        <v>84.9</v>
      </c>
      <c r="I9" s="163">
        <v>0.4</v>
      </c>
      <c r="J9" s="184">
        <v>172751307</v>
      </c>
      <c r="K9" s="184">
        <v>4883678</v>
      </c>
      <c r="L9" s="184">
        <v>6685153</v>
      </c>
      <c r="M9" s="184">
        <v>12036928</v>
      </c>
      <c r="N9" s="184">
        <v>656201</v>
      </c>
      <c r="O9" s="184">
        <v>9298</v>
      </c>
      <c r="P9" s="184">
        <v>2755407</v>
      </c>
      <c r="R9" s="149"/>
    </row>
    <row r="10" spans="1:18" ht="17.25" customHeight="1">
      <c r="A10" s="45" t="s">
        <v>422</v>
      </c>
      <c r="B10" s="191">
        <f>SUM(B20,B55)</f>
        <v>544729562</v>
      </c>
      <c r="C10" s="162">
        <f>SUM(C20,C55)</f>
        <v>531429440</v>
      </c>
      <c r="D10" s="162">
        <f>SUM(D20,D55)</f>
        <v>13300122</v>
      </c>
      <c r="E10" s="162">
        <f>SUM(E20,E55)</f>
        <v>7786020</v>
      </c>
      <c r="F10" s="162">
        <f>SUM(F20,F55)</f>
        <v>5514102</v>
      </c>
      <c r="G10" s="164">
        <v>4</v>
      </c>
      <c r="H10" s="164">
        <v>87.59121896044597</v>
      </c>
      <c r="I10" s="164">
        <v>0.41</v>
      </c>
      <c r="J10" s="162">
        <f aca="true" t="shared" si="2" ref="J10:P10">SUM(J20,J55)</f>
        <v>169475521</v>
      </c>
      <c r="K10" s="162">
        <f t="shared" si="2"/>
        <v>4923399</v>
      </c>
      <c r="L10" s="162">
        <f t="shared" si="2"/>
        <v>1973788</v>
      </c>
      <c r="M10" s="162">
        <f t="shared" si="2"/>
        <v>10546860</v>
      </c>
      <c r="N10" s="162">
        <f t="shared" si="2"/>
        <v>638510</v>
      </c>
      <c r="O10" s="162">
        <f t="shared" si="2"/>
        <v>4024</v>
      </c>
      <c r="P10" s="162">
        <f t="shared" si="2"/>
        <v>3247229</v>
      </c>
      <c r="R10" s="150"/>
    </row>
    <row r="11" spans="1:16" ht="17.25" customHeight="1">
      <c r="A11" s="99"/>
      <c r="B11" s="151"/>
      <c r="C11" s="151"/>
      <c r="D11" s="151"/>
      <c r="E11" s="151"/>
      <c r="F11" s="151"/>
      <c r="G11" s="151"/>
      <c r="H11" s="151"/>
      <c r="I11" s="152"/>
      <c r="J11" s="36"/>
      <c r="K11" s="36"/>
      <c r="L11" s="36"/>
      <c r="M11" s="36"/>
      <c r="N11" s="36"/>
      <c r="O11" s="36"/>
      <c r="P11" s="36"/>
    </row>
    <row r="12" spans="1:18" ht="17.25" customHeight="1">
      <c r="A12" s="97" t="s">
        <v>243</v>
      </c>
      <c r="B12" s="41">
        <f>SUM(J12:P12,'１４２'!B12:P12)</f>
        <v>190484410</v>
      </c>
      <c r="C12" s="33">
        <f>SUM('１４４'!B12:'１４４'!N12)</f>
        <v>185472262</v>
      </c>
      <c r="D12" s="33">
        <f t="shared" si="0"/>
        <v>5012148</v>
      </c>
      <c r="E12" s="33">
        <v>4756592</v>
      </c>
      <c r="F12" s="33">
        <f t="shared" si="1"/>
        <v>255556</v>
      </c>
      <c r="G12" s="141">
        <v>0.2</v>
      </c>
      <c r="H12" s="141">
        <v>76.1932012758664</v>
      </c>
      <c r="I12" s="153">
        <v>0.744</v>
      </c>
      <c r="J12" s="33">
        <v>77038924</v>
      </c>
      <c r="K12" s="33">
        <v>1343856</v>
      </c>
      <c r="L12" s="33">
        <v>891933</v>
      </c>
      <c r="M12" s="33">
        <v>4396969</v>
      </c>
      <c r="N12" s="33">
        <v>74309</v>
      </c>
      <c r="O12" s="33">
        <v>876</v>
      </c>
      <c r="P12" s="33">
        <v>887832</v>
      </c>
      <c r="R12" s="149"/>
    </row>
    <row r="13" spans="1:18" ht="17.25" customHeight="1">
      <c r="A13" s="97" t="s">
        <v>244</v>
      </c>
      <c r="B13" s="41">
        <f>SUM(J13:P13,'１４２'!B13:P13)</f>
        <v>23105743</v>
      </c>
      <c r="C13" s="33">
        <f>SUM('１４４'!B13:'１４４'!N13)</f>
        <v>22870221</v>
      </c>
      <c r="D13" s="33">
        <f t="shared" si="0"/>
        <v>235522</v>
      </c>
      <c r="E13" s="33">
        <v>226985</v>
      </c>
      <c r="F13" s="33">
        <f t="shared" si="1"/>
        <v>8537</v>
      </c>
      <c r="G13" s="141">
        <v>0.1</v>
      </c>
      <c r="H13" s="141">
        <v>97.22823819845875</v>
      </c>
      <c r="I13" s="153">
        <v>0.684</v>
      </c>
      <c r="J13" s="33">
        <v>8526808</v>
      </c>
      <c r="K13" s="33">
        <v>238875</v>
      </c>
      <c r="L13" s="33">
        <v>69250</v>
      </c>
      <c r="M13" s="33">
        <v>465465</v>
      </c>
      <c r="N13" s="33">
        <v>11071</v>
      </c>
      <c r="O13" s="154" t="s">
        <v>156</v>
      </c>
      <c r="P13" s="33">
        <v>143085</v>
      </c>
      <c r="R13" s="149"/>
    </row>
    <row r="14" spans="1:18" ht="17.25" customHeight="1">
      <c r="A14" s="97" t="s">
        <v>245</v>
      </c>
      <c r="B14" s="41">
        <f>SUM(J14:P14,'１４２'!B14:P14)</f>
        <v>44563416</v>
      </c>
      <c r="C14" s="33">
        <f>SUM('１４４'!B14:'１４４'!N14)</f>
        <v>43746089</v>
      </c>
      <c r="D14" s="33">
        <f t="shared" si="0"/>
        <v>817327</v>
      </c>
      <c r="E14" s="33">
        <v>793700</v>
      </c>
      <c r="F14" s="33">
        <f t="shared" si="1"/>
        <v>23627</v>
      </c>
      <c r="G14" s="141">
        <v>0.1</v>
      </c>
      <c r="H14" s="141">
        <v>89.60097608202732</v>
      </c>
      <c r="I14" s="153">
        <v>0.695</v>
      </c>
      <c r="J14" s="33">
        <v>15307968</v>
      </c>
      <c r="K14" s="33">
        <v>424631</v>
      </c>
      <c r="L14" s="33">
        <v>179169</v>
      </c>
      <c r="M14" s="33">
        <v>979119</v>
      </c>
      <c r="N14" s="33">
        <v>92796</v>
      </c>
      <c r="O14" s="154" t="s">
        <v>156</v>
      </c>
      <c r="P14" s="33">
        <v>273837</v>
      </c>
      <c r="R14" s="149"/>
    </row>
    <row r="15" spans="1:18" ht="17.25" customHeight="1">
      <c r="A15" s="97" t="s">
        <v>246</v>
      </c>
      <c r="B15" s="41">
        <f>SUM(J15:P15,'１４２'!B15:P15)</f>
        <v>17635111</v>
      </c>
      <c r="C15" s="33">
        <f>SUM('１４４'!B15:'１４４'!N15)</f>
        <v>17180578</v>
      </c>
      <c r="D15" s="33">
        <f t="shared" si="0"/>
        <v>454533</v>
      </c>
      <c r="E15" s="33">
        <v>287316</v>
      </c>
      <c r="F15" s="33">
        <f t="shared" si="1"/>
        <v>167217</v>
      </c>
      <c r="G15" s="141">
        <v>2.1</v>
      </c>
      <c r="H15" s="141">
        <v>89.73725738127843</v>
      </c>
      <c r="I15" s="153">
        <v>0.301</v>
      </c>
      <c r="J15" s="33">
        <v>2412300</v>
      </c>
      <c r="K15" s="33">
        <v>138692</v>
      </c>
      <c r="L15" s="33">
        <v>29908</v>
      </c>
      <c r="M15" s="33">
        <v>217400</v>
      </c>
      <c r="N15" s="154" t="s">
        <v>156</v>
      </c>
      <c r="O15" s="154" t="s">
        <v>156</v>
      </c>
      <c r="P15" s="33">
        <v>92661</v>
      </c>
      <c r="R15" s="149"/>
    </row>
    <row r="16" spans="1:18" ht="17.25" customHeight="1">
      <c r="A16" s="97" t="s">
        <v>247</v>
      </c>
      <c r="B16" s="41">
        <f>SUM(J16:P16,'１４２'!B16:P16)</f>
        <v>12611620</v>
      </c>
      <c r="C16" s="33">
        <f>SUM('１４４'!B16:'１４４'!N16)</f>
        <v>12530011</v>
      </c>
      <c r="D16" s="33">
        <f t="shared" si="0"/>
        <v>81609</v>
      </c>
      <c r="E16" s="33">
        <v>21676</v>
      </c>
      <c r="F16" s="33">
        <f t="shared" si="1"/>
        <v>59933</v>
      </c>
      <c r="G16" s="141">
        <v>0.8</v>
      </c>
      <c r="H16" s="141">
        <v>91.27200099053482</v>
      </c>
      <c r="I16" s="153">
        <v>0.235</v>
      </c>
      <c r="J16" s="33">
        <v>1849493</v>
      </c>
      <c r="K16" s="33">
        <v>137791</v>
      </c>
      <c r="L16" s="33">
        <v>23921</v>
      </c>
      <c r="M16" s="33">
        <v>168924</v>
      </c>
      <c r="N16" s="154" t="s">
        <v>156</v>
      </c>
      <c r="O16" s="154" t="s">
        <v>156</v>
      </c>
      <c r="P16" s="33">
        <v>92116</v>
      </c>
      <c r="R16" s="149"/>
    </row>
    <row r="17" spans="1:18" ht="17.25" customHeight="1">
      <c r="A17" s="97" t="s">
        <v>248</v>
      </c>
      <c r="B17" s="41">
        <f>SUM(J17:P17,'１４２'!B17:P17)</f>
        <v>26098271</v>
      </c>
      <c r="C17" s="33">
        <f>SUM('１４４'!B17:'１４４'!N17)</f>
        <v>25686317</v>
      </c>
      <c r="D17" s="33">
        <f t="shared" si="0"/>
        <v>411954</v>
      </c>
      <c r="E17" s="33">
        <v>143244</v>
      </c>
      <c r="F17" s="33">
        <f t="shared" si="1"/>
        <v>268710</v>
      </c>
      <c r="G17" s="141">
        <v>1.7</v>
      </c>
      <c r="H17" s="141">
        <v>88.25880574715467</v>
      </c>
      <c r="I17" s="153">
        <v>0.634</v>
      </c>
      <c r="J17" s="33">
        <v>8912525</v>
      </c>
      <c r="K17" s="33">
        <v>279934</v>
      </c>
      <c r="L17" s="33">
        <v>96982</v>
      </c>
      <c r="M17" s="33">
        <v>595684</v>
      </c>
      <c r="N17" s="33">
        <v>150723</v>
      </c>
      <c r="O17" s="33">
        <v>743</v>
      </c>
      <c r="P17" s="33">
        <v>185799</v>
      </c>
      <c r="R17" s="149"/>
    </row>
    <row r="18" spans="1:18" ht="17.25" customHeight="1">
      <c r="A18" s="97" t="s">
        <v>249</v>
      </c>
      <c r="B18" s="41">
        <f>SUM(J18:P18,'１４２'!B18:P18)</f>
        <v>11996704</v>
      </c>
      <c r="C18" s="33">
        <f>SUM('１４４'!B18:'１４４'!N18)</f>
        <v>11918838</v>
      </c>
      <c r="D18" s="33">
        <f t="shared" si="0"/>
        <v>77866</v>
      </c>
      <c r="E18" s="33">
        <v>52061</v>
      </c>
      <c r="F18" s="33">
        <f t="shared" si="1"/>
        <v>25805</v>
      </c>
      <c r="G18" s="141">
        <v>0.4</v>
      </c>
      <c r="H18" s="141">
        <v>90.32847428834515</v>
      </c>
      <c r="I18" s="153">
        <v>0.43</v>
      </c>
      <c r="J18" s="33">
        <v>2910238</v>
      </c>
      <c r="K18" s="33">
        <v>132547</v>
      </c>
      <c r="L18" s="33">
        <v>37073</v>
      </c>
      <c r="M18" s="33">
        <v>220795</v>
      </c>
      <c r="N18" s="33">
        <v>18566</v>
      </c>
      <c r="O18" s="154" t="s">
        <v>156</v>
      </c>
      <c r="P18" s="33">
        <v>88268</v>
      </c>
      <c r="R18" s="149"/>
    </row>
    <row r="19" spans="1:18" ht="17.25" customHeight="1">
      <c r="A19" s="97" t="s">
        <v>250</v>
      </c>
      <c r="B19" s="41">
        <f>SUM(J19:P19,'１４２'!B19:P19)</f>
        <v>24527851</v>
      </c>
      <c r="C19" s="33">
        <f>SUM('１４４'!B19:'１４４'!N19)</f>
        <v>23980644</v>
      </c>
      <c r="D19" s="33">
        <f t="shared" si="0"/>
        <v>547207</v>
      </c>
      <c r="E19" s="33">
        <v>92546</v>
      </c>
      <c r="F19" s="33">
        <f t="shared" si="1"/>
        <v>454661</v>
      </c>
      <c r="G19" s="141">
        <v>3</v>
      </c>
      <c r="H19" s="141">
        <v>94.511866281789</v>
      </c>
      <c r="I19" s="153">
        <v>0.697</v>
      </c>
      <c r="J19" s="33">
        <v>9722712</v>
      </c>
      <c r="K19" s="33">
        <v>256922</v>
      </c>
      <c r="L19" s="33">
        <v>112827</v>
      </c>
      <c r="M19" s="33">
        <v>583860</v>
      </c>
      <c r="N19" s="154" t="s">
        <v>156</v>
      </c>
      <c r="O19" s="154" t="s">
        <v>156</v>
      </c>
      <c r="P19" s="33">
        <v>170162</v>
      </c>
      <c r="R19" s="149"/>
    </row>
    <row r="20" spans="1:18" ht="17.25" customHeight="1">
      <c r="A20" s="17" t="s">
        <v>251</v>
      </c>
      <c r="B20" s="191">
        <f>SUM(B12:B19)</f>
        <v>351023126</v>
      </c>
      <c r="C20" s="162">
        <f>SUM(C12:C19)</f>
        <v>343384960</v>
      </c>
      <c r="D20" s="162">
        <f aca="true" t="shared" si="3" ref="D20:P20">SUM(D12:D19)</f>
        <v>7638166</v>
      </c>
      <c r="E20" s="162">
        <f t="shared" si="3"/>
        <v>6374120</v>
      </c>
      <c r="F20" s="162">
        <f t="shared" si="3"/>
        <v>1264046</v>
      </c>
      <c r="G20" s="18">
        <v>1.5</v>
      </c>
      <c r="H20" s="18">
        <v>87.4</v>
      </c>
      <c r="I20" s="161">
        <v>0.56</v>
      </c>
      <c r="J20" s="162">
        <f t="shared" si="3"/>
        <v>126680968</v>
      </c>
      <c r="K20" s="162">
        <f t="shared" si="3"/>
        <v>2953248</v>
      </c>
      <c r="L20" s="162">
        <f t="shared" si="3"/>
        <v>1441063</v>
      </c>
      <c r="M20" s="162">
        <f t="shared" si="3"/>
        <v>7628216</v>
      </c>
      <c r="N20" s="162">
        <f t="shared" si="3"/>
        <v>347465</v>
      </c>
      <c r="O20" s="162">
        <f t="shared" si="3"/>
        <v>1619</v>
      </c>
      <c r="P20" s="162">
        <f t="shared" si="3"/>
        <v>1933760</v>
      </c>
      <c r="R20" s="149"/>
    </row>
    <row r="21" spans="1:18" ht="17.25" customHeight="1">
      <c r="A21" s="97"/>
      <c r="B21" s="151"/>
      <c r="C21" s="151"/>
      <c r="D21" s="151"/>
      <c r="E21" s="151"/>
      <c r="F21" s="151"/>
      <c r="G21" s="151"/>
      <c r="H21" s="151"/>
      <c r="I21" s="152"/>
      <c r="J21" s="36"/>
      <c r="K21" s="36"/>
      <c r="L21" s="36"/>
      <c r="M21" s="36"/>
      <c r="N21" s="36"/>
      <c r="O21" s="36"/>
      <c r="P21" s="36"/>
      <c r="R21" s="149"/>
    </row>
    <row r="22" spans="1:18" ht="17.25" customHeight="1">
      <c r="A22" s="97" t="s">
        <v>252</v>
      </c>
      <c r="B22" s="41">
        <f>SUM(J22:P22,'１４２'!B22:P22)</f>
        <v>6250718</v>
      </c>
      <c r="C22" s="33">
        <f>SUM('１４４'!B22:'１４４'!N22)</f>
        <v>6177083</v>
      </c>
      <c r="D22" s="33">
        <f t="shared" si="0"/>
        <v>73635</v>
      </c>
      <c r="E22" s="33">
        <v>22490</v>
      </c>
      <c r="F22" s="33">
        <f t="shared" si="1"/>
        <v>51145</v>
      </c>
      <c r="G22" s="155">
        <v>1.6</v>
      </c>
      <c r="H22" s="141">
        <v>89.72841201123663</v>
      </c>
      <c r="I22" s="153">
        <v>0.38</v>
      </c>
      <c r="J22" s="33">
        <v>1269047</v>
      </c>
      <c r="K22" s="33">
        <v>46494</v>
      </c>
      <c r="L22" s="33">
        <v>12348</v>
      </c>
      <c r="M22" s="33">
        <v>92043</v>
      </c>
      <c r="N22" s="154" t="s">
        <v>156</v>
      </c>
      <c r="O22" s="33">
        <v>2405</v>
      </c>
      <c r="P22" s="33">
        <v>30980</v>
      </c>
      <c r="R22" s="149"/>
    </row>
    <row r="23" spans="1:18" ht="17.25" customHeight="1">
      <c r="A23" s="97" t="s">
        <v>253</v>
      </c>
      <c r="B23" s="41">
        <f>SUM(J23:P23,'１４２'!B23:P23)</f>
        <v>7634695</v>
      </c>
      <c r="C23" s="33">
        <f>SUM('１４４'!B23:'１４４'!N23)</f>
        <v>7354933</v>
      </c>
      <c r="D23" s="33">
        <f t="shared" si="0"/>
        <v>279762</v>
      </c>
      <c r="E23" s="33">
        <v>109851</v>
      </c>
      <c r="F23" s="33">
        <f t="shared" si="1"/>
        <v>169911</v>
      </c>
      <c r="G23" s="141">
        <v>4.3</v>
      </c>
      <c r="H23" s="141">
        <v>77.83016843991338</v>
      </c>
      <c r="I23" s="153">
        <v>0.623</v>
      </c>
      <c r="J23" s="33">
        <v>2458517</v>
      </c>
      <c r="K23" s="33">
        <v>68993</v>
      </c>
      <c r="L23" s="33">
        <v>26128</v>
      </c>
      <c r="M23" s="33">
        <v>137282</v>
      </c>
      <c r="N23" s="154" t="s">
        <v>156</v>
      </c>
      <c r="O23" s="154" t="s">
        <v>156</v>
      </c>
      <c r="P23" s="33">
        <v>45779</v>
      </c>
      <c r="R23" s="149"/>
    </row>
    <row r="24" spans="1:18" ht="17.25" customHeight="1">
      <c r="A24" s="97" t="s">
        <v>254</v>
      </c>
      <c r="B24" s="41">
        <f>SUM(J24:P24,'１４２'!B24:P24)</f>
        <v>6143607</v>
      </c>
      <c r="C24" s="33">
        <f>SUM('１４４'!B24:'１４４'!N24)</f>
        <v>5796504</v>
      </c>
      <c r="D24" s="33">
        <f t="shared" si="0"/>
        <v>347103</v>
      </c>
      <c r="E24" s="33">
        <v>22925</v>
      </c>
      <c r="F24" s="33">
        <f t="shared" si="1"/>
        <v>324178</v>
      </c>
      <c r="G24" s="141">
        <v>8.8</v>
      </c>
      <c r="H24" s="141">
        <v>79.74782228078108</v>
      </c>
      <c r="I24" s="153">
        <v>0.578</v>
      </c>
      <c r="J24" s="33">
        <v>2087034</v>
      </c>
      <c r="K24" s="33">
        <v>71256</v>
      </c>
      <c r="L24" s="33">
        <v>24264</v>
      </c>
      <c r="M24" s="33">
        <v>127329</v>
      </c>
      <c r="N24" s="154" t="s">
        <v>156</v>
      </c>
      <c r="O24" s="154" t="s">
        <v>156</v>
      </c>
      <c r="P24" s="33">
        <v>47364</v>
      </c>
      <c r="R24" s="149"/>
    </row>
    <row r="25" spans="1:18" ht="17.25" customHeight="1">
      <c r="A25" s="97" t="s">
        <v>255</v>
      </c>
      <c r="B25" s="41">
        <f>SUM(J25:P25,'１４２'!B25:P25)</f>
        <v>7826880</v>
      </c>
      <c r="C25" s="33">
        <f>SUM('１４４'!B25:'１４４'!N25)</f>
        <v>7190341</v>
      </c>
      <c r="D25" s="33">
        <f t="shared" si="0"/>
        <v>636539</v>
      </c>
      <c r="E25" s="33">
        <v>125439</v>
      </c>
      <c r="F25" s="33">
        <f t="shared" si="1"/>
        <v>511100</v>
      </c>
      <c r="G25" s="141">
        <v>12.6</v>
      </c>
      <c r="H25" s="141">
        <v>75.31136138732445</v>
      </c>
      <c r="I25" s="153">
        <v>0.57</v>
      </c>
      <c r="J25" s="33">
        <v>1968003</v>
      </c>
      <c r="K25" s="33">
        <v>102673</v>
      </c>
      <c r="L25" s="33">
        <v>22183</v>
      </c>
      <c r="M25" s="33">
        <v>119087</v>
      </c>
      <c r="N25" s="33">
        <v>68982</v>
      </c>
      <c r="O25" s="154" t="s">
        <v>156</v>
      </c>
      <c r="P25" s="33">
        <v>68480</v>
      </c>
      <c r="R25" s="149"/>
    </row>
    <row r="26" spans="1:18" ht="17.25" customHeight="1">
      <c r="A26" s="97" t="s">
        <v>256</v>
      </c>
      <c r="B26" s="41">
        <f>SUM(J26:P26,'１４２'!B26:P26)</f>
        <v>3250935</v>
      </c>
      <c r="C26" s="33">
        <f>SUM('１４４'!B26:'１４４'!N26)</f>
        <v>3105372</v>
      </c>
      <c r="D26" s="33">
        <f t="shared" si="0"/>
        <v>145563</v>
      </c>
      <c r="E26" s="33">
        <v>75000</v>
      </c>
      <c r="F26" s="33">
        <f t="shared" si="1"/>
        <v>70563</v>
      </c>
      <c r="G26" s="141">
        <v>3.8</v>
      </c>
      <c r="H26" s="141">
        <v>78.40059498557662</v>
      </c>
      <c r="I26" s="153">
        <v>0.671</v>
      </c>
      <c r="J26" s="33">
        <v>1340825</v>
      </c>
      <c r="K26" s="33">
        <v>21092</v>
      </c>
      <c r="L26" s="33">
        <v>7672</v>
      </c>
      <c r="M26" s="33">
        <v>48810</v>
      </c>
      <c r="N26" s="154" t="s">
        <v>156</v>
      </c>
      <c r="O26" s="154" t="s">
        <v>156</v>
      </c>
      <c r="P26" s="33">
        <v>13993</v>
      </c>
      <c r="R26" s="149"/>
    </row>
    <row r="27" spans="1:18" ht="17.25" customHeight="1">
      <c r="A27" s="97" t="s">
        <v>257</v>
      </c>
      <c r="B27" s="41">
        <f>SUM(J27:P27,'１４２'!B27:P27)</f>
        <v>6072432</v>
      </c>
      <c r="C27" s="33">
        <f>SUM('１４４'!B27:'１４４'!N27)</f>
        <v>6067541</v>
      </c>
      <c r="D27" s="33">
        <f t="shared" si="0"/>
        <v>4891</v>
      </c>
      <c r="E27" s="154" t="s">
        <v>156</v>
      </c>
      <c r="F27" s="33">
        <v>4891</v>
      </c>
      <c r="G27" s="141">
        <v>0.1</v>
      </c>
      <c r="H27" s="141">
        <v>87.4842781635786</v>
      </c>
      <c r="I27" s="153">
        <v>0.393</v>
      </c>
      <c r="J27" s="33">
        <v>1299218</v>
      </c>
      <c r="K27" s="33">
        <v>48724</v>
      </c>
      <c r="L27" s="33">
        <v>18576</v>
      </c>
      <c r="M27" s="33">
        <v>94712</v>
      </c>
      <c r="N27" s="154" t="s">
        <v>156</v>
      </c>
      <c r="O27" s="154" t="s">
        <v>156</v>
      </c>
      <c r="P27" s="33">
        <v>32260</v>
      </c>
      <c r="R27" s="149"/>
    </row>
    <row r="28" spans="1:18" ht="17.25" customHeight="1">
      <c r="A28" s="97" t="s">
        <v>258</v>
      </c>
      <c r="B28" s="41">
        <f>SUM(J28:P28,'１４２'!B28:P28)</f>
        <v>6928048</v>
      </c>
      <c r="C28" s="33">
        <f>SUM('１４４'!B28:'１４４'!N28)</f>
        <v>6691035</v>
      </c>
      <c r="D28" s="33">
        <f t="shared" si="0"/>
        <v>237013</v>
      </c>
      <c r="E28" s="33">
        <v>64623</v>
      </c>
      <c r="F28" s="33">
        <f t="shared" si="1"/>
        <v>172390</v>
      </c>
      <c r="G28" s="141">
        <v>3.3</v>
      </c>
      <c r="H28" s="141">
        <v>82.68951837016694</v>
      </c>
      <c r="I28" s="153">
        <v>0.587</v>
      </c>
      <c r="J28" s="33">
        <v>2590942</v>
      </c>
      <c r="K28" s="33">
        <v>96206</v>
      </c>
      <c r="L28" s="33">
        <v>35589</v>
      </c>
      <c r="M28" s="33">
        <v>177259</v>
      </c>
      <c r="N28" s="154" t="s">
        <v>156</v>
      </c>
      <c r="O28" s="154" t="s">
        <v>156</v>
      </c>
      <c r="P28" s="33">
        <v>64405</v>
      </c>
      <c r="R28" s="149"/>
    </row>
    <row r="29" spans="1:18" ht="17.25" customHeight="1">
      <c r="A29" s="97" t="s">
        <v>259</v>
      </c>
      <c r="B29" s="41">
        <f>SUM(J29:P29,'１４２'!B29:P29)</f>
        <v>13279586</v>
      </c>
      <c r="C29" s="33">
        <f>SUM('１４４'!B29:'１４４'!N29)</f>
        <v>12954514</v>
      </c>
      <c r="D29" s="33">
        <f t="shared" si="0"/>
        <v>325072</v>
      </c>
      <c r="E29" s="33">
        <v>147286</v>
      </c>
      <c r="F29" s="33">
        <f t="shared" si="1"/>
        <v>177786</v>
      </c>
      <c r="G29" s="141">
        <v>2.1</v>
      </c>
      <c r="H29" s="141">
        <v>80.94604439266968</v>
      </c>
      <c r="I29" s="153">
        <v>0.771</v>
      </c>
      <c r="J29" s="33">
        <v>5912047</v>
      </c>
      <c r="K29" s="33">
        <v>151742</v>
      </c>
      <c r="L29" s="33">
        <v>75912</v>
      </c>
      <c r="M29" s="33">
        <v>385810</v>
      </c>
      <c r="N29" s="154" t="s">
        <v>156</v>
      </c>
      <c r="O29" s="154" t="s">
        <v>156</v>
      </c>
      <c r="P29" s="33">
        <v>101035</v>
      </c>
      <c r="R29" s="149"/>
    </row>
    <row r="30" spans="1:18" ht="17.25" customHeight="1">
      <c r="A30" s="97" t="s">
        <v>260</v>
      </c>
      <c r="B30" s="41">
        <f>SUM(J30:P30,'１４２'!B30:P30)</f>
        <v>2044164</v>
      </c>
      <c r="C30" s="33">
        <f>SUM('１４４'!B30:'１４４'!N30)</f>
        <v>1988605</v>
      </c>
      <c r="D30" s="33">
        <f t="shared" si="0"/>
        <v>55559</v>
      </c>
      <c r="E30" s="33">
        <v>5980</v>
      </c>
      <c r="F30" s="33">
        <f t="shared" si="1"/>
        <v>49579</v>
      </c>
      <c r="G30" s="141">
        <v>5.5</v>
      </c>
      <c r="H30" s="141">
        <v>105.20835724681932</v>
      </c>
      <c r="I30" s="153">
        <v>0.234</v>
      </c>
      <c r="J30" s="33">
        <v>229357</v>
      </c>
      <c r="K30" s="33">
        <v>10254</v>
      </c>
      <c r="L30" s="33">
        <v>1920</v>
      </c>
      <c r="M30" s="33">
        <v>9304</v>
      </c>
      <c r="N30" s="154" t="s">
        <v>156</v>
      </c>
      <c r="O30" s="154" t="s">
        <v>156</v>
      </c>
      <c r="P30" s="33">
        <v>6831</v>
      </c>
      <c r="R30" s="149"/>
    </row>
    <row r="31" spans="1:18" ht="17.25" customHeight="1">
      <c r="A31" s="97" t="s">
        <v>261</v>
      </c>
      <c r="B31" s="41">
        <f>SUM(J31:P31,'１４２'!B31:P31)</f>
        <v>2320554</v>
      </c>
      <c r="C31" s="33">
        <f>SUM('１４４'!B31:'１４４'!N31)</f>
        <v>2238046</v>
      </c>
      <c r="D31" s="33">
        <f t="shared" si="0"/>
        <v>82508</v>
      </c>
      <c r="E31" s="105">
        <v>99</v>
      </c>
      <c r="F31" s="33">
        <f t="shared" si="1"/>
        <v>82409</v>
      </c>
      <c r="G31" s="141">
        <v>7.1</v>
      </c>
      <c r="H31" s="141">
        <v>94.73888472168554</v>
      </c>
      <c r="I31" s="153">
        <v>0.215</v>
      </c>
      <c r="J31" s="33">
        <v>312664</v>
      </c>
      <c r="K31" s="33">
        <v>10651</v>
      </c>
      <c r="L31" s="33">
        <v>2084</v>
      </c>
      <c r="M31" s="33">
        <v>12419</v>
      </c>
      <c r="N31" s="154" t="s">
        <v>156</v>
      </c>
      <c r="O31" s="154" t="s">
        <v>156</v>
      </c>
      <c r="P31" s="33">
        <v>7095</v>
      </c>
      <c r="R31" s="149"/>
    </row>
    <row r="32" spans="1:18" ht="17.25" customHeight="1">
      <c r="A32" s="97" t="s">
        <v>262</v>
      </c>
      <c r="B32" s="41">
        <f>SUM(J32:P32,'１４２'!B32:P32)</f>
        <v>2900282</v>
      </c>
      <c r="C32" s="33">
        <f>SUM('１４４'!B32:'１４４'!N32)</f>
        <v>2858770</v>
      </c>
      <c r="D32" s="33">
        <f t="shared" si="0"/>
        <v>41512</v>
      </c>
      <c r="E32" s="33">
        <v>9087</v>
      </c>
      <c r="F32" s="33">
        <f t="shared" si="1"/>
        <v>32425</v>
      </c>
      <c r="G32" s="141">
        <v>1.9</v>
      </c>
      <c r="H32" s="141">
        <v>96.67240254439922</v>
      </c>
      <c r="I32" s="153">
        <v>0.148</v>
      </c>
      <c r="J32" s="33">
        <v>240596</v>
      </c>
      <c r="K32" s="33">
        <v>22303</v>
      </c>
      <c r="L32" s="33">
        <v>4308</v>
      </c>
      <c r="M32" s="33">
        <v>21320</v>
      </c>
      <c r="N32" s="154" t="s">
        <v>156</v>
      </c>
      <c r="O32" s="154" t="s">
        <v>156</v>
      </c>
      <c r="P32" s="33">
        <v>14837</v>
      </c>
      <c r="R32" s="149"/>
    </row>
    <row r="33" spans="1:18" ht="17.25" customHeight="1">
      <c r="A33" s="97" t="s">
        <v>263</v>
      </c>
      <c r="B33" s="41">
        <f>SUM(J33:P33,'１４２'!B33:P33)</f>
        <v>1912153</v>
      </c>
      <c r="C33" s="33">
        <f>SUM('１４４'!B33:'１４４'!N33)</f>
        <v>1852498</v>
      </c>
      <c r="D33" s="33">
        <f t="shared" si="0"/>
        <v>59655</v>
      </c>
      <c r="E33" s="105">
        <v>134</v>
      </c>
      <c r="F33" s="33">
        <f t="shared" si="1"/>
        <v>59521</v>
      </c>
      <c r="G33" s="141">
        <v>5.9</v>
      </c>
      <c r="H33" s="141">
        <v>97.76544950934262</v>
      </c>
      <c r="I33" s="153">
        <v>0.486</v>
      </c>
      <c r="J33" s="33">
        <v>631616</v>
      </c>
      <c r="K33" s="33">
        <v>7797</v>
      </c>
      <c r="L33" s="33">
        <v>1239</v>
      </c>
      <c r="M33" s="33">
        <v>8108</v>
      </c>
      <c r="N33" s="154" t="s">
        <v>156</v>
      </c>
      <c r="O33" s="154" t="s">
        <v>156</v>
      </c>
      <c r="P33" s="33">
        <v>5166</v>
      </c>
      <c r="R33" s="149"/>
    </row>
    <row r="34" spans="1:18" ht="17.25" customHeight="1">
      <c r="A34" s="97" t="s">
        <v>264</v>
      </c>
      <c r="B34" s="41">
        <f>SUM(J34:P34,'１４２'!B34:P34)</f>
        <v>2539895</v>
      </c>
      <c r="C34" s="33">
        <f>SUM('１４４'!B34:'１４４'!N34)</f>
        <v>2483085</v>
      </c>
      <c r="D34" s="33">
        <f t="shared" si="0"/>
        <v>56810</v>
      </c>
      <c r="E34" s="33">
        <v>96</v>
      </c>
      <c r="F34" s="33">
        <f t="shared" si="1"/>
        <v>56714</v>
      </c>
      <c r="G34" s="141">
        <v>4.4</v>
      </c>
      <c r="H34" s="141">
        <v>90.55082698241782</v>
      </c>
      <c r="I34" s="153">
        <v>0.132</v>
      </c>
      <c r="J34" s="33">
        <v>169069</v>
      </c>
      <c r="K34" s="33">
        <v>14044</v>
      </c>
      <c r="L34" s="33">
        <v>1988</v>
      </c>
      <c r="M34" s="33">
        <v>12278</v>
      </c>
      <c r="N34" s="154" t="s">
        <v>156</v>
      </c>
      <c r="O34" s="154" t="s">
        <v>156</v>
      </c>
      <c r="P34" s="33">
        <v>9283</v>
      </c>
      <c r="R34" s="149"/>
    </row>
    <row r="35" spans="1:18" ht="17.25" customHeight="1">
      <c r="A35" s="97" t="s">
        <v>265</v>
      </c>
      <c r="B35" s="41">
        <f>SUM(J35:P35,'１４２'!B35:P35)</f>
        <v>15050808</v>
      </c>
      <c r="C35" s="33">
        <f>SUM('１４４'!B35:'１４４'!N35)</f>
        <v>14676885</v>
      </c>
      <c r="D35" s="33">
        <f t="shared" si="0"/>
        <v>373923</v>
      </c>
      <c r="E35" s="33">
        <v>214535</v>
      </c>
      <c r="F35" s="33">
        <f t="shared" si="1"/>
        <v>159388</v>
      </c>
      <c r="G35" s="141">
        <v>2</v>
      </c>
      <c r="H35" s="141">
        <v>74.30847021484487</v>
      </c>
      <c r="I35" s="153">
        <v>0.439</v>
      </c>
      <c r="J35" s="33">
        <v>3228719</v>
      </c>
      <c r="K35" s="33">
        <v>146673</v>
      </c>
      <c r="L35" s="33">
        <v>50745</v>
      </c>
      <c r="M35" s="33">
        <v>233249</v>
      </c>
      <c r="N35" s="33">
        <v>18988</v>
      </c>
      <c r="O35" s="154" t="s">
        <v>156</v>
      </c>
      <c r="P35" s="33">
        <v>97575</v>
      </c>
      <c r="R35" s="149"/>
    </row>
    <row r="36" spans="1:18" ht="17.25" customHeight="1">
      <c r="A36" s="97" t="s">
        <v>266</v>
      </c>
      <c r="B36" s="41">
        <f>SUM(J36:P36,'１４２'!B36:P36)</f>
        <v>5324793</v>
      </c>
      <c r="C36" s="33">
        <f>SUM('１４４'!B36:'１４４'!N36)</f>
        <v>5158476</v>
      </c>
      <c r="D36" s="33">
        <f t="shared" si="0"/>
        <v>166317</v>
      </c>
      <c r="E36" s="105">
        <v>42704</v>
      </c>
      <c r="F36" s="33">
        <f t="shared" si="1"/>
        <v>123613</v>
      </c>
      <c r="G36" s="141">
        <v>4.3</v>
      </c>
      <c r="H36" s="141">
        <v>81.63883066771571</v>
      </c>
      <c r="I36" s="153">
        <v>0.398</v>
      </c>
      <c r="J36" s="33">
        <v>1103203</v>
      </c>
      <c r="K36" s="33">
        <v>46650</v>
      </c>
      <c r="L36" s="33">
        <v>16831</v>
      </c>
      <c r="M36" s="33">
        <v>92198</v>
      </c>
      <c r="N36" s="154" t="s">
        <v>156</v>
      </c>
      <c r="O36" s="154" t="s">
        <v>156</v>
      </c>
      <c r="P36" s="33">
        <v>31090</v>
      </c>
      <c r="R36" s="149"/>
    </row>
    <row r="37" spans="1:18" ht="17.25" customHeight="1">
      <c r="A37" s="97" t="s">
        <v>267</v>
      </c>
      <c r="B37" s="41">
        <f>SUM(J37:P37,'１４２'!B37:P37)</f>
        <v>4537884</v>
      </c>
      <c r="C37" s="33">
        <f>SUM('１４４'!B37:'１４４'!N37)</f>
        <v>4464530</v>
      </c>
      <c r="D37" s="33">
        <f t="shared" si="0"/>
        <v>73354</v>
      </c>
      <c r="E37" s="33">
        <v>23000</v>
      </c>
      <c r="F37" s="33">
        <f t="shared" si="1"/>
        <v>50354</v>
      </c>
      <c r="G37" s="141">
        <v>1.9</v>
      </c>
      <c r="H37" s="141">
        <v>88.59700442648155</v>
      </c>
      <c r="I37" s="153">
        <v>0.417</v>
      </c>
      <c r="J37" s="33">
        <v>1096580</v>
      </c>
      <c r="K37" s="33">
        <v>39474</v>
      </c>
      <c r="L37" s="33">
        <v>17632</v>
      </c>
      <c r="M37" s="33">
        <v>88606</v>
      </c>
      <c r="N37" s="154" t="s">
        <v>156</v>
      </c>
      <c r="O37" s="154" t="s">
        <v>156</v>
      </c>
      <c r="P37" s="33">
        <v>26357</v>
      </c>
      <c r="R37" s="149"/>
    </row>
    <row r="38" spans="1:18" ht="17.25" customHeight="1">
      <c r="A38" s="97" t="s">
        <v>268</v>
      </c>
      <c r="B38" s="41">
        <f>SUM(J38:P38,'１４２'!B38:P38)</f>
        <v>5637528</v>
      </c>
      <c r="C38" s="33">
        <f>SUM('１４４'!B38:'１４４'!N38)</f>
        <v>5407475</v>
      </c>
      <c r="D38" s="33">
        <f t="shared" si="0"/>
        <v>230053</v>
      </c>
      <c r="E38" s="33">
        <v>24888</v>
      </c>
      <c r="F38" s="33">
        <f t="shared" si="1"/>
        <v>205165</v>
      </c>
      <c r="G38" s="141">
        <v>6.4</v>
      </c>
      <c r="H38" s="141">
        <v>86.19673830630416</v>
      </c>
      <c r="I38" s="153">
        <v>0.554</v>
      </c>
      <c r="J38" s="33">
        <v>1637054</v>
      </c>
      <c r="K38" s="33">
        <v>54273</v>
      </c>
      <c r="L38" s="33">
        <v>19765</v>
      </c>
      <c r="M38" s="33">
        <v>122547</v>
      </c>
      <c r="N38" s="33">
        <v>81334</v>
      </c>
      <c r="O38" s="154" t="s">
        <v>156</v>
      </c>
      <c r="P38" s="33">
        <v>36072</v>
      </c>
      <c r="R38" s="149"/>
    </row>
    <row r="39" spans="1:18" ht="17.25" customHeight="1">
      <c r="A39" s="97" t="s">
        <v>269</v>
      </c>
      <c r="B39" s="41">
        <f>SUM(J39:P39,'１４２'!B39:P39)</f>
        <v>8287219</v>
      </c>
      <c r="C39" s="33">
        <f>SUM('１４４'!B39:'１４４'!N39)</f>
        <v>8164975</v>
      </c>
      <c r="D39" s="33">
        <f t="shared" si="0"/>
        <v>122244</v>
      </c>
      <c r="E39" s="33">
        <v>59559</v>
      </c>
      <c r="F39" s="33">
        <f t="shared" si="1"/>
        <v>62685</v>
      </c>
      <c r="G39" s="141">
        <v>1.2</v>
      </c>
      <c r="H39" s="141">
        <v>82.56286813997043</v>
      </c>
      <c r="I39" s="153">
        <v>0.487</v>
      </c>
      <c r="J39" s="33">
        <v>2413258</v>
      </c>
      <c r="K39" s="33">
        <v>82630</v>
      </c>
      <c r="L39" s="33">
        <v>44830</v>
      </c>
      <c r="M39" s="33">
        <v>178537</v>
      </c>
      <c r="N39" s="154" t="s">
        <v>156</v>
      </c>
      <c r="O39" s="154" t="s">
        <v>156</v>
      </c>
      <c r="P39" s="33">
        <v>54795</v>
      </c>
      <c r="R39" s="149"/>
    </row>
    <row r="40" spans="1:18" ht="17.25" customHeight="1">
      <c r="A40" s="97" t="s">
        <v>270</v>
      </c>
      <c r="B40" s="41">
        <f>SUM(J40:P40,'１４２'!B40:P40)</f>
        <v>6477028</v>
      </c>
      <c r="C40" s="33">
        <f>SUM('１４４'!B40:'１４４'!N40)</f>
        <v>6306122</v>
      </c>
      <c r="D40" s="33">
        <f t="shared" si="0"/>
        <v>170906</v>
      </c>
      <c r="E40" s="33">
        <v>66404</v>
      </c>
      <c r="F40" s="33">
        <f t="shared" si="1"/>
        <v>104502</v>
      </c>
      <c r="G40" s="141">
        <v>2.8</v>
      </c>
      <c r="H40" s="141">
        <v>95.32533773923058</v>
      </c>
      <c r="I40" s="153">
        <v>0.231</v>
      </c>
      <c r="J40" s="33">
        <v>768385</v>
      </c>
      <c r="K40" s="33">
        <v>66849</v>
      </c>
      <c r="L40" s="33">
        <v>12025</v>
      </c>
      <c r="M40" s="33">
        <v>74323</v>
      </c>
      <c r="N40" s="154" t="s">
        <v>156</v>
      </c>
      <c r="O40" s="154" t="s">
        <v>156</v>
      </c>
      <c r="P40" s="33">
        <v>44764</v>
      </c>
      <c r="R40" s="149"/>
    </row>
    <row r="41" spans="1:18" ht="17.25" customHeight="1">
      <c r="A41" s="97" t="s">
        <v>271</v>
      </c>
      <c r="B41" s="41">
        <f>SUM(J41:P41,'１４２'!B41:P41)</f>
        <v>4144028</v>
      </c>
      <c r="C41" s="33">
        <f>SUM('１４４'!B41:'１４４'!N41)</f>
        <v>4013696</v>
      </c>
      <c r="D41" s="33">
        <f t="shared" si="0"/>
        <v>130332</v>
      </c>
      <c r="E41" s="33">
        <v>24174</v>
      </c>
      <c r="F41" s="33">
        <f t="shared" si="1"/>
        <v>106158</v>
      </c>
      <c r="G41" s="141">
        <v>4.1</v>
      </c>
      <c r="H41" s="141">
        <v>89.80565981409919</v>
      </c>
      <c r="I41" s="153">
        <v>0.366</v>
      </c>
      <c r="J41" s="33">
        <v>819237</v>
      </c>
      <c r="K41" s="33">
        <v>50218</v>
      </c>
      <c r="L41" s="33">
        <v>9310</v>
      </c>
      <c r="M41" s="33">
        <v>57190</v>
      </c>
      <c r="N41" s="33">
        <v>6737</v>
      </c>
      <c r="O41" s="154" t="s">
        <v>156</v>
      </c>
      <c r="P41" s="33">
        <v>33505</v>
      </c>
      <c r="R41" s="149"/>
    </row>
    <row r="42" spans="1:18" ht="17.25" customHeight="1">
      <c r="A42" s="97" t="s">
        <v>272</v>
      </c>
      <c r="B42" s="41">
        <f>SUM(J42:P42,'１４２'!B42:P42)</f>
        <v>10201239</v>
      </c>
      <c r="C42" s="33">
        <f>SUM('１４４'!B42:'１４４'!N42)</f>
        <v>10109092</v>
      </c>
      <c r="D42" s="33">
        <f t="shared" si="0"/>
        <v>92147</v>
      </c>
      <c r="E42" s="33">
        <v>62789</v>
      </c>
      <c r="F42" s="33">
        <f t="shared" si="1"/>
        <v>29358</v>
      </c>
      <c r="G42" s="141">
        <v>0.6</v>
      </c>
      <c r="H42" s="141">
        <v>86.34413237066137</v>
      </c>
      <c r="I42" s="153">
        <v>0.8</v>
      </c>
      <c r="J42" s="33">
        <v>3647151</v>
      </c>
      <c r="K42" s="33">
        <v>128756</v>
      </c>
      <c r="L42" s="33">
        <v>20632</v>
      </c>
      <c r="M42" s="33">
        <v>135135</v>
      </c>
      <c r="N42" s="33">
        <v>35351</v>
      </c>
      <c r="O42" s="154" t="s">
        <v>156</v>
      </c>
      <c r="P42" s="33">
        <v>86067</v>
      </c>
      <c r="R42" s="149"/>
    </row>
    <row r="43" spans="1:18" ht="17.25" customHeight="1">
      <c r="A43" s="97" t="s">
        <v>273</v>
      </c>
      <c r="B43" s="41">
        <f>SUM(J43:P43,'１４２'!B43:P43)</f>
        <v>5889559</v>
      </c>
      <c r="C43" s="33">
        <f>SUM('１４４'!B43:'１４４'!N43)</f>
        <v>5691871</v>
      </c>
      <c r="D43" s="33">
        <f t="shared" si="0"/>
        <v>197688</v>
      </c>
      <c r="E43" s="33">
        <v>33040</v>
      </c>
      <c r="F43" s="33">
        <f t="shared" si="1"/>
        <v>164648</v>
      </c>
      <c r="G43" s="141">
        <v>6.1</v>
      </c>
      <c r="H43" s="141">
        <v>83.00767944852629</v>
      </c>
      <c r="I43" s="153">
        <v>0.356</v>
      </c>
      <c r="J43" s="33">
        <v>825582</v>
      </c>
      <c r="K43" s="33">
        <v>52814</v>
      </c>
      <c r="L43" s="33">
        <v>12249</v>
      </c>
      <c r="M43" s="33">
        <v>64484</v>
      </c>
      <c r="N43" s="33">
        <v>48820</v>
      </c>
      <c r="O43" s="154" t="s">
        <v>156</v>
      </c>
      <c r="P43" s="33">
        <v>35257</v>
      </c>
      <c r="R43" s="149"/>
    </row>
    <row r="44" spans="1:18" ht="17.25" customHeight="1">
      <c r="A44" s="97" t="s">
        <v>274</v>
      </c>
      <c r="B44" s="41">
        <f>SUM(J44:P44,'１４２'!B44:P44)</f>
        <v>3973045</v>
      </c>
      <c r="C44" s="33">
        <f>SUM('１４４'!B44:'１４４'!N44)</f>
        <v>3880575</v>
      </c>
      <c r="D44" s="33">
        <f t="shared" si="0"/>
        <v>92470</v>
      </c>
      <c r="E44" s="33">
        <v>12779</v>
      </c>
      <c r="F44" s="33">
        <f t="shared" si="1"/>
        <v>79691</v>
      </c>
      <c r="G44" s="141">
        <v>3.7</v>
      </c>
      <c r="H44" s="141">
        <v>92.64332010983429</v>
      </c>
      <c r="I44" s="153">
        <v>0.249</v>
      </c>
      <c r="J44" s="33">
        <v>506407</v>
      </c>
      <c r="K44" s="33">
        <v>40321</v>
      </c>
      <c r="L44" s="33">
        <v>6980</v>
      </c>
      <c r="M44" s="33">
        <v>45713</v>
      </c>
      <c r="N44" s="33">
        <v>4457</v>
      </c>
      <c r="O44" s="154" t="s">
        <v>156</v>
      </c>
      <c r="P44" s="33">
        <v>26953</v>
      </c>
      <c r="R44" s="149"/>
    </row>
    <row r="45" spans="1:18" ht="17.25" customHeight="1">
      <c r="A45" s="97" t="s">
        <v>275</v>
      </c>
      <c r="B45" s="41">
        <f>SUM(J45:P45,'１４２'!B45:P45)</f>
        <v>3678564</v>
      </c>
      <c r="C45" s="33">
        <f>SUM('１４４'!B45:'１４４'!N45)</f>
        <v>3358348</v>
      </c>
      <c r="D45" s="33">
        <f t="shared" si="0"/>
        <v>320216</v>
      </c>
      <c r="E45" s="33">
        <v>56901</v>
      </c>
      <c r="F45" s="33">
        <f t="shared" si="1"/>
        <v>263315</v>
      </c>
      <c r="G45" s="141">
        <v>13.4</v>
      </c>
      <c r="H45" s="141">
        <v>78.57660062902623</v>
      </c>
      <c r="I45" s="153">
        <v>0.254</v>
      </c>
      <c r="J45" s="33">
        <v>418873</v>
      </c>
      <c r="K45" s="33">
        <v>37965</v>
      </c>
      <c r="L45" s="33">
        <v>6742</v>
      </c>
      <c r="M45" s="33">
        <v>42734</v>
      </c>
      <c r="N45" s="154" t="s">
        <v>156</v>
      </c>
      <c r="O45" s="154" t="s">
        <v>156</v>
      </c>
      <c r="P45" s="33">
        <v>25339</v>
      </c>
      <c r="R45" s="149"/>
    </row>
    <row r="46" spans="1:18" ht="17.25" customHeight="1">
      <c r="A46" s="97" t="s">
        <v>276</v>
      </c>
      <c r="B46" s="41">
        <f>SUM(J46:P46,'１４２'!B46:P46)</f>
        <v>6811859</v>
      </c>
      <c r="C46" s="33">
        <f>SUM('１４４'!B46:'１４４'!N46)</f>
        <v>6622713</v>
      </c>
      <c r="D46" s="33">
        <f t="shared" si="0"/>
        <v>189146</v>
      </c>
      <c r="E46" s="33">
        <v>28609</v>
      </c>
      <c r="F46" s="33">
        <f t="shared" si="1"/>
        <v>160537</v>
      </c>
      <c r="G46" s="141">
        <v>4.5</v>
      </c>
      <c r="H46" s="141">
        <v>92.88724062777393</v>
      </c>
      <c r="I46" s="153">
        <v>0.195</v>
      </c>
      <c r="J46" s="33">
        <v>649333</v>
      </c>
      <c r="K46" s="33">
        <v>63679</v>
      </c>
      <c r="L46" s="33">
        <v>9591</v>
      </c>
      <c r="M46" s="33">
        <v>54525</v>
      </c>
      <c r="N46" s="154" t="s">
        <v>156</v>
      </c>
      <c r="O46" s="154" t="s">
        <v>156</v>
      </c>
      <c r="P46" s="33">
        <v>42610</v>
      </c>
      <c r="R46" s="149"/>
    </row>
    <row r="47" spans="1:18" ht="17.25" customHeight="1">
      <c r="A47" s="97" t="s">
        <v>277</v>
      </c>
      <c r="B47" s="41">
        <f>SUM(J47:P47,'１４２'!B47:P47)</f>
        <v>5087666</v>
      </c>
      <c r="C47" s="33">
        <f>SUM('１４４'!B47:'１４４'!N47)</f>
        <v>5029948</v>
      </c>
      <c r="D47" s="33">
        <f t="shared" si="0"/>
        <v>57718</v>
      </c>
      <c r="E47" s="33">
        <v>40746</v>
      </c>
      <c r="F47" s="33">
        <f t="shared" si="1"/>
        <v>16972</v>
      </c>
      <c r="G47" s="141">
        <v>0.6</v>
      </c>
      <c r="H47" s="141">
        <v>82.1891763752905</v>
      </c>
      <c r="I47" s="153">
        <v>0.305</v>
      </c>
      <c r="J47" s="33">
        <v>829042</v>
      </c>
      <c r="K47" s="33">
        <v>58056</v>
      </c>
      <c r="L47" s="33">
        <v>10584</v>
      </c>
      <c r="M47" s="33">
        <v>69027</v>
      </c>
      <c r="N47" s="154" t="s">
        <v>156</v>
      </c>
      <c r="O47" s="154" t="s">
        <v>156</v>
      </c>
      <c r="P47" s="33">
        <v>38782</v>
      </c>
      <c r="R47" s="149"/>
    </row>
    <row r="48" spans="1:18" ht="17.25" customHeight="1">
      <c r="A48" s="97" t="s">
        <v>278</v>
      </c>
      <c r="B48" s="41">
        <f>SUM(J48:P48,'１４２'!B48:P48)</f>
        <v>4352305</v>
      </c>
      <c r="C48" s="33">
        <f>SUM('１４４'!B48:'１４４'!N48)</f>
        <v>4156031</v>
      </c>
      <c r="D48" s="33">
        <f t="shared" si="0"/>
        <v>196274</v>
      </c>
      <c r="E48" s="33">
        <v>4186</v>
      </c>
      <c r="F48" s="33">
        <f t="shared" si="1"/>
        <v>192088</v>
      </c>
      <c r="G48" s="141">
        <v>9.2</v>
      </c>
      <c r="H48" s="141">
        <v>97.48595211337359</v>
      </c>
      <c r="I48" s="153">
        <v>0.147</v>
      </c>
      <c r="J48" s="33">
        <v>270481</v>
      </c>
      <c r="K48" s="33">
        <v>33113</v>
      </c>
      <c r="L48" s="33">
        <v>3455</v>
      </c>
      <c r="M48" s="33">
        <v>24543</v>
      </c>
      <c r="N48" s="33">
        <v>16649</v>
      </c>
      <c r="O48" s="154" t="s">
        <v>156</v>
      </c>
      <c r="P48" s="33">
        <v>21985</v>
      </c>
      <c r="R48" s="149"/>
    </row>
    <row r="49" spans="1:18" ht="17.25" customHeight="1">
      <c r="A49" s="97" t="s">
        <v>279</v>
      </c>
      <c r="B49" s="41">
        <f>SUM(J49:P49,'１４２'!B49:P49)</f>
        <v>2659040</v>
      </c>
      <c r="C49" s="33">
        <f>SUM('１４４'!B49:'１４４'!N49)</f>
        <v>2554055</v>
      </c>
      <c r="D49" s="33">
        <f t="shared" si="0"/>
        <v>104985</v>
      </c>
      <c r="E49" s="154" t="s">
        <v>156</v>
      </c>
      <c r="F49" s="33">
        <v>104985</v>
      </c>
      <c r="G49" s="141">
        <v>5.6</v>
      </c>
      <c r="H49" s="141">
        <v>73.74046114601698</v>
      </c>
      <c r="I49" s="153">
        <v>0.239</v>
      </c>
      <c r="J49" s="33">
        <v>396071</v>
      </c>
      <c r="K49" s="33">
        <v>31280</v>
      </c>
      <c r="L49" s="33">
        <v>6401</v>
      </c>
      <c r="M49" s="33">
        <v>38594</v>
      </c>
      <c r="N49" s="154" t="s">
        <v>156</v>
      </c>
      <c r="O49" s="154" t="s">
        <v>156</v>
      </c>
      <c r="P49" s="33">
        <v>20921</v>
      </c>
      <c r="R49" s="149"/>
    </row>
    <row r="50" spans="1:18" ht="17.25" customHeight="1">
      <c r="A50" s="97" t="s">
        <v>280</v>
      </c>
      <c r="B50" s="41">
        <f>SUM(J50:P50,'１４２'!B50:P50)</f>
        <v>6625615</v>
      </c>
      <c r="C50" s="33">
        <f>SUM('１４４'!B50:'１４４'!N50)</f>
        <v>6590627</v>
      </c>
      <c r="D50" s="33">
        <f t="shared" si="0"/>
        <v>34988</v>
      </c>
      <c r="E50" s="33">
        <v>852</v>
      </c>
      <c r="F50" s="33">
        <f t="shared" si="1"/>
        <v>34136</v>
      </c>
      <c r="G50" s="141">
        <v>0.7</v>
      </c>
      <c r="H50" s="141">
        <v>88.70273134084202</v>
      </c>
      <c r="I50" s="153">
        <v>0.27</v>
      </c>
      <c r="J50" s="33">
        <v>1169633</v>
      </c>
      <c r="K50" s="33">
        <v>87349</v>
      </c>
      <c r="L50" s="33">
        <v>14148</v>
      </c>
      <c r="M50" s="33">
        <v>93558</v>
      </c>
      <c r="N50" s="33">
        <v>9727</v>
      </c>
      <c r="O50" s="154" t="s">
        <v>156</v>
      </c>
      <c r="P50" s="33">
        <v>58541</v>
      </c>
      <c r="R50" s="149"/>
    </row>
    <row r="51" spans="1:18" ht="17.25" customHeight="1">
      <c r="A51" s="97" t="s">
        <v>281</v>
      </c>
      <c r="B51" s="41">
        <f>SUM(J51:P51,'１４２'!B51:P51)</f>
        <v>7466804</v>
      </c>
      <c r="C51" s="33">
        <f>SUM('１４４'!B51:'１４４'!N51)</f>
        <v>7218005</v>
      </c>
      <c r="D51" s="33">
        <f t="shared" si="0"/>
        <v>248799</v>
      </c>
      <c r="E51" s="33">
        <v>68145</v>
      </c>
      <c r="F51" s="33">
        <f t="shared" si="1"/>
        <v>180654</v>
      </c>
      <c r="G51" s="141">
        <v>4.7</v>
      </c>
      <c r="H51" s="141">
        <v>79.95790317525284</v>
      </c>
      <c r="I51" s="153">
        <v>0.185</v>
      </c>
      <c r="J51" s="33">
        <v>633459</v>
      </c>
      <c r="K51" s="33">
        <v>81471</v>
      </c>
      <c r="L51" s="33">
        <v>9619</v>
      </c>
      <c r="M51" s="33">
        <v>63813</v>
      </c>
      <c r="N51" s="154" t="s">
        <v>156</v>
      </c>
      <c r="O51" s="154" t="s">
        <v>156</v>
      </c>
      <c r="P51" s="33">
        <v>54345</v>
      </c>
      <c r="R51" s="149"/>
    </row>
    <row r="52" spans="1:18" ht="17.25" customHeight="1">
      <c r="A52" s="97" t="s">
        <v>282</v>
      </c>
      <c r="B52" s="41">
        <f>SUM(J52:P52,'１４２'!B52:P52)</f>
        <v>7974239</v>
      </c>
      <c r="C52" s="33">
        <f>SUM('１４４'!B52:'１４４'!N52)</f>
        <v>7674622</v>
      </c>
      <c r="D52" s="33">
        <f t="shared" si="0"/>
        <v>299617</v>
      </c>
      <c r="E52" s="33">
        <v>18034</v>
      </c>
      <c r="F52" s="33">
        <f t="shared" si="1"/>
        <v>281583</v>
      </c>
      <c r="G52" s="141">
        <v>6.3</v>
      </c>
      <c r="H52" s="141">
        <v>92.41384804838087</v>
      </c>
      <c r="I52" s="153">
        <v>0.206</v>
      </c>
      <c r="J52" s="33">
        <v>884294</v>
      </c>
      <c r="K52" s="33">
        <v>91991</v>
      </c>
      <c r="L52" s="33">
        <v>12917</v>
      </c>
      <c r="M52" s="33">
        <v>93484</v>
      </c>
      <c r="N52" s="154" t="s">
        <v>156</v>
      </c>
      <c r="O52" s="154" t="s">
        <v>156</v>
      </c>
      <c r="P52" s="33">
        <v>61571</v>
      </c>
      <c r="R52" s="149"/>
    </row>
    <row r="53" spans="1:18" ht="17.25" customHeight="1">
      <c r="A53" s="97" t="s">
        <v>283</v>
      </c>
      <c r="B53" s="41">
        <f>SUM(J53:P53,'１４２'!B53:P53)</f>
        <v>5898404</v>
      </c>
      <c r="C53" s="33">
        <f>SUM('１４４'!B53:'１４４'!N53)</f>
        <v>5806105</v>
      </c>
      <c r="D53" s="33">
        <f t="shared" si="0"/>
        <v>92299</v>
      </c>
      <c r="E53" s="33">
        <v>13211</v>
      </c>
      <c r="F53" s="33">
        <f t="shared" si="1"/>
        <v>79088</v>
      </c>
      <c r="G53" s="141">
        <v>3</v>
      </c>
      <c r="H53" s="141">
        <v>98.10796146834807</v>
      </c>
      <c r="I53" s="153">
        <v>0.144</v>
      </c>
      <c r="J53" s="33">
        <v>351236</v>
      </c>
      <c r="K53" s="33">
        <v>49913</v>
      </c>
      <c r="L53" s="33">
        <v>4837</v>
      </c>
      <c r="M53" s="33">
        <v>37056</v>
      </c>
      <c r="N53" s="154" t="s">
        <v>156</v>
      </c>
      <c r="O53" s="154" t="s">
        <v>156</v>
      </c>
      <c r="P53" s="33">
        <v>33154</v>
      </c>
      <c r="R53" s="149"/>
    </row>
    <row r="54" spans="1:18" ht="17.25" customHeight="1">
      <c r="A54" s="97" t="s">
        <v>284</v>
      </c>
      <c r="B54" s="41">
        <f>SUM(J54:P54,'１４２'!B54:P54)</f>
        <v>4524860</v>
      </c>
      <c r="C54" s="33">
        <f>SUM('１４４'!B54:'１４４'!N54)</f>
        <v>4402002</v>
      </c>
      <c r="D54" s="33">
        <f t="shared" si="0"/>
        <v>122858</v>
      </c>
      <c r="E54" s="33">
        <v>34334</v>
      </c>
      <c r="F54" s="33">
        <f t="shared" si="1"/>
        <v>88524</v>
      </c>
      <c r="G54" s="141">
        <v>3.2</v>
      </c>
      <c r="H54" s="141">
        <v>92.54311993494491</v>
      </c>
      <c r="I54" s="153">
        <v>0.238</v>
      </c>
      <c r="J54" s="63">
        <v>637620</v>
      </c>
      <c r="K54" s="33">
        <v>54447</v>
      </c>
      <c r="L54" s="33">
        <v>9221</v>
      </c>
      <c r="M54" s="33">
        <v>63567</v>
      </c>
      <c r="N54" s="154" t="s">
        <v>156</v>
      </c>
      <c r="O54" s="154" t="s">
        <v>156</v>
      </c>
      <c r="P54" s="33">
        <v>36278</v>
      </c>
      <c r="R54" s="149"/>
    </row>
    <row r="55" spans="1:18" ht="17.25" customHeight="1">
      <c r="A55" s="19" t="s">
        <v>285</v>
      </c>
      <c r="B55" s="208">
        <f>SUM(B22:B54)</f>
        <v>193706436</v>
      </c>
      <c r="C55" s="209">
        <f>SUM(C22:C54)</f>
        <v>188044480</v>
      </c>
      <c r="D55" s="209">
        <f>SUM(D22:D54)</f>
        <v>5661956</v>
      </c>
      <c r="E55" s="209">
        <f>SUM(E22:E54)</f>
        <v>1411900</v>
      </c>
      <c r="F55" s="209">
        <f>SUM(F22:F54)</f>
        <v>4250056</v>
      </c>
      <c r="G55" s="20">
        <v>4.1</v>
      </c>
      <c r="H55" s="20">
        <v>84.3</v>
      </c>
      <c r="I55" s="21">
        <v>0.36</v>
      </c>
      <c r="J55" s="209">
        <f aca="true" t="shared" si="4" ref="J55:P55">SUM(J22:J54)</f>
        <v>42794553</v>
      </c>
      <c r="K55" s="209">
        <f t="shared" si="4"/>
        <v>1970151</v>
      </c>
      <c r="L55" s="209">
        <f t="shared" si="4"/>
        <v>532725</v>
      </c>
      <c r="M55" s="209">
        <f t="shared" si="4"/>
        <v>2918644</v>
      </c>
      <c r="N55" s="209">
        <f t="shared" si="4"/>
        <v>291045</v>
      </c>
      <c r="O55" s="209">
        <f t="shared" si="4"/>
        <v>2405</v>
      </c>
      <c r="P55" s="209">
        <f t="shared" si="4"/>
        <v>1313469</v>
      </c>
      <c r="Q55" s="22"/>
      <c r="R55" s="23"/>
    </row>
    <row r="56" spans="1:6" ht="15" customHeight="1">
      <c r="A56" s="166" t="s">
        <v>423</v>
      </c>
      <c r="B56" s="120"/>
      <c r="C56" s="120"/>
      <c r="D56" s="120"/>
      <c r="E56" s="120"/>
      <c r="F56" s="120"/>
    </row>
    <row r="57" ht="15" customHeight="1">
      <c r="A57" s="51" t="s">
        <v>352</v>
      </c>
    </row>
  </sheetData>
  <sheetProtection/>
  <mergeCells count="17">
    <mergeCell ref="A2:P2"/>
    <mergeCell ref="A4:A5"/>
    <mergeCell ref="B4:B5"/>
    <mergeCell ref="C4:C5"/>
    <mergeCell ref="D4:D5"/>
    <mergeCell ref="E4:E5"/>
    <mergeCell ref="F4:F5"/>
    <mergeCell ref="G4:G5"/>
    <mergeCell ref="H4:H5"/>
    <mergeCell ref="I4:I5"/>
    <mergeCell ref="N4:N5"/>
    <mergeCell ref="O4:O5"/>
    <mergeCell ref="P4:P5"/>
    <mergeCell ref="J4:J5"/>
    <mergeCell ref="K4:K5"/>
    <mergeCell ref="L4:L5"/>
    <mergeCell ref="M4:M5"/>
  </mergeCells>
  <printOptions/>
  <pageMargins left="1.3779527559055118" right="0.3937007874015748" top="0.984251968503937" bottom="0.984251968503937" header="0.5118110236220472" footer="0.5118110236220472"/>
  <pageSetup fitToHeight="1" fitToWidth="1" horizontalDpi="600" verticalDpi="600" orientation="landscape" paperSize="8" scale="76" r:id="rId1"/>
</worksheet>
</file>

<file path=xl/worksheets/sheet6.xml><?xml version="1.0" encoding="utf-8"?>
<worksheet xmlns="http://schemas.openxmlformats.org/spreadsheetml/2006/main" xmlns:r="http://schemas.openxmlformats.org/officeDocument/2006/relationships">
  <sheetPr>
    <pageSetUpPr fitToPage="1"/>
  </sheetPr>
  <dimension ref="A1:T77"/>
  <sheetViews>
    <sheetView tabSelected="1" zoomScalePageLayoutView="0" workbookViewId="0" topLeftCell="H1">
      <selection activeCell="A1" sqref="A1"/>
    </sheetView>
  </sheetViews>
  <sheetFormatPr defaultColWidth="14.09765625" defaultRowHeight="15"/>
  <cols>
    <col min="1" max="1" width="14.09765625" style="25" customWidth="1"/>
    <col min="2" max="2" width="14.19921875" style="25" bestFit="1" customWidth="1"/>
    <col min="3" max="3" width="14.5" style="25" bestFit="1" customWidth="1"/>
    <col min="4" max="16" width="14.19921875" style="25" bestFit="1" customWidth="1"/>
    <col min="17" max="16384" width="14.09765625" style="25" customWidth="1"/>
  </cols>
  <sheetData>
    <row r="1" spans="1:16" s="24" customFormat="1" ht="19.5" customHeight="1">
      <c r="A1" s="1" t="s">
        <v>286</v>
      </c>
      <c r="B1" s="1"/>
      <c r="P1" s="2" t="s">
        <v>287</v>
      </c>
    </row>
    <row r="2" spans="1:16" ht="19.5" customHeight="1">
      <c r="A2" s="216" t="s">
        <v>288</v>
      </c>
      <c r="B2" s="216"/>
      <c r="C2" s="216"/>
      <c r="D2" s="216"/>
      <c r="E2" s="216"/>
      <c r="F2" s="216"/>
      <c r="G2" s="216"/>
      <c r="H2" s="216"/>
      <c r="I2" s="216"/>
      <c r="J2" s="216"/>
      <c r="K2" s="216"/>
      <c r="L2" s="216"/>
      <c r="M2" s="216"/>
      <c r="N2" s="216"/>
      <c r="O2" s="216"/>
      <c r="P2" s="216"/>
    </row>
    <row r="3" spans="3:16" ht="18" customHeight="1" thickBot="1">
      <c r="C3" s="26"/>
      <c r="D3" s="26"/>
      <c r="E3" s="26"/>
      <c r="F3" s="26"/>
      <c r="G3" s="26"/>
      <c r="H3" s="26"/>
      <c r="I3" s="26"/>
      <c r="J3" s="26"/>
      <c r="K3" s="26"/>
      <c r="L3" s="26"/>
      <c r="M3" s="26"/>
      <c r="N3" s="26"/>
      <c r="O3" s="26"/>
      <c r="P3" s="27" t="s">
        <v>78</v>
      </c>
    </row>
    <row r="4" spans="1:16" ht="17.25" customHeight="1">
      <c r="A4" s="235" t="s">
        <v>232</v>
      </c>
      <c r="B4" s="345" t="s">
        <v>459</v>
      </c>
      <c r="C4" s="221" t="s">
        <v>289</v>
      </c>
      <c r="D4" s="217" t="s">
        <v>290</v>
      </c>
      <c r="E4" s="348" t="s">
        <v>460</v>
      </c>
      <c r="F4" s="217" t="s">
        <v>291</v>
      </c>
      <c r="G4" s="221" t="s">
        <v>292</v>
      </c>
      <c r="H4" s="217" t="s">
        <v>293</v>
      </c>
      <c r="I4" s="350" t="s">
        <v>455</v>
      </c>
      <c r="J4" s="345" t="s">
        <v>461</v>
      </c>
      <c r="K4" s="221" t="s">
        <v>294</v>
      </c>
      <c r="L4" s="221" t="s">
        <v>354</v>
      </c>
      <c r="M4" s="221" t="s">
        <v>355</v>
      </c>
      <c r="N4" s="217" t="s">
        <v>356</v>
      </c>
      <c r="O4" s="217" t="s">
        <v>357</v>
      </c>
      <c r="P4" s="219" t="s">
        <v>358</v>
      </c>
    </row>
    <row r="5" spans="1:16" ht="17.25" customHeight="1">
      <c r="A5" s="342"/>
      <c r="B5" s="347"/>
      <c r="C5" s="222"/>
      <c r="D5" s="218"/>
      <c r="E5" s="349"/>
      <c r="F5" s="218"/>
      <c r="G5" s="222"/>
      <c r="H5" s="218"/>
      <c r="I5" s="351"/>
      <c r="J5" s="346"/>
      <c r="K5" s="222"/>
      <c r="L5" s="222"/>
      <c r="M5" s="222"/>
      <c r="N5" s="218"/>
      <c r="O5" s="344"/>
      <c r="P5" s="220"/>
    </row>
    <row r="6" spans="1:20" ht="17.25" customHeight="1">
      <c r="A6" s="167" t="s">
        <v>424</v>
      </c>
      <c r="B6" s="156" t="s">
        <v>156</v>
      </c>
      <c r="C6" s="157">
        <v>112791204</v>
      </c>
      <c r="D6" s="157">
        <v>308683</v>
      </c>
      <c r="E6" s="157">
        <v>9621311</v>
      </c>
      <c r="F6" s="157">
        <v>10556059</v>
      </c>
      <c r="G6" s="157">
        <v>1896271</v>
      </c>
      <c r="H6" s="157">
        <v>56222819</v>
      </c>
      <c r="I6" s="157">
        <v>301891</v>
      </c>
      <c r="J6" s="157">
        <v>28990867</v>
      </c>
      <c r="K6" s="157">
        <v>4023186</v>
      </c>
      <c r="L6" s="157">
        <v>1058735</v>
      </c>
      <c r="M6" s="157">
        <v>19444824</v>
      </c>
      <c r="N6" s="157">
        <v>9628423</v>
      </c>
      <c r="O6" s="157">
        <v>44444643</v>
      </c>
      <c r="P6" s="157">
        <v>115851401</v>
      </c>
      <c r="R6" s="149"/>
      <c r="S6" s="149"/>
      <c r="T6" s="149"/>
    </row>
    <row r="7" spans="1:20" ht="17.25" customHeight="1">
      <c r="A7" s="168" t="s">
        <v>419</v>
      </c>
      <c r="B7" s="158">
        <v>4171173</v>
      </c>
      <c r="C7" s="154">
        <v>125802720</v>
      </c>
      <c r="D7" s="154">
        <v>309832</v>
      </c>
      <c r="E7" s="154">
        <v>9601608</v>
      </c>
      <c r="F7" s="154">
        <v>10681852</v>
      </c>
      <c r="G7" s="154">
        <v>2120947</v>
      </c>
      <c r="H7" s="154">
        <v>64197494</v>
      </c>
      <c r="I7" s="154">
        <v>274869</v>
      </c>
      <c r="J7" s="154">
        <v>31995033</v>
      </c>
      <c r="K7" s="154">
        <v>3121139</v>
      </c>
      <c r="L7" s="154">
        <v>824658</v>
      </c>
      <c r="M7" s="154">
        <v>12137119</v>
      </c>
      <c r="N7" s="154">
        <v>16214388</v>
      </c>
      <c r="O7" s="154">
        <v>43043452</v>
      </c>
      <c r="P7" s="154">
        <v>90380046</v>
      </c>
      <c r="R7" s="149"/>
      <c r="S7" s="149"/>
      <c r="T7" s="149"/>
    </row>
    <row r="8" spans="1:20" ht="17.25" customHeight="1">
      <c r="A8" s="168" t="s">
        <v>420</v>
      </c>
      <c r="B8" s="158">
        <v>5752789</v>
      </c>
      <c r="C8" s="154">
        <v>130746656</v>
      </c>
      <c r="D8" s="154">
        <v>264510</v>
      </c>
      <c r="E8" s="154">
        <v>6851449</v>
      </c>
      <c r="F8" s="154">
        <v>10742915</v>
      </c>
      <c r="G8" s="154">
        <v>2333756</v>
      </c>
      <c r="H8" s="154">
        <v>44654981</v>
      </c>
      <c r="I8" s="154">
        <v>275471</v>
      </c>
      <c r="J8" s="154">
        <v>25615243</v>
      </c>
      <c r="K8" s="154">
        <v>3153425</v>
      </c>
      <c r="L8" s="154">
        <v>740994</v>
      </c>
      <c r="M8" s="154">
        <v>9972437</v>
      </c>
      <c r="N8" s="154">
        <v>11141467</v>
      </c>
      <c r="O8" s="154">
        <v>41001833</v>
      </c>
      <c r="P8" s="154">
        <v>75311400</v>
      </c>
      <c r="R8" s="149"/>
      <c r="S8" s="149"/>
      <c r="T8" s="149"/>
    </row>
    <row r="9" spans="1:20" ht="17.25" customHeight="1">
      <c r="A9" s="168" t="s">
        <v>421</v>
      </c>
      <c r="B9" s="158">
        <v>5822697</v>
      </c>
      <c r="C9" s="154">
        <v>123045046</v>
      </c>
      <c r="D9" s="154">
        <v>265291</v>
      </c>
      <c r="E9" s="154">
        <v>7304374</v>
      </c>
      <c r="F9" s="154">
        <v>10832115</v>
      </c>
      <c r="G9" s="154">
        <v>2331569</v>
      </c>
      <c r="H9" s="154">
        <v>43155784</v>
      </c>
      <c r="I9" s="154">
        <v>285036</v>
      </c>
      <c r="J9" s="154">
        <v>25805516</v>
      </c>
      <c r="K9" s="154">
        <v>3933522</v>
      </c>
      <c r="L9" s="154">
        <v>646797</v>
      </c>
      <c r="M9" s="154">
        <v>9680818</v>
      </c>
      <c r="N9" s="154">
        <v>13479466</v>
      </c>
      <c r="O9" s="154">
        <v>39382132</v>
      </c>
      <c r="P9" s="154">
        <v>84335706</v>
      </c>
      <c r="R9" s="149"/>
      <c r="S9" s="149"/>
      <c r="T9" s="149"/>
    </row>
    <row r="10" spans="1:20" ht="17.25" customHeight="1">
      <c r="A10" s="45" t="s">
        <v>422</v>
      </c>
      <c r="B10" s="191">
        <f>SUM(B20,B55)</f>
        <v>5784007</v>
      </c>
      <c r="C10" s="162">
        <f aca="true" t="shared" si="0" ref="C10:P10">SUM(C20,C55)</f>
        <v>119165910</v>
      </c>
      <c r="D10" s="162">
        <f t="shared" si="0"/>
        <v>256212</v>
      </c>
      <c r="E10" s="162">
        <f t="shared" si="0"/>
        <v>6949550</v>
      </c>
      <c r="F10" s="162">
        <f t="shared" si="0"/>
        <v>10815489</v>
      </c>
      <c r="G10" s="162">
        <f t="shared" si="0"/>
        <v>2392735</v>
      </c>
      <c r="H10" s="162">
        <f t="shared" si="0"/>
        <v>43635323</v>
      </c>
      <c r="I10" s="162">
        <f t="shared" si="0"/>
        <v>283996</v>
      </c>
      <c r="J10" s="162">
        <f t="shared" si="0"/>
        <v>23513432</v>
      </c>
      <c r="K10" s="162">
        <f t="shared" si="0"/>
        <v>3852169</v>
      </c>
      <c r="L10" s="162">
        <f t="shared" si="0"/>
        <v>778879</v>
      </c>
      <c r="M10" s="162">
        <f t="shared" si="0"/>
        <v>18998706</v>
      </c>
      <c r="N10" s="162">
        <f t="shared" si="0"/>
        <v>10706791</v>
      </c>
      <c r="O10" s="162">
        <f t="shared" si="0"/>
        <v>17160126</v>
      </c>
      <c r="P10" s="162">
        <f t="shared" si="0"/>
        <v>89626906</v>
      </c>
      <c r="R10" s="159"/>
      <c r="S10" s="150"/>
      <c r="T10" s="159"/>
    </row>
    <row r="11" spans="1:16" ht="17.25" customHeight="1">
      <c r="A11" s="99"/>
      <c r="B11" s="158"/>
      <c r="C11" s="36"/>
      <c r="D11" s="36"/>
      <c r="E11" s="36"/>
      <c r="F11" s="36"/>
      <c r="G11" s="36"/>
      <c r="H11" s="36"/>
      <c r="I11" s="36"/>
      <c r="J11" s="36"/>
      <c r="K11" s="36"/>
      <c r="L11" s="36"/>
      <c r="M11" s="36"/>
      <c r="N11" s="36"/>
      <c r="O11" s="36"/>
      <c r="P11" s="36"/>
    </row>
    <row r="12" spans="1:20" ht="17.25" customHeight="1">
      <c r="A12" s="97" t="s">
        <v>243</v>
      </c>
      <c r="B12" s="158">
        <v>2809898</v>
      </c>
      <c r="C12" s="33">
        <v>23036798</v>
      </c>
      <c r="D12" s="33">
        <v>114683</v>
      </c>
      <c r="E12" s="33">
        <v>2940675</v>
      </c>
      <c r="F12" s="33">
        <v>2672403</v>
      </c>
      <c r="G12" s="33">
        <v>1625067</v>
      </c>
      <c r="H12" s="33">
        <v>18741055</v>
      </c>
      <c r="I12" s="33">
        <v>17883</v>
      </c>
      <c r="J12" s="33">
        <v>3491287</v>
      </c>
      <c r="K12" s="33">
        <v>2035223</v>
      </c>
      <c r="L12" s="33">
        <v>46318</v>
      </c>
      <c r="M12" s="33">
        <v>6043186</v>
      </c>
      <c r="N12" s="33">
        <v>4409681</v>
      </c>
      <c r="O12" s="33">
        <v>2252762</v>
      </c>
      <c r="P12" s="33">
        <v>35612792</v>
      </c>
      <c r="R12" s="149"/>
      <c r="S12" s="149"/>
      <c r="T12" s="149"/>
    </row>
    <row r="13" spans="1:20" ht="17.25" customHeight="1">
      <c r="A13" s="97" t="s">
        <v>244</v>
      </c>
      <c r="B13" s="158">
        <v>197430</v>
      </c>
      <c r="C13" s="33">
        <v>4069863</v>
      </c>
      <c r="D13" s="33">
        <v>7763</v>
      </c>
      <c r="E13" s="33">
        <v>536638</v>
      </c>
      <c r="F13" s="33">
        <v>265891</v>
      </c>
      <c r="G13" s="33">
        <v>37658</v>
      </c>
      <c r="H13" s="33">
        <v>1998968</v>
      </c>
      <c r="I13" s="154" t="s">
        <v>156</v>
      </c>
      <c r="J13" s="33">
        <v>1060441</v>
      </c>
      <c r="K13" s="33">
        <v>350349</v>
      </c>
      <c r="L13" s="33">
        <v>43387</v>
      </c>
      <c r="M13" s="33">
        <v>815315</v>
      </c>
      <c r="N13" s="33">
        <v>252734</v>
      </c>
      <c r="O13" s="33">
        <v>763374</v>
      </c>
      <c r="P13" s="33">
        <v>3251378</v>
      </c>
      <c r="R13" s="149"/>
      <c r="S13" s="149"/>
      <c r="T13" s="149"/>
    </row>
    <row r="14" spans="1:20" ht="17.25" customHeight="1">
      <c r="A14" s="97" t="s">
        <v>245</v>
      </c>
      <c r="B14" s="158">
        <v>542323</v>
      </c>
      <c r="C14" s="33">
        <v>6733908</v>
      </c>
      <c r="D14" s="33">
        <v>23477</v>
      </c>
      <c r="E14" s="33">
        <v>1025262</v>
      </c>
      <c r="F14" s="33">
        <v>854046</v>
      </c>
      <c r="G14" s="33">
        <v>198653</v>
      </c>
      <c r="H14" s="33">
        <v>5170721</v>
      </c>
      <c r="I14" s="33">
        <v>266113</v>
      </c>
      <c r="J14" s="33">
        <v>2418128</v>
      </c>
      <c r="K14" s="33">
        <v>81221</v>
      </c>
      <c r="L14" s="33">
        <v>58019</v>
      </c>
      <c r="M14" s="33">
        <v>291126</v>
      </c>
      <c r="N14" s="33">
        <v>627093</v>
      </c>
      <c r="O14" s="33">
        <v>765193</v>
      </c>
      <c r="P14" s="33">
        <v>8250613</v>
      </c>
      <c r="R14" s="149"/>
      <c r="S14" s="149"/>
      <c r="T14" s="149"/>
    </row>
    <row r="15" spans="1:20" ht="17.25" customHeight="1">
      <c r="A15" s="97" t="s">
        <v>246</v>
      </c>
      <c r="B15" s="158">
        <v>67366</v>
      </c>
      <c r="C15" s="33">
        <v>5887573</v>
      </c>
      <c r="D15" s="33">
        <v>4447</v>
      </c>
      <c r="E15" s="33">
        <v>94230</v>
      </c>
      <c r="F15" s="33">
        <v>251964</v>
      </c>
      <c r="G15" s="33">
        <v>68665</v>
      </c>
      <c r="H15" s="33">
        <v>1800981</v>
      </c>
      <c r="I15" s="154" t="s">
        <v>156</v>
      </c>
      <c r="J15" s="33">
        <v>1076716</v>
      </c>
      <c r="K15" s="33">
        <v>63877</v>
      </c>
      <c r="L15" s="33">
        <v>24889</v>
      </c>
      <c r="M15" s="33">
        <v>726433</v>
      </c>
      <c r="N15" s="33">
        <v>121761</v>
      </c>
      <c r="O15" s="33">
        <v>186904</v>
      </c>
      <c r="P15" s="33">
        <v>4368344</v>
      </c>
      <c r="R15" s="149"/>
      <c r="S15" s="149"/>
      <c r="T15" s="149"/>
    </row>
    <row r="16" spans="1:20" ht="17.25" customHeight="1">
      <c r="A16" s="97" t="s">
        <v>247</v>
      </c>
      <c r="B16" s="158">
        <v>62351</v>
      </c>
      <c r="C16" s="33">
        <v>6183723</v>
      </c>
      <c r="D16" s="33">
        <v>2881</v>
      </c>
      <c r="E16" s="33">
        <v>71366</v>
      </c>
      <c r="F16" s="33">
        <v>216789</v>
      </c>
      <c r="G16" s="33">
        <v>69504</v>
      </c>
      <c r="H16" s="33">
        <v>562661</v>
      </c>
      <c r="I16" s="154" t="s">
        <v>156</v>
      </c>
      <c r="J16" s="33">
        <v>819468</v>
      </c>
      <c r="K16" s="33">
        <v>58283</v>
      </c>
      <c r="L16" s="33">
        <v>5617</v>
      </c>
      <c r="M16" s="33">
        <v>416129</v>
      </c>
      <c r="N16" s="33">
        <v>63770</v>
      </c>
      <c r="O16" s="33">
        <v>220774</v>
      </c>
      <c r="P16" s="33">
        <v>1586059</v>
      </c>
      <c r="R16" s="149"/>
      <c r="S16" s="149"/>
      <c r="T16" s="149"/>
    </row>
    <row r="17" spans="1:20" ht="17.25" customHeight="1">
      <c r="A17" s="97" t="s">
        <v>248</v>
      </c>
      <c r="B17" s="158">
        <v>239532</v>
      </c>
      <c r="C17" s="33">
        <v>5283679</v>
      </c>
      <c r="D17" s="33">
        <v>13877</v>
      </c>
      <c r="E17" s="33">
        <v>480183</v>
      </c>
      <c r="F17" s="33">
        <v>557102</v>
      </c>
      <c r="G17" s="33">
        <v>105767</v>
      </c>
      <c r="H17" s="33">
        <v>3016342</v>
      </c>
      <c r="I17" s="154" t="s">
        <v>156</v>
      </c>
      <c r="J17" s="33">
        <v>1103744</v>
      </c>
      <c r="K17" s="33">
        <v>78100</v>
      </c>
      <c r="L17" s="33">
        <v>5230</v>
      </c>
      <c r="M17" s="33">
        <v>209345</v>
      </c>
      <c r="N17" s="33">
        <v>540546</v>
      </c>
      <c r="O17" s="33">
        <v>1607234</v>
      </c>
      <c r="P17" s="33">
        <v>2635200</v>
      </c>
      <c r="R17" s="149"/>
      <c r="S17" s="149"/>
      <c r="T17" s="149"/>
    </row>
    <row r="18" spans="1:20" ht="17.25" customHeight="1">
      <c r="A18" s="97" t="s">
        <v>249</v>
      </c>
      <c r="B18" s="158">
        <v>98712</v>
      </c>
      <c r="C18" s="33">
        <v>3880965</v>
      </c>
      <c r="D18" s="33">
        <v>5485</v>
      </c>
      <c r="E18" s="33">
        <v>187647</v>
      </c>
      <c r="F18" s="33">
        <v>242573</v>
      </c>
      <c r="G18" s="33">
        <v>17979</v>
      </c>
      <c r="H18" s="33">
        <v>589338</v>
      </c>
      <c r="I18" s="154" t="s">
        <v>156</v>
      </c>
      <c r="J18" s="33">
        <v>929333</v>
      </c>
      <c r="K18" s="33">
        <v>30316</v>
      </c>
      <c r="L18" s="33">
        <v>13234</v>
      </c>
      <c r="M18" s="33">
        <v>462346</v>
      </c>
      <c r="N18" s="33">
        <v>95826</v>
      </c>
      <c r="O18" s="33">
        <v>316559</v>
      </c>
      <c r="P18" s="33">
        <v>1718904</v>
      </c>
      <c r="R18" s="149"/>
      <c r="S18" s="149"/>
      <c r="T18" s="149"/>
    </row>
    <row r="19" spans="1:20" ht="17.25" customHeight="1">
      <c r="A19" s="97" t="s">
        <v>250</v>
      </c>
      <c r="B19" s="158">
        <v>349902</v>
      </c>
      <c r="C19" s="33">
        <v>4008886</v>
      </c>
      <c r="D19" s="33">
        <v>15658</v>
      </c>
      <c r="E19" s="33">
        <v>308108</v>
      </c>
      <c r="F19" s="33">
        <v>798716</v>
      </c>
      <c r="G19" s="33">
        <v>37762</v>
      </c>
      <c r="H19" s="33">
        <v>1202959</v>
      </c>
      <c r="I19" s="154" t="s">
        <v>156</v>
      </c>
      <c r="J19" s="33">
        <v>867725</v>
      </c>
      <c r="K19" s="33">
        <v>10821</v>
      </c>
      <c r="L19" s="33">
        <v>22595</v>
      </c>
      <c r="M19" s="33">
        <v>1066321</v>
      </c>
      <c r="N19" s="33">
        <v>594045</v>
      </c>
      <c r="O19" s="33">
        <v>2364170</v>
      </c>
      <c r="P19" s="33">
        <v>2033700</v>
      </c>
      <c r="R19" s="149"/>
      <c r="S19" s="149"/>
      <c r="T19" s="149"/>
    </row>
    <row r="20" spans="1:20" ht="17.25" customHeight="1">
      <c r="A20" s="17" t="s">
        <v>295</v>
      </c>
      <c r="B20" s="191">
        <f>SUM(B12:B19)</f>
        <v>4367514</v>
      </c>
      <c r="C20" s="162">
        <f aca="true" t="shared" si="1" ref="C20:P20">SUM(C12:C19)</f>
        <v>59085395</v>
      </c>
      <c r="D20" s="162">
        <f t="shared" si="1"/>
        <v>188271</v>
      </c>
      <c r="E20" s="162">
        <f t="shared" si="1"/>
        <v>5644109</v>
      </c>
      <c r="F20" s="162">
        <f t="shared" si="1"/>
        <v>5859484</v>
      </c>
      <c r="G20" s="162">
        <f t="shared" si="1"/>
        <v>2161055</v>
      </c>
      <c r="H20" s="162">
        <f t="shared" si="1"/>
        <v>33083025</v>
      </c>
      <c r="I20" s="162">
        <f t="shared" si="1"/>
        <v>283996</v>
      </c>
      <c r="J20" s="162">
        <f t="shared" si="1"/>
        <v>11766842</v>
      </c>
      <c r="K20" s="162">
        <f t="shared" si="1"/>
        <v>2708190</v>
      </c>
      <c r="L20" s="162">
        <f t="shared" si="1"/>
        <v>219289</v>
      </c>
      <c r="M20" s="162">
        <f t="shared" si="1"/>
        <v>10030201</v>
      </c>
      <c r="N20" s="162">
        <f t="shared" si="1"/>
        <v>6705456</v>
      </c>
      <c r="O20" s="162">
        <f t="shared" si="1"/>
        <v>8476970</v>
      </c>
      <c r="P20" s="162">
        <f t="shared" si="1"/>
        <v>59456990</v>
      </c>
      <c r="R20" s="149"/>
      <c r="S20" s="149"/>
      <c r="T20" s="149"/>
    </row>
    <row r="21" spans="1:20" ht="17.25" customHeight="1">
      <c r="A21" s="97"/>
      <c r="B21" s="158"/>
      <c r="C21" s="36"/>
      <c r="D21" s="36"/>
      <c r="E21" s="36"/>
      <c r="F21" s="36"/>
      <c r="G21" s="36"/>
      <c r="H21" s="36"/>
      <c r="I21" s="36"/>
      <c r="J21" s="36"/>
      <c r="K21" s="36"/>
      <c r="L21" s="36"/>
      <c r="M21" s="36"/>
      <c r="N21" s="36"/>
      <c r="O21" s="36"/>
      <c r="P21" s="36"/>
      <c r="R21" s="149"/>
      <c r="S21" s="149"/>
      <c r="T21" s="149"/>
    </row>
    <row r="22" spans="1:20" ht="17.25" customHeight="1">
      <c r="A22" s="97" t="s">
        <v>252</v>
      </c>
      <c r="B22" s="158">
        <v>25473</v>
      </c>
      <c r="C22" s="33">
        <v>1896899</v>
      </c>
      <c r="D22" s="33">
        <v>914</v>
      </c>
      <c r="E22" s="33">
        <v>102936</v>
      </c>
      <c r="F22" s="33">
        <v>175901</v>
      </c>
      <c r="G22" s="33">
        <v>6990</v>
      </c>
      <c r="H22" s="33">
        <v>234595</v>
      </c>
      <c r="I22" s="154" t="s">
        <v>156</v>
      </c>
      <c r="J22" s="33">
        <v>281916</v>
      </c>
      <c r="K22" s="33">
        <v>27964</v>
      </c>
      <c r="L22" s="33">
        <v>13997</v>
      </c>
      <c r="M22" s="33">
        <v>513799</v>
      </c>
      <c r="N22" s="33">
        <v>70909</v>
      </c>
      <c r="O22" s="33">
        <v>80408</v>
      </c>
      <c r="P22" s="33">
        <v>1364700</v>
      </c>
      <c r="R22" s="149"/>
      <c r="S22" s="149"/>
      <c r="T22" s="149"/>
    </row>
    <row r="23" spans="1:20" ht="17.25" customHeight="1">
      <c r="A23" s="97" t="s">
        <v>253</v>
      </c>
      <c r="B23" s="158">
        <v>79670</v>
      </c>
      <c r="C23" s="33">
        <v>1344208</v>
      </c>
      <c r="D23" s="33">
        <v>3278</v>
      </c>
      <c r="E23" s="33">
        <v>20761</v>
      </c>
      <c r="F23" s="33">
        <v>278667</v>
      </c>
      <c r="G23" s="33">
        <v>7054</v>
      </c>
      <c r="H23" s="33">
        <v>478062</v>
      </c>
      <c r="I23" s="154" t="s">
        <v>156</v>
      </c>
      <c r="J23" s="33">
        <v>296968</v>
      </c>
      <c r="K23" s="33">
        <v>12006</v>
      </c>
      <c r="L23" s="33">
        <v>18482</v>
      </c>
      <c r="M23" s="33">
        <v>458827</v>
      </c>
      <c r="N23" s="33">
        <v>150500</v>
      </c>
      <c r="O23" s="33">
        <v>392891</v>
      </c>
      <c r="P23" s="33">
        <v>1356622</v>
      </c>
      <c r="R23" s="149"/>
      <c r="S23" s="149"/>
      <c r="T23" s="149"/>
    </row>
    <row r="24" spans="1:20" ht="17.25" customHeight="1">
      <c r="A24" s="97" t="s">
        <v>254</v>
      </c>
      <c r="B24" s="158">
        <v>70131</v>
      </c>
      <c r="C24" s="33">
        <v>1315655</v>
      </c>
      <c r="D24" s="33">
        <v>2331</v>
      </c>
      <c r="E24" s="33">
        <v>59898</v>
      </c>
      <c r="F24" s="33">
        <v>476327</v>
      </c>
      <c r="G24" s="33">
        <v>6414</v>
      </c>
      <c r="H24" s="33">
        <v>320243</v>
      </c>
      <c r="I24" s="154" t="s">
        <v>156</v>
      </c>
      <c r="J24" s="33">
        <v>507327</v>
      </c>
      <c r="K24" s="33">
        <v>10224</v>
      </c>
      <c r="L24" s="33">
        <v>16012</v>
      </c>
      <c r="M24" s="33">
        <v>96765</v>
      </c>
      <c r="N24" s="33">
        <v>136110</v>
      </c>
      <c r="O24" s="33">
        <v>210345</v>
      </c>
      <c r="P24" s="33">
        <v>558578</v>
      </c>
      <c r="R24" s="149"/>
      <c r="S24" s="149"/>
      <c r="T24" s="149"/>
    </row>
    <row r="25" spans="1:20" ht="17.25" customHeight="1">
      <c r="A25" s="97" t="s">
        <v>255</v>
      </c>
      <c r="B25" s="158">
        <v>66104</v>
      </c>
      <c r="C25" s="33">
        <v>1511539</v>
      </c>
      <c r="D25" s="33">
        <v>2801</v>
      </c>
      <c r="E25" s="33">
        <v>89831</v>
      </c>
      <c r="F25" s="33">
        <v>175727</v>
      </c>
      <c r="G25" s="33">
        <v>11441</v>
      </c>
      <c r="H25" s="33">
        <v>527309</v>
      </c>
      <c r="I25" s="154" t="s">
        <v>156</v>
      </c>
      <c r="J25" s="33">
        <v>558533</v>
      </c>
      <c r="K25" s="33">
        <v>10242</v>
      </c>
      <c r="L25" s="33">
        <v>34628</v>
      </c>
      <c r="M25" s="33">
        <v>244000</v>
      </c>
      <c r="N25" s="33">
        <v>398834</v>
      </c>
      <c r="O25" s="33">
        <v>176163</v>
      </c>
      <c r="P25" s="33">
        <v>1670320</v>
      </c>
      <c r="R25" s="149"/>
      <c r="S25" s="149"/>
      <c r="T25" s="149"/>
    </row>
    <row r="26" spans="1:20" ht="17.25" customHeight="1">
      <c r="A26" s="97" t="s">
        <v>256</v>
      </c>
      <c r="B26" s="158">
        <v>25304</v>
      </c>
      <c r="C26" s="33">
        <v>619500</v>
      </c>
      <c r="D26" s="33">
        <v>987</v>
      </c>
      <c r="E26" s="33">
        <v>7217</v>
      </c>
      <c r="F26" s="33">
        <v>160377</v>
      </c>
      <c r="G26" s="33">
        <v>1828</v>
      </c>
      <c r="H26" s="33">
        <v>84249</v>
      </c>
      <c r="I26" s="154" t="s">
        <v>156</v>
      </c>
      <c r="J26" s="33">
        <v>197508</v>
      </c>
      <c r="K26" s="33">
        <v>2290</v>
      </c>
      <c r="L26" s="33">
        <v>7877</v>
      </c>
      <c r="M26" s="33">
        <v>152886</v>
      </c>
      <c r="N26" s="33">
        <v>67195</v>
      </c>
      <c r="O26" s="33">
        <v>173325</v>
      </c>
      <c r="P26" s="33">
        <v>318000</v>
      </c>
      <c r="R26" s="149"/>
      <c r="S26" s="149"/>
      <c r="T26" s="149"/>
    </row>
    <row r="27" spans="1:20" ht="17.25" customHeight="1">
      <c r="A27" s="97" t="s">
        <v>257</v>
      </c>
      <c r="B27" s="158">
        <v>41819</v>
      </c>
      <c r="C27" s="33">
        <v>1771923</v>
      </c>
      <c r="D27" s="33">
        <v>2112</v>
      </c>
      <c r="E27" s="33">
        <v>1236</v>
      </c>
      <c r="F27" s="33">
        <v>146299</v>
      </c>
      <c r="G27" s="33">
        <v>5389</v>
      </c>
      <c r="H27" s="33">
        <v>410410</v>
      </c>
      <c r="I27" s="154" t="s">
        <v>156</v>
      </c>
      <c r="J27" s="33">
        <v>196501</v>
      </c>
      <c r="K27" s="33">
        <v>17600</v>
      </c>
      <c r="L27" s="105">
        <v>300</v>
      </c>
      <c r="M27" s="33">
        <v>450611</v>
      </c>
      <c r="N27" s="33">
        <v>158257</v>
      </c>
      <c r="O27" s="33">
        <v>94037</v>
      </c>
      <c r="P27" s="33">
        <v>1282448</v>
      </c>
      <c r="R27" s="149"/>
      <c r="S27" s="149"/>
      <c r="T27" s="149"/>
    </row>
    <row r="28" spans="1:20" ht="17.25" customHeight="1">
      <c r="A28" s="97" t="s">
        <v>258</v>
      </c>
      <c r="B28" s="158">
        <v>114025</v>
      </c>
      <c r="C28" s="33">
        <v>2090588</v>
      </c>
      <c r="D28" s="33">
        <v>3164</v>
      </c>
      <c r="E28" s="33">
        <v>69977</v>
      </c>
      <c r="F28" s="33">
        <v>164214</v>
      </c>
      <c r="G28" s="33">
        <v>10046</v>
      </c>
      <c r="H28" s="33">
        <v>291922</v>
      </c>
      <c r="I28" s="154" t="s">
        <v>156</v>
      </c>
      <c r="J28" s="33">
        <v>238395</v>
      </c>
      <c r="K28" s="33">
        <v>11577</v>
      </c>
      <c r="L28" s="33">
        <v>24934</v>
      </c>
      <c r="M28" s="33">
        <v>102106</v>
      </c>
      <c r="N28" s="33">
        <v>133505</v>
      </c>
      <c r="O28" s="33">
        <v>158494</v>
      </c>
      <c r="P28" s="33">
        <v>550700</v>
      </c>
      <c r="R28" s="149"/>
      <c r="S28" s="149"/>
      <c r="T28" s="149"/>
    </row>
    <row r="29" spans="1:20" ht="17.25" customHeight="1">
      <c r="A29" s="97" t="s">
        <v>259</v>
      </c>
      <c r="B29" s="158">
        <v>204990</v>
      </c>
      <c r="C29" s="33">
        <v>1430599</v>
      </c>
      <c r="D29" s="33">
        <v>14310</v>
      </c>
      <c r="E29" s="33">
        <v>127384</v>
      </c>
      <c r="F29" s="33">
        <v>320099</v>
      </c>
      <c r="G29" s="33">
        <v>19494</v>
      </c>
      <c r="H29" s="33">
        <v>610171</v>
      </c>
      <c r="I29" s="154" t="s">
        <v>156</v>
      </c>
      <c r="J29" s="33">
        <v>807603</v>
      </c>
      <c r="K29" s="33">
        <v>24412</v>
      </c>
      <c r="L29" s="33">
        <v>1036</v>
      </c>
      <c r="M29" s="33">
        <v>764866</v>
      </c>
      <c r="N29" s="33">
        <v>243080</v>
      </c>
      <c r="O29" s="33">
        <v>550696</v>
      </c>
      <c r="P29" s="33">
        <v>1534300</v>
      </c>
      <c r="R29" s="149"/>
      <c r="S29" s="149"/>
      <c r="T29" s="149"/>
    </row>
    <row r="30" spans="1:20" ht="17.25" customHeight="1">
      <c r="A30" s="97" t="s">
        <v>260</v>
      </c>
      <c r="B30" s="158" t="s">
        <v>156</v>
      </c>
      <c r="C30" s="33">
        <v>710230</v>
      </c>
      <c r="D30" s="154" t="s">
        <v>156</v>
      </c>
      <c r="E30" s="33">
        <v>938</v>
      </c>
      <c r="F30" s="33">
        <v>36057</v>
      </c>
      <c r="G30" s="33">
        <v>793</v>
      </c>
      <c r="H30" s="33">
        <v>33721</v>
      </c>
      <c r="I30" s="154" t="s">
        <v>156</v>
      </c>
      <c r="J30" s="33">
        <v>100182</v>
      </c>
      <c r="K30" s="33">
        <v>794</v>
      </c>
      <c r="L30" s="33">
        <v>10500</v>
      </c>
      <c r="M30" s="33">
        <v>192000</v>
      </c>
      <c r="N30" s="33">
        <v>7185</v>
      </c>
      <c r="O30" s="33">
        <v>76834</v>
      </c>
      <c r="P30" s="33">
        <v>617264</v>
      </c>
      <c r="R30" s="149"/>
      <c r="S30" s="149"/>
      <c r="T30" s="149"/>
    </row>
    <row r="31" spans="1:20" ht="17.25" customHeight="1">
      <c r="A31" s="97" t="s">
        <v>261</v>
      </c>
      <c r="B31" s="158">
        <v>8023</v>
      </c>
      <c r="C31" s="33">
        <v>943909</v>
      </c>
      <c r="D31" s="154" t="s">
        <v>156</v>
      </c>
      <c r="E31" s="33">
        <v>4266</v>
      </c>
      <c r="F31" s="33">
        <v>25275</v>
      </c>
      <c r="G31" s="33">
        <v>622</v>
      </c>
      <c r="H31" s="33">
        <v>114363</v>
      </c>
      <c r="I31" s="154" t="s">
        <v>156</v>
      </c>
      <c r="J31" s="33">
        <v>99499</v>
      </c>
      <c r="K31" s="33">
        <v>20563</v>
      </c>
      <c r="L31" s="105">
        <v>300</v>
      </c>
      <c r="M31" s="33">
        <v>205925</v>
      </c>
      <c r="N31" s="33">
        <v>82437</v>
      </c>
      <c r="O31" s="33">
        <v>29659</v>
      </c>
      <c r="P31" s="33">
        <v>440800</v>
      </c>
      <c r="R31" s="149"/>
      <c r="S31" s="149"/>
      <c r="T31" s="149"/>
    </row>
    <row r="32" spans="1:20" ht="17.25" customHeight="1">
      <c r="A32" s="97" t="s">
        <v>262</v>
      </c>
      <c r="B32" s="158">
        <v>9897</v>
      </c>
      <c r="C32" s="33">
        <v>1533403</v>
      </c>
      <c r="D32" s="33">
        <v>516</v>
      </c>
      <c r="E32" s="33">
        <v>20994</v>
      </c>
      <c r="F32" s="33">
        <v>43468</v>
      </c>
      <c r="G32" s="33">
        <v>1439</v>
      </c>
      <c r="H32" s="33">
        <v>189259</v>
      </c>
      <c r="I32" s="154" t="s">
        <v>156</v>
      </c>
      <c r="J32" s="33">
        <v>133067</v>
      </c>
      <c r="K32" s="33">
        <v>2518</v>
      </c>
      <c r="L32" s="33">
        <v>5823</v>
      </c>
      <c r="M32" s="33">
        <v>166902</v>
      </c>
      <c r="N32" s="33">
        <v>13532</v>
      </c>
      <c r="O32" s="33">
        <v>15600</v>
      </c>
      <c r="P32" s="33">
        <v>460500</v>
      </c>
      <c r="R32" s="149"/>
      <c r="S32" s="149"/>
      <c r="T32" s="149"/>
    </row>
    <row r="33" spans="1:20" ht="17.25" customHeight="1">
      <c r="A33" s="97" t="s">
        <v>263</v>
      </c>
      <c r="B33" s="158">
        <v>3151</v>
      </c>
      <c r="C33" s="33">
        <v>495255</v>
      </c>
      <c r="D33" s="154" t="s">
        <v>156</v>
      </c>
      <c r="E33" s="105">
        <v>275</v>
      </c>
      <c r="F33" s="33">
        <v>21751</v>
      </c>
      <c r="G33" s="33">
        <v>330</v>
      </c>
      <c r="H33" s="33">
        <v>25513</v>
      </c>
      <c r="I33" s="154" t="s">
        <v>156</v>
      </c>
      <c r="J33" s="33">
        <v>147855</v>
      </c>
      <c r="K33" s="33">
        <v>17141</v>
      </c>
      <c r="L33" s="154" t="s">
        <v>156</v>
      </c>
      <c r="M33" s="33">
        <v>132146</v>
      </c>
      <c r="N33" s="33">
        <v>51789</v>
      </c>
      <c r="O33" s="33">
        <v>247421</v>
      </c>
      <c r="P33" s="33">
        <v>115600</v>
      </c>
      <c r="R33" s="149"/>
      <c r="S33" s="149"/>
      <c r="T33" s="149"/>
    </row>
    <row r="34" spans="1:20" ht="17.25" customHeight="1">
      <c r="A34" s="97" t="s">
        <v>264</v>
      </c>
      <c r="B34" s="158">
        <v>5002</v>
      </c>
      <c r="C34" s="33">
        <v>1204857</v>
      </c>
      <c r="D34" s="154" t="s">
        <v>156</v>
      </c>
      <c r="E34" s="154" t="s">
        <v>156</v>
      </c>
      <c r="F34" s="33">
        <v>148259</v>
      </c>
      <c r="G34" s="33">
        <v>494</v>
      </c>
      <c r="H34" s="33">
        <v>24932</v>
      </c>
      <c r="I34" s="154" t="s">
        <v>156</v>
      </c>
      <c r="J34" s="33">
        <v>170617</v>
      </c>
      <c r="K34" s="33">
        <v>22023</v>
      </c>
      <c r="L34" s="33">
        <v>2995</v>
      </c>
      <c r="M34" s="33">
        <v>291625</v>
      </c>
      <c r="N34" s="33">
        <v>49804</v>
      </c>
      <c r="O34" s="33">
        <v>155625</v>
      </c>
      <c r="P34" s="33">
        <v>257000</v>
      </c>
      <c r="R34" s="149"/>
      <c r="S34" s="149"/>
      <c r="T34" s="149"/>
    </row>
    <row r="35" spans="1:20" ht="17.25" customHeight="1">
      <c r="A35" s="97" t="s">
        <v>265</v>
      </c>
      <c r="B35" s="158">
        <v>129560</v>
      </c>
      <c r="C35" s="33">
        <v>3949351</v>
      </c>
      <c r="D35" s="33">
        <v>5977</v>
      </c>
      <c r="E35" s="33">
        <v>63007</v>
      </c>
      <c r="F35" s="33">
        <v>519160</v>
      </c>
      <c r="G35" s="33">
        <v>17243</v>
      </c>
      <c r="H35" s="33">
        <v>1039743</v>
      </c>
      <c r="I35" s="154" t="s">
        <v>156</v>
      </c>
      <c r="J35" s="33">
        <v>771370</v>
      </c>
      <c r="K35" s="33">
        <v>31802</v>
      </c>
      <c r="L35" s="33">
        <v>4500</v>
      </c>
      <c r="M35" s="33">
        <v>578006</v>
      </c>
      <c r="N35" s="33">
        <v>348725</v>
      </c>
      <c r="O35" s="33">
        <v>1028248</v>
      </c>
      <c r="P35" s="33">
        <v>2788167</v>
      </c>
      <c r="R35" s="149"/>
      <c r="S35" s="149"/>
      <c r="T35" s="149"/>
    </row>
    <row r="36" spans="1:20" ht="17.25" customHeight="1">
      <c r="A36" s="97" t="s">
        <v>266</v>
      </c>
      <c r="B36" s="158">
        <v>40473</v>
      </c>
      <c r="C36" s="33">
        <v>1576118</v>
      </c>
      <c r="D36" s="33">
        <v>1374</v>
      </c>
      <c r="E36" s="33">
        <v>39359</v>
      </c>
      <c r="F36" s="33">
        <v>135273</v>
      </c>
      <c r="G36" s="33">
        <v>6260</v>
      </c>
      <c r="H36" s="33">
        <v>319658</v>
      </c>
      <c r="I36" s="154" t="s">
        <v>156</v>
      </c>
      <c r="J36" s="33">
        <v>184916</v>
      </c>
      <c r="K36" s="33">
        <v>4922</v>
      </c>
      <c r="L36" s="33">
        <v>2128</v>
      </c>
      <c r="M36" s="33">
        <v>168425</v>
      </c>
      <c r="N36" s="33">
        <v>184362</v>
      </c>
      <c r="O36" s="33">
        <v>463489</v>
      </c>
      <c r="P36" s="33">
        <v>908064</v>
      </c>
      <c r="R36" s="149"/>
      <c r="S36" s="149"/>
      <c r="T36" s="149"/>
    </row>
    <row r="37" spans="1:20" ht="17.25" customHeight="1">
      <c r="A37" s="97" t="s">
        <v>267</v>
      </c>
      <c r="B37" s="158">
        <v>43648</v>
      </c>
      <c r="C37" s="33">
        <v>1504769</v>
      </c>
      <c r="D37" s="33">
        <v>1392</v>
      </c>
      <c r="E37" s="33">
        <v>7027</v>
      </c>
      <c r="F37" s="33">
        <v>133237</v>
      </c>
      <c r="G37" s="33">
        <v>6689</v>
      </c>
      <c r="H37" s="33">
        <v>297206</v>
      </c>
      <c r="I37" s="154" t="s">
        <v>156</v>
      </c>
      <c r="J37" s="33">
        <v>170195</v>
      </c>
      <c r="K37" s="33">
        <v>69715</v>
      </c>
      <c r="L37" s="33">
        <v>11499</v>
      </c>
      <c r="M37" s="33">
        <v>225152</v>
      </c>
      <c r="N37" s="33">
        <v>64916</v>
      </c>
      <c r="O37" s="33">
        <v>68911</v>
      </c>
      <c r="P37" s="33">
        <v>664879</v>
      </c>
      <c r="R37" s="149"/>
      <c r="S37" s="149"/>
      <c r="T37" s="149"/>
    </row>
    <row r="38" spans="1:20" ht="17.25" customHeight="1">
      <c r="A38" s="97" t="s">
        <v>268</v>
      </c>
      <c r="B38" s="158">
        <v>49662</v>
      </c>
      <c r="C38" s="33">
        <v>1337911</v>
      </c>
      <c r="D38" s="33">
        <v>1961</v>
      </c>
      <c r="E38" s="33">
        <v>40341</v>
      </c>
      <c r="F38" s="33">
        <v>158403</v>
      </c>
      <c r="G38" s="33">
        <v>7639</v>
      </c>
      <c r="H38" s="33">
        <v>192424</v>
      </c>
      <c r="I38" s="154" t="s">
        <v>156</v>
      </c>
      <c r="J38" s="33">
        <v>165673</v>
      </c>
      <c r="K38" s="33">
        <v>26102</v>
      </c>
      <c r="L38" s="33">
        <v>312040</v>
      </c>
      <c r="M38" s="105">
        <v>31110</v>
      </c>
      <c r="N38" s="33">
        <v>128499</v>
      </c>
      <c r="O38" s="33">
        <v>139529</v>
      </c>
      <c r="P38" s="33">
        <v>1095189</v>
      </c>
      <c r="R38" s="149"/>
      <c r="S38" s="149"/>
      <c r="T38" s="149"/>
    </row>
    <row r="39" spans="1:20" ht="17.25" customHeight="1">
      <c r="A39" s="97" t="s">
        <v>269</v>
      </c>
      <c r="B39" s="158">
        <v>105082</v>
      </c>
      <c r="C39" s="33">
        <v>2443684</v>
      </c>
      <c r="D39" s="33">
        <v>6029</v>
      </c>
      <c r="E39" s="33">
        <v>6076</v>
      </c>
      <c r="F39" s="33">
        <v>347248</v>
      </c>
      <c r="G39" s="33">
        <v>10230</v>
      </c>
      <c r="H39" s="33">
        <v>302700</v>
      </c>
      <c r="I39" s="154" t="s">
        <v>156</v>
      </c>
      <c r="J39" s="33">
        <v>358603</v>
      </c>
      <c r="K39" s="33">
        <v>15796</v>
      </c>
      <c r="L39" s="33">
        <v>240</v>
      </c>
      <c r="M39" s="33">
        <v>258577</v>
      </c>
      <c r="N39" s="33">
        <v>199192</v>
      </c>
      <c r="O39" s="33">
        <v>941330</v>
      </c>
      <c r="P39" s="33">
        <v>518382</v>
      </c>
      <c r="R39" s="149"/>
      <c r="S39" s="149"/>
      <c r="T39" s="149"/>
    </row>
    <row r="40" spans="1:20" ht="17.25" customHeight="1">
      <c r="A40" s="97" t="s">
        <v>270</v>
      </c>
      <c r="B40" s="158">
        <v>26022</v>
      </c>
      <c r="C40" s="33">
        <v>2814820</v>
      </c>
      <c r="D40" s="33">
        <v>958</v>
      </c>
      <c r="E40" s="33">
        <v>29523</v>
      </c>
      <c r="F40" s="33">
        <v>113100</v>
      </c>
      <c r="G40" s="33">
        <v>10963</v>
      </c>
      <c r="H40" s="33">
        <v>293202</v>
      </c>
      <c r="I40" s="154" t="s">
        <v>156</v>
      </c>
      <c r="J40" s="33">
        <v>771302</v>
      </c>
      <c r="K40" s="33">
        <v>8922</v>
      </c>
      <c r="L40" s="33">
        <v>560</v>
      </c>
      <c r="M40" s="33">
        <v>418058</v>
      </c>
      <c r="N40" s="33">
        <v>67412</v>
      </c>
      <c r="O40" s="33">
        <v>137967</v>
      </c>
      <c r="P40" s="33">
        <v>817873</v>
      </c>
      <c r="R40" s="149"/>
      <c r="S40" s="149"/>
      <c r="T40" s="149"/>
    </row>
    <row r="41" spans="1:20" ht="17.25" customHeight="1">
      <c r="A41" s="97" t="s">
        <v>271</v>
      </c>
      <c r="B41" s="158">
        <v>36006</v>
      </c>
      <c r="C41" s="33">
        <v>1615786</v>
      </c>
      <c r="D41" s="33">
        <v>1038</v>
      </c>
      <c r="E41" s="33">
        <v>44818</v>
      </c>
      <c r="F41" s="33">
        <v>110622</v>
      </c>
      <c r="G41" s="33">
        <v>3403</v>
      </c>
      <c r="H41" s="33">
        <v>139691</v>
      </c>
      <c r="I41" s="154" t="s">
        <v>156</v>
      </c>
      <c r="J41" s="33">
        <v>201425</v>
      </c>
      <c r="K41" s="33">
        <v>2571</v>
      </c>
      <c r="L41" s="33">
        <v>5995</v>
      </c>
      <c r="M41" s="33">
        <v>202937</v>
      </c>
      <c r="N41" s="33">
        <v>109675</v>
      </c>
      <c r="O41" s="33">
        <v>212664</v>
      </c>
      <c r="P41" s="33">
        <v>481200</v>
      </c>
      <c r="R41" s="149"/>
      <c r="S41" s="149"/>
      <c r="T41" s="149"/>
    </row>
    <row r="42" spans="1:20" ht="17.25" customHeight="1">
      <c r="A42" s="97" t="s">
        <v>272</v>
      </c>
      <c r="B42" s="158">
        <v>77936</v>
      </c>
      <c r="C42" s="33">
        <v>868464</v>
      </c>
      <c r="D42" s="33">
        <v>2454</v>
      </c>
      <c r="E42" s="33">
        <v>118951</v>
      </c>
      <c r="F42" s="33">
        <v>148599</v>
      </c>
      <c r="G42" s="33">
        <v>7424</v>
      </c>
      <c r="H42" s="33">
        <v>1594664</v>
      </c>
      <c r="I42" s="154" t="s">
        <v>156</v>
      </c>
      <c r="J42" s="33">
        <v>438590</v>
      </c>
      <c r="K42" s="33">
        <v>61000</v>
      </c>
      <c r="L42" s="33">
        <v>550</v>
      </c>
      <c r="M42" s="33">
        <v>563633</v>
      </c>
      <c r="N42" s="33">
        <v>74334</v>
      </c>
      <c r="O42" s="33">
        <v>1222648</v>
      </c>
      <c r="P42" s="33">
        <v>968900</v>
      </c>
      <c r="R42" s="149"/>
      <c r="S42" s="149"/>
      <c r="T42" s="149"/>
    </row>
    <row r="43" spans="1:20" ht="17.25" customHeight="1">
      <c r="A43" s="97" t="s">
        <v>273</v>
      </c>
      <c r="B43" s="158">
        <v>29241</v>
      </c>
      <c r="C43" s="33">
        <v>1665928</v>
      </c>
      <c r="D43" s="33">
        <v>1237</v>
      </c>
      <c r="E43" s="33">
        <v>5324</v>
      </c>
      <c r="F43" s="33">
        <v>94949</v>
      </c>
      <c r="G43" s="33">
        <v>3917</v>
      </c>
      <c r="H43" s="33">
        <v>270272</v>
      </c>
      <c r="I43" s="154" t="s">
        <v>156</v>
      </c>
      <c r="J43" s="33">
        <v>195412</v>
      </c>
      <c r="K43" s="33">
        <v>18524</v>
      </c>
      <c r="L43" s="33">
        <v>11539</v>
      </c>
      <c r="M43" s="105">
        <v>260439</v>
      </c>
      <c r="N43" s="33">
        <v>157717</v>
      </c>
      <c r="O43" s="33">
        <v>524354</v>
      </c>
      <c r="P43" s="33">
        <v>1611500</v>
      </c>
      <c r="R43" s="149"/>
      <c r="S43" s="149"/>
      <c r="T43" s="149"/>
    </row>
    <row r="44" spans="1:20" ht="17.25" customHeight="1">
      <c r="A44" s="97" t="s">
        <v>274</v>
      </c>
      <c r="B44" s="158">
        <v>16005</v>
      </c>
      <c r="C44" s="33">
        <v>1614120</v>
      </c>
      <c r="D44" s="33">
        <v>721</v>
      </c>
      <c r="E44" s="33">
        <v>33729</v>
      </c>
      <c r="F44" s="33">
        <v>77274</v>
      </c>
      <c r="G44" s="33">
        <v>3454</v>
      </c>
      <c r="H44" s="33">
        <v>171180</v>
      </c>
      <c r="I44" s="154" t="s">
        <v>156</v>
      </c>
      <c r="J44" s="33">
        <v>275924</v>
      </c>
      <c r="K44" s="33">
        <v>137044</v>
      </c>
      <c r="L44" s="33">
        <v>5244</v>
      </c>
      <c r="M44" s="33">
        <v>36500</v>
      </c>
      <c r="N44" s="33">
        <v>77832</v>
      </c>
      <c r="O44" s="33">
        <v>177987</v>
      </c>
      <c r="P44" s="33">
        <v>715200</v>
      </c>
      <c r="R44" s="149"/>
      <c r="S44" s="149"/>
      <c r="T44" s="149"/>
    </row>
    <row r="45" spans="1:20" ht="17.25" customHeight="1">
      <c r="A45" s="97" t="s">
        <v>275</v>
      </c>
      <c r="B45" s="158">
        <v>15822</v>
      </c>
      <c r="C45" s="33">
        <v>1428420</v>
      </c>
      <c r="D45" s="33">
        <v>1143</v>
      </c>
      <c r="E45" s="33">
        <v>57532</v>
      </c>
      <c r="F45" s="33">
        <v>84339</v>
      </c>
      <c r="G45" s="33">
        <v>3607</v>
      </c>
      <c r="H45" s="33">
        <v>159630</v>
      </c>
      <c r="I45" s="154" t="s">
        <v>156</v>
      </c>
      <c r="J45" s="33">
        <v>327640</v>
      </c>
      <c r="K45" s="33">
        <v>103117</v>
      </c>
      <c r="L45" s="33">
        <v>2980</v>
      </c>
      <c r="M45" s="33">
        <v>172499</v>
      </c>
      <c r="N45" s="33">
        <v>103004</v>
      </c>
      <c r="O45" s="33">
        <v>46976</v>
      </c>
      <c r="P45" s="33">
        <v>640202</v>
      </c>
      <c r="R45" s="149"/>
      <c r="S45" s="149"/>
      <c r="T45" s="149"/>
    </row>
    <row r="46" spans="1:20" ht="17.25" customHeight="1">
      <c r="A46" s="97" t="s">
        <v>276</v>
      </c>
      <c r="B46" s="158">
        <v>20377</v>
      </c>
      <c r="C46" s="33">
        <v>2827785</v>
      </c>
      <c r="D46" s="33">
        <v>1491</v>
      </c>
      <c r="E46" s="33">
        <v>14648</v>
      </c>
      <c r="F46" s="33">
        <v>105045</v>
      </c>
      <c r="G46" s="33">
        <v>5984</v>
      </c>
      <c r="H46" s="33">
        <v>316484</v>
      </c>
      <c r="I46" s="154" t="s">
        <v>156</v>
      </c>
      <c r="J46" s="33">
        <v>363931</v>
      </c>
      <c r="K46" s="33">
        <v>123209</v>
      </c>
      <c r="L46" s="33">
        <v>2876</v>
      </c>
      <c r="M46" s="33">
        <v>475735</v>
      </c>
      <c r="N46" s="33">
        <v>126516</v>
      </c>
      <c r="O46" s="33">
        <v>220684</v>
      </c>
      <c r="P46" s="33">
        <v>1387356</v>
      </c>
      <c r="R46" s="149"/>
      <c r="S46" s="149"/>
      <c r="T46" s="149"/>
    </row>
    <row r="47" spans="1:20" ht="17.25" customHeight="1">
      <c r="A47" s="97" t="s">
        <v>277</v>
      </c>
      <c r="B47" s="158">
        <v>26189</v>
      </c>
      <c r="C47" s="33">
        <v>1955157</v>
      </c>
      <c r="D47" s="33">
        <v>1661</v>
      </c>
      <c r="E47" s="33">
        <v>27294</v>
      </c>
      <c r="F47" s="33">
        <v>102519</v>
      </c>
      <c r="G47" s="33">
        <v>5649</v>
      </c>
      <c r="H47" s="33">
        <v>171696</v>
      </c>
      <c r="I47" s="154" t="s">
        <v>156</v>
      </c>
      <c r="J47" s="33">
        <v>381260</v>
      </c>
      <c r="K47" s="33">
        <v>104477</v>
      </c>
      <c r="L47" s="33">
        <v>13500</v>
      </c>
      <c r="M47" s="105">
        <v>145041</v>
      </c>
      <c r="N47" s="33">
        <v>14717</v>
      </c>
      <c r="O47" s="33">
        <v>449315</v>
      </c>
      <c r="P47" s="33">
        <v>683700</v>
      </c>
      <c r="R47" s="149"/>
      <c r="S47" s="149"/>
      <c r="T47" s="149"/>
    </row>
    <row r="48" spans="1:20" ht="17.25" customHeight="1">
      <c r="A48" s="97" t="s">
        <v>278</v>
      </c>
      <c r="B48" s="158">
        <v>8105</v>
      </c>
      <c r="C48" s="33">
        <v>1853219</v>
      </c>
      <c r="D48" s="33">
        <v>778</v>
      </c>
      <c r="E48" s="33">
        <v>48659</v>
      </c>
      <c r="F48" s="33">
        <v>114278</v>
      </c>
      <c r="G48" s="33">
        <v>2392</v>
      </c>
      <c r="H48" s="33">
        <v>117661</v>
      </c>
      <c r="I48" s="154" t="s">
        <v>156</v>
      </c>
      <c r="J48" s="33">
        <v>366355</v>
      </c>
      <c r="K48" s="33">
        <v>114020</v>
      </c>
      <c r="L48" s="33">
        <v>1360</v>
      </c>
      <c r="M48" s="105">
        <v>266704</v>
      </c>
      <c r="N48" s="33">
        <v>162847</v>
      </c>
      <c r="O48" s="33">
        <v>40720</v>
      </c>
      <c r="P48" s="33">
        <v>884981</v>
      </c>
      <c r="R48" s="149"/>
      <c r="S48" s="149"/>
      <c r="T48" s="149"/>
    </row>
    <row r="49" spans="1:20" ht="17.25" customHeight="1">
      <c r="A49" s="97" t="s">
        <v>279</v>
      </c>
      <c r="B49" s="158">
        <v>14938</v>
      </c>
      <c r="C49" s="33">
        <v>1418297</v>
      </c>
      <c r="D49" s="33">
        <v>702</v>
      </c>
      <c r="E49" s="33">
        <v>16140</v>
      </c>
      <c r="F49" s="33">
        <v>53551</v>
      </c>
      <c r="G49" s="33">
        <v>3175</v>
      </c>
      <c r="H49" s="33">
        <v>55786</v>
      </c>
      <c r="I49" s="154" t="s">
        <v>156</v>
      </c>
      <c r="J49" s="33">
        <v>145107</v>
      </c>
      <c r="K49" s="33">
        <v>102438</v>
      </c>
      <c r="L49" s="33">
        <v>8684</v>
      </c>
      <c r="M49" s="33">
        <v>15048</v>
      </c>
      <c r="N49" s="33">
        <v>33404</v>
      </c>
      <c r="O49" s="33">
        <v>67903</v>
      </c>
      <c r="P49" s="33">
        <v>230600</v>
      </c>
      <c r="R49" s="149"/>
      <c r="S49" s="149"/>
      <c r="T49" s="149"/>
    </row>
    <row r="50" spans="1:20" ht="17.25" customHeight="1">
      <c r="A50" s="97" t="s">
        <v>280</v>
      </c>
      <c r="B50" s="158">
        <v>36673</v>
      </c>
      <c r="C50" s="33">
        <v>3241268</v>
      </c>
      <c r="D50" s="33">
        <v>2422</v>
      </c>
      <c r="E50" s="33">
        <v>100149</v>
      </c>
      <c r="F50" s="33">
        <v>63539</v>
      </c>
      <c r="G50" s="33">
        <v>6972</v>
      </c>
      <c r="H50" s="33">
        <v>318052</v>
      </c>
      <c r="I50" s="154" t="s">
        <v>156</v>
      </c>
      <c r="J50" s="33">
        <v>444949</v>
      </c>
      <c r="K50" s="33">
        <v>13516</v>
      </c>
      <c r="L50" s="33">
        <v>970</v>
      </c>
      <c r="M50" s="33">
        <v>31310</v>
      </c>
      <c r="N50" s="33">
        <v>113283</v>
      </c>
      <c r="O50" s="33">
        <v>168256</v>
      </c>
      <c r="P50" s="33">
        <v>651300</v>
      </c>
      <c r="R50" s="149"/>
      <c r="S50" s="149"/>
      <c r="T50" s="149"/>
    </row>
    <row r="51" spans="1:20" ht="17.25" customHeight="1">
      <c r="A51" s="97" t="s">
        <v>281</v>
      </c>
      <c r="B51" s="158">
        <v>24876</v>
      </c>
      <c r="C51" s="33">
        <v>3131735</v>
      </c>
      <c r="D51" s="33">
        <v>1724</v>
      </c>
      <c r="E51" s="33">
        <v>29201</v>
      </c>
      <c r="F51" s="33">
        <v>123916</v>
      </c>
      <c r="G51" s="33">
        <v>5404</v>
      </c>
      <c r="H51" s="33">
        <v>343620</v>
      </c>
      <c r="I51" s="154" t="s">
        <v>156</v>
      </c>
      <c r="J51" s="33">
        <v>964547</v>
      </c>
      <c r="K51" s="33">
        <v>2131</v>
      </c>
      <c r="L51" s="33">
        <v>14874</v>
      </c>
      <c r="M51" s="33">
        <v>334535</v>
      </c>
      <c r="N51" s="33">
        <v>254378</v>
      </c>
      <c r="O51" s="33">
        <v>94319</v>
      </c>
      <c r="P51" s="33">
        <v>1298837</v>
      </c>
      <c r="R51" s="149"/>
      <c r="S51" s="149"/>
      <c r="T51" s="149"/>
    </row>
    <row r="52" spans="1:20" ht="17.25" customHeight="1">
      <c r="A52" s="97" t="s">
        <v>282</v>
      </c>
      <c r="B52" s="158">
        <v>31413</v>
      </c>
      <c r="C52" s="33">
        <v>3499611</v>
      </c>
      <c r="D52" s="33">
        <v>1912</v>
      </c>
      <c r="E52" s="33">
        <v>44284</v>
      </c>
      <c r="F52" s="33">
        <v>154352</v>
      </c>
      <c r="G52" s="33">
        <v>32494</v>
      </c>
      <c r="H52" s="33">
        <v>326946</v>
      </c>
      <c r="I52" s="154" t="s">
        <v>156</v>
      </c>
      <c r="J52" s="33">
        <v>620565</v>
      </c>
      <c r="K52" s="33">
        <v>8657</v>
      </c>
      <c r="L52" s="33">
        <v>9529</v>
      </c>
      <c r="M52" s="33">
        <v>649292</v>
      </c>
      <c r="N52" s="33">
        <v>102009</v>
      </c>
      <c r="O52" s="33">
        <v>139218</v>
      </c>
      <c r="P52" s="33">
        <v>1209700</v>
      </c>
      <c r="R52" s="149"/>
      <c r="S52" s="149"/>
      <c r="T52" s="149"/>
    </row>
    <row r="53" spans="1:20" ht="17.25" customHeight="1">
      <c r="A53" s="97" t="s">
        <v>283</v>
      </c>
      <c r="B53" s="158">
        <v>9464</v>
      </c>
      <c r="C53" s="33">
        <v>2318671</v>
      </c>
      <c r="D53" s="33">
        <v>1478</v>
      </c>
      <c r="E53" s="33">
        <v>28208</v>
      </c>
      <c r="F53" s="33">
        <v>105288</v>
      </c>
      <c r="G53" s="33">
        <v>3190</v>
      </c>
      <c r="H53" s="33">
        <v>634636</v>
      </c>
      <c r="I53" s="154" t="s">
        <v>156</v>
      </c>
      <c r="J53" s="33">
        <v>428672</v>
      </c>
      <c r="K53" s="33">
        <v>5548</v>
      </c>
      <c r="L53" s="33">
        <v>600</v>
      </c>
      <c r="M53" s="33">
        <v>260880</v>
      </c>
      <c r="N53" s="33">
        <v>51108</v>
      </c>
      <c r="O53" s="33">
        <v>100811</v>
      </c>
      <c r="P53" s="33">
        <v>1473654</v>
      </c>
      <c r="R53" s="149"/>
      <c r="S53" s="149"/>
      <c r="T53" s="149"/>
    </row>
    <row r="54" spans="1:20" ht="17.25" customHeight="1">
      <c r="A54" s="97" t="s">
        <v>284</v>
      </c>
      <c r="B54" s="158">
        <v>21412</v>
      </c>
      <c r="C54" s="33">
        <v>2146836</v>
      </c>
      <c r="D54" s="33">
        <v>1076</v>
      </c>
      <c r="E54" s="33">
        <v>45458</v>
      </c>
      <c r="F54" s="33">
        <v>38892</v>
      </c>
      <c r="G54" s="33">
        <v>13257</v>
      </c>
      <c r="H54" s="33">
        <v>142298</v>
      </c>
      <c r="I54" s="154" t="s">
        <v>156</v>
      </c>
      <c r="J54" s="33">
        <v>434183</v>
      </c>
      <c r="K54" s="33">
        <v>11114</v>
      </c>
      <c r="L54" s="33">
        <v>13038</v>
      </c>
      <c r="M54" s="33">
        <v>102166</v>
      </c>
      <c r="N54" s="33">
        <v>64268</v>
      </c>
      <c r="O54" s="33">
        <v>76329</v>
      </c>
      <c r="P54" s="33">
        <v>613400</v>
      </c>
      <c r="R54" s="149"/>
      <c r="S54" s="149"/>
      <c r="T54" s="149"/>
    </row>
    <row r="55" spans="1:20" ht="17.25" customHeight="1">
      <c r="A55" s="19" t="s">
        <v>285</v>
      </c>
      <c r="B55" s="208">
        <f>SUM(B22:B54)</f>
        <v>1416493</v>
      </c>
      <c r="C55" s="209">
        <f aca="true" t="shared" si="2" ref="C55:J55">SUM(C22:C54)</f>
        <v>60080515</v>
      </c>
      <c r="D55" s="209">
        <f t="shared" si="2"/>
        <v>67941</v>
      </c>
      <c r="E55" s="209">
        <f t="shared" si="2"/>
        <v>1305441</v>
      </c>
      <c r="F55" s="209">
        <f t="shared" si="2"/>
        <v>4956005</v>
      </c>
      <c r="G55" s="209">
        <f t="shared" si="2"/>
        <v>231680</v>
      </c>
      <c r="H55" s="209">
        <f t="shared" si="2"/>
        <v>10552298</v>
      </c>
      <c r="I55" s="160" t="s">
        <v>156</v>
      </c>
      <c r="J55" s="209">
        <f t="shared" si="2"/>
        <v>11746590</v>
      </c>
      <c r="K55" s="209">
        <f aca="true" t="shared" si="3" ref="K55:P55">SUM(K22:K54)</f>
        <v>1143979</v>
      </c>
      <c r="L55" s="209">
        <f t="shared" si="3"/>
        <v>559590</v>
      </c>
      <c r="M55" s="209">
        <f t="shared" si="3"/>
        <v>8968505</v>
      </c>
      <c r="N55" s="209">
        <f t="shared" si="3"/>
        <v>4001335</v>
      </c>
      <c r="O55" s="209">
        <f t="shared" si="3"/>
        <v>8683156</v>
      </c>
      <c r="P55" s="209">
        <f t="shared" si="3"/>
        <v>30169916</v>
      </c>
      <c r="R55" s="149"/>
      <c r="S55" s="149"/>
      <c r="T55" s="149"/>
    </row>
    <row r="56" spans="1:7" ht="15" customHeight="1">
      <c r="A56" s="51" t="s">
        <v>296</v>
      </c>
      <c r="B56" s="51"/>
      <c r="C56" s="120"/>
      <c r="D56" s="120"/>
      <c r="E56" s="120"/>
      <c r="F56" s="120"/>
      <c r="G56" s="120"/>
    </row>
    <row r="57" spans="1:7" ht="14.25">
      <c r="A57" s="51"/>
      <c r="B57" s="51"/>
      <c r="C57" s="120"/>
      <c r="D57" s="120"/>
      <c r="E57" s="120"/>
      <c r="F57" s="120"/>
      <c r="G57" s="120"/>
    </row>
    <row r="58" spans="1:7" ht="14.25">
      <c r="A58" s="51"/>
      <c r="B58" s="51"/>
      <c r="C58" s="120"/>
      <c r="D58" s="120"/>
      <c r="E58" s="120"/>
      <c r="F58" s="120"/>
      <c r="G58" s="120"/>
    </row>
    <row r="59" spans="1:7" ht="14.25">
      <c r="A59" s="51"/>
      <c r="B59" s="51"/>
      <c r="C59" s="120"/>
      <c r="D59" s="120"/>
      <c r="E59" s="120"/>
      <c r="F59" s="120"/>
      <c r="G59" s="120"/>
    </row>
    <row r="60" spans="1:7" ht="14.25">
      <c r="A60" s="51"/>
      <c r="B60" s="51"/>
      <c r="C60" s="120"/>
      <c r="D60" s="120"/>
      <c r="E60" s="120"/>
      <c r="F60" s="120"/>
      <c r="G60" s="120"/>
    </row>
    <row r="61" spans="1:7" ht="14.25">
      <c r="A61" s="51"/>
      <c r="B61" s="51"/>
      <c r="C61" s="120"/>
      <c r="D61" s="120"/>
      <c r="E61" s="120"/>
      <c r="F61" s="120"/>
      <c r="G61" s="120"/>
    </row>
    <row r="62" spans="1:7" ht="14.25">
      <c r="A62" s="51"/>
      <c r="B62" s="51"/>
      <c r="C62" s="120"/>
      <c r="D62" s="120"/>
      <c r="E62" s="120"/>
      <c r="F62" s="120"/>
      <c r="G62" s="120"/>
    </row>
    <row r="63" spans="1:7" ht="14.25">
      <c r="A63" s="51"/>
      <c r="B63" s="51"/>
      <c r="C63" s="120"/>
      <c r="D63" s="120"/>
      <c r="E63" s="120"/>
      <c r="F63" s="120"/>
      <c r="G63" s="120"/>
    </row>
    <row r="64" spans="1:7" ht="14.25">
      <c r="A64" s="51"/>
      <c r="B64" s="51"/>
      <c r="C64" s="120"/>
      <c r="D64" s="120"/>
      <c r="E64" s="120"/>
      <c r="F64" s="120"/>
      <c r="G64" s="120"/>
    </row>
    <row r="65" spans="1:7" ht="14.25">
      <c r="A65" s="51"/>
      <c r="B65" s="51"/>
      <c r="C65" s="120"/>
      <c r="D65" s="120"/>
      <c r="E65" s="120"/>
      <c r="F65" s="120"/>
      <c r="G65" s="120"/>
    </row>
    <row r="66" spans="1:7" ht="14.25">
      <c r="A66" s="51"/>
      <c r="B66" s="51"/>
      <c r="C66" s="120"/>
      <c r="D66" s="120"/>
      <c r="E66" s="120"/>
      <c r="F66" s="120"/>
      <c r="G66" s="120"/>
    </row>
    <row r="67" spans="1:7" ht="14.25">
      <c r="A67" s="51"/>
      <c r="B67" s="51"/>
      <c r="C67" s="120"/>
      <c r="D67" s="120"/>
      <c r="E67" s="120"/>
      <c r="F67" s="120"/>
      <c r="G67" s="120"/>
    </row>
    <row r="68" spans="1:7" ht="14.25">
      <c r="A68" s="51"/>
      <c r="B68" s="51"/>
      <c r="C68" s="120"/>
      <c r="D68" s="120"/>
      <c r="E68" s="120"/>
      <c r="F68" s="120"/>
      <c r="G68" s="120"/>
    </row>
    <row r="69" spans="1:7" ht="14.25">
      <c r="A69" s="51"/>
      <c r="B69" s="51"/>
      <c r="C69" s="120"/>
      <c r="D69" s="120"/>
      <c r="E69" s="120"/>
      <c r="F69" s="120"/>
      <c r="G69" s="120"/>
    </row>
    <row r="70" spans="1:7" ht="14.25">
      <c r="A70" s="51"/>
      <c r="B70" s="51"/>
      <c r="C70" s="120"/>
      <c r="D70" s="120"/>
      <c r="E70" s="120"/>
      <c r="F70" s="120"/>
      <c r="G70" s="120"/>
    </row>
    <row r="71" spans="1:7" ht="14.25">
      <c r="A71" s="51"/>
      <c r="B71" s="51"/>
      <c r="C71" s="120"/>
      <c r="D71" s="120"/>
      <c r="E71" s="120"/>
      <c r="F71" s="120"/>
      <c r="G71" s="120"/>
    </row>
    <row r="72" spans="1:7" ht="14.25">
      <c r="A72" s="51"/>
      <c r="B72" s="51"/>
      <c r="C72" s="120"/>
      <c r="D72" s="120"/>
      <c r="E72" s="120"/>
      <c r="F72" s="120"/>
      <c r="G72" s="120"/>
    </row>
    <row r="73" spans="1:7" ht="14.25">
      <c r="A73" s="51"/>
      <c r="B73" s="51"/>
      <c r="C73" s="120"/>
      <c r="D73" s="120"/>
      <c r="E73" s="120"/>
      <c r="F73" s="120"/>
      <c r="G73" s="120"/>
    </row>
    <row r="74" spans="1:7" ht="14.25">
      <c r="A74" s="51"/>
      <c r="B74" s="51"/>
      <c r="C74" s="120"/>
      <c r="D74" s="120"/>
      <c r="E74" s="120"/>
      <c r="F74" s="120"/>
      <c r="G74" s="120"/>
    </row>
    <row r="75" spans="1:7" ht="14.25">
      <c r="A75" s="51"/>
      <c r="B75" s="51"/>
      <c r="C75" s="120"/>
      <c r="D75" s="120"/>
      <c r="E75" s="120"/>
      <c r="F75" s="120"/>
      <c r="G75" s="120"/>
    </row>
    <row r="76" spans="1:7" ht="14.25">
      <c r="A76" s="51"/>
      <c r="B76" s="51"/>
      <c r="C76" s="120"/>
      <c r="D76" s="120"/>
      <c r="E76" s="120"/>
      <c r="F76" s="120"/>
      <c r="G76" s="120"/>
    </row>
    <row r="77" spans="1:7" ht="14.25">
      <c r="A77" s="51"/>
      <c r="B77" s="51"/>
      <c r="C77" s="120"/>
      <c r="D77" s="120"/>
      <c r="E77" s="120"/>
      <c r="F77" s="120"/>
      <c r="G77" s="120"/>
    </row>
  </sheetData>
  <sheetProtection/>
  <mergeCells count="17">
    <mergeCell ref="A2:P2"/>
    <mergeCell ref="A4:A5"/>
    <mergeCell ref="B4:B5"/>
    <mergeCell ref="C4:C5"/>
    <mergeCell ref="D4:D5"/>
    <mergeCell ref="E4:E5"/>
    <mergeCell ref="F4:F5"/>
    <mergeCell ref="G4:G5"/>
    <mergeCell ref="H4:H5"/>
    <mergeCell ref="I4:I5"/>
    <mergeCell ref="N4:N5"/>
    <mergeCell ref="O4:O5"/>
    <mergeCell ref="P4:P5"/>
    <mergeCell ref="J4:J5"/>
    <mergeCell ref="K4:K5"/>
    <mergeCell ref="L4:L5"/>
    <mergeCell ref="M4:M5"/>
  </mergeCells>
  <printOptions/>
  <pageMargins left="1.3779527559055118" right="0.3937007874015748" top="0.984251968503937" bottom="0.984251968503937" header="0.5118110236220472" footer="0.5118110236220472"/>
  <pageSetup fitToHeight="1" fitToWidth="1" horizontalDpi="600" verticalDpi="600" orientation="landscape" paperSize="8" scale="76" r:id="rId1"/>
</worksheet>
</file>

<file path=xl/worksheets/sheet7.xml><?xml version="1.0" encoding="utf-8"?>
<worksheet xmlns="http://schemas.openxmlformats.org/spreadsheetml/2006/main" xmlns:r="http://schemas.openxmlformats.org/officeDocument/2006/relationships">
  <sheetPr>
    <pageSetUpPr fitToPage="1"/>
  </sheetPr>
  <dimension ref="A1:S56"/>
  <sheetViews>
    <sheetView tabSelected="1" zoomScalePageLayoutView="0" workbookViewId="0" topLeftCell="A1">
      <selection activeCell="A1" sqref="A1"/>
    </sheetView>
  </sheetViews>
  <sheetFormatPr defaultColWidth="10.59765625" defaultRowHeight="15"/>
  <cols>
    <col min="1" max="1" width="13.19921875" style="25" customWidth="1"/>
    <col min="2" max="3" width="13.09765625" style="25" customWidth="1"/>
    <col min="4" max="4" width="14.69921875" style="25" customWidth="1"/>
    <col min="5" max="8" width="13.09765625" style="25" customWidth="1"/>
    <col min="9" max="9" width="14.69921875" style="25" customWidth="1"/>
    <col min="10" max="15" width="13.09765625" style="25" customWidth="1"/>
    <col min="16" max="16" width="14.3984375" style="25" customWidth="1"/>
    <col min="17" max="17" width="14.19921875" style="25" customWidth="1"/>
    <col min="18" max="18" width="10.59765625" style="25" customWidth="1"/>
    <col min="19" max="19" width="15.5" style="25" bestFit="1" customWidth="1"/>
    <col min="20" max="16384" width="10.59765625" style="25" customWidth="1"/>
  </cols>
  <sheetData>
    <row r="1" spans="1:17" s="24" customFormat="1" ht="19.5" customHeight="1">
      <c r="A1" s="1" t="s">
        <v>297</v>
      </c>
      <c r="B1" s="1"/>
      <c r="Q1" s="2" t="s">
        <v>298</v>
      </c>
    </row>
    <row r="2" spans="1:17" ht="19.5" customHeight="1">
      <c r="A2" s="216" t="s">
        <v>288</v>
      </c>
      <c r="B2" s="216"/>
      <c r="C2" s="216"/>
      <c r="D2" s="216"/>
      <c r="E2" s="216"/>
      <c r="F2" s="216"/>
      <c r="G2" s="216"/>
      <c r="H2" s="216"/>
      <c r="I2" s="216"/>
      <c r="J2" s="216"/>
      <c r="K2" s="216"/>
      <c r="L2" s="216"/>
      <c r="M2" s="216"/>
      <c r="N2" s="216"/>
      <c r="O2" s="216"/>
      <c r="P2" s="216"/>
      <c r="Q2" s="216"/>
    </row>
    <row r="3" spans="3:17" ht="18" customHeight="1" thickBot="1">
      <c r="C3" s="26"/>
      <c r="D3" s="26"/>
      <c r="E3" s="26"/>
      <c r="F3" s="26"/>
      <c r="G3" s="26"/>
      <c r="H3" s="26"/>
      <c r="I3" s="26"/>
      <c r="J3" s="26"/>
      <c r="K3" s="26"/>
      <c r="L3" s="26"/>
      <c r="M3" s="26"/>
      <c r="N3" s="26"/>
      <c r="O3" s="26"/>
      <c r="P3" s="26"/>
      <c r="Q3" s="27" t="s">
        <v>78</v>
      </c>
    </row>
    <row r="4" spans="1:17" ht="17.25" customHeight="1">
      <c r="A4" s="235" t="s">
        <v>299</v>
      </c>
      <c r="B4" s="226" t="s">
        <v>300</v>
      </c>
      <c r="C4" s="221" t="s">
        <v>301</v>
      </c>
      <c r="D4" s="221" t="s">
        <v>302</v>
      </c>
      <c r="E4" s="221" t="s">
        <v>303</v>
      </c>
      <c r="F4" s="221" t="s">
        <v>304</v>
      </c>
      <c r="G4" s="343" t="s">
        <v>456</v>
      </c>
      <c r="H4" s="221" t="s">
        <v>305</v>
      </c>
      <c r="I4" s="221" t="s">
        <v>306</v>
      </c>
      <c r="J4" s="221" t="s">
        <v>307</v>
      </c>
      <c r="K4" s="221" t="s">
        <v>308</v>
      </c>
      <c r="L4" s="343" t="s">
        <v>457</v>
      </c>
      <c r="M4" s="221" t="s">
        <v>309</v>
      </c>
      <c r="N4" s="221" t="s">
        <v>310</v>
      </c>
      <c r="O4" s="217" t="s">
        <v>359</v>
      </c>
      <c r="P4" s="221" t="s">
        <v>311</v>
      </c>
      <c r="Q4" s="352" t="s">
        <v>458</v>
      </c>
    </row>
    <row r="5" spans="1:17" ht="17.25" customHeight="1">
      <c r="A5" s="342"/>
      <c r="B5" s="227"/>
      <c r="C5" s="222"/>
      <c r="D5" s="222"/>
      <c r="E5" s="222"/>
      <c r="F5" s="222"/>
      <c r="G5" s="218"/>
      <c r="H5" s="222"/>
      <c r="I5" s="222"/>
      <c r="J5" s="222"/>
      <c r="K5" s="222"/>
      <c r="L5" s="218"/>
      <c r="M5" s="222"/>
      <c r="N5" s="222"/>
      <c r="O5" s="218"/>
      <c r="P5" s="222"/>
      <c r="Q5" s="220"/>
    </row>
    <row r="6" spans="1:19" ht="17.25" customHeight="1">
      <c r="A6" s="167" t="s">
        <v>418</v>
      </c>
      <c r="B6" s="40">
        <v>5507695</v>
      </c>
      <c r="C6" s="102">
        <v>69874821</v>
      </c>
      <c r="D6" s="102">
        <v>103101771</v>
      </c>
      <c r="E6" s="102">
        <v>39263807</v>
      </c>
      <c r="F6" s="102">
        <v>4514415</v>
      </c>
      <c r="G6" s="102">
        <v>39817200</v>
      </c>
      <c r="H6" s="102">
        <v>43432807</v>
      </c>
      <c r="I6" s="102">
        <v>126090539</v>
      </c>
      <c r="J6" s="102">
        <v>17618917</v>
      </c>
      <c r="K6" s="102">
        <v>72956175</v>
      </c>
      <c r="L6" s="102">
        <v>6352476</v>
      </c>
      <c r="M6" s="102">
        <v>68311256</v>
      </c>
      <c r="N6" s="102">
        <v>746244</v>
      </c>
      <c r="O6" s="102" t="s">
        <v>156</v>
      </c>
      <c r="P6" s="102">
        <v>629072548</v>
      </c>
      <c r="Q6" s="102">
        <v>95392277</v>
      </c>
      <c r="S6" s="149"/>
    </row>
    <row r="7" spans="1:19" ht="17.25" customHeight="1">
      <c r="A7" s="168" t="s">
        <v>419</v>
      </c>
      <c r="B7" s="41">
        <v>5348430</v>
      </c>
      <c r="C7" s="105">
        <v>65932317</v>
      </c>
      <c r="D7" s="105">
        <v>118380926</v>
      </c>
      <c r="E7" s="105">
        <v>42929149</v>
      </c>
      <c r="F7" s="105">
        <v>4933216</v>
      </c>
      <c r="G7" s="105">
        <v>37115550</v>
      </c>
      <c r="H7" s="105">
        <v>40149007</v>
      </c>
      <c r="I7" s="105">
        <v>121061546</v>
      </c>
      <c r="J7" s="105">
        <v>16581919</v>
      </c>
      <c r="K7" s="105">
        <v>64123626</v>
      </c>
      <c r="L7" s="105">
        <v>10836353</v>
      </c>
      <c r="M7" s="105">
        <v>71537682</v>
      </c>
      <c r="N7" s="105">
        <v>3196956</v>
      </c>
      <c r="O7" s="105" t="s">
        <v>156</v>
      </c>
      <c r="P7" s="105">
        <v>668760619</v>
      </c>
      <c r="Q7" s="105">
        <v>107950735</v>
      </c>
      <c r="S7" s="149"/>
    </row>
    <row r="8" spans="1:19" ht="17.25" customHeight="1">
      <c r="A8" s="168" t="s">
        <v>420</v>
      </c>
      <c r="B8" s="41">
        <v>5396167</v>
      </c>
      <c r="C8" s="105">
        <v>65179138</v>
      </c>
      <c r="D8" s="105">
        <v>95718853</v>
      </c>
      <c r="E8" s="105">
        <v>41844147</v>
      </c>
      <c r="F8" s="105">
        <v>5130413</v>
      </c>
      <c r="G8" s="105">
        <v>32479202</v>
      </c>
      <c r="H8" s="105">
        <v>37536142</v>
      </c>
      <c r="I8" s="105">
        <v>112695744</v>
      </c>
      <c r="J8" s="105">
        <v>17259282</v>
      </c>
      <c r="K8" s="105">
        <v>64105428</v>
      </c>
      <c r="L8" s="105">
        <v>2541908</v>
      </c>
      <c r="M8" s="105">
        <v>72092192</v>
      </c>
      <c r="N8" s="105">
        <v>1218281</v>
      </c>
      <c r="O8" s="105" t="s">
        <v>156</v>
      </c>
      <c r="P8" s="105">
        <v>692636040</v>
      </c>
      <c r="Q8" s="105">
        <v>105897536</v>
      </c>
      <c r="S8" s="149"/>
    </row>
    <row r="9" spans="1:19" ht="17.25" customHeight="1">
      <c r="A9" s="168" t="s">
        <v>421</v>
      </c>
      <c r="B9" s="41">
        <v>5327911</v>
      </c>
      <c r="C9" s="105">
        <v>61943431</v>
      </c>
      <c r="D9" s="105">
        <v>101804417</v>
      </c>
      <c r="E9" s="105">
        <v>41566928</v>
      </c>
      <c r="F9" s="105">
        <v>4924414</v>
      </c>
      <c r="G9" s="105">
        <v>32318906</v>
      </c>
      <c r="H9" s="105">
        <v>38169511</v>
      </c>
      <c r="I9" s="105">
        <v>107358182</v>
      </c>
      <c r="J9" s="105">
        <v>16275926</v>
      </c>
      <c r="K9" s="105">
        <v>66145669</v>
      </c>
      <c r="L9" s="105">
        <v>1381942</v>
      </c>
      <c r="M9" s="105">
        <v>79132088</v>
      </c>
      <c r="N9" s="105">
        <v>775901</v>
      </c>
      <c r="O9" s="105" t="s">
        <v>156</v>
      </c>
      <c r="P9" s="105">
        <v>716942952</v>
      </c>
      <c r="Q9" s="105">
        <v>107506302</v>
      </c>
      <c r="S9" s="149"/>
    </row>
    <row r="10" spans="1:19" ht="17.25" customHeight="1">
      <c r="A10" s="45" t="s">
        <v>422</v>
      </c>
      <c r="B10" s="191">
        <f>SUM(B20,B55)</f>
        <v>5307495</v>
      </c>
      <c r="C10" s="162">
        <f aca="true" t="shared" si="0" ref="C10:Q10">SUM(C20,C55)</f>
        <v>59372758</v>
      </c>
      <c r="D10" s="162">
        <f t="shared" si="0"/>
        <v>103273366</v>
      </c>
      <c r="E10" s="162">
        <f t="shared" si="0"/>
        <v>45270476</v>
      </c>
      <c r="F10" s="162">
        <f t="shared" si="0"/>
        <v>3389730</v>
      </c>
      <c r="G10" s="162">
        <f t="shared" si="0"/>
        <v>28025954</v>
      </c>
      <c r="H10" s="162">
        <f t="shared" si="0"/>
        <v>16752524</v>
      </c>
      <c r="I10" s="162">
        <f t="shared" si="0"/>
        <v>106034452</v>
      </c>
      <c r="J10" s="162">
        <f t="shared" si="0"/>
        <v>15914705</v>
      </c>
      <c r="K10" s="162">
        <f t="shared" si="0"/>
        <v>71014165</v>
      </c>
      <c r="L10" s="162">
        <f t="shared" si="0"/>
        <v>2279932</v>
      </c>
      <c r="M10" s="162">
        <f t="shared" si="0"/>
        <v>74538345</v>
      </c>
      <c r="N10" s="162">
        <f t="shared" si="0"/>
        <v>255538</v>
      </c>
      <c r="O10" s="47" t="s">
        <v>139</v>
      </c>
      <c r="P10" s="162">
        <f t="shared" si="0"/>
        <v>750144854</v>
      </c>
      <c r="Q10" s="162">
        <f t="shared" si="0"/>
        <v>99866009</v>
      </c>
      <c r="S10" s="150"/>
    </row>
    <row r="11" spans="1:17" ht="17.25" customHeight="1">
      <c r="A11" s="99"/>
      <c r="B11" s="69"/>
      <c r="C11" s="36"/>
      <c r="D11" s="36"/>
      <c r="E11" s="36"/>
      <c r="F11" s="36"/>
      <c r="G11" s="36"/>
      <c r="H11" s="36"/>
      <c r="I11" s="36"/>
      <c r="J11" s="36"/>
      <c r="K11" s="36"/>
      <c r="L11" s="36"/>
      <c r="M11" s="36"/>
      <c r="N11" s="36"/>
      <c r="O11" s="36"/>
      <c r="P11" s="36"/>
      <c r="Q11" s="36"/>
    </row>
    <row r="12" spans="1:19" ht="17.25" customHeight="1">
      <c r="A12" s="97" t="s">
        <v>243</v>
      </c>
      <c r="B12" s="41">
        <v>931048</v>
      </c>
      <c r="C12" s="33">
        <v>14779794</v>
      </c>
      <c r="D12" s="33">
        <v>37344456</v>
      </c>
      <c r="E12" s="33">
        <v>15922376</v>
      </c>
      <c r="F12" s="33">
        <v>781398</v>
      </c>
      <c r="G12" s="33">
        <v>4373237</v>
      </c>
      <c r="H12" s="33">
        <v>3811114</v>
      </c>
      <c r="I12" s="33">
        <v>49837995</v>
      </c>
      <c r="J12" s="33">
        <v>5140909</v>
      </c>
      <c r="K12" s="33">
        <v>26719817</v>
      </c>
      <c r="L12" s="33">
        <v>33312</v>
      </c>
      <c r="M12" s="33">
        <v>25668565</v>
      </c>
      <c r="N12" s="33">
        <v>128241</v>
      </c>
      <c r="O12" s="154" t="s">
        <v>156</v>
      </c>
      <c r="P12" s="33">
        <v>298440876</v>
      </c>
      <c r="Q12" s="33">
        <v>15683433</v>
      </c>
      <c r="S12" s="149"/>
    </row>
    <row r="13" spans="1:19" ht="17.25" customHeight="1">
      <c r="A13" s="97" t="s">
        <v>244</v>
      </c>
      <c r="B13" s="41">
        <v>242921</v>
      </c>
      <c r="C13" s="33">
        <v>3070581</v>
      </c>
      <c r="D13" s="33">
        <v>4838847</v>
      </c>
      <c r="E13" s="33">
        <v>2462822</v>
      </c>
      <c r="F13" s="33">
        <v>248818</v>
      </c>
      <c r="G13" s="33">
        <v>1041075</v>
      </c>
      <c r="H13" s="33">
        <v>586041</v>
      </c>
      <c r="I13" s="33">
        <v>3238662</v>
      </c>
      <c r="J13" s="33">
        <v>840878</v>
      </c>
      <c r="K13" s="33">
        <v>3320445</v>
      </c>
      <c r="L13" s="33">
        <v>83764</v>
      </c>
      <c r="M13" s="33">
        <v>2895367</v>
      </c>
      <c r="N13" s="154" t="s">
        <v>156</v>
      </c>
      <c r="O13" s="154" t="s">
        <v>156</v>
      </c>
      <c r="P13" s="33">
        <v>28757732</v>
      </c>
      <c r="Q13" s="33">
        <v>2222049</v>
      </c>
      <c r="S13" s="149"/>
    </row>
    <row r="14" spans="1:19" ht="17.25" customHeight="1">
      <c r="A14" s="97" t="s">
        <v>245</v>
      </c>
      <c r="B14" s="41">
        <v>374691</v>
      </c>
      <c r="C14" s="33">
        <v>5262952</v>
      </c>
      <c r="D14" s="33">
        <v>9714476</v>
      </c>
      <c r="E14" s="33">
        <v>2817499</v>
      </c>
      <c r="F14" s="33">
        <v>45373</v>
      </c>
      <c r="G14" s="33">
        <v>2087711</v>
      </c>
      <c r="H14" s="33">
        <v>984158</v>
      </c>
      <c r="I14" s="33">
        <v>10074140</v>
      </c>
      <c r="J14" s="33">
        <v>1367765</v>
      </c>
      <c r="K14" s="33">
        <v>4796729</v>
      </c>
      <c r="L14" s="33">
        <v>21484</v>
      </c>
      <c r="M14" s="33">
        <v>6199111</v>
      </c>
      <c r="N14" s="154" t="s">
        <v>156</v>
      </c>
      <c r="O14" s="154" t="s">
        <v>156</v>
      </c>
      <c r="P14" s="33">
        <v>70190808</v>
      </c>
      <c r="Q14" s="33">
        <v>4777859</v>
      </c>
      <c r="S14" s="149"/>
    </row>
    <row r="15" spans="1:19" ht="17.25" customHeight="1">
      <c r="A15" s="97" t="s">
        <v>246</v>
      </c>
      <c r="B15" s="41">
        <v>204287</v>
      </c>
      <c r="C15" s="33">
        <v>2334518</v>
      </c>
      <c r="D15" s="33">
        <v>2770061</v>
      </c>
      <c r="E15" s="33">
        <v>1164120</v>
      </c>
      <c r="F15" s="33">
        <v>36672</v>
      </c>
      <c r="G15" s="33">
        <v>1231388</v>
      </c>
      <c r="H15" s="33">
        <v>607270</v>
      </c>
      <c r="I15" s="33">
        <v>4055893</v>
      </c>
      <c r="J15" s="33">
        <v>592001</v>
      </c>
      <c r="K15" s="33">
        <v>1716052</v>
      </c>
      <c r="L15" s="33">
        <v>205709</v>
      </c>
      <c r="M15" s="33">
        <v>2262607</v>
      </c>
      <c r="N15" s="154" t="s">
        <v>156</v>
      </c>
      <c r="O15" s="154" t="s">
        <v>156</v>
      </c>
      <c r="P15" s="33">
        <v>30046846</v>
      </c>
      <c r="Q15" s="33">
        <v>4222050</v>
      </c>
      <c r="S15" s="149"/>
    </row>
    <row r="16" spans="1:19" ht="17.25" customHeight="1">
      <c r="A16" s="97" t="s">
        <v>247</v>
      </c>
      <c r="B16" s="41">
        <v>170657</v>
      </c>
      <c r="C16" s="33">
        <v>1546842</v>
      </c>
      <c r="D16" s="33">
        <v>2049205</v>
      </c>
      <c r="E16" s="33">
        <v>1359793</v>
      </c>
      <c r="F16" s="33">
        <v>89959</v>
      </c>
      <c r="G16" s="33">
        <v>1258644</v>
      </c>
      <c r="H16" s="33">
        <v>916354</v>
      </c>
      <c r="I16" s="33">
        <v>1167036</v>
      </c>
      <c r="J16" s="33">
        <v>433409</v>
      </c>
      <c r="K16" s="33">
        <v>994919</v>
      </c>
      <c r="L16" s="33">
        <v>202284</v>
      </c>
      <c r="M16" s="33">
        <v>2316197</v>
      </c>
      <c r="N16" s="33">
        <v>24712</v>
      </c>
      <c r="O16" s="154" t="s">
        <v>156</v>
      </c>
      <c r="P16" s="33">
        <v>15110242</v>
      </c>
      <c r="Q16" s="33">
        <v>2626300</v>
      </c>
      <c r="S16" s="149"/>
    </row>
    <row r="17" spans="1:19" ht="17.25" customHeight="1">
      <c r="A17" s="97" t="s">
        <v>248</v>
      </c>
      <c r="B17" s="41">
        <v>256069</v>
      </c>
      <c r="C17" s="33">
        <v>2202685</v>
      </c>
      <c r="D17" s="33">
        <v>6997913</v>
      </c>
      <c r="E17" s="33">
        <v>2325835</v>
      </c>
      <c r="F17" s="33">
        <v>288179</v>
      </c>
      <c r="G17" s="33">
        <v>756537</v>
      </c>
      <c r="H17" s="33">
        <v>1491313</v>
      </c>
      <c r="I17" s="33">
        <v>3212737</v>
      </c>
      <c r="J17" s="33">
        <v>817350</v>
      </c>
      <c r="K17" s="33">
        <v>3336840</v>
      </c>
      <c r="L17" s="105">
        <v>16216</v>
      </c>
      <c r="M17" s="33">
        <v>3984643</v>
      </c>
      <c r="N17" s="154" t="s">
        <v>156</v>
      </c>
      <c r="O17" s="154" t="s">
        <v>156</v>
      </c>
      <c r="P17" s="33">
        <v>33190046</v>
      </c>
      <c r="Q17" s="33">
        <v>1539158</v>
      </c>
      <c r="S17" s="149"/>
    </row>
    <row r="18" spans="1:19" ht="17.25" customHeight="1">
      <c r="A18" s="97" t="s">
        <v>249</v>
      </c>
      <c r="B18" s="41">
        <v>164607</v>
      </c>
      <c r="C18" s="33">
        <v>1760928</v>
      </c>
      <c r="D18" s="33">
        <v>2676323</v>
      </c>
      <c r="E18" s="33">
        <v>875532</v>
      </c>
      <c r="F18" s="33">
        <v>177719</v>
      </c>
      <c r="G18" s="33">
        <v>1161413</v>
      </c>
      <c r="H18" s="33">
        <v>166854</v>
      </c>
      <c r="I18" s="33">
        <v>1182886</v>
      </c>
      <c r="J18" s="33">
        <v>385153</v>
      </c>
      <c r="K18" s="33">
        <v>1335800</v>
      </c>
      <c r="L18" s="33">
        <v>154454</v>
      </c>
      <c r="M18" s="33">
        <v>1877169</v>
      </c>
      <c r="N18" s="154" t="s">
        <v>156</v>
      </c>
      <c r="O18" s="154" t="s">
        <v>156</v>
      </c>
      <c r="P18" s="33">
        <v>13929420</v>
      </c>
      <c r="Q18" s="33">
        <v>2654834</v>
      </c>
      <c r="S18" s="149"/>
    </row>
    <row r="19" spans="1:19" ht="17.25" customHeight="1">
      <c r="A19" s="97" t="s">
        <v>250</v>
      </c>
      <c r="B19" s="41">
        <v>220523</v>
      </c>
      <c r="C19" s="33">
        <v>3254482</v>
      </c>
      <c r="D19" s="33">
        <v>4631058</v>
      </c>
      <c r="E19" s="33">
        <v>2794589</v>
      </c>
      <c r="F19" s="33">
        <v>66587</v>
      </c>
      <c r="G19" s="33">
        <v>1168238</v>
      </c>
      <c r="H19" s="33">
        <v>765981</v>
      </c>
      <c r="I19" s="33">
        <v>4632949</v>
      </c>
      <c r="J19" s="33">
        <v>632475</v>
      </c>
      <c r="K19" s="33">
        <v>2356207</v>
      </c>
      <c r="L19" s="154" t="s">
        <v>156</v>
      </c>
      <c r="M19" s="33">
        <v>3457555</v>
      </c>
      <c r="N19" s="154" t="s">
        <v>156</v>
      </c>
      <c r="O19" s="154" t="s">
        <v>156</v>
      </c>
      <c r="P19" s="33">
        <v>31068111</v>
      </c>
      <c r="Q19" s="33">
        <v>3983243</v>
      </c>
      <c r="S19" s="149"/>
    </row>
    <row r="20" spans="1:19" ht="17.25" customHeight="1">
      <c r="A20" s="17" t="s">
        <v>295</v>
      </c>
      <c r="B20" s="191">
        <f>SUM(B12:B19)</f>
        <v>2564803</v>
      </c>
      <c r="C20" s="162">
        <f aca="true" t="shared" si="1" ref="C20:Q20">SUM(C12:C19)</f>
        <v>34212782</v>
      </c>
      <c r="D20" s="162">
        <f t="shared" si="1"/>
        <v>71022339</v>
      </c>
      <c r="E20" s="162">
        <f t="shared" si="1"/>
        <v>29722566</v>
      </c>
      <c r="F20" s="162">
        <f t="shared" si="1"/>
        <v>1734705</v>
      </c>
      <c r="G20" s="162">
        <f t="shared" si="1"/>
        <v>13078243</v>
      </c>
      <c r="H20" s="162">
        <f t="shared" si="1"/>
        <v>9329085</v>
      </c>
      <c r="I20" s="162">
        <f t="shared" si="1"/>
        <v>77402298</v>
      </c>
      <c r="J20" s="162">
        <f t="shared" si="1"/>
        <v>10209940</v>
      </c>
      <c r="K20" s="162">
        <f t="shared" si="1"/>
        <v>44576809</v>
      </c>
      <c r="L20" s="162">
        <f t="shared" si="1"/>
        <v>717223</v>
      </c>
      <c r="M20" s="162">
        <f t="shared" si="1"/>
        <v>48661214</v>
      </c>
      <c r="N20" s="162">
        <f t="shared" si="1"/>
        <v>152953</v>
      </c>
      <c r="O20" s="47" t="s">
        <v>467</v>
      </c>
      <c r="P20" s="162">
        <f t="shared" si="1"/>
        <v>520734081</v>
      </c>
      <c r="Q20" s="162">
        <f t="shared" si="1"/>
        <v>37708926</v>
      </c>
      <c r="S20" s="149"/>
    </row>
    <row r="21" spans="1:19" ht="17.25" customHeight="1">
      <c r="A21" s="97"/>
      <c r="B21" s="69"/>
      <c r="C21" s="36"/>
      <c r="D21" s="36"/>
      <c r="E21" s="36"/>
      <c r="F21" s="36"/>
      <c r="G21" s="36"/>
      <c r="H21" s="36"/>
      <c r="I21" s="36"/>
      <c r="J21" s="36"/>
      <c r="K21" s="36"/>
      <c r="L21" s="36"/>
      <c r="M21" s="36"/>
      <c r="N21" s="36"/>
      <c r="O21" s="36"/>
      <c r="P21" s="36"/>
      <c r="Q21" s="36"/>
      <c r="S21" s="149"/>
    </row>
    <row r="22" spans="1:19" ht="17.25" customHeight="1">
      <c r="A22" s="97" t="s">
        <v>252</v>
      </c>
      <c r="B22" s="41">
        <v>89666</v>
      </c>
      <c r="C22" s="33">
        <v>679998</v>
      </c>
      <c r="D22" s="33">
        <v>1206126</v>
      </c>
      <c r="E22" s="33">
        <v>811959</v>
      </c>
      <c r="F22" s="33">
        <v>38260</v>
      </c>
      <c r="G22" s="33">
        <v>132784</v>
      </c>
      <c r="H22" s="33">
        <v>979174</v>
      </c>
      <c r="I22" s="33">
        <v>650599</v>
      </c>
      <c r="J22" s="33">
        <v>196998</v>
      </c>
      <c r="K22" s="33">
        <v>489715</v>
      </c>
      <c r="L22" s="33">
        <v>21</v>
      </c>
      <c r="M22" s="33">
        <v>901783</v>
      </c>
      <c r="N22" s="154" t="s">
        <v>156</v>
      </c>
      <c r="O22" s="154" t="s">
        <v>156</v>
      </c>
      <c r="P22" s="33">
        <v>9743937</v>
      </c>
      <c r="Q22" s="33">
        <v>1745890</v>
      </c>
      <c r="S22" s="149"/>
    </row>
    <row r="23" spans="1:19" ht="17.25" customHeight="1">
      <c r="A23" s="97" t="s">
        <v>253</v>
      </c>
      <c r="B23" s="41">
        <v>102992</v>
      </c>
      <c r="C23" s="33">
        <v>870785</v>
      </c>
      <c r="D23" s="33">
        <v>1665578</v>
      </c>
      <c r="E23" s="33">
        <v>744656</v>
      </c>
      <c r="F23" s="33">
        <v>130747</v>
      </c>
      <c r="G23" s="33">
        <v>255708</v>
      </c>
      <c r="H23" s="33">
        <v>130405</v>
      </c>
      <c r="I23" s="33">
        <v>1424009</v>
      </c>
      <c r="J23" s="33">
        <v>167322</v>
      </c>
      <c r="K23" s="33">
        <v>1382725</v>
      </c>
      <c r="L23" s="154" t="s">
        <v>156</v>
      </c>
      <c r="M23" s="33">
        <v>480006</v>
      </c>
      <c r="N23" s="154" t="s">
        <v>156</v>
      </c>
      <c r="O23" s="154" t="s">
        <v>156</v>
      </c>
      <c r="P23" s="33">
        <v>6792681</v>
      </c>
      <c r="Q23" s="33">
        <v>2965702</v>
      </c>
      <c r="S23" s="149"/>
    </row>
    <row r="24" spans="1:19" ht="17.25" customHeight="1">
      <c r="A24" s="97" t="s">
        <v>254</v>
      </c>
      <c r="B24" s="41">
        <v>88523</v>
      </c>
      <c r="C24" s="33">
        <v>700212</v>
      </c>
      <c r="D24" s="33">
        <v>1372520</v>
      </c>
      <c r="E24" s="33">
        <v>389876</v>
      </c>
      <c r="F24" s="33">
        <v>75100</v>
      </c>
      <c r="G24" s="33">
        <v>536599</v>
      </c>
      <c r="H24" s="33">
        <v>397553</v>
      </c>
      <c r="I24" s="33">
        <v>799189</v>
      </c>
      <c r="J24" s="33">
        <v>148776</v>
      </c>
      <c r="K24" s="33">
        <v>727208</v>
      </c>
      <c r="L24" s="154" t="s">
        <v>156</v>
      </c>
      <c r="M24" s="33">
        <v>560948</v>
      </c>
      <c r="N24" s="154" t="s">
        <v>156</v>
      </c>
      <c r="O24" s="154" t="s">
        <v>156</v>
      </c>
      <c r="P24" s="33">
        <v>5499016</v>
      </c>
      <c r="Q24" s="33">
        <v>2216502</v>
      </c>
      <c r="S24" s="149"/>
    </row>
    <row r="25" spans="1:19" ht="17.25" customHeight="1">
      <c r="A25" s="97" t="s">
        <v>255</v>
      </c>
      <c r="B25" s="41">
        <v>87695</v>
      </c>
      <c r="C25" s="33">
        <v>731839</v>
      </c>
      <c r="D25" s="33">
        <v>1645708</v>
      </c>
      <c r="E25" s="33">
        <v>393437</v>
      </c>
      <c r="F25" s="33">
        <v>70023</v>
      </c>
      <c r="G25" s="33">
        <v>683585</v>
      </c>
      <c r="H25" s="33">
        <v>46594</v>
      </c>
      <c r="I25" s="33">
        <v>1148245</v>
      </c>
      <c r="J25" s="33">
        <v>148813</v>
      </c>
      <c r="K25" s="33">
        <v>1566871</v>
      </c>
      <c r="L25" s="105">
        <v>30897</v>
      </c>
      <c r="M25" s="33">
        <v>636634</v>
      </c>
      <c r="N25" s="154" t="s">
        <v>156</v>
      </c>
      <c r="O25" s="154" t="s">
        <v>156</v>
      </c>
      <c r="P25" s="33">
        <v>7470240</v>
      </c>
      <c r="Q25" s="33">
        <v>2796860</v>
      </c>
      <c r="S25" s="149"/>
    </row>
    <row r="26" spans="1:19" ht="17.25" customHeight="1">
      <c r="A26" s="97" t="s">
        <v>256</v>
      </c>
      <c r="B26" s="41">
        <v>70687</v>
      </c>
      <c r="C26" s="33">
        <v>408508</v>
      </c>
      <c r="D26" s="33">
        <v>684665</v>
      </c>
      <c r="E26" s="33">
        <v>212213</v>
      </c>
      <c r="F26" s="33">
        <v>43601</v>
      </c>
      <c r="G26" s="33">
        <v>355081</v>
      </c>
      <c r="H26" s="33">
        <v>73301</v>
      </c>
      <c r="I26" s="33">
        <v>130382</v>
      </c>
      <c r="J26" s="33">
        <v>103531</v>
      </c>
      <c r="K26" s="33">
        <v>255615</v>
      </c>
      <c r="L26" s="154" t="s">
        <v>156</v>
      </c>
      <c r="M26" s="33">
        <v>767788</v>
      </c>
      <c r="N26" s="154" t="s">
        <v>156</v>
      </c>
      <c r="O26" s="154" t="s">
        <v>156</v>
      </c>
      <c r="P26" s="33">
        <v>5558042</v>
      </c>
      <c r="Q26" s="33">
        <v>1210841</v>
      </c>
      <c r="S26" s="149"/>
    </row>
    <row r="27" spans="1:19" ht="17.25" customHeight="1">
      <c r="A27" s="97" t="s">
        <v>257</v>
      </c>
      <c r="B27" s="41">
        <v>95485</v>
      </c>
      <c r="C27" s="33">
        <v>755496</v>
      </c>
      <c r="D27" s="33">
        <v>1220076</v>
      </c>
      <c r="E27" s="33">
        <v>355829</v>
      </c>
      <c r="F27" s="33">
        <v>52305</v>
      </c>
      <c r="G27" s="33">
        <v>133587</v>
      </c>
      <c r="H27" s="33">
        <v>118582</v>
      </c>
      <c r="I27" s="33">
        <v>1147525</v>
      </c>
      <c r="J27" s="33">
        <v>172688</v>
      </c>
      <c r="K27" s="33">
        <v>1292757</v>
      </c>
      <c r="L27" s="154" t="s">
        <v>156</v>
      </c>
      <c r="M27" s="33">
        <v>723211</v>
      </c>
      <c r="N27" s="154" t="s">
        <v>156</v>
      </c>
      <c r="O27" s="154" t="s">
        <v>156</v>
      </c>
      <c r="P27" s="33">
        <v>7278415</v>
      </c>
      <c r="Q27" s="33">
        <v>450691</v>
      </c>
      <c r="S27" s="149"/>
    </row>
    <row r="28" spans="1:19" ht="17.25" customHeight="1">
      <c r="A28" s="97" t="s">
        <v>258</v>
      </c>
      <c r="B28" s="41">
        <v>112686</v>
      </c>
      <c r="C28" s="33">
        <v>963681</v>
      </c>
      <c r="D28" s="33">
        <v>1264974</v>
      </c>
      <c r="E28" s="33">
        <v>809789</v>
      </c>
      <c r="F28" s="63">
        <v>77555</v>
      </c>
      <c r="G28" s="33">
        <v>208671</v>
      </c>
      <c r="H28" s="33">
        <v>219014</v>
      </c>
      <c r="I28" s="33">
        <v>1097806</v>
      </c>
      <c r="J28" s="33">
        <v>284739</v>
      </c>
      <c r="K28" s="33">
        <v>799559</v>
      </c>
      <c r="L28" s="154" t="s">
        <v>156</v>
      </c>
      <c r="M28" s="33">
        <v>852561</v>
      </c>
      <c r="N28" s="154" t="s">
        <v>156</v>
      </c>
      <c r="O28" s="154" t="s">
        <v>156</v>
      </c>
      <c r="P28" s="33">
        <v>9872661</v>
      </c>
      <c r="Q28" s="33">
        <v>3205870</v>
      </c>
      <c r="S28" s="149"/>
    </row>
    <row r="29" spans="1:19" ht="17.25" customHeight="1">
      <c r="A29" s="97" t="s">
        <v>259</v>
      </c>
      <c r="B29" s="41">
        <v>145256</v>
      </c>
      <c r="C29" s="33">
        <v>2093327</v>
      </c>
      <c r="D29" s="33">
        <v>2674288</v>
      </c>
      <c r="E29" s="33">
        <v>958257</v>
      </c>
      <c r="F29" s="33">
        <v>42818</v>
      </c>
      <c r="G29" s="33">
        <v>96150</v>
      </c>
      <c r="H29" s="33">
        <v>119459</v>
      </c>
      <c r="I29" s="33">
        <v>2225770</v>
      </c>
      <c r="J29" s="33">
        <v>452423</v>
      </c>
      <c r="K29" s="33">
        <v>2115881</v>
      </c>
      <c r="L29" s="154" t="s">
        <v>156</v>
      </c>
      <c r="M29" s="33">
        <v>2030885</v>
      </c>
      <c r="N29" s="154" t="s">
        <v>156</v>
      </c>
      <c r="O29" s="154" t="s">
        <v>156</v>
      </c>
      <c r="P29" s="33">
        <v>15479071</v>
      </c>
      <c r="Q29" s="33">
        <v>6192716</v>
      </c>
      <c r="S29" s="149"/>
    </row>
    <row r="30" spans="1:19" ht="17.25" customHeight="1">
      <c r="A30" s="97" t="s">
        <v>260</v>
      </c>
      <c r="B30" s="41">
        <v>35506</v>
      </c>
      <c r="C30" s="33">
        <v>400817</v>
      </c>
      <c r="D30" s="33">
        <v>503800</v>
      </c>
      <c r="E30" s="33">
        <v>110976</v>
      </c>
      <c r="F30" s="154" t="s">
        <v>156</v>
      </c>
      <c r="G30" s="33">
        <v>125555</v>
      </c>
      <c r="H30" s="33">
        <v>204714</v>
      </c>
      <c r="I30" s="33">
        <v>148924</v>
      </c>
      <c r="J30" s="33">
        <v>31815</v>
      </c>
      <c r="K30" s="33">
        <v>111439</v>
      </c>
      <c r="L30" s="154" t="s">
        <v>156</v>
      </c>
      <c r="M30" s="33">
        <v>315059</v>
      </c>
      <c r="N30" s="154" t="s">
        <v>156</v>
      </c>
      <c r="O30" s="154" t="s">
        <v>156</v>
      </c>
      <c r="P30" s="33">
        <v>2842892</v>
      </c>
      <c r="Q30" s="33">
        <v>280040</v>
      </c>
      <c r="S30" s="149"/>
    </row>
    <row r="31" spans="1:19" ht="17.25" customHeight="1">
      <c r="A31" s="97" t="s">
        <v>261</v>
      </c>
      <c r="B31" s="41">
        <v>42660</v>
      </c>
      <c r="C31" s="33">
        <v>552191</v>
      </c>
      <c r="D31" s="33">
        <v>200913</v>
      </c>
      <c r="E31" s="33">
        <v>108457</v>
      </c>
      <c r="F31" s="105">
        <v>3270</v>
      </c>
      <c r="G31" s="33">
        <v>76284</v>
      </c>
      <c r="H31" s="33">
        <v>304966</v>
      </c>
      <c r="I31" s="33">
        <v>259664</v>
      </c>
      <c r="J31" s="33">
        <v>47380</v>
      </c>
      <c r="K31" s="33">
        <v>166592</v>
      </c>
      <c r="L31" s="105">
        <v>20260</v>
      </c>
      <c r="M31" s="33">
        <v>455409</v>
      </c>
      <c r="N31" s="154" t="s">
        <v>156</v>
      </c>
      <c r="O31" s="154" t="s">
        <v>156</v>
      </c>
      <c r="P31" s="33">
        <v>2173566</v>
      </c>
      <c r="Q31" s="33">
        <v>592006</v>
      </c>
      <c r="S31" s="149"/>
    </row>
    <row r="32" spans="1:19" ht="17.25" customHeight="1">
      <c r="A32" s="97" t="s">
        <v>262</v>
      </c>
      <c r="B32" s="41">
        <v>52538</v>
      </c>
      <c r="C32" s="33">
        <v>376634</v>
      </c>
      <c r="D32" s="33">
        <v>318494</v>
      </c>
      <c r="E32" s="63">
        <v>156462</v>
      </c>
      <c r="F32" s="33">
        <v>7370</v>
      </c>
      <c r="G32" s="33">
        <v>255653</v>
      </c>
      <c r="H32" s="33">
        <v>172450</v>
      </c>
      <c r="I32" s="33">
        <v>636065</v>
      </c>
      <c r="J32" s="33">
        <v>76417</v>
      </c>
      <c r="K32" s="33">
        <v>269020</v>
      </c>
      <c r="L32" s="33">
        <v>3949</v>
      </c>
      <c r="M32" s="33">
        <v>533718</v>
      </c>
      <c r="N32" s="154" t="s">
        <v>156</v>
      </c>
      <c r="O32" s="154" t="s">
        <v>156</v>
      </c>
      <c r="P32" s="33">
        <v>3681087</v>
      </c>
      <c r="Q32" s="33">
        <v>866423</v>
      </c>
      <c r="S32" s="149"/>
    </row>
    <row r="33" spans="1:19" ht="17.25" customHeight="1">
      <c r="A33" s="97" t="s">
        <v>263</v>
      </c>
      <c r="B33" s="41">
        <v>35668</v>
      </c>
      <c r="C33" s="33">
        <v>330081</v>
      </c>
      <c r="D33" s="33">
        <v>99425</v>
      </c>
      <c r="E33" s="63">
        <v>85413</v>
      </c>
      <c r="F33" s="33">
        <v>3270</v>
      </c>
      <c r="G33" s="33">
        <v>66172</v>
      </c>
      <c r="H33" s="33">
        <v>638352</v>
      </c>
      <c r="I33" s="33">
        <v>95257</v>
      </c>
      <c r="J33" s="33">
        <v>48842</v>
      </c>
      <c r="K33" s="33">
        <v>136627</v>
      </c>
      <c r="L33" s="105">
        <v>22325</v>
      </c>
      <c r="M33" s="33">
        <v>291066</v>
      </c>
      <c r="N33" s="154" t="s">
        <v>156</v>
      </c>
      <c r="O33" s="154" t="s">
        <v>156</v>
      </c>
      <c r="P33" s="33">
        <v>1761732</v>
      </c>
      <c r="Q33" s="33">
        <v>563381</v>
      </c>
      <c r="S33" s="149"/>
    </row>
    <row r="34" spans="1:19" ht="17.25" customHeight="1">
      <c r="A34" s="97" t="s">
        <v>264</v>
      </c>
      <c r="B34" s="41">
        <v>40957</v>
      </c>
      <c r="C34" s="33">
        <v>236146</v>
      </c>
      <c r="D34" s="33">
        <v>164677</v>
      </c>
      <c r="E34" s="33">
        <v>160704</v>
      </c>
      <c r="F34" s="33">
        <v>3142</v>
      </c>
      <c r="G34" s="33">
        <v>231097</v>
      </c>
      <c r="H34" s="33">
        <v>583592</v>
      </c>
      <c r="I34" s="33">
        <v>202917</v>
      </c>
      <c r="J34" s="33">
        <v>54695</v>
      </c>
      <c r="K34" s="33">
        <v>168042</v>
      </c>
      <c r="L34" s="33">
        <v>16257</v>
      </c>
      <c r="M34" s="33">
        <v>539852</v>
      </c>
      <c r="N34" s="33">
        <v>81007</v>
      </c>
      <c r="O34" s="154" t="s">
        <v>156</v>
      </c>
      <c r="P34" s="33">
        <v>3847462</v>
      </c>
      <c r="Q34" s="33">
        <v>561170</v>
      </c>
      <c r="S34" s="149"/>
    </row>
    <row r="35" spans="1:19" ht="17.25" customHeight="1">
      <c r="A35" s="97" t="s">
        <v>265</v>
      </c>
      <c r="B35" s="41">
        <v>141322</v>
      </c>
      <c r="C35" s="33">
        <v>1197067</v>
      </c>
      <c r="D35" s="33">
        <v>2101505</v>
      </c>
      <c r="E35" s="33">
        <v>883559</v>
      </c>
      <c r="F35" s="33">
        <v>177679</v>
      </c>
      <c r="G35" s="33">
        <v>965652</v>
      </c>
      <c r="H35" s="33">
        <v>158831</v>
      </c>
      <c r="I35" s="33">
        <v>2990268</v>
      </c>
      <c r="J35" s="33">
        <v>446802</v>
      </c>
      <c r="K35" s="33">
        <v>3727557</v>
      </c>
      <c r="L35" s="33">
        <v>169941</v>
      </c>
      <c r="M35" s="33">
        <v>1716702</v>
      </c>
      <c r="N35" s="154" t="s">
        <v>156</v>
      </c>
      <c r="O35" s="154" t="s">
        <v>156</v>
      </c>
      <c r="P35" s="33">
        <v>19799556</v>
      </c>
      <c r="Q35" s="33">
        <v>3189571</v>
      </c>
      <c r="S35" s="149"/>
    </row>
    <row r="36" spans="1:19" ht="17.25" customHeight="1">
      <c r="A36" s="97" t="s">
        <v>266</v>
      </c>
      <c r="B36" s="41">
        <v>70377</v>
      </c>
      <c r="C36" s="33">
        <v>810065</v>
      </c>
      <c r="D36" s="33">
        <v>792162</v>
      </c>
      <c r="E36" s="33">
        <v>274424</v>
      </c>
      <c r="F36" s="33">
        <v>74254</v>
      </c>
      <c r="G36" s="33">
        <v>324999</v>
      </c>
      <c r="H36" s="33">
        <v>109371</v>
      </c>
      <c r="I36" s="33">
        <v>1382733</v>
      </c>
      <c r="J36" s="33">
        <v>202199</v>
      </c>
      <c r="K36" s="33">
        <v>497519</v>
      </c>
      <c r="L36" s="105">
        <v>59813</v>
      </c>
      <c r="M36" s="33">
        <v>560560</v>
      </c>
      <c r="N36" s="154" t="s">
        <v>156</v>
      </c>
      <c r="O36" s="154" t="s">
        <v>156</v>
      </c>
      <c r="P36" s="33">
        <v>5653474</v>
      </c>
      <c r="Q36" s="33">
        <v>1670684</v>
      </c>
      <c r="S36" s="149"/>
    </row>
    <row r="37" spans="1:19" ht="17.25" customHeight="1">
      <c r="A37" s="97" t="s">
        <v>267</v>
      </c>
      <c r="B37" s="41">
        <v>83616</v>
      </c>
      <c r="C37" s="33">
        <v>650297</v>
      </c>
      <c r="D37" s="33">
        <v>883507</v>
      </c>
      <c r="E37" s="33">
        <v>280541</v>
      </c>
      <c r="F37" s="33">
        <v>45811</v>
      </c>
      <c r="G37" s="33">
        <v>43926</v>
      </c>
      <c r="H37" s="33">
        <v>32247</v>
      </c>
      <c r="I37" s="33">
        <v>1118962</v>
      </c>
      <c r="J37" s="33">
        <v>213649</v>
      </c>
      <c r="K37" s="33">
        <v>627963</v>
      </c>
      <c r="L37" s="154" t="s">
        <v>156</v>
      </c>
      <c r="M37" s="33">
        <v>484011</v>
      </c>
      <c r="N37" s="154" t="s">
        <v>156</v>
      </c>
      <c r="O37" s="154" t="s">
        <v>156</v>
      </c>
      <c r="P37" s="33">
        <v>4211576</v>
      </c>
      <c r="Q37" s="33">
        <v>1441218</v>
      </c>
      <c r="S37" s="149"/>
    </row>
    <row r="38" spans="1:19" ht="17.25" customHeight="1">
      <c r="A38" s="97" t="s">
        <v>268</v>
      </c>
      <c r="B38" s="41">
        <v>85197</v>
      </c>
      <c r="C38" s="33">
        <v>917631</v>
      </c>
      <c r="D38" s="33">
        <v>836261</v>
      </c>
      <c r="E38" s="33">
        <v>338691</v>
      </c>
      <c r="F38" s="33">
        <v>58195</v>
      </c>
      <c r="G38" s="33">
        <v>327879</v>
      </c>
      <c r="H38" s="33">
        <v>59101</v>
      </c>
      <c r="I38" s="33">
        <v>936178</v>
      </c>
      <c r="J38" s="33">
        <v>196118</v>
      </c>
      <c r="K38" s="33">
        <v>948196</v>
      </c>
      <c r="L38" s="105">
        <v>47908</v>
      </c>
      <c r="M38" s="33">
        <v>656120</v>
      </c>
      <c r="N38" s="154" t="s">
        <v>156</v>
      </c>
      <c r="O38" s="154" t="s">
        <v>156</v>
      </c>
      <c r="P38" s="33">
        <v>6960485</v>
      </c>
      <c r="Q38" s="33">
        <v>1639339</v>
      </c>
      <c r="S38" s="149"/>
    </row>
    <row r="39" spans="1:19" ht="17.25" customHeight="1">
      <c r="A39" s="97" t="s">
        <v>269</v>
      </c>
      <c r="B39" s="41">
        <v>138146</v>
      </c>
      <c r="C39" s="33">
        <v>1053588</v>
      </c>
      <c r="D39" s="33">
        <v>1683000</v>
      </c>
      <c r="E39" s="33">
        <v>524985</v>
      </c>
      <c r="F39" s="33">
        <v>128579</v>
      </c>
      <c r="G39" s="33">
        <v>121452</v>
      </c>
      <c r="H39" s="33">
        <v>56502</v>
      </c>
      <c r="I39" s="33">
        <v>2108570</v>
      </c>
      <c r="J39" s="33">
        <v>229857</v>
      </c>
      <c r="K39" s="33">
        <v>1302886</v>
      </c>
      <c r="L39" s="154" t="s">
        <v>156</v>
      </c>
      <c r="M39" s="33">
        <v>805997</v>
      </c>
      <c r="N39" s="105">
        <v>11413</v>
      </c>
      <c r="O39" s="154" t="s">
        <v>156</v>
      </c>
      <c r="P39" s="33">
        <v>8371722</v>
      </c>
      <c r="Q39" s="33">
        <v>2260734</v>
      </c>
      <c r="S39" s="149"/>
    </row>
    <row r="40" spans="1:19" ht="17.25" customHeight="1">
      <c r="A40" s="97" t="s">
        <v>270</v>
      </c>
      <c r="B40" s="41">
        <v>88576</v>
      </c>
      <c r="C40" s="33">
        <v>682844</v>
      </c>
      <c r="D40" s="33">
        <v>937904</v>
      </c>
      <c r="E40" s="33">
        <v>720426</v>
      </c>
      <c r="F40" s="33">
        <v>41125</v>
      </c>
      <c r="G40" s="33">
        <v>836604</v>
      </c>
      <c r="H40" s="33">
        <v>287951</v>
      </c>
      <c r="I40" s="33">
        <v>671327</v>
      </c>
      <c r="J40" s="33">
        <v>171099</v>
      </c>
      <c r="K40" s="33">
        <v>659061</v>
      </c>
      <c r="L40" s="33">
        <v>190752</v>
      </c>
      <c r="M40" s="33">
        <v>1018453</v>
      </c>
      <c r="N40" s="154" t="s">
        <v>156</v>
      </c>
      <c r="O40" s="154" t="s">
        <v>156</v>
      </c>
      <c r="P40" s="33">
        <v>9395589</v>
      </c>
      <c r="Q40" s="33">
        <v>3927673</v>
      </c>
      <c r="S40" s="149"/>
    </row>
    <row r="41" spans="1:19" ht="17.25" customHeight="1">
      <c r="A41" s="97" t="s">
        <v>271</v>
      </c>
      <c r="B41" s="41">
        <v>82800</v>
      </c>
      <c r="C41" s="33">
        <v>828941</v>
      </c>
      <c r="D41" s="33">
        <v>654104</v>
      </c>
      <c r="E41" s="33">
        <v>407900</v>
      </c>
      <c r="F41" s="33">
        <v>35439</v>
      </c>
      <c r="G41" s="33">
        <v>273172</v>
      </c>
      <c r="H41" s="33">
        <v>89774</v>
      </c>
      <c r="I41" s="33">
        <v>292977</v>
      </c>
      <c r="J41" s="33">
        <v>128112</v>
      </c>
      <c r="K41" s="33">
        <v>371243</v>
      </c>
      <c r="L41" s="33">
        <v>118458</v>
      </c>
      <c r="M41" s="33">
        <v>730776</v>
      </c>
      <c r="N41" s="154" t="s">
        <v>156</v>
      </c>
      <c r="O41" s="154" t="s">
        <v>156</v>
      </c>
      <c r="P41" s="33">
        <v>6260509</v>
      </c>
      <c r="Q41" s="33">
        <v>1484353</v>
      </c>
      <c r="S41" s="149"/>
    </row>
    <row r="42" spans="1:19" ht="17.25" customHeight="1">
      <c r="A42" s="97" t="s">
        <v>272</v>
      </c>
      <c r="B42" s="41">
        <v>102492</v>
      </c>
      <c r="C42" s="33">
        <v>1614014</v>
      </c>
      <c r="D42" s="33">
        <v>1538322</v>
      </c>
      <c r="E42" s="33">
        <v>825525</v>
      </c>
      <c r="F42" s="33">
        <v>98397</v>
      </c>
      <c r="G42" s="33">
        <v>758226</v>
      </c>
      <c r="H42" s="33">
        <v>1055789</v>
      </c>
      <c r="I42" s="33">
        <v>1616067</v>
      </c>
      <c r="J42" s="33">
        <v>260358</v>
      </c>
      <c r="K42" s="33">
        <v>1080356</v>
      </c>
      <c r="L42" s="33">
        <v>93667</v>
      </c>
      <c r="M42" s="33">
        <v>1065879</v>
      </c>
      <c r="N42" s="154" t="s">
        <v>156</v>
      </c>
      <c r="O42" s="154" t="s">
        <v>156</v>
      </c>
      <c r="P42" s="33">
        <v>7633878</v>
      </c>
      <c r="Q42" s="33">
        <v>6149331</v>
      </c>
      <c r="S42" s="149"/>
    </row>
    <row r="43" spans="1:19" ht="17.25" customHeight="1">
      <c r="A43" s="97" t="s">
        <v>273</v>
      </c>
      <c r="B43" s="41">
        <v>94105</v>
      </c>
      <c r="C43" s="33">
        <v>1013741</v>
      </c>
      <c r="D43" s="33">
        <v>717585</v>
      </c>
      <c r="E43" s="33">
        <v>1564008</v>
      </c>
      <c r="F43" s="33">
        <v>53907</v>
      </c>
      <c r="G43" s="33">
        <v>298488</v>
      </c>
      <c r="H43" s="33">
        <v>146580</v>
      </c>
      <c r="I43" s="33">
        <v>525249</v>
      </c>
      <c r="J43" s="33">
        <v>144143</v>
      </c>
      <c r="K43" s="33">
        <v>682825</v>
      </c>
      <c r="L43" s="33">
        <v>36779</v>
      </c>
      <c r="M43" s="33">
        <v>414461</v>
      </c>
      <c r="N43" s="154" t="s">
        <v>156</v>
      </c>
      <c r="O43" s="154" t="s">
        <v>156</v>
      </c>
      <c r="P43" s="33">
        <v>6091295</v>
      </c>
      <c r="Q43" s="33">
        <v>1197505</v>
      </c>
      <c r="S43" s="149"/>
    </row>
    <row r="44" spans="1:19" ht="17.25" customHeight="1">
      <c r="A44" s="97" t="s">
        <v>274</v>
      </c>
      <c r="B44" s="41">
        <v>73144</v>
      </c>
      <c r="C44" s="33">
        <v>748606</v>
      </c>
      <c r="D44" s="33">
        <v>632138</v>
      </c>
      <c r="E44" s="33">
        <v>173278</v>
      </c>
      <c r="F44" s="33">
        <v>44092</v>
      </c>
      <c r="G44" s="33">
        <v>716821</v>
      </c>
      <c r="H44" s="33">
        <v>33986</v>
      </c>
      <c r="I44" s="33">
        <v>381999</v>
      </c>
      <c r="J44" s="33">
        <v>120504</v>
      </c>
      <c r="K44" s="33">
        <v>388812</v>
      </c>
      <c r="L44" s="105">
        <v>1944</v>
      </c>
      <c r="M44" s="33">
        <v>565251</v>
      </c>
      <c r="N44" s="154" t="s">
        <v>156</v>
      </c>
      <c r="O44" s="154" t="s">
        <v>156</v>
      </c>
      <c r="P44" s="33">
        <v>5584976</v>
      </c>
      <c r="Q44" s="33">
        <v>228873</v>
      </c>
      <c r="S44" s="149"/>
    </row>
    <row r="45" spans="1:19" ht="17.25" customHeight="1">
      <c r="A45" s="97" t="s">
        <v>275</v>
      </c>
      <c r="B45" s="41">
        <v>68264</v>
      </c>
      <c r="C45" s="33">
        <v>477371</v>
      </c>
      <c r="D45" s="33">
        <v>1100748</v>
      </c>
      <c r="E45" s="33">
        <v>203625</v>
      </c>
      <c r="F45" s="33">
        <v>20995</v>
      </c>
      <c r="G45" s="33">
        <v>195044</v>
      </c>
      <c r="H45" s="33">
        <v>22361</v>
      </c>
      <c r="I45" s="33">
        <v>614246</v>
      </c>
      <c r="J45" s="33">
        <v>85029</v>
      </c>
      <c r="K45" s="33">
        <v>300223</v>
      </c>
      <c r="L45" s="105">
        <v>8101</v>
      </c>
      <c r="M45" s="33">
        <v>262341</v>
      </c>
      <c r="N45" s="154" t="s">
        <v>156</v>
      </c>
      <c r="O45" s="154" t="s">
        <v>156</v>
      </c>
      <c r="P45" s="33">
        <v>2503969</v>
      </c>
      <c r="Q45" s="33">
        <v>1395987</v>
      </c>
      <c r="S45" s="149"/>
    </row>
    <row r="46" spans="1:19" ht="17.25" customHeight="1">
      <c r="A46" s="97" t="s">
        <v>276</v>
      </c>
      <c r="B46" s="41">
        <v>87427</v>
      </c>
      <c r="C46" s="33">
        <v>708980</v>
      </c>
      <c r="D46" s="33">
        <v>844849</v>
      </c>
      <c r="E46" s="33">
        <v>269100</v>
      </c>
      <c r="F46" s="33">
        <v>26844</v>
      </c>
      <c r="G46" s="33">
        <v>869996</v>
      </c>
      <c r="H46" s="33">
        <v>180021</v>
      </c>
      <c r="I46" s="33">
        <v>613643</v>
      </c>
      <c r="J46" s="33">
        <v>165583</v>
      </c>
      <c r="K46" s="33">
        <v>1300399</v>
      </c>
      <c r="L46" s="33">
        <v>86348</v>
      </c>
      <c r="M46" s="33">
        <v>1469523</v>
      </c>
      <c r="N46" s="154" t="s">
        <v>156</v>
      </c>
      <c r="O46" s="154" t="s">
        <v>156</v>
      </c>
      <c r="P46" s="33">
        <v>9432063</v>
      </c>
      <c r="Q46" s="33">
        <v>1179061</v>
      </c>
      <c r="S46" s="149"/>
    </row>
    <row r="47" spans="1:19" ht="17.25" customHeight="1">
      <c r="A47" s="97" t="s">
        <v>277</v>
      </c>
      <c r="B47" s="41">
        <v>87381</v>
      </c>
      <c r="C47" s="33">
        <v>739222</v>
      </c>
      <c r="D47" s="33">
        <v>826071</v>
      </c>
      <c r="E47" s="33">
        <v>195038</v>
      </c>
      <c r="F47" s="33">
        <v>18720</v>
      </c>
      <c r="G47" s="33">
        <v>673059</v>
      </c>
      <c r="H47" s="33">
        <v>71667</v>
      </c>
      <c r="I47" s="33">
        <v>992428</v>
      </c>
      <c r="J47" s="33">
        <v>118882</v>
      </c>
      <c r="K47" s="33">
        <v>598564</v>
      </c>
      <c r="L47" s="105">
        <v>107550</v>
      </c>
      <c r="M47" s="33">
        <v>601366</v>
      </c>
      <c r="N47" s="154" t="s">
        <v>156</v>
      </c>
      <c r="O47" s="154" t="s">
        <v>156</v>
      </c>
      <c r="P47" s="33">
        <v>3849082</v>
      </c>
      <c r="Q47" s="33">
        <v>2460392</v>
      </c>
      <c r="S47" s="149"/>
    </row>
    <row r="48" spans="1:19" ht="17.25" customHeight="1">
      <c r="A48" s="97" t="s">
        <v>278</v>
      </c>
      <c r="B48" s="41">
        <v>63187</v>
      </c>
      <c r="C48" s="33">
        <v>637330</v>
      </c>
      <c r="D48" s="33">
        <v>996258</v>
      </c>
      <c r="E48" s="33">
        <v>252599</v>
      </c>
      <c r="F48" s="33">
        <v>9620</v>
      </c>
      <c r="G48" s="33">
        <v>532148</v>
      </c>
      <c r="H48" s="33">
        <v>107728</v>
      </c>
      <c r="I48" s="33">
        <v>330433</v>
      </c>
      <c r="J48" s="33">
        <v>105402</v>
      </c>
      <c r="K48" s="33">
        <v>312975</v>
      </c>
      <c r="L48" s="105">
        <v>83734</v>
      </c>
      <c r="M48" s="33">
        <v>724617</v>
      </c>
      <c r="N48" s="154" t="s">
        <v>156</v>
      </c>
      <c r="O48" s="154" t="s">
        <v>156</v>
      </c>
      <c r="P48" s="33">
        <v>5688387</v>
      </c>
      <c r="Q48" s="33">
        <v>965456</v>
      </c>
      <c r="S48" s="149"/>
    </row>
    <row r="49" spans="1:19" ht="17.25" customHeight="1">
      <c r="A49" s="97" t="s">
        <v>279</v>
      </c>
      <c r="B49" s="41">
        <v>52928</v>
      </c>
      <c r="C49" s="33">
        <v>652365</v>
      </c>
      <c r="D49" s="33">
        <v>418752</v>
      </c>
      <c r="E49" s="33">
        <v>190772</v>
      </c>
      <c r="F49" s="33">
        <v>15470</v>
      </c>
      <c r="G49" s="33">
        <v>153296</v>
      </c>
      <c r="H49" s="33">
        <v>18145</v>
      </c>
      <c r="I49" s="33">
        <v>459848</v>
      </c>
      <c r="J49" s="33">
        <v>88365</v>
      </c>
      <c r="K49" s="33">
        <v>255807</v>
      </c>
      <c r="L49" s="105">
        <v>26558</v>
      </c>
      <c r="M49" s="33">
        <v>217657</v>
      </c>
      <c r="N49" s="105">
        <v>4092</v>
      </c>
      <c r="O49" s="154" t="s">
        <v>156</v>
      </c>
      <c r="P49" s="33">
        <v>2351452</v>
      </c>
      <c r="Q49" s="33">
        <v>2008857</v>
      </c>
      <c r="S49" s="149"/>
    </row>
    <row r="50" spans="1:19" ht="17.25" customHeight="1">
      <c r="A50" s="97" t="s">
        <v>280</v>
      </c>
      <c r="B50" s="41">
        <v>92934</v>
      </c>
      <c r="C50" s="33">
        <v>896295</v>
      </c>
      <c r="D50" s="33">
        <v>974299</v>
      </c>
      <c r="E50" s="33">
        <v>730311</v>
      </c>
      <c r="F50" s="33">
        <v>43450</v>
      </c>
      <c r="G50" s="33">
        <v>523472</v>
      </c>
      <c r="H50" s="33">
        <v>93665</v>
      </c>
      <c r="I50" s="33">
        <v>890851</v>
      </c>
      <c r="J50" s="33">
        <v>233008</v>
      </c>
      <c r="K50" s="33">
        <v>630403</v>
      </c>
      <c r="L50" s="33">
        <v>52834</v>
      </c>
      <c r="M50" s="33">
        <v>1423032</v>
      </c>
      <c r="N50" s="33">
        <v>6073</v>
      </c>
      <c r="O50" s="154" t="s">
        <v>156</v>
      </c>
      <c r="P50" s="33">
        <v>8871197</v>
      </c>
      <c r="Q50" s="33">
        <v>1337404</v>
      </c>
      <c r="S50" s="149"/>
    </row>
    <row r="51" spans="1:19" ht="17.25" customHeight="1">
      <c r="A51" s="97" t="s">
        <v>281</v>
      </c>
      <c r="B51" s="41">
        <v>85264</v>
      </c>
      <c r="C51" s="33">
        <v>896864</v>
      </c>
      <c r="D51" s="33">
        <v>775322</v>
      </c>
      <c r="E51" s="33">
        <v>661202</v>
      </c>
      <c r="F51" s="33">
        <v>55764</v>
      </c>
      <c r="G51" s="33">
        <v>1589682</v>
      </c>
      <c r="H51" s="33">
        <v>343218</v>
      </c>
      <c r="I51" s="33">
        <v>932913</v>
      </c>
      <c r="J51" s="33">
        <v>233101</v>
      </c>
      <c r="K51" s="33">
        <v>632890</v>
      </c>
      <c r="L51" s="33">
        <v>145856</v>
      </c>
      <c r="M51" s="33">
        <v>865929</v>
      </c>
      <c r="N51" s="154" t="s">
        <v>156</v>
      </c>
      <c r="O51" s="154" t="s">
        <v>156</v>
      </c>
      <c r="P51" s="33">
        <v>8322262</v>
      </c>
      <c r="Q51" s="33">
        <v>2587397</v>
      </c>
      <c r="S51" s="149"/>
    </row>
    <row r="52" spans="1:19" ht="17.25" customHeight="1">
      <c r="A52" s="97" t="s">
        <v>282</v>
      </c>
      <c r="B52" s="41">
        <v>87462</v>
      </c>
      <c r="C52" s="33">
        <v>658974</v>
      </c>
      <c r="D52" s="33">
        <v>1264941</v>
      </c>
      <c r="E52" s="33">
        <v>1061216</v>
      </c>
      <c r="F52" s="33">
        <v>71744</v>
      </c>
      <c r="G52" s="33">
        <v>1067956</v>
      </c>
      <c r="H52" s="33">
        <v>216411</v>
      </c>
      <c r="I52" s="33">
        <v>937701</v>
      </c>
      <c r="J52" s="33">
        <v>241737</v>
      </c>
      <c r="K52" s="33">
        <v>615461</v>
      </c>
      <c r="L52" s="33">
        <v>55532</v>
      </c>
      <c r="M52" s="33">
        <v>1395487</v>
      </c>
      <c r="N52" s="154" t="s">
        <v>156</v>
      </c>
      <c r="O52" s="154" t="s">
        <v>156</v>
      </c>
      <c r="P52" s="33">
        <v>10997953</v>
      </c>
      <c r="Q52" s="33">
        <v>1446360</v>
      </c>
      <c r="S52" s="149"/>
    </row>
    <row r="53" spans="1:19" ht="17.25" customHeight="1">
      <c r="A53" s="97" t="s">
        <v>283</v>
      </c>
      <c r="B53" s="41">
        <v>77389</v>
      </c>
      <c r="C53" s="33">
        <v>422635</v>
      </c>
      <c r="D53" s="33">
        <v>508926</v>
      </c>
      <c r="E53" s="33">
        <v>330473</v>
      </c>
      <c r="F53" s="33">
        <v>30413</v>
      </c>
      <c r="G53" s="33">
        <v>792205</v>
      </c>
      <c r="H53" s="63">
        <v>238973</v>
      </c>
      <c r="I53" s="33">
        <v>548146</v>
      </c>
      <c r="J53" s="33">
        <v>163677</v>
      </c>
      <c r="K53" s="33">
        <v>1584135</v>
      </c>
      <c r="L53" s="33">
        <v>163340</v>
      </c>
      <c r="M53" s="33">
        <v>945793</v>
      </c>
      <c r="N53" s="154" t="s">
        <v>156</v>
      </c>
      <c r="O53" s="154" t="s">
        <v>156</v>
      </c>
      <c r="P53" s="33">
        <v>8677261</v>
      </c>
      <c r="Q53" s="33">
        <v>708174</v>
      </c>
      <c r="S53" s="149"/>
    </row>
    <row r="54" spans="1:19" ht="17.25" customHeight="1">
      <c r="A54" s="97" t="s">
        <v>284</v>
      </c>
      <c r="B54" s="41">
        <v>80362</v>
      </c>
      <c r="C54" s="33">
        <v>453431</v>
      </c>
      <c r="D54" s="33">
        <v>743129</v>
      </c>
      <c r="E54" s="33">
        <v>362209</v>
      </c>
      <c r="F54" s="33">
        <v>57066</v>
      </c>
      <c r="G54" s="33">
        <v>726708</v>
      </c>
      <c r="H54" s="63">
        <v>112962</v>
      </c>
      <c r="I54" s="33">
        <v>321263</v>
      </c>
      <c r="J54" s="33">
        <v>222701</v>
      </c>
      <c r="K54" s="33">
        <v>438030</v>
      </c>
      <c r="L54" s="33">
        <v>19885</v>
      </c>
      <c r="M54" s="33">
        <v>864256</v>
      </c>
      <c r="N54" s="154" t="s">
        <v>156</v>
      </c>
      <c r="O54" s="154" t="s">
        <v>156</v>
      </c>
      <c r="P54" s="33">
        <v>6753285</v>
      </c>
      <c r="Q54" s="33">
        <v>1230622</v>
      </c>
      <c r="S54" s="149"/>
    </row>
    <row r="55" spans="1:19" ht="17.25" customHeight="1">
      <c r="A55" s="19" t="s">
        <v>285</v>
      </c>
      <c r="B55" s="208">
        <f>SUM(B22:B54)</f>
        <v>2742692</v>
      </c>
      <c r="C55" s="209">
        <f aca="true" t="shared" si="2" ref="C55:Q55">SUM(C22:C54)</f>
        <v>25159976</v>
      </c>
      <c r="D55" s="209">
        <f t="shared" si="2"/>
        <v>32251027</v>
      </c>
      <c r="E55" s="209">
        <f t="shared" si="2"/>
        <v>15547910</v>
      </c>
      <c r="F55" s="209">
        <f t="shared" si="2"/>
        <v>1655025</v>
      </c>
      <c r="G55" s="209">
        <f t="shared" si="2"/>
        <v>14947711</v>
      </c>
      <c r="H55" s="209">
        <f t="shared" si="2"/>
        <v>7423439</v>
      </c>
      <c r="I55" s="209">
        <f t="shared" si="2"/>
        <v>28632154</v>
      </c>
      <c r="J55" s="209">
        <f t="shared" si="2"/>
        <v>5704765</v>
      </c>
      <c r="K55" s="209">
        <f t="shared" si="2"/>
        <v>26437356</v>
      </c>
      <c r="L55" s="209">
        <f t="shared" si="2"/>
        <v>1562709</v>
      </c>
      <c r="M55" s="209">
        <f t="shared" si="2"/>
        <v>25877131</v>
      </c>
      <c r="N55" s="209">
        <f t="shared" si="2"/>
        <v>102585</v>
      </c>
      <c r="O55" s="160" t="s">
        <v>156</v>
      </c>
      <c r="P55" s="209">
        <f t="shared" si="2"/>
        <v>229410773</v>
      </c>
      <c r="Q55" s="209">
        <f t="shared" si="2"/>
        <v>62157083</v>
      </c>
      <c r="S55" s="149"/>
    </row>
    <row r="56" spans="1:7" ht="15" customHeight="1">
      <c r="A56" s="51" t="s">
        <v>312</v>
      </c>
      <c r="B56" s="51"/>
      <c r="C56" s="120"/>
      <c r="D56" s="120"/>
      <c r="E56" s="120"/>
      <c r="F56" s="120"/>
      <c r="G56" s="120"/>
    </row>
  </sheetData>
  <sheetProtection/>
  <mergeCells count="18">
    <mergeCell ref="P4:P5"/>
    <mergeCell ref="Q4:Q5"/>
    <mergeCell ref="A2:Q2"/>
    <mergeCell ref="A4:A5"/>
    <mergeCell ref="B4:B5"/>
    <mergeCell ref="C4:C5"/>
    <mergeCell ref="D4:D5"/>
    <mergeCell ref="E4:E5"/>
    <mergeCell ref="N4:N5"/>
    <mergeCell ref="O4:O5"/>
    <mergeCell ref="F4:F5"/>
    <mergeCell ref="G4:G5"/>
    <mergeCell ref="J4:J5"/>
    <mergeCell ref="K4:K5"/>
    <mergeCell ref="L4:L5"/>
    <mergeCell ref="M4:M5"/>
    <mergeCell ref="H4:H5"/>
    <mergeCell ref="I4:I5"/>
  </mergeCells>
  <printOptions/>
  <pageMargins left="1.3779527559055118" right="0.1968503937007874" top="0.984251968503937" bottom="0.984251968503937" header="0.5118110236220472" footer="0.5118110236220472"/>
  <pageSetup fitToHeight="1" fitToWidth="1" horizontalDpi="600" verticalDpi="600" orientation="landscape"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2013-04-23T05:44:54Z</cp:lastPrinted>
  <dcterms:created xsi:type="dcterms:W3CDTF">1998-01-13T23:50:51Z</dcterms:created>
  <dcterms:modified xsi:type="dcterms:W3CDTF">2013-04-23T05:45:41Z</dcterms:modified>
  <cp:category/>
  <cp:version/>
  <cp:contentType/>
  <cp:contentStatus/>
</cp:coreProperties>
</file>