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13" activeTab="5"/>
  </bookViews>
  <sheets>
    <sheet name="２３６" sheetId="1" r:id="rId1"/>
    <sheet name="２３８" sheetId="2" r:id="rId2"/>
    <sheet name="２４０" sheetId="3" r:id="rId3"/>
    <sheet name="２４２" sheetId="4" r:id="rId4"/>
    <sheet name="２４４" sheetId="5" r:id="rId5"/>
    <sheet name="２４６" sheetId="6" r:id="rId6"/>
  </sheets>
  <definedNames/>
  <calcPr fullCalcOnLoad="1"/>
</workbook>
</file>

<file path=xl/sharedStrings.xml><?xml version="1.0" encoding="utf-8"?>
<sst xmlns="http://schemas.openxmlformats.org/spreadsheetml/2006/main" count="2605" uniqueCount="451">
  <si>
    <t>（単位：人）</t>
  </si>
  <si>
    <t>病　　　　　　　　　　　　　　　　　　　　　　　　　　　　院</t>
  </si>
  <si>
    <t>診　　療　　所</t>
  </si>
  <si>
    <t>病　　　　　　　　床　　　　　　　　数</t>
  </si>
  <si>
    <t>医　　師</t>
  </si>
  <si>
    <t>歯科医師</t>
  </si>
  <si>
    <t>総　　数</t>
  </si>
  <si>
    <t>精　　神</t>
  </si>
  <si>
    <t>結　　核</t>
  </si>
  <si>
    <t>一　　般</t>
  </si>
  <si>
    <t>―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</si>
  <si>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</si>
  <si>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</si>
  <si>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</si>
  <si>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</si>
  <si>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</si>
  <si>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</si>
  <si>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</si>
  <si>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</si>
  <si>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</si>
  <si>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</si>
  <si>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</si>
  <si>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</si>
  <si>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</si>
  <si>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</si>
  <si>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</si>
  <si>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</si>
  <si>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</si>
  <si>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</si>
  <si>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</si>
  <si>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</si>
  <si>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</si>
  <si>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</si>
  <si>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</si>
  <si>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</si>
  <si>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</si>
  <si>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</si>
  <si>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</si>
  <si>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</si>
  <si>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</si>
  <si>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</si>
  <si>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</si>
  <si>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</si>
  <si>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</si>
  <si>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</si>
  <si>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</si>
  <si>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</si>
  <si>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</si>
  <si>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</si>
  <si>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</si>
  <si>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</si>
  <si>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</si>
  <si>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</si>
  <si>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</si>
  <si>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</si>
  <si>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</si>
  <si>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</si>
  <si>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</si>
  <si>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</si>
  <si>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</si>
  <si>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…</t>
  </si>
  <si>
    <t>市 町 村 別</t>
  </si>
  <si>
    <t>歯科診療　所　　数</t>
  </si>
  <si>
    <t>２１　　衛　　　　生　　　　及　　　　び　　　　環　　　　境</t>
  </si>
  <si>
    <t>資料　石川県健康推進課「医療施設調査」「医師・歯科医師・薬剤師調査」「衛生行政業務報告」</t>
  </si>
  <si>
    <t>236 衛生及び環境</t>
  </si>
  <si>
    <t>衛生及び環境 237</t>
  </si>
  <si>
    <t>感染症</t>
  </si>
  <si>
    <t>診療所数</t>
  </si>
  <si>
    <t>病　　　　　　院　　　　　　数</t>
  </si>
  <si>
    <r>
      <t>助産</t>
    </r>
    <r>
      <rPr>
        <sz val="12"/>
        <rFont val="ＭＳ 明朝"/>
        <family val="1"/>
      </rPr>
      <t>師</t>
    </r>
  </si>
  <si>
    <t>保健師</t>
  </si>
  <si>
    <t>看護師</t>
  </si>
  <si>
    <t>准看護師</t>
  </si>
  <si>
    <t xml:space="preserve">１４６　　市 町 村 別 医 療 関 係 施 設 数 及 び 医 療 関 係 者 数 </t>
  </si>
  <si>
    <t>238 衛生及び環境</t>
  </si>
  <si>
    <t>衛生及び環境 239</t>
  </si>
  <si>
    <t>１４７　　主　　要　　死　　因　　別　　死　　亡　　数　　等</t>
  </si>
  <si>
    <t>死　　　　因　　　　別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</si>
  <si>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</si>
  <si>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</si>
  <si>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</si>
  <si>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</si>
  <si>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</si>
  <si>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</si>
  <si>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</si>
  <si>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</si>
  <si>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慢性閉塞性肺疾患</t>
  </si>
  <si>
    <t>糖尿病</t>
  </si>
  <si>
    <t>腎不全</t>
  </si>
  <si>
    <t>肝疾患</t>
  </si>
  <si>
    <t>大動脈瘤及び解離</t>
  </si>
  <si>
    <t>その他の新生物</t>
  </si>
  <si>
    <t>敗血症（新生児の細菌性敗血症を除く）</t>
  </si>
  <si>
    <t>筋骨格系及び結合組織の疾患</t>
  </si>
  <si>
    <t>高血圧性疾患</t>
  </si>
  <si>
    <t>ヘルニア及び腸閉塞</t>
  </si>
  <si>
    <t>ウイルス肝炎</t>
  </si>
  <si>
    <t>喘息</t>
  </si>
  <si>
    <t>胃潰瘍及び十二指腸潰瘍</t>
  </si>
  <si>
    <t>糸球体疾患及び腎尿細管間質性疾患</t>
  </si>
  <si>
    <t>先天奇形、変形及び染色体異常</t>
  </si>
  <si>
    <t>血管性及び詳細不明の痴呆</t>
  </si>
  <si>
    <t>結核</t>
  </si>
  <si>
    <t>パーキンソン病</t>
  </si>
  <si>
    <t>貧血</t>
  </si>
  <si>
    <t>脊髄性筋萎縮症及び関連症候群</t>
  </si>
  <si>
    <t>腸管感染症</t>
  </si>
  <si>
    <t>アルツハイマー病</t>
  </si>
  <si>
    <t>インフルエンザ</t>
  </si>
  <si>
    <t>周産期に発生した病態</t>
  </si>
  <si>
    <t>皮膚及び皮下組織の疾患</t>
  </si>
  <si>
    <t>急性気管支炎</t>
  </si>
  <si>
    <t>髄膜炎</t>
  </si>
  <si>
    <t>乳幼児突然死症候群</t>
  </si>
  <si>
    <t>乳幼児突然死症候群</t>
  </si>
  <si>
    <t>他殺</t>
  </si>
  <si>
    <t>耳及び乳様突起の疾患</t>
  </si>
  <si>
    <t>耳及び乳様突起の疾患</t>
  </si>
  <si>
    <t>ヒト免疫不全ウイルス[ＨＩＶ]病</t>
  </si>
  <si>
    <t>眼及び附属期の疾患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</si>
  <si>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</si>
  <si>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</si>
  <si>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</si>
  <si>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</si>
  <si>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</si>
  <si>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資料　石川県健康推進課「衛生統計年報（人口動態統計編）」</t>
  </si>
  <si>
    <t>240 衛生及び環境</t>
  </si>
  <si>
    <t>衛生及び環境 241</t>
  </si>
  <si>
    <t>１５２　　結  核  予  防  法  に  基  づ  く  検  診  成  績</t>
  </si>
  <si>
    <t>(単位：人)</t>
  </si>
  <si>
    <t>年　　次　　及　　び　　　　　　　　保　　健　　所　　別</t>
  </si>
  <si>
    <t>総　数</t>
  </si>
  <si>
    <t>医　師</t>
  </si>
  <si>
    <t>薬剤師</t>
  </si>
  <si>
    <t>獣医師</t>
  </si>
  <si>
    <t>臨　床　　　　検　査　　　　技　師</t>
  </si>
  <si>
    <t>衛　生　　　検　査　　　　技　師</t>
  </si>
  <si>
    <t>管　理　　　　　栄養士</t>
  </si>
  <si>
    <t>保健師</t>
  </si>
  <si>
    <t>看護師</t>
  </si>
  <si>
    <t>化学職</t>
  </si>
  <si>
    <t>歯　科　　　　衛生士</t>
  </si>
  <si>
    <t>作　業　　　　療法士</t>
  </si>
  <si>
    <t>その他</t>
  </si>
  <si>
    <t>年度及び保健所別</t>
  </si>
  <si>
    <t>Ｂ　　Ｃ　　Ｇ　　　　　　　　　　　　接 種 者 数</t>
  </si>
  <si>
    <t>発見結核 患 者 数</t>
  </si>
  <si>
    <t>被判定者数</t>
  </si>
  <si>
    <t>陽  性  者</t>
  </si>
  <si>
    <t>石川県南加賀保健所</t>
  </si>
  <si>
    <t>資料　石川県厚生政策課、金沢市保健所</t>
  </si>
  <si>
    <t>１４９　　環　境　衛　生　関　係　施　設　数</t>
  </si>
  <si>
    <t>年　度</t>
  </si>
  <si>
    <t>墓　地</t>
  </si>
  <si>
    <t>火葬場</t>
  </si>
  <si>
    <t>納骨堂</t>
  </si>
  <si>
    <t>埋　葬  　年間　　　　件数</t>
  </si>
  <si>
    <t>常設の　　興業場</t>
  </si>
  <si>
    <t>ホテル</t>
  </si>
  <si>
    <t>旅　館</t>
  </si>
  <si>
    <t>簡　易　　宿　所</t>
  </si>
  <si>
    <t>下　宿</t>
  </si>
  <si>
    <t>公　衆　　浴　場</t>
  </si>
  <si>
    <t>理容所</t>
  </si>
  <si>
    <t>美容所</t>
  </si>
  <si>
    <t>クリー　　ニング　　所</t>
  </si>
  <si>
    <t>１５３　　児　童　生　徒　年　齢　別　平  均  体  位</t>
  </si>
  <si>
    <t>男</t>
  </si>
  <si>
    <t>女</t>
  </si>
  <si>
    <t>資料　石川県健康推進課「衛生行政業務報告」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</si>
  <si>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</si>
  <si>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</si>
  <si>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</si>
  <si>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</si>
  <si>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</si>
  <si>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</si>
  <si>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</si>
  <si>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</si>
  <si>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</si>
  <si>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</si>
  <si>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乳さく   　取　業</t>
  </si>
  <si>
    <t>そう菜　  販売業</t>
  </si>
  <si>
    <t>菓  子　販売業</t>
  </si>
  <si>
    <t>その他</t>
  </si>
  <si>
    <t>座高</t>
  </si>
  <si>
    <t>資料　石川県健康推進課「衛生行政業務報告」</t>
  </si>
  <si>
    <t>１５１　　感　染　症　及　び　食　中　毒　患　者　数</t>
  </si>
  <si>
    <t>感　　　　　　　　染　　　　　　　　症</t>
  </si>
  <si>
    <t>食中毒</t>
  </si>
  <si>
    <t>総    数</t>
  </si>
  <si>
    <t>二　　　　類</t>
  </si>
  <si>
    <t>三　類</t>
  </si>
  <si>
    <t>四　　　　　類</t>
  </si>
  <si>
    <t>コレラ</t>
  </si>
  <si>
    <t>細菌性　　赤  痢</t>
  </si>
  <si>
    <t>腸　管　出血性　大腸菌　感染症</t>
  </si>
  <si>
    <t>急性ウ　　イルス　　性肝炎</t>
  </si>
  <si>
    <t>クロイツ　　　フェルト･　　ヤコブ病</t>
  </si>
  <si>
    <t>後天性　　免　疫　　不　全　　症候群</t>
  </si>
  <si>
    <t>ツツガ　　ムシ病</t>
  </si>
  <si>
    <t>日　本　　脳　炎</t>
  </si>
  <si>
    <t>梅　毒</t>
  </si>
  <si>
    <t>破傷風</t>
  </si>
  <si>
    <t>レジオ　　ネラ症</t>
  </si>
  <si>
    <t>資料　石川県健康推進課、薬事衛生課</t>
  </si>
  <si>
    <t>242 衛生及び環境　　</t>
  </si>
  <si>
    <t>衛生及び環境 243</t>
  </si>
  <si>
    <t>１５４　　　ご　　　み　　　及　　　び　　　し　　　尿　　　処　　　理　　　状　　　況　</t>
  </si>
  <si>
    <t>ご　　　　　　　　　　　　　　　　　　　　　　　み</t>
  </si>
  <si>
    <t>し　　　　　　　　　　　　　　　　　　　　　　　尿</t>
  </si>
  <si>
    <t>ごみ処理計画                  収 集 人 口</t>
  </si>
  <si>
    <t>総    計</t>
  </si>
  <si>
    <t>資源化量</t>
  </si>
  <si>
    <t>集　団　　　回収量</t>
  </si>
  <si>
    <t>リサイ　　クル率</t>
  </si>
  <si>
    <t>し尿処理計画　　　　　　　　　区域内人口　　　　　　　</t>
  </si>
  <si>
    <t>水洗化人口</t>
  </si>
  <si>
    <t>水洗化率</t>
  </si>
  <si>
    <t>ご　み　処　理　量（ｔ）</t>
  </si>
  <si>
    <t>自　家　　　　処理量　</t>
  </si>
  <si>
    <t>計</t>
  </si>
  <si>
    <t>直接焼却</t>
  </si>
  <si>
    <t>直接埋立</t>
  </si>
  <si>
    <t>資源化施設等</t>
  </si>
  <si>
    <t>総    量</t>
  </si>
  <si>
    <t>し尿処理施設</t>
  </si>
  <si>
    <t>その他</t>
  </si>
  <si>
    <t>（人）</t>
  </si>
  <si>
    <t>（t）</t>
  </si>
  <si>
    <t>（ｔ）</t>
  </si>
  <si>
    <t>（％）</t>
  </si>
  <si>
    <t>（人）</t>
  </si>
  <si>
    <t>―</t>
  </si>
  <si>
    <t>小          計</t>
  </si>
  <si>
    <t>小松加賀環境衛生事務組合</t>
  </si>
  <si>
    <t>手取川流域環境衛生事業組合</t>
  </si>
  <si>
    <t>能美郡広域事務組合</t>
  </si>
  <si>
    <t>松任石川広域事務組合</t>
  </si>
  <si>
    <t>松任石川中央医療施設組合</t>
  </si>
  <si>
    <t>河北郡広域事務組合</t>
  </si>
  <si>
    <t>羽咋郡市広域圏事務組合</t>
  </si>
  <si>
    <t>七尾鹿島広域圏事務組合</t>
  </si>
  <si>
    <t>穴水町門前町環境衛生施設組合</t>
  </si>
  <si>
    <t>能都三郷生活環境振興組合</t>
  </si>
  <si>
    <t>珠洲市内浦町環境衛生組合</t>
  </si>
  <si>
    <t>注　　水洗化人口については、金沢市、輪島市、山中町以外の市町村はそれぞれの地域の組合にも含まれている。</t>
  </si>
  <si>
    <t>１５５　　大　　気　　汚　　染　　物　　質　　測　　定　　年　　平　　均　　値　</t>
  </si>
  <si>
    <t>１５６　　大 気 汚 染、水 質 汚 濁、騒 音 な ど 公 害 苦 情 受 理 件 数</t>
  </si>
  <si>
    <t>（構成比：％）</t>
  </si>
  <si>
    <t>二　　酸　　化　　硫　　黄　（ppm）</t>
  </si>
  <si>
    <t>二　　酸　　化　　窒　　素（ppm）</t>
  </si>
  <si>
    <t>年　　　次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</si>
  <si>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</si>
  <si>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</si>
  <si>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</si>
  <si>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</si>
  <si>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</si>
  <si>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</si>
  <si>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件　数</t>
  </si>
  <si>
    <t>構成比</t>
  </si>
  <si>
    <t>光　化　学　オ　キ　シ　ダ　ン　ト（ppm）</t>
  </si>
  <si>
    <t>資料　石川県環境政策課「環境大気調査報告書」</t>
  </si>
  <si>
    <t>資料　石川県環境政策課「公害苦情件数調査結果」</t>
  </si>
  <si>
    <t>244 衛生及び環境</t>
  </si>
  <si>
    <t>衛生及び環境 245</t>
  </si>
  <si>
    <t>１５７　　　　汚　　水　　処　　理　　施　　設　　整　　備　　状　　況</t>
  </si>
  <si>
    <t>（単位：人、％）</t>
  </si>
  <si>
    <t>住民基本台帳人口</t>
  </si>
  <si>
    <t>公　　共　　下　　水　　道</t>
  </si>
  <si>
    <t>農業、漁業、林業集落排水処理施設</t>
  </si>
  <si>
    <t>合併処理浄化槽</t>
  </si>
  <si>
    <t>コミュニティ排水処理施設</t>
  </si>
  <si>
    <t>合　　　　　　　計</t>
  </si>
  <si>
    <t>整　備　人　口</t>
  </si>
  <si>
    <t>整　備　率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</si>
  <si>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</si>
  <si>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</si>
  <si>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</si>
  <si>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</si>
  <si>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</si>
  <si>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</si>
  <si>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</si>
  <si>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</si>
  <si>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　２　合併処理浄化槽は、下水道処理開始公示済区域外の合併処理浄化槽である。</t>
  </si>
  <si>
    <t>246 衛生及び環境</t>
  </si>
  <si>
    <t>衛生及び環境 247</t>
  </si>
  <si>
    <t>水  　域　  名</t>
  </si>
  <si>
    <t>類 型</t>
  </si>
  <si>
    <t>地点数</t>
  </si>
  <si>
    <t>生物化学的酸素要求量　ＢＯＤ　　　　（化学的酸素要求量ＣＯＤ）</t>
  </si>
  <si>
    <t>浮 遊 物 質 量ＳＳ　　　　　　　　　　（ｎ―ヘキサン抽出物質（油分））</t>
  </si>
  <si>
    <t>最低値～最高値</t>
  </si>
  <si>
    <t>河　　　　　　　　　　川</t>
  </si>
  <si>
    <t>ＡＡ</t>
  </si>
  <si>
    <t>／</t>
  </si>
  <si>
    <t>～</t>
  </si>
  <si>
    <t>×</t>
  </si>
  <si>
    <t>Ａ</t>
  </si>
  <si>
    <t>河　川　総　括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</si>
  <si>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</si>
  <si>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</si>
  <si>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</si>
  <si>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</si>
  <si>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</si>
  <si>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</si>
  <si>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</si>
  <si>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</si>
  <si>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尾　　添　　川</t>
  </si>
  <si>
    <t>大　　日　　川</t>
  </si>
  <si>
    <t>伏　　見　　川</t>
  </si>
  <si>
    <t>浅　　野　　川</t>
  </si>
  <si>
    <t>河北潟・大野川</t>
  </si>
  <si>
    <t>宇　ノ　気　川</t>
  </si>
  <si>
    <t>能　　瀬　　川</t>
  </si>
  <si>
    <t>津　　幡　　川</t>
  </si>
  <si>
    <t>森　　下　　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</si>
  <si>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</si>
  <si>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</si>
  <si>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</si>
  <si>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</si>
  <si>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</si>
  <si>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</si>
  <si>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</si>
  <si>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</si>
  <si>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</si>
  <si>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</si>
  <si>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湖沼</t>
  </si>
  <si>
    <t>柴　　山　　潟</t>
  </si>
  <si>
    <t>木　　場　　潟</t>
  </si>
  <si>
    <t>河　　北　　潟</t>
  </si>
  <si>
    <t>海域</t>
  </si>
  <si>
    <t>金　　沢　　港</t>
  </si>
  <si>
    <t>&lt;0.5</t>
  </si>
  <si>
    <t>&lt;1</t>
  </si>
  <si>
    <t>－</t>
  </si>
  <si>
    <t>一般・療養</t>
  </si>
  <si>
    <t>資料　石川県統計情報室「石川県学校保健統計調査」</t>
  </si>
  <si>
    <t>資料　石川県廃棄物対策課「一般廃棄物処理事業実態調査」</t>
  </si>
  <si>
    <t>資料　石川県下水道課、農業基盤整備課、水環境創造室</t>
  </si>
  <si>
    <r>
      <t>薬 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</si>
  <si>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薬 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</si>
  <si>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r>
      <t>病 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</si>
  <si>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－</t>
  </si>
  <si>
    <r>
      <t>注１　医療施設数については、</t>
    </r>
    <r>
      <rPr>
        <sz val="12"/>
        <rFont val="ＭＳ 明朝"/>
        <family val="1"/>
      </rPr>
      <t>10月１日現在である。ただし、</t>
    </r>
    <r>
      <rPr>
        <sz val="12"/>
        <rFont val="ＭＳ 明朝"/>
        <family val="1"/>
      </rPr>
      <t>薬局数については、翌年３月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日現在である。</t>
    </r>
  </si>
  <si>
    <r>
      <t>　２　医療関係者数については、1</t>
    </r>
    <r>
      <rPr>
        <sz val="12"/>
        <rFont val="ＭＳ 明朝"/>
        <family val="1"/>
      </rPr>
      <t>2月31日現在であり、</t>
    </r>
    <r>
      <rPr>
        <sz val="12"/>
        <rFont val="ＭＳ 明朝"/>
        <family val="1"/>
      </rPr>
      <t>隔年調査である。</t>
    </r>
  </si>
  <si>
    <t>（再　　　　　　掲）</t>
  </si>
  <si>
    <t>注　　死因分類については平成７年から国際疾病分類の第10回修正（ICD－10）を使用した。</t>
  </si>
  <si>
    <r>
      <t xml:space="preserve">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療　　　　放射線　　　　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</si>
  <si>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t>ツ  ベ  ル  ク  リ  ン  反  応</t>
  </si>
  <si>
    <r>
      <t>間 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影                         人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数</t>
    </r>
  </si>
  <si>
    <r>
      <t>直 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影                          人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数</t>
    </r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</si>
  <si>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</si>
  <si>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</si>
  <si>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能登中部保健所</t>
  </si>
  <si>
    <t>　〃　能登北部保健所</t>
  </si>
  <si>
    <t>金沢市保健所</t>
  </si>
  <si>
    <r>
      <t xml:space="preserve">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事務職員、技能労務職員を除き、センター職員を加えた人数である。</t>
    </r>
  </si>
  <si>
    <t>区　      　　分</t>
  </si>
  <si>
    <t>小　　　　　　　　　　　　　　　　学　　　　　　　　　　　　　　　　校</t>
  </si>
  <si>
    <t>１１　　歳</t>
  </si>
  <si>
    <r>
      <t xml:space="preserve">飲食店　営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</si>
  <si>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 xml:space="preserve">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肉　販売業</t>
    </r>
  </si>
  <si>
    <r>
      <t xml:space="preserve">野  菜　果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　販売業</t>
    </r>
  </si>
  <si>
    <t>ジフテ    リ  ア</t>
  </si>
  <si>
    <t>腸  チ    フ  ス</t>
  </si>
  <si>
    <t>パラチ    フ  ス</t>
  </si>
  <si>
    <t>区　      　　分</t>
  </si>
  <si>
    <t>１５０　　食　品　衛　生　監　視　対　象　施　設　数</t>
  </si>
  <si>
    <r>
      <t>年度並びに市町村及び　　　　　　一 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</si>
  <si>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r>
      <t>自 家　　　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理　　　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口</t>
    </r>
  </si>
  <si>
    <t>年　　　　次</t>
  </si>
  <si>
    <t>総　　  　数</t>
  </si>
  <si>
    <t>大 気 汚 染</t>
  </si>
  <si>
    <t>水 質 汚 濁</t>
  </si>
  <si>
    <t>土 壌 汚 染</t>
  </si>
  <si>
    <t>年　　　　次</t>
  </si>
  <si>
    <t>炭化水素</t>
  </si>
  <si>
    <t>騒　　  音</t>
  </si>
  <si>
    <t>振　　  動</t>
  </si>
  <si>
    <t>地 盤 沈 下</t>
  </si>
  <si>
    <t>悪　  　臭</t>
  </si>
  <si>
    <t>そ の 他</t>
  </si>
  <si>
    <t>（ppmＣ）</t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</si>
  <si>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</si>
  <si>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溶 存 酸 素 量ＤＯ</t>
  </si>
  <si>
    <t>ｍ／ｎ</t>
  </si>
  <si>
    <t>梯川</t>
  </si>
  <si>
    <t>犀川</t>
  </si>
  <si>
    <t>湖沼Ａ</t>
  </si>
  <si>
    <t>湖沼Ｂ</t>
  </si>
  <si>
    <t>海域Ｂ</t>
  </si>
  <si>
    <t>海域Ｃ</t>
  </si>
  <si>
    <r>
      <t>注１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ｍ/ｎとは「水質環境基準に適合しない検体数/調査実施検体数」である。</t>
    </r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</si>
  <si>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</si>
  <si>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</si>
  <si>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　４　河川の環境基準類型Ｃ，Ｄ，Ｅ及び湖沼・海域の環境基準類型Ｂ，Ｃにおいては大腸菌群数の基準は無い。</t>
  </si>
  <si>
    <t>資料　石川県環境政策課</t>
  </si>
  <si>
    <t>（単位：mg／ℓ)</t>
  </si>
  <si>
    <t>大 腸 菌 群 数（ＭＮＰ／100mℓ）</t>
  </si>
  <si>
    <t>平成9年</t>
  </si>
  <si>
    <t>平成9年度</t>
  </si>
  <si>
    <t>１４８　　保　健　所　職　員　現　員　数（各年4月1日現在）</t>
  </si>
  <si>
    <t>（単位：cm、kg）</t>
  </si>
  <si>
    <t>平成9年度</t>
  </si>
  <si>
    <t>平成4</t>
  </si>
  <si>
    <t>9</t>
  </si>
  <si>
    <t>14</t>
  </si>
  <si>
    <t>6　　　歳</t>
  </si>
  <si>
    <t>7　　　歳</t>
  </si>
  <si>
    <t>8　　　歳</t>
  </si>
  <si>
    <t>9　　　歳</t>
  </si>
  <si>
    <t>10　　歳</t>
  </si>
  <si>
    <t>17　　歳</t>
  </si>
  <si>
    <t>16　　歳</t>
  </si>
  <si>
    <t>15　　歳</t>
  </si>
  <si>
    <t>14　　歳</t>
  </si>
  <si>
    <t>13　　歳</t>
  </si>
  <si>
    <t>12　　歳</t>
  </si>
  <si>
    <t>9</t>
  </si>
  <si>
    <t>14</t>
  </si>
  <si>
    <t>平    成     9    年     度</t>
  </si>
  <si>
    <t>注１　住民基本台帳人口及び整備人口は各翌年3月31日現在である。</t>
  </si>
  <si>
    <t>１５８　　主　　要　　河　　川　　水　　質　　状　　況（平成14年度）</t>
  </si>
  <si>
    <t>平成９年</t>
  </si>
  <si>
    <t>10　年</t>
  </si>
  <si>
    <t>11　年</t>
  </si>
  <si>
    <t>12　年</t>
  </si>
  <si>
    <t>13　年</t>
  </si>
  <si>
    <t>10　年</t>
  </si>
  <si>
    <t>死　　　　亡　　　　数　　（人）</t>
  </si>
  <si>
    <t>死 　　　亡 　　　率 （人口10万対）</t>
  </si>
  <si>
    <t>結核発病のおそれのある者</t>
  </si>
  <si>
    <t>平成10年度</t>
  </si>
  <si>
    <t>水素イオン濃度（ｐH）</t>
  </si>
  <si>
    <t>平成10年度</t>
  </si>
  <si>
    <r>
      <t>し　尿　処　理　量（k</t>
    </r>
    <r>
      <rPr>
        <sz val="12"/>
        <rFont val="ＭＳ Ｐゴシック"/>
        <family val="3"/>
      </rPr>
      <t>ℓ</t>
    </r>
    <r>
      <rPr>
        <sz val="12"/>
        <rFont val="ＭＳ 明朝"/>
        <family val="1"/>
      </rPr>
      <t>）</t>
    </r>
  </si>
  <si>
    <t>一酸化炭素　　　　（ppm）</t>
  </si>
  <si>
    <r>
      <t>浮　遊　粒　子　状　物　質（mg/</t>
    </r>
    <r>
      <rPr>
        <sz val="12"/>
        <rFont val="ＭＳ 明朝"/>
        <family val="1"/>
      </rPr>
      <t>㎥</t>
    </r>
    <r>
      <rPr>
        <sz val="12"/>
        <rFont val="ＭＳ 明朝"/>
        <family val="1"/>
      </rPr>
      <t>）</t>
    </r>
  </si>
  <si>
    <t>注1 　平成11年4月から法律改正により「法定伝染病」という区分がなくなった。</t>
  </si>
  <si>
    <t>　3  「食中毒」は年報である。</t>
  </si>
  <si>
    <r>
      <t>　2  「法定伝染病」は平成10</t>
    </r>
    <r>
      <rPr>
        <sz val="12"/>
        <rFont val="ＭＳ 明朝"/>
        <family val="1"/>
      </rPr>
      <t>年までで年報、平成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年からは「感染症患者数」で年度報(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日～翌年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日）である。</t>
    </r>
  </si>
  <si>
    <t xml:space="preserve">   平 成 10年 </t>
  </si>
  <si>
    <t xml:space="preserve">  平成10年 </t>
  </si>
  <si>
    <t>火　葬　 　年間　　　　　件数</t>
  </si>
  <si>
    <t>中　　　　　  学　　　　　  校</t>
  </si>
  <si>
    <t>高　　　　等　　　　学　　　　校</t>
  </si>
  <si>
    <t xml:space="preserve">  資料  石川県健康推進課「保健所運営報告」「地域保健事業報告」</t>
  </si>
  <si>
    <t>―</t>
  </si>
  <si>
    <t>&lt;0.5</t>
  </si>
  <si>
    <t>&lt;1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</si>
</sst>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#,##0.0_ "/>
    <numFmt numFmtId="195" formatCode="#,##0.00_ "/>
    <numFmt numFmtId="196" formatCode="#,##0_ "/>
    <numFmt numFmtId="197" formatCode="yyyy&quot;年&quot;m&quot;月&quot;;@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13" fillId="0" borderId="0" xfId="0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39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38" fontId="16" fillId="0" borderId="11" xfId="49" applyFont="1" applyFill="1" applyBorder="1" applyAlignment="1" applyProtection="1">
      <alignment vertical="center"/>
      <protection/>
    </xf>
    <xf numFmtId="38" fontId="16" fillId="0" borderId="0" xfId="49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38" fontId="16" fillId="0" borderId="0" xfId="49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distributed" vertical="center"/>
      <protection/>
    </xf>
    <xf numFmtId="0" fontId="16" fillId="0" borderId="13" xfId="0" applyFont="1" applyFill="1" applyBorder="1" applyAlignment="1" applyProtection="1" quotePrefix="1">
      <alignment horizontal="center" vertical="center"/>
      <protection/>
    </xf>
    <xf numFmtId="0" fontId="16" fillId="0" borderId="11" xfId="0" applyFont="1" applyFill="1" applyBorder="1" applyAlignment="1">
      <alignment vertical="center"/>
    </xf>
    <xf numFmtId="38" fontId="16" fillId="0" borderId="0" xfId="49" applyFont="1" applyFill="1" applyBorder="1" applyAlignment="1">
      <alignment vertical="center"/>
    </xf>
    <xf numFmtId="0" fontId="16" fillId="0" borderId="14" xfId="0" applyFont="1" applyFill="1" applyBorder="1" applyAlignment="1" applyProtection="1" quotePrefix="1">
      <alignment horizontal="center" vertical="center"/>
      <protection/>
    </xf>
    <xf numFmtId="0" fontId="16" fillId="0" borderId="11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8" fillId="0" borderId="16" xfId="0" applyFont="1" applyBorder="1" applyAlignment="1" applyProtection="1" quotePrefix="1">
      <alignment vertical="center"/>
      <protection/>
    </xf>
    <xf numFmtId="38" fontId="16" fillId="0" borderId="0" xfId="49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 quotePrefix="1">
      <alignment horizontal="center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right" vertical="center"/>
    </xf>
    <xf numFmtId="188" fontId="0" fillId="0" borderId="17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188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38" fontId="16" fillId="0" borderId="20" xfId="0" applyNumberFormat="1" applyFont="1" applyFill="1" applyBorder="1" applyAlignment="1" applyProtection="1">
      <alignment horizontal="right" vertical="center"/>
      <protection/>
    </xf>
    <xf numFmtId="38" fontId="16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vertical="center"/>
    </xf>
    <xf numFmtId="38" fontId="0" fillId="0" borderId="11" xfId="0" applyNumberFormat="1" applyFont="1" applyFill="1" applyBorder="1" applyAlignment="1" applyProtection="1" quotePrefix="1">
      <alignment horizontal="right" vertical="center"/>
      <protection/>
    </xf>
    <xf numFmtId="38" fontId="0" fillId="0" borderId="0" xfId="0" applyNumberFormat="1" applyFont="1" applyFill="1" applyBorder="1" applyAlignment="1" applyProtection="1" quotePrefix="1">
      <alignment horizontal="right" vertical="center"/>
      <protection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20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horizontal="center" vertical="center"/>
    </xf>
    <xf numFmtId="188" fontId="0" fillId="0" borderId="17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79" fontId="16" fillId="0" borderId="22" xfId="0" applyNumberFormat="1" applyFont="1" applyFill="1" applyBorder="1" applyAlignment="1" applyProtection="1">
      <alignment horizontal="right" vertical="center"/>
      <protection/>
    </xf>
    <xf numFmtId="188" fontId="16" fillId="0" borderId="22" xfId="0" applyNumberFormat="1" applyFont="1" applyFill="1" applyBorder="1" applyAlignment="1" applyProtection="1">
      <alignment horizontal="right" vertical="center"/>
      <protection/>
    </xf>
    <xf numFmtId="0" fontId="16" fillId="0" borderId="23" xfId="0" applyFont="1" applyFill="1" applyBorder="1" applyAlignment="1" applyProtection="1">
      <alignment horizontal="center" vertical="center"/>
      <protection/>
    </xf>
    <xf numFmtId="177" fontId="16" fillId="0" borderId="19" xfId="0" applyNumberFormat="1" applyFont="1" applyFill="1" applyBorder="1" applyAlignment="1" applyProtection="1">
      <alignment vertical="center"/>
      <protection/>
    </xf>
    <xf numFmtId="177" fontId="1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180" fontId="0" fillId="0" borderId="20" xfId="0" applyNumberFormat="1" applyFont="1" applyBorder="1" applyAlignment="1" applyProtection="1">
      <alignment vertical="center"/>
      <protection/>
    </xf>
    <xf numFmtId="180" fontId="0" fillId="0" borderId="17" xfId="0" applyNumberFormat="1" applyFont="1" applyBorder="1" applyAlignment="1" applyProtection="1">
      <alignment vertical="center"/>
      <protection/>
    </xf>
    <xf numFmtId="180" fontId="0" fillId="0" borderId="0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180" fontId="0" fillId="0" borderId="11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6" fontId="0" fillId="0" borderId="17" xfId="0" applyNumberFormat="1" applyFont="1" applyBorder="1" applyAlignment="1" applyProtection="1">
      <alignment vertical="center"/>
      <protection/>
    </xf>
    <xf numFmtId="187" fontId="0" fillId="0" borderId="17" xfId="0" applyNumberFormat="1" applyFont="1" applyBorder="1" applyAlignment="1" applyProtection="1">
      <alignment vertical="center"/>
      <protection/>
    </xf>
    <xf numFmtId="40" fontId="0" fillId="0" borderId="0" xfId="0" applyNumberFormat="1" applyFont="1" applyBorder="1" applyAlignment="1" applyProtection="1">
      <alignment vertical="center"/>
      <protection/>
    </xf>
    <xf numFmtId="186" fontId="0" fillId="0" borderId="0" xfId="0" applyNumberFormat="1" applyFont="1" applyBorder="1" applyAlignment="1" applyProtection="1">
      <alignment vertical="center"/>
      <protection/>
    </xf>
    <xf numFmtId="187" fontId="0" fillId="0" borderId="0" xfId="0" applyNumberFormat="1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vertical="center"/>
      <protection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2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center"/>
    </xf>
    <xf numFmtId="182" fontId="16" fillId="0" borderId="0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>
      <alignment vertical="center"/>
    </xf>
    <xf numFmtId="178" fontId="16" fillId="0" borderId="22" xfId="0" applyNumberFormat="1" applyFont="1" applyFill="1" applyBorder="1" applyAlignment="1">
      <alignment vertical="center"/>
    </xf>
    <xf numFmtId="180" fontId="16" fillId="0" borderId="19" xfId="0" applyNumberFormat="1" applyFont="1" applyBorder="1" applyAlignment="1" applyProtection="1">
      <alignment vertical="center"/>
      <protection/>
    </xf>
    <xf numFmtId="180" fontId="16" fillId="0" borderId="10" xfId="0" applyNumberFormat="1" applyFont="1" applyBorder="1" applyAlignment="1" applyProtection="1">
      <alignment vertical="center"/>
      <protection/>
    </xf>
    <xf numFmtId="186" fontId="16" fillId="0" borderId="10" xfId="0" applyNumberFormat="1" applyFont="1" applyBorder="1" applyAlignment="1" applyProtection="1">
      <alignment vertical="center"/>
      <protection/>
    </xf>
    <xf numFmtId="187" fontId="16" fillId="0" borderId="1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76" fontId="16" fillId="0" borderId="0" xfId="49" applyNumberFormat="1" applyFont="1" applyFill="1" applyBorder="1" applyAlignment="1" applyProtection="1">
      <alignment vertical="center"/>
      <protection/>
    </xf>
    <xf numFmtId="176" fontId="16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21" xfId="0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vertical="center"/>
      <protection/>
    </xf>
    <xf numFmtId="0" fontId="0" fillId="0" borderId="17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3" xfId="0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distributed"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22" xfId="0" applyNumberFormat="1" applyFont="1" applyFill="1" applyBorder="1" applyAlignment="1" applyProtection="1">
      <alignment horizontal="right" vertical="center"/>
      <protection/>
    </xf>
    <xf numFmtId="177" fontId="16" fillId="0" borderId="17" xfId="0" applyNumberFormat="1" applyFont="1" applyFill="1" applyBorder="1" applyAlignment="1" applyProtection="1">
      <alignment vertical="center"/>
      <protection/>
    </xf>
    <xf numFmtId="177" fontId="0" fillId="0" borderId="29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 applyProtection="1">
      <alignment vertical="center"/>
      <protection/>
    </xf>
    <xf numFmtId="177" fontId="0" fillId="0" borderId="11" xfId="49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16" fillId="0" borderId="15" xfId="0" applyNumberFormat="1" applyFont="1" applyFill="1" applyBorder="1" applyAlignment="1" applyProtection="1">
      <alignment vertical="center"/>
      <protection/>
    </xf>
    <xf numFmtId="3" fontId="16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vertical="center"/>
      <protection/>
    </xf>
    <xf numFmtId="0" fontId="0" fillId="0" borderId="13" xfId="0" applyBorder="1" applyAlignment="1">
      <alignment horizontal="left"/>
    </xf>
    <xf numFmtId="0" fontId="16" fillId="0" borderId="22" xfId="0" applyFont="1" applyFill="1" applyBorder="1" applyAlignment="1" applyProtection="1">
      <alignment horizontal="left" vertical="center"/>
      <protection/>
    </xf>
    <xf numFmtId="0" fontId="16" fillId="0" borderId="31" xfId="0" applyFont="1" applyBorder="1" applyAlignment="1" applyProtection="1">
      <alignment horizontal="right" vertical="center"/>
      <protection/>
    </xf>
    <xf numFmtId="38" fontId="0" fillId="0" borderId="17" xfId="49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16" fillId="0" borderId="11" xfId="0" applyNumberFormat="1" applyFont="1" applyFill="1" applyBorder="1" applyAlignment="1">
      <alignment vertical="center"/>
    </xf>
    <xf numFmtId="38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1" xfId="0" applyFont="1" applyFill="1" applyBorder="1" applyAlignment="1" applyProtection="1">
      <alignment vertical="center"/>
      <protection/>
    </xf>
    <xf numFmtId="188" fontId="0" fillId="0" borderId="20" xfId="0" applyNumberFormat="1" applyFont="1" applyFill="1" applyBorder="1" applyAlignment="1" applyProtection="1">
      <alignment vertical="center"/>
      <protection/>
    </xf>
    <xf numFmtId="188" fontId="0" fillId="0" borderId="11" xfId="0" applyNumberFormat="1" applyFont="1" applyFill="1" applyBorder="1" applyAlignment="1" applyProtection="1">
      <alignment vertical="center"/>
      <protection/>
    </xf>
    <xf numFmtId="188" fontId="16" fillId="0" borderId="15" xfId="0" applyNumberFormat="1" applyFont="1" applyFill="1" applyBorder="1" applyAlignment="1" applyProtection="1">
      <alignment vertical="center"/>
      <protection/>
    </xf>
    <xf numFmtId="188" fontId="0" fillId="0" borderId="20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88" fontId="16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37" fontId="16" fillId="0" borderId="22" xfId="0" applyNumberFormat="1" applyFont="1" applyFill="1" applyBorder="1" applyAlignment="1" applyProtection="1">
      <alignment horizontal="right" vertical="center"/>
      <protection/>
    </xf>
    <xf numFmtId="0" fontId="16" fillId="0" borderId="22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vertical="center"/>
    </xf>
    <xf numFmtId="38" fontId="0" fillId="0" borderId="20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vertical="center"/>
      <protection/>
    </xf>
    <xf numFmtId="38" fontId="16" fillId="0" borderId="19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right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20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176" fontId="0" fillId="0" borderId="17" xfId="49" applyNumberFormat="1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horizontal="right" vertical="center"/>
      <protection/>
    </xf>
    <xf numFmtId="176" fontId="0" fillId="0" borderId="10" xfId="49" applyNumberFormat="1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176" fontId="0" fillId="0" borderId="22" xfId="49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16" fillId="0" borderId="11" xfId="49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3" xfId="0" applyFont="1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distributed"/>
      <protection/>
    </xf>
    <xf numFmtId="0" fontId="0" fillId="0" borderId="12" xfId="0" applyFont="1" applyFill="1" applyBorder="1" applyAlignment="1" applyProtection="1">
      <alignment horizontal="distributed" vertical="distributed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28" xfId="0" applyNumberFormat="1" applyFill="1" applyBorder="1" applyAlignment="1" applyProtection="1">
      <alignment horizontal="center" vertical="center"/>
      <protection/>
    </xf>
    <xf numFmtId="177" fontId="0" fillId="0" borderId="37" xfId="0" applyNumberFormat="1" applyFill="1" applyBorder="1" applyAlignment="1" applyProtection="1">
      <alignment horizontal="center" vertical="center"/>
      <protection/>
    </xf>
    <xf numFmtId="177" fontId="0" fillId="0" borderId="34" xfId="0" applyNumberFormat="1" applyFill="1" applyBorder="1" applyAlignment="1" applyProtection="1">
      <alignment horizontal="center" vertical="center"/>
      <protection/>
    </xf>
    <xf numFmtId="177" fontId="0" fillId="0" borderId="35" xfId="0" applyNumberFormat="1" applyFill="1" applyBorder="1" applyAlignment="1" applyProtection="1">
      <alignment horizontal="center" vertical="center"/>
      <protection/>
    </xf>
    <xf numFmtId="177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distributed"/>
      <protection/>
    </xf>
    <xf numFmtId="0" fontId="0" fillId="0" borderId="13" xfId="0" applyFont="1" applyFill="1" applyBorder="1" applyAlignment="1" applyProtection="1">
      <alignment horizontal="center" vertical="distributed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distributed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39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19" xfId="0" applyFont="1" applyFill="1" applyBorder="1" applyAlignment="1">
      <alignment horizontal="left" vertical="center" wrapText="1"/>
    </xf>
    <xf numFmtId="177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7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distributed"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37" fontId="16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 quotePrefix="1">
      <alignment horizontal="righ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distributed" vertical="center"/>
      <protection/>
    </xf>
    <xf numFmtId="0" fontId="16" fillId="0" borderId="13" xfId="0" applyFont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３６２４６Ｒ" xfId="61"/>
    <cellStyle name="Followed Hyperlink" xfId="62"/>
    <cellStyle name="未定義" xfId="63"/>
    <cellStyle name="良い" xfId="64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4335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609600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67225" y="5886450"/>
          <a:ext cx="8572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720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600075</xdr:colOff>
      <xdr:row>25</xdr:row>
      <xdr:rowOff>38100</xdr:rowOff>
    </xdr:from>
    <xdr:to>
      <xdr:col>5</xdr:col>
      <xdr:colOff>695325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768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0225" y="15335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85725</xdr:rowOff>
    </xdr:from>
    <xdr:to>
      <xdr:col>2</xdr:col>
      <xdr:colOff>190500</xdr:colOff>
      <xdr:row>23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876425" y="435292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24</xdr:row>
      <xdr:rowOff>123825</xdr:rowOff>
    </xdr:from>
    <xdr:to>
      <xdr:col>2</xdr:col>
      <xdr:colOff>180975</xdr:colOff>
      <xdr:row>25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49625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76200</xdr:rowOff>
    </xdr:from>
    <xdr:to>
      <xdr:col>2</xdr:col>
      <xdr:colOff>190500</xdr:colOff>
      <xdr:row>30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876425" y="567690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76200</xdr:rowOff>
    </xdr:from>
    <xdr:to>
      <xdr:col>3</xdr:col>
      <xdr:colOff>0</xdr:colOff>
      <xdr:row>33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438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85725</xdr:rowOff>
    </xdr:from>
    <xdr:to>
      <xdr:col>3</xdr:col>
      <xdr:colOff>0</xdr:colOff>
      <xdr:row>36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70199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38</xdr:row>
      <xdr:rowOff>104775</xdr:rowOff>
    </xdr:from>
    <xdr:to>
      <xdr:col>2</xdr:col>
      <xdr:colOff>180975</xdr:colOff>
      <xdr:row>39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6104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40</xdr:row>
      <xdr:rowOff>95250</xdr:rowOff>
    </xdr:from>
    <xdr:to>
      <xdr:col>3</xdr:col>
      <xdr:colOff>0</xdr:colOff>
      <xdr:row>41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98195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45</xdr:row>
      <xdr:rowOff>85725</xdr:rowOff>
    </xdr:from>
    <xdr:to>
      <xdr:col>2</xdr:col>
      <xdr:colOff>190500</xdr:colOff>
      <xdr:row>46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8924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47</xdr:row>
      <xdr:rowOff>95250</xdr:rowOff>
    </xdr:from>
    <xdr:to>
      <xdr:col>2</xdr:col>
      <xdr:colOff>190500</xdr:colOff>
      <xdr:row>48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3154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49</xdr:row>
      <xdr:rowOff>95250</xdr:rowOff>
    </xdr:from>
    <xdr:to>
      <xdr:col>3</xdr:col>
      <xdr:colOff>0</xdr:colOff>
      <xdr:row>50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96964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54</xdr:row>
      <xdr:rowOff>76200</xdr:rowOff>
    </xdr:from>
    <xdr:to>
      <xdr:col>2</xdr:col>
      <xdr:colOff>190500</xdr:colOff>
      <xdr:row>55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0629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59</xdr:row>
      <xdr:rowOff>95250</xdr:rowOff>
    </xdr:from>
    <xdr:to>
      <xdr:col>2</xdr:col>
      <xdr:colOff>190500</xdr:colOff>
      <xdr:row>60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160145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49" customWidth="1"/>
    <col min="2" max="2" width="12.5" style="49" customWidth="1"/>
    <col min="3" max="23" width="9.59765625" style="49" customWidth="1"/>
    <col min="24" max="16384" width="10.59765625" style="49" customWidth="1"/>
  </cols>
  <sheetData>
    <row r="1" spans="1:22" s="48" customFormat="1" ht="19.5" customHeight="1">
      <c r="A1" s="1" t="s">
        <v>65</v>
      </c>
      <c r="V1" s="2" t="s">
        <v>66</v>
      </c>
    </row>
    <row r="2" spans="1:23" ht="24.75" customHeight="1">
      <c r="A2" s="320" t="s">
        <v>63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7"/>
    </row>
    <row r="3" spans="1:23" ht="19.5" customHeight="1">
      <c r="A3" s="321" t="s">
        <v>74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8"/>
    </row>
    <row r="4" spans="2:22" ht="18" customHeight="1" thickBot="1">
      <c r="B4" s="50"/>
      <c r="C4" s="235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 t="s">
        <v>0</v>
      </c>
    </row>
    <row r="5" spans="1:22" ht="13.5" customHeight="1">
      <c r="A5" s="322" t="s">
        <v>61</v>
      </c>
      <c r="B5" s="323"/>
      <c r="C5" s="328" t="s">
        <v>1</v>
      </c>
      <c r="D5" s="329"/>
      <c r="E5" s="329"/>
      <c r="F5" s="329"/>
      <c r="G5" s="329"/>
      <c r="H5" s="329"/>
      <c r="I5" s="329"/>
      <c r="J5" s="329"/>
      <c r="K5" s="330"/>
      <c r="L5" s="328" t="s">
        <v>2</v>
      </c>
      <c r="M5" s="330"/>
      <c r="N5" s="334" t="s">
        <v>62</v>
      </c>
      <c r="O5" s="337" t="s">
        <v>340</v>
      </c>
      <c r="P5" s="337" t="s">
        <v>4</v>
      </c>
      <c r="Q5" s="337" t="s">
        <v>5</v>
      </c>
      <c r="R5" s="337" t="s">
        <v>341</v>
      </c>
      <c r="S5" s="314" t="s">
        <v>71</v>
      </c>
      <c r="T5" s="317" t="s">
        <v>70</v>
      </c>
      <c r="U5" s="314" t="s">
        <v>72</v>
      </c>
      <c r="V5" s="317" t="s">
        <v>73</v>
      </c>
    </row>
    <row r="6" spans="1:22" ht="13.5" customHeight="1">
      <c r="A6" s="324"/>
      <c r="B6" s="325"/>
      <c r="C6" s="331" t="s">
        <v>69</v>
      </c>
      <c r="D6" s="332"/>
      <c r="E6" s="332"/>
      <c r="F6" s="333"/>
      <c r="G6" s="331" t="s">
        <v>3</v>
      </c>
      <c r="H6" s="332"/>
      <c r="I6" s="332"/>
      <c r="J6" s="332"/>
      <c r="K6" s="333"/>
      <c r="L6" s="340" t="s">
        <v>68</v>
      </c>
      <c r="M6" s="340" t="s">
        <v>342</v>
      </c>
      <c r="N6" s="335"/>
      <c r="O6" s="338"/>
      <c r="P6" s="338"/>
      <c r="Q6" s="338"/>
      <c r="R6" s="338"/>
      <c r="S6" s="315"/>
      <c r="T6" s="318"/>
      <c r="U6" s="315"/>
      <c r="V6" s="318"/>
    </row>
    <row r="7" spans="1:22" ht="13.5" customHeight="1">
      <c r="A7" s="326"/>
      <c r="B7" s="327"/>
      <c r="C7" s="55" t="s">
        <v>6</v>
      </c>
      <c r="D7" s="55" t="s">
        <v>7</v>
      </c>
      <c r="E7" s="55" t="s">
        <v>8</v>
      </c>
      <c r="F7" s="55" t="s">
        <v>9</v>
      </c>
      <c r="G7" s="55" t="s">
        <v>6</v>
      </c>
      <c r="H7" s="55" t="s">
        <v>7</v>
      </c>
      <c r="I7" s="55" t="s">
        <v>8</v>
      </c>
      <c r="J7" s="55" t="s">
        <v>67</v>
      </c>
      <c r="K7" s="238" t="s">
        <v>336</v>
      </c>
      <c r="L7" s="339"/>
      <c r="M7" s="339"/>
      <c r="N7" s="336"/>
      <c r="O7" s="339"/>
      <c r="P7" s="339"/>
      <c r="Q7" s="339"/>
      <c r="R7" s="339"/>
      <c r="S7" s="316"/>
      <c r="T7" s="319"/>
      <c r="U7" s="316"/>
      <c r="V7" s="319"/>
    </row>
    <row r="8" spans="1:37" ht="13.5" customHeight="1">
      <c r="A8" s="312" t="s">
        <v>424</v>
      </c>
      <c r="B8" s="313"/>
      <c r="C8" s="105">
        <f>SUM(D8:F8)</f>
        <v>127</v>
      </c>
      <c r="D8" s="58">
        <v>13</v>
      </c>
      <c r="E8" s="66" t="s">
        <v>335</v>
      </c>
      <c r="F8" s="58">
        <v>114</v>
      </c>
      <c r="G8" s="263">
        <f>SUM(H8:K8)</f>
        <v>21342</v>
      </c>
      <c r="H8" s="59">
        <v>4042</v>
      </c>
      <c r="I8" s="59">
        <v>324</v>
      </c>
      <c r="J8" s="59">
        <v>98</v>
      </c>
      <c r="K8" s="59">
        <v>16878</v>
      </c>
      <c r="L8" s="59">
        <v>788</v>
      </c>
      <c r="M8" s="59">
        <v>2609</v>
      </c>
      <c r="N8" s="59">
        <v>436</v>
      </c>
      <c r="O8" s="59">
        <v>246</v>
      </c>
      <c r="P8" s="59" t="s">
        <v>60</v>
      </c>
      <c r="Q8" s="59" t="s">
        <v>60</v>
      </c>
      <c r="R8" s="59" t="s">
        <v>60</v>
      </c>
      <c r="S8" s="59" t="s">
        <v>60</v>
      </c>
      <c r="T8" s="59" t="s">
        <v>60</v>
      </c>
      <c r="U8" s="59" t="s">
        <v>60</v>
      </c>
      <c r="V8" s="59" t="s">
        <v>60</v>
      </c>
      <c r="X8" s="60"/>
      <c r="Y8" s="60"/>
      <c r="Z8" s="60"/>
      <c r="AA8" s="60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22" ht="13.5" customHeight="1">
      <c r="A9" s="67"/>
      <c r="B9" s="236">
        <v>10</v>
      </c>
      <c r="C9" s="110">
        <f>SUM(D9:F9)</f>
        <v>123</v>
      </c>
      <c r="D9" s="62">
        <v>13</v>
      </c>
      <c r="E9" s="66" t="s">
        <v>335</v>
      </c>
      <c r="F9" s="62">
        <v>110</v>
      </c>
      <c r="G9" s="112">
        <f>SUM(H9:K9)</f>
        <v>21074</v>
      </c>
      <c r="H9" s="64">
        <v>4042</v>
      </c>
      <c r="I9" s="64">
        <v>324</v>
      </c>
      <c r="J9" s="64">
        <v>98</v>
      </c>
      <c r="K9" s="64">
        <v>16610</v>
      </c>
      <c r="L9" s="64">
        <v>795</v>
      </c>
      <c r="M9" s="64">
        <v>2607</v>
      </c>
      <c r="N9" s="64">
        <v>438</v>
      </c>
      <c r="O9" s="64">
        <v>247</v>
      </c>
      <c r="P9" s="64">
        <v>3004</v>
      </c>
      <c r="Q9" s="64">
        <v>627</v>
      </c>
      <c r="R9" s="64">
        <v>2293</v>
      </c>
      <c r="S9" s="64">
        <v>383</v>
      </c>
      <c r="T9" s="64">
        <v>239</v>
      </c>
      <c r="U9" s="64">
        <v>7640</v>
      </c>
      <c r="V9" s="64">
        <v>4434</v>
      </c>
    </row>
    <row r="10" spans="1:22" ht="13.5" customHeight="1">
      <c r="A10" s="67"/>
      <c r="B10" s="236">
        <v>11</v>
      </c>
      <c r="C10" s="110">
        <f>SUM(D10:F10)</f>
        <v>120</v>
      </c>
      <c r="D10" s="62">
        <v>14</v>
      </c>
      <c r="E10" s="66" t="s">
        <v>335</v>
      </c>
      <c r="F10" s="62">
        <v>106</v>
      </c>
      <c r="G10" s="112">
        <f>SUM(H10:K10)</f>
        <v>20799</v>
      </c>
      <c r="H10" s="64">
        <v>4009</v>
      </c>
      <c r="I10" s="64">
        <v>285</v>
      </c>
      <c r="J10" s="64">
        <v>18</v>
      </c>
      <c r="K10" s="64">
        <v>16487</v>
      </c>
      <c r="L10" s="64">
        <v>804</v>
      </c>
      <c r="M10" s="64">
        <v>2550</v>
      </c>
      <c r="N10" s="64">
        <v>437</v>
      </c>
      <c r="O10" s="64">
        <v>267</v>
      </c>
      <c r="P10" s="64" t="s">
        <v>60</v>
      </c>
      <c r="Q10" s="64" t="s">
        <v>60</v>
      </c>
      <c r="R10" s="64" t="s">
        <v>60</v>
      </c>
      <c r="S10" s="64" t="s">
        <v>60</v>
      </c>
      <c r="T10" s="64" t="s">
        <v>60</v>
      </c>
      <c r="U10" s="64" t="s">
        <v>60</v>
      </c>
      <c r="V10" s="64" t="s">
        <v>60</v>
      </c>
    </row>
    <row r="11" spans="1:22" ht="13.5" customHeight="1">
      <c r="A11" s="67"/>
      <c r="B11" s="236">
        <v>12</v>
      </c>
      <c r="C11" s="110">
        <f>SUM(D11:F11)</f>
        <v>121</v>
      </c>
      <c r="D11" s="62">
        <v>14</v>
      </c>
      <c r="E11" s="66" t="s">
        <v>335</v>
      </c>
      <c r="F11" s="62">
        <v>107</v>
      </c>
      <c r="G11" s="112">
        <f>SUM(H11:K11)</f>
        <v>20820</v>
      </c>
      <c r="H11" s="64">
        <v>3999</v>
      </c>
      <c r="I11" s="64">
        <v>270</v>
      </c>
      <c r="J11" s="64">
        <v>18</v>
      </c>
      <c r="K11" s="64">
        <v>16533</v>
      </c>
      <c r="L11" s="64">
        <v>819</v>
      </c>
      <c r="M11" s="64">
        <v>2469</v>
      </c>
      <c r="N11" s="64">
        <v>446</v>
      </c>
      <c r="O11" s="64">
        <v>279</v>
      </c>
      <c r="P11" s="64">
        <v>2809</v>
      </c>
      <c r="Q11" s="64">
        <v>590</v>
      </c>
      <c r="R11" s="64">
        <v>2080</v>
      </c>
      <c r="S11" s="64">
        <v>435</v>
      </c>
      <c r="T11" s="64">
        <v>272</v>
      </c>
      <c r="U11" s="64">
        <v>8373</v>
      </c>
      <c r="V11" s="64">
        <v>4336</v>
      </c>
    </row>
    <row r="12" spans="1:22" ht="13.5" customHeight="1">
      <c r="A12" s="32"/>
      <c r="B12" s="237">
        <v>13</v>
      </c>
      <c r="C12" s="265">
        <f>SUM(C14:C23,C26,C32,C42,C49,C55,C63,C69)</f>
        <v>118</v>
      </c>
      <c r="D12" s="266">
        <f aca="true" t="shared" si="0" ref="D12:O12">SUM(D14:D23,D26,D32,D42,D49,D55,D63,D69)</f>
        <v>13</v>
      </c>
      <c r="E12" s="30" t="s">
        <v>335</v>
      </c>
      <c r="F12" s="266">
        <f t="shared" si="0"/>
        <v>105</v>
      </c>
      <c r="G12" s="266">
        <f t="shared" si="0"/>
        <v>20733</v>
      </c>
      <c r="H12" s="266">
        <f t="shared" si="0"/>
        <v>3969</v>
      </c>
      <c r="I12" s="266">
        <f t="shared" si="0"/>
        <v>258</v>
      </c>
      <c r="J12" s="266">
        <f t="shared" si="0"/>
        <v>18</v>
      </c>
      <c r="K12" s="266">
        <f t="shared" si="0"/>
        <v>16488</v>
      </c>
      <c r="L12" s="266">
        <f t="shared" si="0"/>
        <v>821</v>
      </c>
      <c r="M12" s="266">
        <f t="shared" si="0"/>
        <v>2382</v>
      </c>
      <c r="N12" s="266">
        <f t="shared" si="0"/>
        <v>449</v>
      </c>
      <c r="O12" s="266">
        <f t="shared" si="0"/>
        <v>318</v>
      </c>
      <c r="P12" s="79" t="s">
        <v>60</v>
      </c>
      <c r="Q12" s="79" t="s">
        <v>60</v>
      </c>
      <c r="R12" s="79" t="s">
        <v>60</v>
      </c>
      <c r="S12" s="79" t="s">
        <v>60</v>
      </c>
      <c r="T12" s="79" t="s">
        <v>60</v>
      </c>
      <c r="U12" s="79" t="s">
        <v>60</v>
      </c>
      <c r="V12" s="79" t="s">
        <v>60</v>
      </c>
    </row>
    <row r="13" spans="1:22" ht="13.5" customHeight="1">
      <c r="A13" s="80"/>
      <c r="B13" s="8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</row>
    <row r="14" spans="1:22" ht="13.5" customHeight="1">
      <c r="A14" s="310" t="s">
        <v>11</v>
      </c>
      <c r="B14" s="311"/>
      <c r="C14" s="37">
        <f aca="true" t="shared" si="1" ref="C14:C21">SUM(D14:F14)</f>
        <v>54</v>
      </c>
      <c r="D14" s="32">
        <v>7</v>
      </c>
      <c r="E14" s="30" t="s">
        <v>335</v>
      </c>
      <c r="F14" s="32">
        <v>47</v>
      </c>
      <c r="G14" s="38">
        <f aca="true" t="shared" si="2" ref="G14:G21">SUM(H14:K14)</f>
        <v>10593</v>
      </c>
      <c r="H14" s="33">
        <v>2303</v>
      </c>
      <c r="I14" s="33">
        <v>91</v>
      </c>
      <c r="J14" s="33">
        <v>6</v>
      </c>
      <c r="K14" s="33">
        <v>8193</v>
      </c>
      <c r="L14" s="33">
        <v>389</v>
      </c>
      <c r="M14" s="33">
        <v>1084</v>
      </c>
      <c r="N14" s="33">
        <v>196</v>
      </c>
      <c r="O14" s="33">
        <v>133</v>
      </c>
      <c r="P14" s="31" t="s">
        <v>60</v>
      </c>
      <c r="Q14" s="31" t="s">
        <v>60</v>
      </c>
      <c r="R14" s="31" t="s">
        <v>60</v>
      </c>
      <c r="S14" s="31" t="s">
        <v>60</v>
      </c>
      <c r="T14" s="31" t="s">
        <v>60</v>
      </c>
      <c r="U14" s="31" t="s">
        <v>60</v>
      </c>
      <c r="V14" s="31" t="s">
        <v>60</v>
      </c>
    </row>
    <row r="15" spans="1:22" ht="13.5" customHeight="1">
      <c r="A15" s="310" t="s">
        <v>12</v>
      </c>
      <c r="B15" s="311"/>
      <c r="C15" s="37">
        <f t="shared" si="1"/>
        <v>8</v>
      </c>
      <c r="D15" s="32">
        <v>1</v>
      </c>
      <c r="E15" s="30" t="s">
        <v>335</v>
      </c>
      <c r="F15" s="32">
        <v>7</v>
      </c>
      <c r="G15" s="38">
        <f t="shared" si="2"/>
        <v>1660</v>
      </c>
      <c r="H15" s="33">
        <v>257</v>
      </c>
      <c r="I15" s="33">
        <v>100</v>
      </c>
      <c r="J15" s="33">
        <v>4</v>
      </c>
      <c r="K15" s="33">
        <v>1299</v>
      </c>
      <c r="L15" s="33">
        <v>31</v>
      </c>
      <c r="M15" s="33">
        <v>121</v>
      </c>
      <c r="N15" s="33">
        <v>29</v>
      </c>
      <c r="O15" s="33">
        <v>20</v>
      </c>
      <c r="P15" s="31" t="s">
        <v>60</v>
      </c>
      <c r="Q15" s="31" t="s">
        <v>60</v>
      </c>
      <c r="R15" s="31" t="s">
        <v>60</v>
      </c>
      <c r="S15" s="31" t="s">
        <v>60</v>
      </c>
      <c r="T15" s="31" t="s">
        <v>60</v>
      </c>
      <c r="U15" s="31" t="s">
        <v>60</v>
      </c>
      <c r="V15" s="31" t="s">
        <v>60</v>
      </c>
    </row>
    <row r="16" spans="1:22" ht="13.5" customHeight="1">
      <c r="A16" s="310" t="s">
        <v>13</v>
      </c>
      <c r="B16" s="311"/>
      <c r="C16" s="37">
        <f t="shared" si="1"/>
        <v>16</v>
      </c>
      <c r="D16" s="32">
        <v>1</v>
      </c>
      <c r="E16" s="30" t="s">
        <v>335</v>
      </c>
      <c r="F16" s="32">
        <v>15</v>
      </c>
      <c r="G16" s="38">
        <f t="shared" si="2"/>
        <v>1514</v>
      </c>
      <c r="H16" s="33">
        <v>346</v>
      </c>
      <c r="I16" s="33">
        <v>10</v>
      </c>
      <c r="J16" s="33">
        <v>4</v>
      </c>
      <c r="K16" s="33">
        <v>1154</v>
      </c>
      <c r="L16" s="33">
        <v>73</v>
      </c>
      <c r="M16" s="33">
        <v>257</v>
      </c>
      <c r="N16" s="33">
        <v>44</v>
      </c>
      <c r="O16" s="33">
        <v>34</v>
      </c>
      <c r="P16" s="31" t="s">
        <v>60</v>
      </c>
      <c r="Q16" s="31" t="s">
        <v>60</v>
      </c>
      <c r="R16" s="31" t="s">
        <v>60</v>
      </c>
      <c r="S16" s="31" t="s">
        <v>60</v>
      </c>
      <c r="T16" s="31" t="s">
        <v>60</v>
      </c>
      <c r="U16" s="31" t="s">
        <v>60</v>
      </c>
      <c r="V16" s="31" t="s">
        <v>60</v>
      </c>
    </row>
    <row r="17" spans="1:22" ht="13.5" customHeight="1">
      <c r="A17" s="310" t="s">
        <v>14</v>
      </c>
      <c r="B17" s="311"/>
      <c r="C17" s="37">
        <f t="shared" si="1"/>
        <v>1</v>
      </c>
      <c r="D17" s="30" t="s">
        <v>335</v>
      </c>
      <c r="E17" s="30" t="s">
        <v>335</v>
      </c>
      <c r="F17" s="32">
        <v>1</v>
      </c>
      <c r="G17" s="38">
        <f t="shared" si="2"/>
        <v>199</v>
      </c>
      <c r="H17" s="30" t="s">
        <v>335</v>
      </c>
      <c r="I17" s="30" t="s">
        <v>335</v>
      </c>
      <c r="J17" s="33">
        <v>4</v>
      </c>
      <c r="K17" s="33">
        <v>195</v>
      </c>
      <c r="L17" s="33">
        <v>18</v>
      </c>
      <c r="M17" s="33">
        <v>28</v>
      </c>
      <c r="N17" s="33">
        <v>11</v>
      </c>
      <c r="O17" s="33">
        <v>3</v>
      </c>
      <c r="P17" s="31" t="s">
        <v>60</v>
      </c>
      <c r="Q17" s="31" t="s">
        <v>60</v>
      </c>
      <c r="R17" s="31" t="s">
        <v>60</v>
      </c>
      <c r="S17" s="31" t="s">
        <v>60</v>
      </c>
      <c r="T17" s="31" t="s">
        <v>60</v>
      </c>
      <c r="U17" s="31" t="s">
        <v>60</v>
      </c>
      <c r="V17" s="31" t="s">
        <v>60</v>
      </c>
    </row>
    <row r="18" spans="1:22" ht="13.5" customHeight="1">
      <c r="A18" s="310" t="s">
        <v>15</v>
      </c>
      <c r="B18" s="311"/>
      <c r="C18" s="37">
        <f t="shared" si="1"/>
        <v>1</v>
      </c>
      <c r="D18" s="30" t="s">
        <v>335</v>
      </c>
      <c r="E18" s="30" t="s">
        <v>335</v>
      </c>
      <c r="F18" s="32">
        <v>1</v>
      </c>
      <c r="G18" s="38">
        <f t="shared" si="2"/>
        <v>199</v>
      </c>
      <c r="H18" s="30" t="s">
        <v>335</v>
      </c>
      <c r="I18" s="33">
        <v>7</v>
      </c>
      <c r="J18" s="30" t="s">
        <v>335</v>
      </c>
      <c r="K18" s="33">
        <v>192</v>
      </c>
      <c r="L18" s="33">
        <v>10</v>
      </c>
      <c r="M18" s="33">
        <v>42</v>
      </c>
      <c r="N18" s="33">
        <v>7</v>
      </c>
      <c r="O18" s="33">
        <v>3</v>
      </c>
      <c r="P18" s="31" t="s">
        <v>60</v>
      </c>
      <c r="Q18" s="31" t="s">
        <v>60</v>
      </c>
      <c r="R18" s="31" t="s">
        <v>60</v>
      </c>
      <c r="S18" s="31" t="s">
        <v>60</v>
      </c>
      <c r="T18" s="31" t="s">
        <v>60</v>
      </c>
      <c r="U18" s="31" t="s">
        <v>60</v>
      </c>
      <c r="V18" s="31" t="s">
        <v>60</v>
      </c>
    </row>
    <row r="19" spans="1:22" ht="13.5" customHeight="1">
      <c r="A19" s="310" t="s">
        <v>16</v>
      </c>
      <c r="B19" s="311"/>
      <c r="C19" s="37">
        <f t="shared" si="1"/>
        <v>7</v>
      </c>
      <c r="D19" s="32">
        <v>2</v>
      </c>
      <c r="E19" s="30" t="s">
        <v>335</v>
      </c>
      <c r="F19" s="32">
        <v>5</v>
      </c>
      <c r="G19" s="38">
        <f t="shared" si="2"/>
        <v>1386</v>
      </c>
      <c r="H19" s="33">
        <v>309</v>
      </c>
      <c r="I19" s="33">
        <v>50</v>
      </c>
      <c r="J19" s="30" t="s">
        <v>335</v>
      </c>
      <c r="K19" s="33">
        <v>1027</v>
      </c>
      <c r="L19" s="33">
        <v>38</v>
      </c>
      <c r="M19" s="33">
        <v>123</v>
      </c>
      <c r="N19" s="33">
        <v>23</v>
      </c>
      <c r="O19" s="33">
        <v>33</v>
      </c>
      <c r="P19" s="31" t="s">
        <v>60</v>
      </c>
      <c r="Q19" s="31" t="s">
        <v>60</v>
      </c>
      <c r="R19" s="31" t="s">
        <v>60</v>
      </c>
      <c r="S19" s="31" t="s">
        <v>60</v>
      </c>
      <c r="T19" s="31" t="s">
        <v>60</v>
      </c>
      <c r="U19" s="31" t="s">
        <v>60</v>
      </c>
      <c r="V19" s="31" t="s">
        <v>60</v>
      </c>
    </row>
    <row r="20" spans="1:22" ht="13.5" customHeight="1">
      <c r="A20" s="310" t="s">
        <v>17</v>
      </c>
      <c r="B20" s="311"/>
      <c r="C20" s="37">
        <f t="shared" si="1"/>
        <v>2</v>
      </c>
      <c r="D20" s="30" t="s">
        <v>335</v>
      </c>
      <c r="E20" s="30" t="s">
        <v>335</v>
      </c>
      <c r="F20" s="32">
        <v>2</v>
      </c>
      <c r="G20" s="38">
        <f t="shared" si="2"/>
        <v>229</v>
      </c>
      <c r="H20" s="30" t="s">
        <v>335</v>
      </c>
      <c r="I20" s="30" t="s">
        <v>335</v>
      </c>
      <c r="J20" s="30" t="s">
        <v>335</v>
      </c>
      <c r="K20" s="33">
        <v>229</v>
      </c>
      <c r="L20" s="33">
        <v>25</v>
      </c>
      <c r="M20" s="33">
        <v>145</v>
      </c>
      <c r="N20" s="33">
        <v>14</v>
      </c>
      <c r="O20" s="33">
        <v>6</v>
      </c>
      <c r="P20" s="31" t="s">
        <v>60</v>
      </c>
      <c r="Q20" s="31" t="s">
        <v>60</v>
      </c>
      <c r="R20" s="31" t="s">
        <v>60</v>
      </c>
      <c r="S20" s="31" t="s">
        <v>60</v>
      </c>
      <c r="T20" s="31" t="s">
        <v>60</v>
      </c>
      <c r="U20" s="31" t="s">
        <v>60</v>
      </c>
      <c r="V20" s="31" t="s">
        <v>60</v>
      </c>
    </row>
    <row r="21" spans="1:22" ht="13.5" customHeight="1">
      <c r="A21" s="310" t="s">
        <v>18</v>
      </c>
      <c r="B21" s="311"/>
      <c r="C21" s="37">
        <f t="shared" si="1"/>
        <v>2</v>
      </c>
      <c r="D21" s="30" t="s">
        <v>335</v>
      </c>
      <c r="E21" s="30" t="s">
        <v>335</v>
      </c>
      <c r="F21" s="32">
        <v>2</v>
      </c>
      <c r="G21" s="38">
        <f t="shared" si="2"/>
        <v>340</v>
      </c>
      <c r="H21" s="33">
        <v>30</v>
      </c>
      <c r="I21" s="30" t="s">
        <v>335</v>
      </c>
      <c r="J21" s="30" t="s">
        <v>335</v>
      </c>
      <c r="K21" s="33">
        <v>310</v>
      </c>
      <c r="L21" s="33">
        <v>43</v>
      </c>
      <c r="M21" s="33">
        <v>79</v>
      </c>
      <c r="N21" s="33">
        <v>18</v>
      </c>
      <c r="O21" s="33">
        <v>13</v>
      </c>
      <c r="P21" s="31" t="s">
        <v>60</v>
      </c>
      <c r="Q21" s="31" t="s">
        <v>60</v>
      </c>
      <c r="R21" s="31" t="s">
        <v>60</v>
      </c>
      <c r="S21" s="31" t="s">
        <v>60</v>
      </c>
      <c r="T21" s="31" t="s">
        <v>60</v>
      </c>
      <c r="U21" s="31" t="s">
        <v>60</v>
      </c>
      <c r="V21" s="31" t="s">
        <v>60</v>
      </c>
    </row>
    <row r="22" spans="1:22" ht="13.5" customHeight="1">
      <c r="A22" s="80"/>
      <c r="B22" s="81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</row>
    <row r="23" spans="1:22" ht="13.5" customHeight="1">
      <c r="A23" s="310" t="s">
        <v>19</v>
      </c>
      <c r="B23" s="311"/>
      <c r="C23" s="37">
        <f>SUM(C24)</f>
        <v>1</v>
      </c>
      <c r="D23" s="30" t="s">
        <v>335</v>
      </c>
      <c r="E23" s="30" t="s">
        <v>335</v>
      </c>
      <c r="F23" s="267">
        <f>SUM(F24)</f>
        <v>1</v>
      </c>
      <c r="G23" s="267">
        <f>SUM(G24)</f>
        <v>350</v>
      </c>
      <c r="H23" s="30" t="s">
        <v>335</v>
      </c>
      <c r="I23" s="30" t="s">
        <v>335</v>
      </c>
      <c r="J23" s="30" t="s">
        <v>335</v>
      </c>
      <c r="K23" s="267">
        <f>SUM(K24)</f>
        <v>350</v>
      </c>
      <c r="L23" s="267">
        <f>SUM(L24)</f>
        <v>4</v>
      </c>
      <c r="M23" s="267">
        <f>SUM(M24)</f>
        <v>19</v>
      </c>
      <c r="N23" s="267">
        <f>SUM(N24)</f>
        <v>2</v>
      </c>
      <c r="O23" s="267">
        <f>SUM(O24)</f>
        <v>3</v>
      </c>
      <c r="P23" s="30" t="s">
        <v>60</v>
      </c>
      <c r="Q23" s="30" t="s">
        <v>60</v>
      </c>
      <c r="R23" s="30" t="s">
        <v>60</v>
      </c>
      <c r="S23" s="30" t="s">
        <v>60</v>
      </c>
      <c r="T23" s="30" t="s">
        <v>60</v>
      </c>
      <c r="U23" s="30" t="s">
        <v>60</v>
      </c>
      <c r="V23" s="30" t="s">
        <v>60</v>
      </c>
    </row>
    <row r="24" spans="1:22" ht="13.5" customHeight="1">
      <c r="A24" s="3"/>
      <c r="B24" s="65" t="s">
        <v>20</v>
      </c>
      <c r="C24" s="110">
        <f>SUM(D24:F24)</f>
        <v>1</v>
      </c>
      <c r="D24" s="66" t="s">
        <v>335</v>
      </c>
      <c r="E24" s="66" t="s">
        <v>335</v>
      </c>
      <c r="F24" s="67">
        <v>1</v>
      </c>
      <c r="G24" s="112">
        <f>SUM(H24:K24)</f>
        <v>350</v>
      </c>
      <c r="H24" s="66" t="s">
        <v>335</v>
      </c>
      <c r="I24" s="66" t="s">
        <v>335</v>
      </c>
      <c r="J24" s="66" t="s">
        <v>335</v>
      </c>
      <c r="K24" s="63">
        <v>350</v>
      </c>
      <c r="L24" s="63">
        <v>4</v>
      </c>
      <c r="M24" s="63">
        <v>19</v>
      </c>
      <c r="N24" s="63">
        <v>2</v>
      </c>
      <c r="O24" s="63">
        <v>3</v>
      </c>
      <c r="P24" s="68" t="s">
        <v>60</v>
      </c>
      <c r="Q24" s="68" t="s">
        <v>60</v>
      </c>
      <c r="R24" s="68" t="s">
        <v>60</v>
      </c>
      <c r="S24" s="68" t="s">
        <v>60</v>
      </c>
      <c r="T24" s="68" t="s">
        <v>60</v>
      </c>
      <c r="U24" s="68" t="s">
        <v>60</v>
      </c>
      <c r="V24" s="68" t="s">
        <v>60</v>
      </c>
    </row>
    <row r="25" spans="1:22" ht="13.5" customHeight="1">
      <c r="A25" s="3"/>
      <c r="B25" s="69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3.5" customHeight="1">
      <c r="A26" s="310" t="s">
        <v>21</v>
      </c>
      <c r="B26" s="311"/>
      <c r="C26" s="37">
        <f>SUM(C27:C30)</f>
        <v>3</v>
      </c>
      <c r="D26" s="30" t="s">
        <v>335</v>
      </c>
      <c r="E26" s="30" t="s">
        <v>335</v>
      </c>
      <c r="F26" s="267">
        <f>SUM(F27:F30)</f>
        <v>3</v>
      </c>
      <c r="G26" s="267">
        <f>SUM(G27:G30)</f>
        <v>523</v>
      </c>
      <c r="H26" s="30" t="s">
        <v>335</v>
      </c>
      <c r="I26" s="30" t="s">
        <v>335</v>
      </c>
      <c r="J26" s="30" t="s">
        <v>335</v>
      </c>
      <c r="K26" s="267">
        <f>SUM(K27:K30)</f>
        <v>523</v>
      </c>
      <c r="L26" s="267">
        <f>SUM(L27:L30)</f>
        <v>27</v>
      </c>
      <c r="M26" s="267">
        <f>SUM(M27:M30)</f>
        <v>47</v>
      </c>
      <c r="N26" s="267">
        <f>SUM(N27:N30)</f>
        <v>14</v>
      </c>
      <c r="O26" s="267">
        <f>SUM(O27:O30)</f>
        <v>11</v>
      </c>
      <c r="P26" s="31" t="s">
        <v>60</v>
      </c>
      <c r="Q26" s="31" t="s">
        <v>60</v>
      </c>
      <c r="R26" s="31" t="s">
        <v>60</v>
      </c>
      <c r="S26" s="31" t="s">
        <v>60</v>
      </c>
      <c r="T26" s="31" t="s">
        <v>60</v>
      </c>
      <c r="U26" s="31" t="s">
        <v>60</v>
      </c>
      <c r="V26" s="31" t="s">
        <v>60</v>
      </c>
    </row>
    <row r="27" spans="1:22" ht="13.5" customHeight="1">
      <c r="A27" s="3"/>
      <c r="B27" s="65" t="s">
        <v>22</v>
      </c>
      <c r="C27" s="110">
        <f>SUM(D27:F27)</f>
        <v>1</v>
      </c>
      <c r="D27" s="66" t="s">
        <v>335</v>
      </c>
      <c r="E27" s="66" t="s">
        <v>335</v>
      </c>
      <c r="F27" s="67">
        <v>1</v>
      </c>
      <c r="G27" s="112">
        <f>SUM(H27:K27)</f>
        <v>143</v>
      </c>
      <c r="H27" s="66" t="s">
        <v>335</v>
      </c>
      <c r="I27" s="66" t="s">
        <v>335</v>
      </c>
      <c r="J27" s="66" t="s">
        <v>335</v>
      </c>
      <c r="K27" s="63">
        <v>143</v>
      </c>
      <c r="L27" s="63">
        <v>8</v>
      </c>
      <c r="M27" s="66" t="s">
        <v>335</v>
      </c>
      <c r="N27" s="63">
        <v>3</v>
      </c>
      <c r="O27" s="63">
        <v>2</v>
      </c>
      <c r="P27" s="68" t="s">
        <v>60</v>
      </c>
      <c r="Q27" s="68" t="s">
        <v>60</v>
      </c>
      <c r="R27" s="68" t="s">
        <v>60</v>
      </c>
      <c r="S27" s="68" t="s">
        <v>60</v>
      </c>
      <c r="T27" s="68" t="s">
        <v>60</v>
      </c>
      <c r="U27" s="68" t="s">
        <v>60</v>
      </c>
      <c r="V27" s="68" t="s">
        <v>60</v>
      </c>
    </row>
    <row r="28" spans="1:22" ht="13.5" customHeight="1">
      <c r="A28" s="3"/>
      <c r="B28" s="65" t="s">
        <v>23</v>
      </c>
      <c r="C28" s="110">
        <f>SUM(D28:F28)</f>
        <v>1</v>
      </c>
      <c r="D28" s="66" t="s">
        <v>335</v>
      </c>
      <c r="E28" s="66" t="s">
        <v>335</v>
      </c>
      <c r="F28" s="67">
        <v>1</v>
      </c>
      <c r="G28" s="112">
        <f>SUM(H28:K28)</f>
        <v>56</v>
      </c>
      <c r="H28" s="66" t="s">
        <v>335</v>
      </c>
      <c r="I28" s="66" t="s">
        <v>335</v>
      </c>
      <c r="J28" s="66" t="s">
        <v>335</v>
      </c>
      <c r="K28" s="63">
        <v>56</v>
      </c>
      <c r="L28" s="63">
        <v>10</v>
      </c>
      <c r="M28" s="63">
        <v>28</v>
      </c>
      <c r="N28" s="63">
        <v>7</v>
      </c>
      <c r="O28" s="63">
        <v>4</v>
      </c>
      <c r="P28" s="68" t="s">
        <v>60</v>
      </c>
      <c r="Q28" s="68" t="s">
        <v>60</v>
      </c>
      <c r="R28" s="68" t="s">
        <v>60</v>
      </c>
      <c r="S28" s="68" t="s">
        <v>60</v>
      </c>
      <c r="T28" s="68" t="s">
        <v>60</v>
      </c>
      <c r="U28" s="68" t="s">
        <v>60</v>
      </c>
      <c r="V28" s="68" t="s">
        <v>60</v>
      </c>
    </row>
    <row r="29" spans="1:22" ht="13.5" customHeight="1">
      <c r="A29" s="3"/>
      <c r="B29" s="65" t="s">
        <v>24</v>
      </c>
      <c r="C29" s="110">
        <f>SUM(D29:F29)</f>
        <v>1</v>
      </c>
      <c r="D29" s="66" t="s">
        <v>335</v>
      </c>
      <c r="E29" s="66" t="s">
        <v>335</v>
      </c>
      <c r="F29" s="67">
        <v>1</v>
      </c>
      <c r="G29" s="112">
        <f>SUM(H29:K29)</f>
        <v>324</v>
      </c>
      <c r="H29" s="66" t="s">
        <v>335</v>
      </c>
      <c r="I29" s="66" t="s">
        <v>335</v>
      </c>
      <c r="J29" s="66" t="s">
        <v>335</v>
      </c>
      <c r="K29" s="63">
        <v>324</v>
      </c>
      <c r="L29" s="63">
        <v>6</v>
      </c>
      <c r="M29" s="66" t="s">
        <v>335</v>
      </c>
      <c r="N29" s="63">
        <v>3</v>
      </c>
      <c r="O29" s="63">
        <v>4</v>
      </c>
      <c r="P29" s="68" t="s">
        <v>60</v>
      </c>
      <c r="Q29" s="68" t="s">
        <v>60</v>
      </c>
      <c r="R29" s="68" t="s">
        <v>60</v>
      </c>
      <c r="S29" s="68" t="s">
        <v>60</v>
      </c>
      <c r="T29" s="68" t="s">
        <v>60</v>
      </c>
      <c r="U29" s="68" t="s">
        <v>60</v>
      </c>
      <c r="V29" s="68" t="s">
        <v>60</v>
      </c>
    </row>
    <row r="30" spans="1:22" ht="13.5" customHeight="1">
      <c r="A30" s="3"/>
      <c r="B30" s="65" t="s">
        <v>25</v>
      </c>
      <c r="C30" s="66" t="s">
        <v>335</v>
      </c>
      <c r="D30" s="66" t="s">
        <v>335</v>
      </c>
      <c r="E30" s="66" t="s">
        <v>335</v>
      </c>
      <c r="F30" s="66" t="s">
        <v>335</v>
      </c>
      <c r="G30" s="66" t="s">
        <v>335</v>
      </c>
      <c r="H30" s="66" t="s">
        <v>335</v>
      </c>
      <c r="I30" s="66" t="s">
        <v>335</v>
      </c>
      <c r="J30" s="66" t="s">
        <v>335</v>
      </c>
      <c r="K30" s="66" t="s">
        <v>335</v>
      </c>
      <c r="L30" s="63">
        <v>3</v>
      </c>
      <c r="M30" s="66">
        <v>19</v>
      </c>
      <c r="N30" s="63">
        <v>1</v>
      </c>
      <c r="O30" s="66">
        <v>1</v>
      </c>
      <c r="P30" s="68" t="s">
        <v>60</v>
      </c>
      <c r="Q30" s="68" t="s">
        <v>60</v>
      </c>
      <c r="R30" s="68" t="s">
        <v>60</v>
      </c>
      <c r="S30" s="68" t="s">
        <v>60</v>
      </c>
      <c r="T30" s="68" t="s">
        <v>60</v>
      </c>
      <c r="U30" s="68" t="s">
        <v>60</v>
      </c>
      <c r="V30" s="68" t="s">
        <v>60</v>
      </c>
    </row>
    <row r="31" spans="1:22" ht="13.5" customHeight="1">
      <c r="A31" s="3"/>
      <c r="B31" s="69"/>
      <c r="C31" s="52"/>
      <c r="D31" s="52"/>
      <c r="E31" s="66" t="s">
        <v>335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13.5" customHeight="1">
      <c r="A32" s="310" t="s">
        <v>26</v>
      </c>
      <c r="B32" s="311"/>
      <c r="C32" s="38">
        <f>SUM(C33:C40)</f>
        <v>8</v>
      </c>
      <c r="D32" s="38">
        <f>SUM(D33:D40)</f>
        <v>1</v>
      </c>
      <c r="E32" s="30" t="s">
        <v>335</v>
      </c>
      <c r="F32" s="38">
        <f>SUM(F33:F40)</f>
        <v>7</v>
      </c>
      <c r="G32" s="38">
        <f>SUM(G33:G40)</f>
        <v>865</v>
      </c>
      <c r="H32" s="38">
        <f>SUM(H33:H40)</f>
        <v>268</v>
      </c>
      <c r="I32" s="30" t="s">
        <v>335</v>
      </c>
      <c r="J32" s="30" t="s">
        <v>335</v>
      </c>
      <c r="K32" s="38">
        <f>SUM(K33:K40)</f>
        <v>597</v>
      </c>
      <c r="L32" s="38">
        <f>SUM(L33:L40)</f>
        <v>50</v>
      </c>
      <c r="M32" s="38">
        <f>SUM(M33:M40)</f>
        <v>138</v>
      </c>
      <c r="N32" s="38">
        <f>SUM(N33:N40)</f>
        <v>29</v>
      </c>
      <c r="O32" s="38">
        <f>SUM(O33:O40)</f>
        <v>20</v>
      </c>
      <c r="P32" s="31" t="s">
        <v>60</v>
      </c>
      <c r="Q32" s="31" t="s">
        <v>60</v>
      </c>
      <c r="R32" s="31" t="s">
        <v>60</v>
      </c>
      <c r="S32" s="31" t="s">
        <v>60</v>
      </c>
      <c r="T32" s="31" t="s">
        <v>60</v>
      </c>
      <c r="U32" s="31" t="s">
        <v>60</v>
      </c>
      <c r="V32" s="31" t="s">
        <v>60</v>
      </c>
    </row>
    <row r="33" spans="1:22" ht="13.5" customHeight="1">
      <c r="A33" s="4"/>
      <c r="B33" s="65" t="s">
        <v>27</v>
      </c>
      <c r="C33" s="66" t="s">
        <v>335</v>
      </c>
      <c r="D33" s="66" t="s">
        <v>335</v>
      </c>
      <c r="E33" s="66" t="s">
        <v>335</v>
      </c>
      <c r="F33" s="66" t="s">
        <v>335</v>
      </c>
      <c r="G33" s="66" t="s">
        <v>335</v>
      </c>
      <c r="H33" s="66" t="s">
        <v>335</v>
      </c>
      <c r="I33" s="66" t="s">
        <v>335</v>
      </c>
      <c r="J33" s="66" t="s">
        <v>335</v>
      </c>
      <c r="K33" s="66" t="s">
        <v>335</v>
      </c>
      <c r="L33" s="63">
        <v>6</v>
      </c>
      <c r="M33" s="63">
        <v>19</v>
      </c>
      <c r="N33" s="63">
        <v>4</v>
      </c>
      <c r="O33" s="63">
        <v>4</v>
      </c>
      <c r="P33" s="68" t="s">
        <v>60</v>
      </c>
      <c r="Q33" s="68" t="s">
        <v>60</v>
      </c>
      <c r="R33" s="68" t="s">
        <v>60</v>
      </c>
      <c r="S33" s="68" t="s">
        <v>60</v>
      </c>
      <c r="T33" s="68" t="s">
        <v>60</v>
      </c>
      <c r="U33" s="68" t="s">
        <v>60</v>
      </c>
      <c r="V33" s="68" t="s">
        <v>60</v>
      </c>
    </row>
    <row r="34" spans="1:22" ht="13.5" customHeight="1">
      <c r="A34" s="4"/>
      <c r="B34" s="65" t="s">
        <v>28</v>
      </c>
      <c r="C34" s="110">
        <f>SUM(D34:F34)</f>
        <v>2</v>
      </c>
      <c r="D34" s="66" t="s">
        <v>335</v>
      </c>
      <c r="E34" s="66" t="s">
        <v>335</v>
      </c>
      <c r="F34" s="67">
        <v>2</v>
      </c>
      <c r="G34" s="112">
        <f>SUM(H34:K34)</f>
        <v>199</v>
      </c>
      <c r="H34" s="66" t="s">
        <v>335</v>
      </c>
      <c r="I34" s="66" t="s">
        <v>335</v>
      </c>
      <c r="J34" s="66" t="s">
        <v>335</v>
      </c>
      <c r="K34" s="63">
        <v>199</v>
      </c>
      <c r="L34" s="63">
        <v>5</v>
      </c>
      <c r="M34" s="63">
        <v>30</v>
      </c>
      <c r="N34" s="63">
        <v>5</v>
      </c>
      <c r="O34" s="63">
        <v>7</v>
      </c>
      <c r="P34" s="68" t="s">
        <v>60</v>
      </c>
      <c r="Q34" s="68" t="s">
        <v>60</v>
      </c>
      <c r="R34" s="68" t="s">
        <v>60</v>
      </c>
      <c r="S34" s="68" t="s">
        <v>60</v>
      </c>
      <c r="T34" s="68" t="s">
        <v>60</v>
      </c>
      <c r="U34" s="68" t="s">
        <v>60</v>
      </c>
      <c r="V34" s="68" t="s">
        <v>60</v>
      </c>
    </row>
    <row r="35" spans="1:22" ht="13.5" customHeight="1">
      <c r="A35" s="4"/>
      <c r="B35" s="65" t="s">
        <v>29</v>
      </c>
      <c r="C35" s="110">
        <f>SUM(D35:F35)</f>
        <v>6</v>
      </c>
      <c r="D35" s="67">
        <v>1</v>
      </c>
      <c r="E35" s="66" t="s">
        <v>335</v>
      </c>
      <c r="F35" s="67">
        <v>5</v>
      </c>
      <c r="G35" s="112">
        <f>SUM(H35:K35)</f>
        <v>666</v>
      </c>
      <c r="H35" s="63">
        <v>268</v>
      </c>
      <c r="I35" s="66" t="s">
        <v>335</v>
      </c>
      <c r="J35" s="66" t="s">
        <v>335</v>
      </c>
      <c r="K35" s="66">
        <v>398</v>
      </c>
      <c r="L35" s="63">
        <v>33</v>
      </c>
      <c r="M35" s="63">
        <v>89</v>
      </c>
      <c r="N35" s="63">
        <v>18</v>
      </c>
      <c r="O35" s="63">
        <v>8</v>
      </c>
      <c r="P35" s="68" t="s">
        <v>60</v>
      </c>
      <c r="Q35" s="68" t="s">
        <v>60</v>
      </c>
      <c r="R35" s="68" t="s">
        <v>60</v>
      </c>
      <c r="S35" s="68" t="s">
        <v>60</v>
      </c>
      <c r="T35" s="68" t="s">
        <v>60</v>
      </c>
      <c r="U35" s="68" t="s">
        <v>60</v>
      </c>
      <c r="V35" s="68" t="s">
        <v>60</v>
      </c>
    </row>
    <row r="36" spans="1:22" ht="13.5" customHeight="1">
      <c r="A36" s="4"/>
      <c r="B36" s="65" t="s">
        <v>30</v>
      </c>
      <c r="C36" s="66" t="s">
        <v>335</v>
      </c>
      <c r="D36" s="66" t="s">
        <v>335</v>
      </c>
      <c r="E36" s="66" t="s">
        <v>335</v>
      </c>
      <c r="F36" s="66" t="s">
        <v>335</v>
      </c>
      <c r="G36" s="66" t="s">
        <v>335</v>
      </c>
      <c r="H36" s="66" t="s">
        <v>335</v>
      </c>
      <c r="I36" s="66" t="s">
        <v>335</v>
      </c>
      <c r="J36" s="66" t="s">
        <v>335</v>
      </c>
      <c r="K36" s="66" t="s">
        <v>335</v>
      </c>
      <c r="L36" s="63">
        <v>1</v>
      </c>
      <c r="M36" s="66" t="s">
        <v>335</v>
      </c>
      <c r="N36" s="66">
        <v>1</v>
      </c>
      <c r="O36" s="66">
        <v>1</v>
      </c>
      <c r="P36" s="66" t="s">
        <v>60</v>
      </c>
      <c r="Q36" s="66" t="s">
        <v>60</v>
      </c>
      <c r="R36" s="66" t="s">
        <v>60</v>
      </c>
      <c r="S36" s="66" t="s">
        <v>60</v>
      </c>
      <c r="T36" s="66" t="s">
        <v>60</v>
      </c>
      <c r="U36" s="66" t="s">
        <v>60</v>
      </c>
      <c r="V36" s="66" t="s">
        <v>60</v>
      </c>
    </row>
    <row r="37" spans="1:22" ht="13.5" customHeight="1">
      <c r="A37" s="4"/>
      <c r="B37" s="65" t="s">
        <v>31</v>
      </c>
      <c r="C37" s="66" t="s">
        <v>335</v>
      </c>
      <c r="D37" s="66" t="s">
        <v>335</v>
      </c>
      <c r="E37" s="66" t="s">
        <v>335</v>
      </c>
      <c r="F37" s="66" t="s">
        <v>335</v>
      </c>
      <c r="G37" s="66" t="s">
        <v>335</v>
      </c>
      <c r="H37" s="66" t="s">
        <v>335</v>
      </c>
      <c r="I37" s="66" t="s">
        <v>335</v>
      </c>
      <c r="J37" s="66" t="s">
        <v>335</v>
      </c>
      <c r="K37" s="66" t="s">
        <v>335</v>
      </c>
      <c r="L37" s="63">
        <v>3</v>
      </c>
      <c r="M37" s="66" t="s">
        <v>335</v>
      </c>
      <c r="N37" s="66" t="s">
        <v>335</v>
      </c>
      <c r="O37" s="66" t="s">
        <v>335</v>
      </c>
      <c r="P37" s="68" t="s">
        <v>60</v>
      </c>
      <c r="Q37" s="68" t="s">
        <v>60</v>
      </c>
      <c r="R37" s="68" t="s">
        <v>60</v>
      </c>
      <c r="S37" s="68" t="s">
        <v>60</v>
      </c>
      <c r="T37" s="68" t="s">
        <v>60</v>
      </c>
      <c r="U37" s="68" t="s">
        <v>60</v>
      </c>
      <c r="V37" s="68" t="s">
        <v>60</v>
      </c>
    </row>
    <row r="38" spans="1:22" ht="13.5" customHeight="1">
      <c r="A38" s="4"/>
      <c r="B38" s="65" t="s">
        <v>32</v>
      </c>
      <c r="C38" s="66" t="s">
        <v>335</v>
      </c>
      <c r="D38" s="66" t="s">
        <v>335</v>
      </c>
      <c r="E38" s="66" t="s">
        <v>335</v>
      </c>
      <c r="F38" s="66" t="s">
        <v>335</v>
      </c>
      <c r="G38" s="66" t="s">
        <v>335</v>
      </c>
      <c r="H38" s="66" t="s">
        <v>335</v>
      </c>
      <c r="I38" s="66" t="s">
        <v>335</v>
      </c>
      <c r="J38" s="66" t="s">
        <v>335</v>
      </c>
      <c r="K38" s="66" t="s">
        <v>335</v>
      </c>
      <c r="L38" s="63">
        <v>1</v>
      </c>
      <c r="M38" s="66" t="s">
        <v>335</v>
      </c>
      <c r="N38" s="66" t="s">
        <v>335</v>
      </c>
      <c r="O38" s="66" t="s">
        <v>335</v>
      </c>
      <c r="P38" s="68" t="s">
        <v>60</v>
      </c>
      <c r="Q38" s="68" t="s">
        <v>60</v>
      </c>
      <c r="R38" s="68" t="s">
        <v>60</v>
      </c>
      <c r="S38" s="68" t="s">
        <v>60</v>
      </c>
      <c r="T38" s="68" t="s">
        <v>60</v>
      </c>
      <c r="U38" s="68" t="s">
        <v>60</v>
      </c>
      <c r="V38" s="68" t="s">
        <v>60</v>
      </c>
    </row>
    <row r="39" spans="1:22" ht="13.5" customHeight="1">
      <c r="A39" s="4"/>
      <c r="B39" s="65" t="s">
        <v>33</v>
      </c>
      <c r="C39" s="66" t="s">
        <v>335</v>
      </c>
      <c r="D39" s="66" t="s">
        <v>335</v>
      </c>
      <c r="E39" s="66" t="s">
        <v>335</v>
      </c>
      <c r="F39" s="66" t="s">
        <v>335</v>
      </c>
      <c r="G39" s="66" t="s">
        <v>335</v>
      </c>
      <c r="H39" s="66" t="s">
        <v>335</v>
      </c>
      <c r="I39" s="66" t="s">
        <v>335</v>
      </c>
      <c r="J39" s="66" t="s">
        <v>335</v>
      </c>
      <c r="K39" s="66" t="s">
        <v>335</v>
      </c>
      <c r="L39" s="66" t="s">
        <v>335</v>
      </c>
      <c r="M39" s="66" t="s">
        <v>335</v>
      </c>
      <c r="N39" s="66" t="s">
        <v>335</v>
      </c>
      <c r="O39" s="66" t="s">
        <v>335</v>
      </c>
      <c r="P39" s="66" t="s">
        <v>60</v>
      </c>
      <c r="Q39" s="66" t="s">
        <v>60</v>
      </c>
      <c r="R39" s="66" t="s">
        <v>60</v>
      </c>
      <c r="S39" s="66" t="s">
        <v>60</v>
      </c>
      <c r="T39" s="66" t="s">
        <v>60</v>
      </c>
      <c r="U39" s="66" t="s">
        <v>60</v>
      </c>
      <c r="V39" s="66" t="s">
        <v>60</v>
      </c>
    </row>
    <row r="40" spans="1:22" ht="13.5" customHeight="1">
      <c r="A40" s="4"/>
      <c r="B40" s="65" t="s">
        <v>34</v>
      </c>
      <c r="C40" s="66" t="s">
        <v>335</v>
      </c>
      <c r="D40" s="66" t="s">
        <v>335</v>
      </c>
      <c r="E40" s="66" t="s">
        <v>335</v>
      </c>
      <c r="F40" s="66" t="s">
        <v>335</v>
      </c>
      <c r="G40" s="66" t="s">
        <v>335</v>
      </c>
      <c r="H40" s="66" t="s">
        <v>335</v>
      </c>
      <c r="I40" s="66" t="s">
        <v>335</v>
      </c>
      <c r="J40" s="66" t="s">
        <v>335</v>
      </c>
      <c r="K40" s="66" t="s">
        <v>335</v>
      </c>
      <c r="L40" s="63">
        <v>1</v>
      </c>
      <c r="M40" s="66" t="s">
        <v>335</v>
      </c>
      <c r="N40" s="63">
        <v>1</v>
      </c>
      <c r="O40" s="66" t="s">
        <v>335</v>
      </c>
      <c r="P40" s="66" t="s">
        <v>60</v>
      </c>
      <c r="Q40" s="66" t="s">
        <v>60</v>
      </c>
      <c r="R40" s="66" t="s">
        <v>60</v>
      </c>
      <c r="S40" s="66" t="s">
        <v>60</v>
      </c>
      <c r="T40" s="66" t="s">
        <v>60</v>
      </c>
      <c r="U40" s="66" t="s">
        <v>60</v>
      </c>
      <c r="V40" s="66" t="s">
        <v>60</v>
      </c>
    </row>
    <row r="41" spans="1:25" ht="13.5" customHeight="1">
      <c r="A41" s="4"/>
      <c r="B41" s="65"/>
      <c r="C41" s="52"/>
      <c r="D41" s="52"/>
      <c r="E41" s="66" t="s">
        <v>335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X41" s="61"/>
      <c r="Y41" s="61"/>
    </row>
    <row r="42" spans="1:25" ht="13.5" customHeight="1">
      <c r="A42" s="310" t="s">
        <v>35</v>
      </c>
      <c r="B42" s="311"/>
      <c r="C42" s="38">
        <f>SUM(C43:C47)</f>
        <v>6</v>
      </c>
      <c r="D42" s="30">
        <v>1</v>
      </c>
      <c r="E42" s="30" t="s">
        <v>335</v>
      </c>
      <c r="F42" s="38">
        <f>SUM(F43:F47)</f>
        <v>5</v>
      </c>
      <c r="G42" s="38">
        <f>SUM(G43:G47)</f>
        <v>1812</v>
      </c>
      <c r="H42" s="38">
        <f>SUM(H43:H47)</f>
        <v>456</v>
      </c>
      <c r="I42" s="30" t="s">
        <v>335</v>
      </c>
      <c r="J42" s="30" t="s">
        <v>335</v>
      </c>
      <c r="K42" s="38">
        <f>SUM(K43:K47)</f>
        <v>1356</v>
      </c>
      <c r="L42" s="38">
        <f>SUM(L43:L47)</f>
        <v>50</v>
      </c>
      <c r="M42" s="38">
        <f>SUM(M43:M47)</f>
        <v>100</v>
      </c>
      <c r="N42" s="38">
        <f>SUM(N43:N47)</f>
        <v>23</v>
      </c>
      <c r="O42" s="38">
        <f>SUM(O43:O47)</f>
        <v>18</v>
      </c>
      <c r="P42" s="31" t="s">
        <v>60</v>
      </c>
      <c r="Q42" s="31" t="s">
        <v>60</v>
      </c>
      <c r="R42" s="31" t="s">
        <v>60</v>
      </c>
      <c r="S42" s="31" t="s">
        <v>60</v>
      </c>
      <c r="T42" s="31" t="s">
        <v>60</v>
      </c>
      <c r="U42" s="31" t="s">
        <v>60</v>
      </c>
      <c r="V42" s="31" t="s">
        <v>60</v>
      </c>
      <c r="X42" s="61"/>
      <c r="Y42" s="61"/>
    </row>
    <row r="43" spans="1:25" ht="13.5" customHeight="1">
      <c r="A43" s="4"/>
      <c r="B43" s="65" t="s">
        <v>36</v>
      </c>
      <c r="C43" s="110">
        <f>SUM(D43:F43)</f>
        <v>1</v>
      </c>
      <c r="D43" s="66" t="s">
        <v>335</v>
      </c>
      <c r="E43" s="66" t="s">
        <v>335</v>
      </c>
      <c r="F43" s="67">
        <v>1</v>
      </c>
      <c r="G43" s="112">
        <f>SUM(H43:K43)</f>
        <v>80</v>
      </c>
      <c r="H43" s="66" t="s">
        <v>335</v>
      </c>
      <c r="I43" s="66" t="s">
        <v>335</v>
      </c>
      <c r="J43" s="66" t="s">
        <v>335</v>
      </c>
      <c r="K43" s="67">
        <v>80</v>
      </c>
      <c r="L43" s="63">
        <v>18</v>
      </c>
      <c r="M43" s="63">
        <v>36</v>
      </c>
      <c r="N43" s="63">
        <v>8</v>
      </c>
      <c r="O43" s="63">
        <v>3</v>
      </c>
      <c r="P43" s="68" t="s">
        <v>60</v>
      </c>
      <c r="Q43" s="68" t="s">
        <v>60</v>
      </c>
      <c r="R43" s="68" t="s">
        <v>60</v>
      </c>
      <c r="S43" s="68" t="s">
        <v>60</v>
      </c>
      <c r="T43" s="68" t="s">
        <v>60</v>
      </c>
      <c r="U43" s="68" t="s">
        <v>60</v>
      </c>
      <c r="V43" s="68" t="s">
        <v>60</v>
      </c>
      <c r="X43" s="61"/>
      <c r="Y43" s="61"/>
    </row>
    <row r="44" spans="1:22" ht="13.5" customHeight="1">
      <c r="A44" s="4"/>
      <c r="B44" s="65" t="s">
        <v>37</v>
      </c>
      <c r="C44" s="110">
        <f>SUM(D44:F44)</f>
        <v>2</v>
      </c>
      <c r="D44" s="66">
        <v>1</v>
      </c>
      <c r="E44" s="66" t="s">
        <v>335</v>
      </c>
      <c r="F44" s="67">
        <v>1</v>
      </c>
      <c r="G44" s="112">
        <f>SUM(H44:K44)</f>
        <v>604</v>
      </c>
      <c r="H44" s="63">
        <v>400</v>
      </c>
      <c r="I44" s="66" t="s">
        <v>335</v>
      </c>
      <c r="J44" s="66" t="s">
        <v>335</v>
      </c>
      <c r="K44" s="67">
        <v>204</v>
      </c>
      <c r="L44" s="63">
        <v>7</v>
      </c>
      <c r="M44" s="63">
        <v>19</v>
      </c>
      <c r="N44" s="63">
        <v>4</v>
      </c>
      <c r="O44" s="63">
        <v>3</v>
      </c>
      <c r="P44" s="68" t="s">
        <v>60</v>
      </c>
      <c r="Q44" s="68" t="s">
        <v>60</v>
      </c>
      <c r="R44" s="68" t="s">
        <v>60</v>
      </c>
      <c r="S44" s="68" t="s">
        <v>60</v>
      </c>
      <c r="T44" s="68" t="s">
        <v>60</v>
      </c>
      <c r="U44" s="68" t="s">
        <v>60</v>
      </c>
      <c r="V44" s="68" t="s">
        <v>60</v>
      </c>
    </row>
    <row r="45" spans="1:22" ht="13.5" customHeight="1">
      <c r="A45" s="4"/>
      <c r="B45" s="65" t="s">
        <v>38</v>
      </c>
      <c r="C45" s="66" t="s">
        <v>335</v>
      </c>
      <c r="D45" s="66" t="s">
        <v>335</v>
      </c>
      <c r="E45" s="66" t="s">
        <v>335</v>
      </c>
      <c r="F45" s="66" t="s">
        <v>335</v>
      </c>
      <c r="G45" s="66" t="s">
        <v>335</v>
      </c>
      <c r="H45" s="66" t="s">
        <v>335</v>
      </c>
      <c r="I45" s="66" t="s">
        <v>335</v>
      </c>
      <c r="J45" s="66" t="s">
        <v>335</v>
      </c>
      <c r="K45" s="66" t="s">
        <v>335</v>
      </c>
      <c r="L45" s="63">
        <v>6</v>
      </c>
      <c r="M45" s="63">
        <v>19</v>
      </c>
      <c r="N45" s="63">
        <v>1</v>
      </c>
      <c r="O45" s="66">
        <v>2</v>
      </c>
      <c r="P45" s="68" t="s">
        <v>60</v>
      </c>
      <c r="Q45" s="68" t="s">
        <v>60</v>
      </c>
      <c r="R45" s="68" t="s">
        <v>60</v>
      </c>
      <c r="S45" s="68" t="s">
        <v>60</v>
      </c>
      <c r="T45" s="68" t="s">
        <v>60</v>
      </c>
      <c r="U45" s="68" t="s">
        <v>60</v>
      </c>
      <c r="V45" s="68" t="s">
        <v>60</v>
      </c>
    </row>
    <row r="46" spans="1:22" ht="13.5" customHeight="1">
      <c r="A46" s="4"/>
      <c r="B46" s="65" t="s">
        <v>39</v>
      </c>
      <c r="C46" s="110">
        <f>SUM(D46:F46)</f>
        <v>1</v>
      </c>
      <c r="D46" s="66" t="s">
        <v>335</v>
      </c>
      <c r="E46" s="66" t="s">
        <v>335</v>
      </c>
      <c r="F46" s="67">
        <v>1</v>
      </c>
      <c r="G46" s="112">
        <f>SUM(H46:K46)</f>
        <v>35</v>
      </c>
      <c r="H46" s="66" t="s">
        <v>335</v>
      </c>
      <c r="I46" s="66" t="s">
        <v>335</v>
      </c>
      <c r="J46" s="66" t="s">
        <v>335</v>
      </c>
      <c r="K46" s="67">
        <v>35</v>
      </c>
      <c r="L46" s="63">
        <v>6</v>
      </c>
      <c r="M46" s="68" t="s">
        <v>335</v>
      </c>
      <c r="N46" s="63">
        <v>3</v>
      </c>
      <c r="O46" s="63">
        <v>3</v>
      </c>
      <c r="P46" s="68" t="s">
        <v>60</v>
      </c>
      <c r="Q46" s="68" t="s">
        <v>60</v>
      </c>
      <c r="R46" s="68" t="s">
        <v>60</v>
      </c>
      <c r="S46" s="68" t="s">
        <v>60</v>
      </c>
      <c r="T46" s="68" t="s">
        <v>60</v>
      </c>
      <c r="U46" s="68" t="s">
        <v>60</v>
      </c>
      <c r="V46" s="68" t="s">
        <v>60</v>
      </c>
    </row>
    <row r="47" spans="1:22" ht="13.5" customHeight="1">
      <c r="A47" s="4"/>
      <c r="B47" s="65" t="s">
        <v>40</v>
      </c>
      <c r="C47" s="110">
        <f>SUM(D47:F47)</f>
        <v>2</v>
      </c>
      <c r="D47" s="66" t="s">
        <v>335</v>
      </c>
      <c r="E47" s="66" t="s">
        <v>335</v>
      </c>
      <c r="F47" s="67">
        <v>2</v>
      </c>
      <c r="G47" s="112">
        <f>SUM(H47:K47)</f>
        <v>1093</v>
      </c>
      <c r="H47" s="63">
        <v>56</v>
      </c>
      <c r="I47" s="66" t="s">
        <v>335</v>
      </c>
      <c r="J47" s="66" t="s">
        <v>335</v>
      </c>
      <c r="K47" s="63">
        <v>1037</v>
      </c>
      <c r="L47" s="63">
        <v>13</v>
      </c>
      <c r="M47" s="63">
        <v>26</v>
      </c>
      <c r="N47" s="63">
        <v>7</v>
      </c>
      <c r="O47" s="63">
        <v>7</v>
      </c>
      <c r="P47" s="68" t="s">
        <v>60</v>
      </c>
      <c r="Q47" s="68" t="s">
        <v>60</v>
      </c>
      <c r="R47" s="68" t="s">
        <v>60</v>
      </c>
      <c r="S47" s="68" t="s">
        <v>60</v>
      </c>
      <c r="T47" s="68" t="s">
        <v>60</v>
      </c>
      <c r="U47" s="68" t="s">
        <v>60</v>
      </c>
      <c r="V47" s="68" t="s">
        <v>60</v>
      </c>
    </row>
    <row r="48" spans="1:22" ht="13.5" customHeight="1">
      <c r="A48" s="4"/>
      <c r="B48" s="65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13.5" customHeight="1">
      <c r="A49" s="310" t="s">
        <v>41</v>
      </c>
      <c r="B49" s="311"/>
      <c r="C49" s="267">
        <f>SUM(C50:C53)</f>
        <v>4</v>
      </c>
      <c r="D49" s="30" t="s">
        <v>335</v>
      </c>
      <c r="E49" s="30" t="s">
        <v>335</v>
      </c>
      <c r="F49" s="267">
        <f>SUM(F50:F53)</f>
        <v>4</v>
      </c>
      <c r="G49" s="267">
        <f>SUM(G50:G53)</f>
        <v>365</v>
      </c>
      <c r="H49" s="30" t="s">
        <v>335</v>
      </c>
      <c r="I49" s="30" t="s">
        <v>335</v>
      </c>
      <c r="J49" s="30" t="s">
        <v>335</v>
      </c>
      <c r="K49" s="267">
        <f>SUM(K50:K53)</f>
        <v>365</v>
      </c>
      <c r="L49" s="267">
        <f>SUM(L50:L53)</f>
        <v>12</v>
      </c>
      <c r="M49" s="267">
        <f>SUM(M50:M53)</f>
        <v>71</v>
      </c>
      <c r="N49" s="267">
        <f>SUM(N50:N53)</f>
        <v>12</v>
      </c>
      <c r="O49" s="267">
        <f>SUM(O50:O53)</f>
        <v>8</v>
      </c>
      <c r="P49" s="31" t="s">
        <v>60</v>
      </c>
      <c r="Q49" s="31" t="s">
        <v>60</v>
      </c>
      <c r="R49" s="31" t="s">
        <v>60</v>
      </c>
      <c r="S49" s="31" t="s">
        <v>60</v>
      </c>
      <c r="T49" s="31" t="s">
        <v>60</v>
      </c>
      <c r="U49" s="31" t="s">
        <v>60</v>
      </c>
      <c r="V49" s="31" t="s">
        <v>60</v>
      </c>
    </row>
    <row r="50" spans="1:22" ht="13.5" customHeight="1">
      <c r="A50" s="70"/>
      <c r="B50" s="65" t="s">
        <v>42</v>
      </c>
      <c r="C50" s="110">
        <f>SUM(D50:F50)</f>
        <v>2</v>
      </c>
      <c r="D50" s="66" t="s">
        <v>335</v>
      </c>
      <c r="E50" s="66" t="s">
        <v>335</v>
      </c>
      <c r="F50" s="67">
        <v>2</v>
      </c>
      <c r="G50" s="112">
        <f>SUM(H50:K50)</f>
        <v>211</v>
      </c>
      <c r="H50" s="66" t="s">
        <v>335</v>
      </c>
      <c r="I50" s="66" t="s">
        <v>335</v>
      </c>
      <c r="J50" s="66" t="s">
        <v>335</v>
      </c>
      <c r="K50" s="63">
        <v>211</v>
      </c>
      <c r="L50" s="63">
        <v>1</v>
      </c>
      <c r="M50" s="66" t="s">
        <v>335</v>
      </c>
      <c r="N50" s="63">
        <v>3</v>
      </c>
      <c r="O50" s="63">
        <v>2</v>
      </c>
      <c r="P50" s="68" t="s">
        <v>60</v>
      </c>
      <c r="Q50" s="68" t="s">
        <v>60</v>
      </c>
      <c r="R50" s="68" t="s">
        <v>60</v>
      </c>
      <c r="S50" s="68" t="s">
        <v>60</v>
      </c>
      <c r="T50" s="68" t="s">
        <v>60</v>
      </c>
      <c r="U50" s="68" t="s">
        <v>60</v>
      </c>
      <c r="V50" s="68" t="s">
        <v>60</v>
      </c>
    </row>
    <row r="51" spans="1:22" ht="13.5" customHeight="1">
      <c r="A51" s="70"/>
      <c r="B51" s="65" t="s">
        <v>43</v>
      </c>
      <c r="C51" s="110">
        <f>SUM(D51:F51)</f>
        <v>1</v>
      </c>
      <c r="D51" s="66" t="s">
        <v>335</v>
      </c>
      <c r="E51" s="66" t="s">
        <v>335</v>
      </c>
      <c r="F51" s="67">
        <v>1</v>
      </c>
      <c r="G51" s="112">
        <f>SUM(H51:K51)</f>
        <v>100</v>
      </c>
      <c r="H51" s="66" t="s">
        <v>335</v>
      </c>
      <c r="I51" s="66" t="s">
        <v>335</v>
      </c>
      <c r="J51" s="66" t="s">
        <v>335</v>
      </c>
      <c r="K51" s="63">
        <v>100</v>
      </c>
      <c r="L51" s="63">
        <v>1</v>
      </c>
      <c r="M51" s="66" t="s">
        <v>335</v>
      </c>
      <c r="N51" s="63">
        <v>1</v>
      </c>
      <c r="O51" s="63">
        <v>2</v>
      </c>
      <c r="P51" s="68" t="s">
        <v>60</v>
      </c>
      <c r="Q51" s="68" t="s">
        <v>60</v>
      </c>
      <c r="R51" s="68" t="s">
        <v>60</v>
      </c>
      <c r="S51" s="68" t="s">
        <v>60</v>
      </c>
      <c r="T51" s="68" t="s">
        <v>60</v>
      </c>
      <c r="U51" s="68" t="s">
        <v>60</v>
      </c>
      <c r="V51" s="68" t="s">
        <v>60</v>
      </c>
    </row>
    <row r="52" spans="1:22" ht="13.5" customHeight="1">
      <c r="A52" s="70"/>
      <c r="B52" s="65" t="s">
        <v>44</v>
      </c>
      <c r="C52" s="110">
        <f>SUM(D52:F52)</f>
        <v>1</v>
      </c>
      <c r="D52" s="66" t="s">
        <v>335</v>
      </c>
      <c r="E52" s="66" t="s">
        <v>335</v>
      </c>
      <c r="F52" s="66">
        <v>1</v>
      </c>
      <c r="G52" s="112">
        <f>SUM(H52:K52)</f>
        <v>54</v>
      </c>
      <c r="H52" s="66" t="s">
        <v>335</v>
      </c>
      <c r="I52" s="66" t="s">
        <v>335</v>
      </c>
      <c r="J52" s="66" t="s">
        <v>335</v>
      </c>
      <c r="K52" s="63">
        <v>54</v>
      </c>
      <c r="L52" s="63">
        <v>6</v>
      </c>
      <c r="M52" s="63">
        <v>65</v>
      </c>
      <c r="N52" s="63">
        <v>5</v>
      </c>
      <c r="O52" s="63">
        <v>2</v>
      </c>
      <c r="P52" s="68" t="s">
        <v>60</v>
      </c>
      <c r="Q52" s="68" t="s">
        <v>60</v>
      </c>
      <c r="R52" s="68" t="s">
        <v>60</v>
      </c>
      <c r="S52" s="68" t="s">
        <v>60</v>
      </c>
      <c r="T52" s="68" t="s">
        <v>60</v>
      </c>
      <c r="U52" s="68" t="s">
        <v>60</v>
      </c>
      <c r="V52" s="68" t="s">
        <v>60</v>
      </c>
    </row>
    <row r="53" spans="1:22" ht="13.5" customHeight="1">
      <c r="A53" s="70"/>
      <c r="B53" s="65" t="s">
        <v>45</v>
      </c>
      <c r="C53" s="66" t="s">
        <v>335</v>
      </c>
      <c r="D53" s="66" t="s">
        <v>335</v>
      </c>
      <c r="E53" s="66" t="s">
        <v>335</v>
      </c>
      <c r="F53" s="66" t="s">
        <v>335</v>
      </c>
      <c r="G53" s="66" t="s">
        <v>335</v>
      </c>
      <c r="H53" s="66" t="s">
        <v>335</v>
      </c>
      <c r="I53" s="66" t="s">
        <v>335</v>
      </c>
      <c r="J53" s="66" t="s">
        <v>335</v>
      </c>
      <c r="K53" s="66" t="s">
        <v>335</v>
      </c>
      <c r="L53" s="63">
        <v>4</v>
      </c>
      <c r="M53" s="63">
        <v>6</v>
      </c>
      <c r="N53" s="63">
        <v>3</v>
      </c>
      <c r="O53" s="66">
        <v>2</v>
      </c>
      <c r="P53" s="68" t="s">
        <v>60</v>
      </c>
      <c r="Q53" s="68" t="s">
        <v>60</v>
      </c>
      <c r="R53" s="68" t="s">
        <v>60</v>
      </c>
      <c r="S53" s="68" t="s">
        <v>60</v>
      </c>
      <c r="T53" s="68" t="s">
        <v>60</v>
      </c>
      <c r="U53" s="68" t="s">
        <v>60</v>
      </c>
      <c r="V53" s="68" t="s">
        <v>60</v>
      </c>
    </row>
    <row r="54" spans="1:22" ht="13.5" customHeight="1">
      <c r="A54" s="70"/>
      <c r="B54" s="65"/>
      <c r="C54" s="52"/>
      <c r="D54" s="52"/>
      <c r="E54" s="52"/>
      <c r="F54" s="52"/>
      <c r="G54" s="52"/>
      <c r="H54" s="52"/>
      <c r="I54" s="52"/>
      <c r="J54" s="52"/>
      <c r="K54" s="66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13.5" customHeight="1">
      <c r="A55" s="310" t="s">
        <v>46</v>
      </c>
      <c r="B55" s="311"/>
      <c r="C55" s="30" t="s">
        <v>335</v>
      </c>
      <c r="D55" s="30" t="s">
        <v>335</v>
      </c>
      <c r="E55" s="30" t="s">
        <v>335</v>
      </c>
      <c r="F55" s="30" t="s">
        <v>335</v>
      </c>
      <c r="G55" s="30" t="s">
        <v>335</v>
      </c>
      <c r="H55" s="30" t="s">
        <v>335</v>
      </c>
      <c r="I55" s="30" t="s">
        <v>335</v>
      </c>
      <c r="J55" s="30" t="s">
        <v>335</v>
      </c>
      <c r="K55" s="30" t="s">
        <v>335</v>
      </c>
      <c r="L55" s="31">
        <f>SUM(L56:L61)</f>
        <v>24</v>
      </c>
      <c r="M55" s="31">
        <f>SUM(M56:M61)</f>
        <v>73</v>
      </c>
      <c r="N55" s="31">
        <f>SUM(N56:N61)</f>
        <v>13</v>
      </c>
      <c r="O55" s="31">
        <f>SUM(O56:O61)</f>
        <v>4</v>
      </c>
      <c r="P55" s="31" t="s">
        <v>60</v>
      </c>
      <c r="Q55" s="31" t="s">
        <v>60</v>
      </c>
      <c r="R55" s="31" t="s">
        <v>60</v>
      </c>
      <c r="S55" s="31" t="s">
        <v>60</v>
      </c>
      <c r="T55" s="31" t="s">
        <v>60</v>
      </c>
      <c r="U55" s="31" t="s">
        <v>60</v>
      </c>
      <c r="V55" s="31" t="s">
        <v>60</v>
      </c>
    </row>
    <row r="56" spans="1:22" ht="13.5" customHeight="1">
      <c r="A56" s="4"/>
      <c r="B56" s="65" t="s">
        <v>47</v>
      </c>
      <c r="C56" s="66" t="s">
        <v>335</v>
      </c>
      <c r="D56" s="66" t="s">
        <v>335</v>
      </c>
      <c r="E56" s="66" t="s">
        <v>335</v>
      </c>
      <c r="F56" s="66" t="s">
        <v>335</v>
      </c>
      <c r="G56" s="66" t="s">
        <v>335</v>
      </c>
      <c r="H56" s="66" t="s">
        <v>335</v>
      </c>
      <c r="I56" s="66" t="s">
        <v>335</v>
      </c>
      <c r="J56" s="66" t="s">
        <v>335</v>
      </c>
      <c r="K56" s="66" t="s">
        <v>335</v>
      </c>
      <c r="L56" s="63">
        <v>1</v>
      </c>
      <c r="M56" s="63">
        <v>19</v>
      </c>
      <c r="N56" s="63">
        <v>2</v>
      </c>
      <c r="O56" s="66" t="s">
        <v>335</v>
      </c>
      <c r="P56" s="66" t="s">
        <v>60</v>
      </c>
      <c r="Q56" s="66" t="s">
        <v>60</v>
      </c>
      <c r="R56" s="66" t="s">
        <v>60</v>
      </c>
      <c r="S56" s="66" t="s">
        <v>60</v>
      </c>
      <c r="T56" s="66" t="s">
        <v>60</v>
      </c>
      <c r="U56" s="66" t="s">
        <v>60</v>
      </c>
      <c r="V56" s="66" t="s">
        <v>60</v>
      </c>
    </row>
    <row r="57" spans="1:22" ht="13.5" customHeight="1">
      <c r="A57" s="4"/>
      <c r="B57" s="65" t="s">
        <v>48</v>
      </c>
      <c r="C57" s="66" t="s">
        <v>335</v>
      </c>
      <c r="D57" s="66" t="s">
        <v>335</v>
      </c>
      <c r="E57" s="66" t="s">
        <v>335</v>
      </c>
      <c r="F57" s="66" t="s">
        <v>335</v>
      </c>
      <c r="G57" s="66" t="s">
        <v>335</v>
      </c>
      <c r="H57" s="66" t="s">
        <v>335</v>
      </c>
      <c r="I57" s="66" t="s">
        <v>335</v>
      </c>
      <c r="J57" s="66" t="s">
        <v>335</v>
      </c>
      <c r="K57" s="66" t="s">
        <v>335</v>
      </c>
      <c r="L57" s="63">
        <v>4</v>
      </c>
      <c r="M57" s="66" t="s">
        <v>335</v>
      </c>
      <c r="N57" s="63">
        <v>2</v>
      </c>
      <c r="O57" s="66" t="s">
        <v>335</v>
      </c>
      <c r="P57" s="68" t="s">
        <v>60</v>
      </c>
      <c r="Q57" s="68" t="s">
        <v>60</v>
      </c>
      <c r="R57" s="68" t="s">
        <v>60</v>
      </c>
      <c r="S57" s="68" t="s">
        <v>60</v>
      </c>
      <c r="T57" s="68" t="s">
        <v>60</v>
      </c>
      <c r="U57" s="68" t="s">
        <v>60</v>
      </c>
      <c r="V57" s="68" t="s">
        <v>60</v>
      </c>
    </row>
    <row r="58" spans="1:22" ht="13.5" customHeight="1">
      <c r="A58" s="4"/>
      <c r="B58" s="65" t="s">
        <v>49</v>
      </c>
      <c r="C58" s="66" t="s">
        <v>335</v>
      </c>
      <c r="D58" s="66" t="s">
        <v>335</v>
      </c>
      <c r="E58" s="66" t="s">
        <v>335</v>
      </c>
      <c r="F58" s="66" t="s">
        <v>335</v>
      </c>
      <c r="G58" s="66" t="s">
        <v>335</v>
      </c>
      <c r="H58" s="66" t="s">
        <v>335</v>
      </c>
      <c r="I58" s="66" t="s">
        <v>335</v>
      </c>
      <c r="J58" s="66" t="s">
        <v>335</v>
      </c>
      <c r="K58" s="66" t="s">
        <v>335</v>
      </c>
      <c r="L58" s="63">
        <v>8</v>
      </c>
      <c r="M58" s="63">
        <v>19</v>
      </c>
      <c r="N58" s="63">
        <v>3</v>
      </c>
      <c r="O58" s="66">
        <v>1</v>
      </c>
      <c r="P58" s="68" t="s">
        <v>60</v>
      </c>
      <c r="Q58" s="68" t="s">
        <v>60</v>
      </c>
      <c r="R58" s="68" t="s">
        <v>60</v>
      </c>
      <c r="S58" s="68" t="s">
        <v>60</v>
      </c>
      <c r="T58" s="68" t="s">
        <v>60</v>
      </c>
      <c r="U58" s="68" t="s">
        <v>60</v>
      </c>
      <c r="V58" s="68" t="s">
        <v>60</v>
      </c>
    </row>
    <row r="59" spans="1:22" ht="13.5" customHeight="1">
      <c r="A59" s="4"/>
      <c r="B59" s="65" t="s">
        <v>50</v>
      </c>
      <c r="C59" s="66" t="s">
        <v>335</v>
      </c>
      <c r="D59" s="66" t="s">
        <v>335</v>
      </c>
      <c r="E59" s="66" t="s">
        <v>335</v>
      </c>
      <c r="F59" s="66" t="s">
        <v>335</v>
      </c>
      <c r="G59" s="66" t="s">
        <v>335</v>
      </c>
      <c r="H59" s="66" t="s">
        <v>335</v>
      </c>
      <c r="I59" s="66" t="s">
        <v>335</v>
      </c>
      <c r="J59" s="66" t="s">
        <v>335</v>
      </c>
      <c r="K59" s="66" t="s">
        <v>335</v>
      </c>
      <c r="L59" s="63">
        <v>5</v>
      </c>
      <c r="M59" s="63">
        <v>35</v>
      </c>
      <c r="N59" s="63">
        <v>3</v>
      </c>
      <c r="O59" s="66">
        <v>1</v>
      </c>
      <c r="P59" s="68" t="s">
        <v>60</v>
      </c>
      <c r="Q59" s="68" t="s">
        <v>60</v>
      </c>
      <c r="R59" s="68" t="s">
        <v>60</v>
      </c>
      <c r="S59" s="68" t="s">
        <v>60</v>
      </c>
      <c r="T59" s="68" t="s">
        <v>60</v>
      </c>
      <c r="U59" s="68" t="s">
        <v>60</v>
      </c>
      <c r="V59" s="68" t="s">
        <v>60</v>
      </c>
    </row>
    <row r="60" spans="1:22" ht="13.5" customHeight="1">
      <c r="A60" s="4"/>
      <c r="B60" s="65" t="s">
        <v>51</v>
      </c>
      <c r="C60" s="66" t="s">
        <v>335</v>
      </c>
      <c r="D60" s="66" t="s">
        <v>335</v>
      </c>
      <c r="E60" s="66" t="s">
        <v>335</v>
      </c>
      <c r="F60" s="66" t="s">
        <v>335</v>
      </c>
      <c r="G60" s="66" t="s">
        <v>335</v>
      </c>
      <c r="H60" s="66" t="s">
        <v>335</v>
      </c>
      <c r="I60" s="66" t="s">
        <v>335</v>
      </c>
      <c r="J60" s="66" t="s">
        <v>335</v>
      </c>
      <c r="K60" s="66" t="s">
        <v>335</v>
      </c>
      <c r="L60" s="63">
        <v>2</v>
      </c>
      <c r="M60" s="66" t="s">
        <v>335</v>
      </c>
      <c r="N60" s="66">
        <v>1</v>
      </c>
      <c r="O60" s="66" t="s">
        <v>335</v>
      </c>
      <c r="P60" s="66" t="s">
        <v>60</v>
      </c>
      <c r="Q60" s="66" t="s">
        <v>60</v>
      </c>
      <c r="R60" s="66" t="s">
        <v>60</v>
      </c>
      <c r="S60" s="66" t="s">
        <v>60</v>
      </c>
      <c r="T60" s="66" t="s">
        <v>60</v>
      </c>
      <c r="U60" s="66" t="s">
        <v>60</v>
      </c>
      <c r="V60" s="66" t="s">
        <v>60</v>
      </c>
    </row>
    <row r="61" spans="1:22" ht="13.5" customHeight="1">
      <c r="A61" s="4"/>
      <c r="B61" s="65" t="s">
        <v>52</v>
      </c>
      <c r="C61" s="66" t="s">
        <v>335</v>
      </c>
      <c r="D61" s="66" t="s">
        <v>335</v>
      </c>
      <c r="E61" s="66" t="s">
        <v>335</v>
      </c>
      <c r="F61" s="66" t="s">
        <v>335</v>
      </c>
      <c r="G61" s="66" t="s">
        <v>335</v>
      </c>
      <c r="H61" s="66" t="s">
        <v>335</v>
      </c>
      <c r="I61" s="66" t="s">
        <v>335</v>
      </c>
      <c r="J61" s="66" t="s">
        <v>335</v>
      </c>
      <c r="K61" s="66" t="s">
        <v>335</v>
      </c>
      <c r="L61" s="63">
        <v>4</v>
      </c>
      <c r="M61" s="68" t="s">
        <v>335</v>
      </c>
      <c r="N61" s="63">
        <v>2</v>
      </c>
      <c r="O61" s="63">
        <v>2</v>
      </c>
      <c r="P61" s="68" t="s">
        <v>60</v>
      </c>
      <c r="Q61" s="68" t="s">
        <v>60</v>
      </c>
      <c r="R61" s="68" t="s">
        <v>60</v>
      </c>
      <c r="S61" s="68" t="s">
        <v>60</v>
      </c>
      <c r="T61" s="68" t="s">
        <v>60</v>
      </c>
      <c r="U61" s="68" t="s">
        <v>60</v>
      </c>
      <c r="V61" s="68" t="s">
        <v>60</v>
      </c>
    </row>
    <row r="62" spans="1:22" ht="13.5" customHeight="1">
      <c r="A62" s="4"/>
      <c r="B62" s="65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13.5" customHeight="1">
      <c r="A63" s="310" t="s">
        <v>53</v>
      </c>
      <c r="B63" s="311"/>
      <c r="C63" s="267">
        <f>SUM(C64:C67)</f>
        <v>5</v>
      </c>
      <c r="D63" s="30" t="s">
        <v>335</v>
      </c>
      <c r="E63" s="30" t="s">
        <v>335</v>
      </c>
      <c r="F63" s="267">
        <f>SUM(F64:F67)</f>
        <v>5</v>
      </c>
      <c r="G63" s="267">
        <f>SUM(G64:G67)</f>
        <v>698</v>
      </c>
      <c r="H63" s="30" t="s">
        <v>335</v>
      </c>
      <c r="I63" s="30" t="s">
        <v>335</v>
      </c>
      <c r="J63" s="30" t="s">
        <v>335</v>
      </c>
      <c r="K63" s="267">
        <f>SUM(K64:K67)</f>
        <v>698</v>
      </c>
      <c r="L63" s="267">
        <f>SUM(L64:L67)</f>
        <v>24</v>
      </c>
      <c r="M63" s="267">
        <f>SUM(M64:M67)</f>
        <v>39</v>
      </c>
      <c r="N63" s="267">
        <f>SUM(N64:N67)</f>
        <v>12</v>
      </c>
      <c r="O63" s="267">
        <f>SUM(O64:O67)</f>
        <v>9</v>
      </c>
      <c r="P63" s="31" t="s">
        <v>60</v>
      </c>
      <c r="Q63" s="31" t="s">
        <v>60</v>
      </c>
      <c r="R63" s="31" t="s">
        <v>60</v>
      </c>
      <c r="S63" s="31" t="s">
        <v>60</v>
      </c>
      <c r="T63" s="31" t="s">
        <v>60</v>
      </c>
      <c r="U63" s="31" t="s">
        <v>60</v>
      </c>
      <c r="V63" s="31" t="s">
        <v>60</v>
      </c>
    </row>
    <row r="64" spans="1:22" ht="13.5" customHeight="1">
      <c r="A64" s="4"/>
      <c r="B64" s="65" t="s">
        <v>54</v>
      </c>
      <c r="C64" s="110">
        <f>SUM(D64:F64)</f>
        <v>2</v>
      </c>
      <c r="D64" s="71" t="s">
        <v>343</v>
      </c>
      <c r="E64" s="71" t="s">
        <v>343</v>
      </c>
      <c r="F64" s="72">
        <v>2</v>
      </c>
      <c r="G64" s="112">
        <f>SUM(H64:K64)</f>
        <v>320</v>
      </c>
      <c r="H64" s="66" t="s">
        <v>335</v>
      </c>
      <c r="I64" s="66" t="s">
        <v>335</v>
      </c>
      <c r="J64" s="66" t="s">
        <v>335</v>
      </c>
      <c r="K64" s="63">
        <v>320</v>
      </c>
      <c r="L64" s="63">
        <v>9</v>
      </c>
      <c r="M64" s="63">
        <v>2</v>
      </c>
      <c r="N64" s="63">
        <v>4</v>
      </c>
      <c r="O64" s="63">
        <v>2</v>
      </c>
      <c r="P64" s="68" t="s">
        <v>60</v>
      </c>
      <c r="Q64" s="68" t="s">
        <v>60</v>
      </c>
      <c r="R64" s="68" t="s">
        <v>60</v>
      </c>
      <c r="S64" s="68" t="s">
        <v>60</v>
      </c>
      <c r="T64" s="68" t="s">
        <v>60</v>
      </c>
      <c r="U64" s="68" t="s">
        <v>60</v>
      </c>
      <c r="V64" s="68" t="s">
        <v>60</v>
      </c>
    </row>
    <row r="65" spans="1:22" ht="13.5" customHeight="1">
      <c r="A65" s="4"/>
      <c r="B65" s="65" t="s">
        <v>55</v>
      </c>
      <c r="C65" s="66" t="s">
        <v>335</v>
      </c>
      <c r="D65" s="66" t="s">
        <v>335</v>
      </c>
      <c r="E65" s="66" t="s">
        <v>335</v>
      </c>
      <c r="F65" s="66" t="s">
        <v>335</v>
      </c>
      <c r="G65" s="66" t="s">
        <v>335</v>
      </c>
      <c r="H65" s="66" t="s">
        <v>335</v>
      </c>
      <c r="I65" s="66" t="s">
        <v>335</v>
      </c>
      <c r="J65" s="66" t="s">
        <v>335</v>
      </c>
      <c r="K65" s="66" t="s">
        <v>335</v>
      </c>
      <c r="L65" s="63">
        <v>9</v>
      </c>
      <c r="M65" s="63">
        <v>35</v>
      </c>
      <c r="N65" s="63">
        <v>3</v>
      </c>
      <c r="O65" s="63">
        <v>3</v>
      </c>
      <c r="P65" s="68" t="s">
        <v>60</v>
      </c>
      <c r="Q65" s="68" t="s">
        <v>60</v>
      </c>
      <c r="R65" s="68" t="s">
        <v>60</v>
      </c>
      <c r="S65" s="68" t="s">
        <v>60</v>
      </c>
      <c r="T65" s="68" t="s">
        <v>60</v>
      </c>
      <c r="U65" s="68" t="s">
        <v>60</v>
      </c>
      <c r="V65" s="68" t="s">
        <v>60</v>
      </c>
    </row>
    <row r="66" spans="1:22" ht="13.5" customHeight="1">
      <c r="A66" s="4"/>
      <c r="B66" s="65" t="s">
        <v>56</v>
      </c>
      <c r="C66" s="110">
        <f>SUM(D66:F66)</f>
        <v>2</v>
      </c>
      <c r="D66" s="71" t="s">
        <v>343</v>
      </c>
      <c r="E66" s="71" t="s">
        <v>343</v>
      </c>
      <c r="F66" s="72">
        <v>2</v>
      </c>
      <c r="G66" s="112">
        <f>SUM(H66:K66)</f>
        <v>234</v>
      </c>
      <c r="H66" s="66" t="s">
        <v>335</v>
      </c>
      <c r="I66" s="66" t="s">
        <v>335</v>
      </c>
      <c r="J66" s="66" t="s">
        <v>335</v>
      </c>
      <c r="K66" s="63">
        <v>234</v>
      </c>
      <c r="L66" s="63">
        <v>5</v>
      </c>
      <c r="M66" s="63">
        <v>2</v>
      </c>
      <c r="N66" s="63">
        <v>4</v>
      </c>
      <c r="O66" s="63">
        <v>4</v>
      </c>
      <c r="P66" s="68" t="s">
        <v>60</v>
      </c>
      <c r="Q66" s="68" t="s">
        <v>60</v>
      </c>
      <c r="R66" s="68" t="s">
        <v>60</v>
      </c>
      <c r="S66" s="68" t="s">
        <v>60</v>
      </c>
      <c r="T66" s="68" t="s">
        <v>60</v>
      </c>
      <c r="U66" s="68" t="s">
        <v>60</v>
      </c>
      <c r="V66" s="68" t="s">
        <v>60</v>
      </c>
    </row>
    <row r="67" spans="1:22" ht="13.5" customHeight="1">
      <c r="A67" s="4"/>
      <c r="B67" s="65" t="s">
        <v>57</v>
      </c>
      <c r="C67" s="110">
        <f>SUM(D67:F67)</f>
        <v>1</v>
      </c>
      <c r="D67" s="71" t="s">
        <v>343</v>
      </c>
      <c r="E67" s="71" t="s">
        <v>343</v>
      </c>
      <c r="F67" s="72">
        <v>1</v>
      </c>
      <c r="G67" s="112">
        <f>SUM(H67:K67)</f>
        <v>144</v>
      </c>
      <c r="H67" s="66" t="s">
        <v>335</v>
      </c>
      <c r="I67" s="66" t="s">
        <v>335</v>
      </c>
      <c r="J67" s="66" t="s">
        <v>335</v>
      </c>
      <c r="K67" s="63">
        <v>144</v>
      </c>
      <c r="L67" s="63">
        <v>1</v>
      </c>
      <c r="M67" s="66" t="s">
        <v>335</v>
      </c>
      <c r="N67" s="63">
        <v>1</v>
      </c>
      <c r="O67" s="66" t="s">
        <v>335</v>
      </c>
      <c r="P67" s="68" t="s">
        <v>60</v>
      </c>
      <c r="Q67" s="68" t="s">
        <v>60</v>
      </c>
      <c r="R67" s="68" t="s">
        <v>60</v>
      </c>
      <c r="S67" s="68" t="s">
        <v>60</v>
      </c>
      <c r="T67" s="68" t="s">
        <v>60</v>
      </c>
      <c r="U67" s="68" t="s">
        <v>60</v>
      </c>
      <c r="V67" s="68" t="s">
        <v>60</v>
      </c>
    </row>
    <row r="68" spans="1:22" ht="13.5" customHeight="1">
      <c r="A68" s="4"/>
      <c r="B68" s="65"/>
      <c r="C68" s="52"/>
      <c r="D68" s="52"/>
      <c r="E68" s="52"/>
      <c r="F68" s="52"/>
      <c r="G68" s="52"/>
      <c r="H68" s="52"/>
      <c r="I68" s="66"/>
      <c r="J68" s="66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</row>
    <row r="69" spans="1:22" ht="13.5" customHeight="1">
      <c r="A69" s="310" t="s">
        <v>58</v>
      </c>
      <c r="B69" s="311"/>
      <c r="C69" s="30" t="s">
        <v>335</v>
      </c>
      <c r="D69" s="30" t="s">
        <v>335</v>
      </c>
      <c r="E69" s="30" t="s">
        <v>335</v>
      </c>
      <c r="F69" s="30" t="s">
        <v>335</v>
      </c>
      <c r="G69" s="30" t="s">
        <v>335</v>
      </c>
      <c r="H69" s="30" t="s">
        <v>335</v>
      </c>
      <c r="I69" s="30" t="s">
        <v>335</v>
      </c>
      <c r="J69" s="30" t="s">
        <v>335</v>
      </c>
      <c r="K69" s="30" t="s">
        <v>335</v>
      </c>
      <c r="L69" s="267">
        <f>SUM(L70)</f>
        <v>3</v>
      </c>
      <c r="M69" s="267">
        <f>SUM(M70)</f>
        <v>16</v>
      </c>
      <c r="N69" s="267">
        <f>SUM(N70)</f>
        <v>2</v>
      </c>
      <c r="O69" s="30" t="s">
        <v>335</v>
      </c>
      <c r="P69" s="30" t="s">
        <v>60</v>
      </c>
      <c r="Q69" s="30" t="s">
        <v>60</v>
      </c>
      <c r="R69" s="30" t="s">
        <v>60</v>
      </c>
      <c r="S69" s="30" t="s">
        <v>60</v>
      </c>
      <c r="T69" s="30" t="s">
        <v>60</v>
      </c>
      <c r="U69" s="30" t="s">
        <v>60</v>
      </c>
      <c r="V69" s="30" t="s">
        <v>60</v>
      </c>
    </row>
    <row r="70" spans="1:22" ht="13.5" customHeight="1">
      <c r="A70" s="5"/>
      <c r="B70" s="73" t="s">
        <v>59</v>
      </c>
      <c r="C70" s="74" t="s">
        <v>335</v>
      </c>
      <c r="D70" s="74" t="s">
        <v>335</v>
      </c>
      <c r="E70" s="74" t="s">
        <v>335</v>
      </c>
      <c r="F70" s="74" t="s">
        <v>335</v>
      </c>
      <c r="G70" s="74" t="s">
        <v>335</v>
      </c>
      <c r="H70" s="74" t="s">
        <v>335</v>
      </c>
      <c r="I70" s="74" t="s">
        <v>335</v>
      </c>
      <c r="J70" s="74" t="s">
        <v>335</v>
      </c>
      <c r="K70" s="74" t="s">
        <v>335</v>
      </c>
      <c r="L70" s="75">
        <v>3</v>
      </c>
      <c r="M70" s="75">
        <v>16</v>
      </c>
      <c r="N70" s="75">
        <v>2</v>
      </c>
      <c r="O70" s="74" t="s">
        <v>335</v>
      </c>
      <c r="P70" s="76" t="s">
        <v>60</v>
      </c>
      <c r="Q70" s="76" t="s">
        <v>60</v>
      </c>
      <c r="R70" s="76" t="s">
        <v>60</v>
      </c>
      <c r="S70" s="76" t="s">
        <v>60</v>
      </c>
      <c r="T70" s="76" t="s">
        <v>60</v>
      </c>
      <c r="U70" s="76" t="s">
        <v>60</v>
      </c>
      <c r="V70" s="76" t="s">
        <v>60</v>
      </c>
    </row>
    <row r="71" spans="1:23" ht="13.5" customHeight="1">
      <c r="A71" s="77" t="s">
        <v>344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3.5" customHeight="1">
      <c r="A72" s="77" t="s">
        <v>345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3.5" customHeight="1">
      <c r="A73" s="77" t="s">
        <v>64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</sheetData>
  <sheetProtection/>
  <mergeCells count="35">
    <mergeCell ref="N5:N7"/>
    <mergeCell ref="O5:O7"/>
    <mergeCell ref="P5:P7"/>
    <mergeCell ref="Q5:Q7"/>
    <mergeCell ref="R5:R7"/>
    <mergeCell ref="G6:K6"/>
    <mergeCell ref="L6:L7"/>
    <mergeCell ref="M6:M7"/>
    <mergeCell ref="S5:S7"/>
    <mergeCell ref="T5:T7"/>
    <mergeCell ref="A2:V2"/>
    <mergeCell ref="A3:V3"/>
    <mergeCell ref="A5:B7"/>
    <mergeCell ref="C5:K5"/>
    <mergeCell ref="L5:M5"/>
    <mergeCell ref="U5:U7"/>
    <mergeCell ref="V5:V7"/>
    <mergeCell ref="C6:F6"/>
    <mergeCell ref="A26:B26"/>
    <mergeCell ref="A19:B19"/>
    <mergeCell ref="A20:B20"/>
    <mergeCell ref="A8:B8"/>
    <mergeCell ref="A14:B14"/>
    <mergeCell ref="A15:B15"/>
    <mergeCell ref="A16:B16"/>
    <mergeCell ref="A32:B32"/>
    <mergeCell ref="A17:B17"/>
    <mergeCell ref="A18:B18"/>
    <mergeCell ref="A69:B69"/>
    <mergeCell ref="A42:B42"/>
    <mergeCell ref="A49:B49"/>
    <mergeCell ref="A55:B55"/>
    <mergeCell ref="A63:B63"/>
    <mergeCell ref="A21:B21"/>
    <mergeCell ref="A23:B23"/>
  </mergeCells>
  <printOptions/>
  <pageMargins left="1.7716535433070868" right="0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8.59765625" style="77" customWidth="1"/>
    <col min="2" max="6" width="12.59765625" style="77" customWidth="1"/>
    <col min="7" max="7" width="10.59765625" style="77" customWidth="1"/>
    <col min="8" max="8" width="38.59765625" style="77" customWidth="1"/>
    <col min="9" max="13" width="12.59765625" style="77" customWidth="1"/>
    <col min="14" max="16384" width="10.59765625" style="77" customWidth="1"/>
  </cols>
  <sheetData>
    <row r="1" spans="1:13" s="48" customFormat="1" ht="19.5" customHeight="1">
      <c r="A1" s="1" t="s">
        <v>75</v>
      </c>
      <c r="L1" s="2"/>
      <c r="M1" s="2" t="s">
        <v>76</v>
      </c>
    </row>
    <row r="2" spans="1:13" ht="19.5" customHeight="1">
      <c r="A2" s="341" t="s">
        <v>77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ht="18" customHeight="1" thickBot="1">
      <c r="L3" s="82"/>
    </row>
    <row r="4" spans="1:13" ht="15.75" customHeight="1">
      <c r="A4" s="323" t="s">
        <v>78</v>
      </c>
      <c r="B4" s="344" t="s">
        <v>430</v>
      </c>
      <c r="C4" s="345"/>
      <c r="D4" s="346"/>
      <c r="E4" s="346"/>
      <c r="F4" s="346"/>
      <c r="H4" s="323" t="s">
        <v>78</v>
      </c>
      <c r="I4" s="344" t="s">
        <v>431</v>
      </c>
      <c r="J4" s="345"/>
      <c r="K4" s="346"/>
      <c r="L4" s="346"/>
      <c r="M4" s="346"/>
    </row>
    <row r="5" spans="1:13" ht="15.75" customHeight="1">
      <c r="A5" s="342"/>
      <c r="B5" s="347"/>
      <c r="C5" s="348"/>
      <c r="D5" s="349"/>
      <c r="E5" s="349"/>
      <c r="F5" s="349"/>
      <c r="H5" s="342"/>
      <c r="I5" s="347"/>
      <c r="J5" s="348"/>
      <c r="K5" s="349"/>
      <c r="L5" s="349"/>
      <c r="M5" s="349"/>
    </row>
    <row r="6" spans="1:13" ht="15.75" customHeight="1">
      <c r="A6" s="343"/>
      <c r="B6" s="229" t="s">
        <v>400</v>
      </c>
      <c r="C6" s="229" t="s">
        <v>425</v>
      </c>
      <c r="D6" s="229" t="s">
        <v>426</v>
      </c>
      <c r="E6" s="229" t="s">
        <v>427</v>
      </c>
      <c r="F6" s="230" t="s">
        <v>428</v>
      </c>
      <c r="H6" s="343"/>
      <c r="I6" s="229" t="s">
        <v>400</v>
      </c>
      <c r="J6" s="229" t="s">
        <v>429</v>
      </c>
      <c r="K6" s="229" t="s">
        <v>426</v>
      </c>
      <c r="L6" s="229" t="s">
        <v>427</v>
      </c>
      <c r="M6" s="230" t="s">
        <v>428</v>
      </c>
    </row>
    <row r="7" spans="1:13" ht="15.75" customHeight="1">
      <c r="A7" s="44" t="s">
        <v>79</v>
      </c>
      <c r="B7" s="84">
        <v>9061</v>
      </c>
      <c r="C7" s="85">
        <v>9418</v>
      </c>
      <c r="D7" s="85">
        <v>9867</v>
      </c>
      <c r="E7" s="85">
        <v>9391</v>
      </c>
      <c r="F7" s="85">
        <v>9440</v>
      </c>
      <c r="H7" s="35" t="s">
        <v>79</v>
      </c>
      <c r="I7" s="244">
        <v>770.6</v>
      </c>
      <c r="J7" s="244">
        <v>800.3</v>
      </c>
      <c r="K7" s="244">
        <v>838.9</v>
      </c>
      <c r="L7" s="244">
        <v>802.6</v>
      </c>
      <c r="M7" s="244">
        <v>805.4</v>
      </c>
    </row>
    <row r="8" spans="1:13" ht="15.75" customHeight="1">
      <c r="A8" s="70"/>
      <c r="B8" s="86"/>
      <c r="C8" s="87"/>
      <c r="D8" s="87"/>
      <c r="E8" s="87"/>
      <c r="F8" s="87"/>
      <c r="H8" s="65"/>
      <c r="I8" s="127"/>
      <c r="J8" s="92"/>
      <c r="K8" s="92"/>
      <c r="L8" s="92"/>
      <c r="M8" s="92"/>
    </row>
    <row r="9" spans="1:13" ht="15.75" customHeight="1">
      <c r="A9" s="70" t="s">
        <v>80</v>
      </c>
      <c r="B9" s="93">
        <v>2701</v>
      </c>
      <c r="C9" s="91">
        <v>2830</v>
      </c>
      <c r="D9" s="91">
        <v>2880</v>
      </c>
      <c r="E9" s="91">
        <v>2878</v>
      </c>
      <c r="F9" s="91">
        <v>2883</v>
      </c>
      <c r="H9" s="70" t="s">
        <v>80</v>
      </c>
      <c r="I9" s="245">
        <v>229.7</v>
      </c>
      <c r="J9" s="92">
        <v>240.5</v>
      </c>
      <c r="K9" s="92">
        <v>244.9</v>
      </c>
      <c r="L9" s="92">
        <v>246</v>
      </c>
      <c r="M9" s="92">
        <v>246</v>
      </c>
    </row>
    <row r="10" spans="1:13" ht="15.75" customHeight="1">
      <c r="A10" s="70" t="s">
        <v>81</v>
      </c>
      <c r="B10" s="93">
        <v>1410</v>
      </c>
      <c r="C10" s="91">
        <v>1362</v>
      </c>
      <c r="D10" s="91">
        <v>1469</v>
      </c>
      <c r="E10" s="91">
        <v>1496</v>
      </c>
      <c r="F10" s="91">
        <v>1436</v>
      </c>
      <c r="H10" s="70" t="s">
        <v>81</v>
      </c>
      <c r="I10" s="245">
        <v>119.9</v>
      </c>
      <c r="J10" s="92">
        <v>115.7</v>
      </c>
      <c r="K10" s="92">
        <v>124.9</v>
      </c>
      <c r="L10" s="92">
        <v>127.9</v>
      </c>
      <c r="M10" s="92">
        <v>122.5</v>
      </c>
    </row>
    <row r="11" spans="1:13" ht="15.75" customHeight="1">
      <c r="A11" s="70" t="s">
        <v>82</v>
      </c>
      <c r="B11" s="93">
        <v>1401</v>
      </c>
      <c r="C11" s="91">
        <v>1514</v>
      </c>
      <c r="D11" s="91">
        <v>1459</v>
      </c>
      <c r="E11" s="91">
        <v>1294</v>
      </c>
      <c r="F11" s="91">
        <v>1318</v>
      </c>
      <c r="H11" s="70" t="s">
        <v>82</v>
      </c>
      <c r="I11" s="245">
        <v>119.1</v>
      </c>
      <c r="J11" s="92">
        <v>128.7</v>
      </c>
      <c r="K11" s="92">
        <v>124</v>
      </c>
      <c r="L11" s="92">
        <v>110.6</v>
      </c>
      <c r="M11" s="92">
        <v>112.4</v>
      </c>
    </row>
    <row r="12" spans="1:13" ht="15.75" customHeight="1">
      <c r="A12" s="70" t="s">
        <v>83</v>
      </c>
      <c r="B12" s="93">
        <v>892</v>
      </c>
      <c r="C12" s="91">
        <v>890</v>
      </c>
      <c r="D12" s="91">
        <v>1063</v>
      </c>
      <c r="E12" s="91">
        <v>979</v>
      </c>
      <c r="F12" s="91">
        <v>920</v>
      </c>
      <c r="H12" s="70" t="s">
        <v>83</v>
      </c>
      <c r="I12" s="245">
        <v>75.9</v>
      </c>
      <c r="J12" s="92">
        <v>75.6</v>
      </c>
      <c r="K12" s="92">
        <v>90.4</v>
      </c>
      <c r="L12" s="92">
        <v>83.7</v>
      </c>
      <c r="M12" s="92">
        <v>78.5</v>
      </c>
    </row>
    <row r="13" spans="1:13" ht="15.75" customHeight="1">
      <c r="A13" s="88" t="s">
        <v>84</v>
      </c>
      <c r="B13" s="93">
        <v>387</v>
      </c>
      <c r="C13" s="91">
        <v>413</v>
      </c>
      <c r="D13" s="91">
        <v>462</v>
      </c>
      <c r="E13" s="91">
        <v>442</v>
      </c>
      <c r="F13" s="91">
        <v>426</v>
      </c>
      <c r="H13" s="70" t="s">
        <v>84</v>
      </c>
      <c r="I13" s="245">
        <v>32.9</v>
      </c>
      <c r="J13" s="92">
        <v>35.1</v>
      </c>
      <c r="K13" s="92">
        <v>39.3</v>
      </c>
      <c r="L13" s="92">
        <v>37.8</v>
      </c>
      <c r="M13" s="92">
        <v>36.3</v>
      </c>
    </row>
    <row r="14" spans="1:13" ht="15.75" customHeight="1">
      <c r="A14" s="88"/>
      <c r="B14" s="89"/>
      <c r="C14" s="90"/>
      <c r="D14" s="90"/>
      <c r="E14" s="91"/>
      <c r="F14" s="63"/>
      <c r="H14" s="65"/>
      <c r="I14" s="246"/>
      <c r="J14" s="92"/>
      <c r="K14" s="92"/>
      <c r="L14" s="247"/>
      <c r="M14" s="92"/>
    </row>
    <row r="15" spans="1:13" ht="15.75" customHeight="1">
      <c r="A15" s="70" t="s">
        <v>85</v>
      </c>
      <c r="B15" s="93">
        <v>190</v>
      </c>
      <c r="C15" s="91">
        <v>281</v>
      </c>
      <c r="D15" s="91">
        <v>263</v>
      </c>
      <c r="E15" s="91">
        <v>239</v>
      </c>
      <c r="F15" s="91">
        <v>276</v>
      </c>
      <c r="H15" s="65" t="s">
        <v>85</v>
      </c>
      <c r="I15" s="92">
        <v>16.2</v>
      </c>
      <c r="J15" s="92">
        <v>23.9</v>
      </c>
      <c r="K15" s="92">
        <v>22.4</v>
      </c>
      <c r="L15" s="92">
        <v>20.4</v>
      </c>
      <c r="M15" s="92">
        <v>23.5</v>
      </c>
    </row>
    <row r="16" spans="1:13" ht="15.75" customHeight="1">
      <c r="A16" s="70" t="s">
        <v>86</v>
      </c>
      <c r="B16" s="93">
        <v>209</v>
      </c>
      <c r="C16" s="91">
        <v>205</v>
      </c>
      <c r="D16" s="91">
        <v>254</v>
      </c>
      <c r="E16" s="91">
        <v>199</v>
      </c>
      <c r="F16" s="91">
        <v>230</v>
      </c>
      <c r="H16" s="65" t="s">
        <v>86</v>
      </c>
      <c r="I16" s="92">
        <v>17.8</v>
      </c>
      <c r="J16" s="92">
        <v>17.4</v>
      </c>
      <c r="K16" s="92">
        <v>21.6</v>
      </c>
      <c r="L16" s="92">
        <v>17</v>
      </c>
      <c r="M16" s="92">
        <v>19.6</v>
      </c>
    </row>
    <row r="17" spans="1:13" ht="15.75" customHeight="1">
      <c r="A17" s="70" t="s">
        <v>87</v>
      </c>
      <c r="B17" s="93">
        <v>143</v>
      </c>
      <c r="C17" s="91">
        <v>130</v>
      </c>
      <c r="D17" s="91">
        <v>139</v>
      </c>
      <c r="E17" s="91">
        <v>156</v>
      </c>
      <c r="F17" s="91">
        <v>126</v>
      </c>
      <c r="H17" s="65" t="s">
        <v>87</v>
      </c>
      <c r="I17" s="92">
        <v>12.2</v>
      </c>
      <c r="J17" s="92">
        <v>11</v>
      </c>
      <c r="K17" s="92">
        <v>11.8</v>
      </c>
      <c r="L17" s="92">
        <v>13.3</v>
      </c>
      <c r="M17" s="92">
        <v>10.7</v>
      </c>
    </row>
    <row r="18" spans="1:13" ht="15.75" customHeight="1">
      <c r="A18" s="88" t="s">
        <v>88</v>
      </c>
      <c r="B18" s="93">
        <v>156</v>
      </c>
      <c r="C18" s="91">
        <v>121</v>
      </c>
      <c r="D18" s="91">
        <v>124</v>
      </c>
      <c r="E18" s="91">
        <v>121</v>
      </c>
      <c r="F18" s="91">
        <v>124</v>
      </c>
      <c r="H18" s="65" t="s">
        <v>88</v>
      </c>
      <c r="I18" s="92">
        <v>13.3</v>
      </c>
      <c r="J18" s="92">
        <v>10.3</v>
      </c>
      <c r="K18" s="92">
        <v>10.5</v>
      </c>
      <c r="L18" s="92">
        <v>10.3</v>
      </c>
      <c r="M18" s="92">
        <v>10.6</v>
      </c>
    </row>
    <row r="19" spans="1:13" ht="15.75" customHeight="1">
      <c r="A19" s="70" t="s">
        <v>89</v>
      </c>
      <c r="B19" s="93">
        <v>140</v>
      </c>
      <c r="C19" s="91">
        <v>138</v>
      </c>
      <c r="D19" s="91">
        <v>158</v>
      </c>
      <c r="E19" s="91">
        <v>107</v>
      </c>
      <c r="F19" s="91">
        <v>159</v>
      </c>
      <c r="H19" s="65" t="s">
        <v>89</v>
      </c>
      <c r="I19" s="92">
        <v>11.9</v>
      </c>
      <c r="J19" s="92">
        <v>11.7</v>
      </c>
      <c r="K19" s="92">
        <v>13.4</v>
      </c>
      <c r="L19" s="92">
        <v>9.1</v>
      </c>
      <c r="M19" s="92">
        <v>13.6</v>
      </c>
    </row>
    <row r="20" spans="1:13" ht="15.75" customHeight="1">
      <c r="A20" s="70"/>
      <c r="B20" s="93"/>
      <c r="C20" s="63"/>
      <c r="D20" s="63"/>
      <c r="E20" s="91"/>
      <c r="F20" s="63"/>
      <c r="H20" s="65"/>
      <c r="I20" s="246"/>
      <c r="J20" s="92"/>
      <c r="K20" s="92"/>
      <c r="L20" s="247"/>
      <c r="M20" s="92"/>
    </row>
    <row r="21" spans="1:13" ht="15.75" customHeight="1">
      <c r="A21" s="70" t="s">
        <v>90</v>
      </c>
      <c r="B21" s="93">
        <v>126</v>
      </c>
      <c r="C21" s="91">
        <v>126</v>
      </c>
      <c r="D21" s="91">
        <v>133</v>
      </c>
      <c r="E21" s="91">
        <v>107</v>
      </c>
      <c r="F21" s="91">
        <v>128</v>
      </c>
      <c r="H21" s="65" t="s">
        <v>90</v>
      </c>
      <c r="I21" s="92">
        <v>10.7</v>
      </c>
      <c r="J21" s="92">
        <v>10.7</v>
      </c>
      <c r="K21" s="92">
        <v>11.3</v>
      </c>
      <c r="L21" s="92">
        <v>9.1</v>
      </c>
      <c r="M21" s="92">
        <v>10.9</v>
      </c>
    </row>
    <row r="22" spans="1:13" ht="15.75" customHeight="1">
      <c r="A22" s="70" t="s">
        <v>91</v>
      </c>
      <c r="B22" s="93">
        <v>58</v>
      </c>
      <c r="C22" s="91">
        <v>74</v>
      </c>
      <c r="D22" s="91">
        <v>78</v>
      </c>
      <c r="E22" s="91">
        <v>80</v>
      </c>
      <c r="F22" s="91">
        <v>63</v>
      </c>
      <c r="H22" s="65" t="s">
        <v>91</v>
      </c>
      <c r="I22" s="92">
        <v>4.9</v>
      </c>
      <c r="J22" s="92">
        <v>6.3</v>
      </c>
      <c r="K22" s="92">
        <v>6.6</v>
      </c>
      <c r="L22" s="92">
        <v>6.8</v>
      </c>
      <c r="M22" s="92">
        <v>5.4</v>
      </c>
    </row>
    <row r="23" spans="1:13" ht="15.75" customHeight="1">
      <c r="A23" s="70" t="s">
        <v>92</v>
      </c>
      <c r="B23" s="93">
        <v>76</v>
      </c>
      <c r="C23" s="91">
        <v>61</v>
      </c>
      <c r="D23" s="91">
        <v>71</v>
      </c>
      <c r="E23" s="91">
        <v>74</v>
      </c>
      <c r="F23" s="91">
        <v>86</v>
      </c>
      <c r="H23" s="65" t="s">
        <v>92</v>
      </c>
      <c r="I23" s="92">
        <v>6.5</v>
      </c>
      <c r="J23" s="92">
        <v>5.2</v>
      </c>
      <c r="K23" s="92">
        <v>6</v>
      </c>
      <c r="L23" s="92">
        <v>6.3</v>
      </c>
      <c r="M23" s="92">
        <v>7.3</v>
      </c>
    </row>
    <row r="24" spans="1:13" ht="15.75" customHeight="1">
      <c r="A24" s="239" t="s">
        <v>93</v>
      </c>
      <c r="B24" s="93">
        <v>75</v>
      </c>
      <c r="C24" s="91">
        <v>74</v>
      </c>
      <c r="D24" s="91">
        <v>102</v>
      </c>
      <c r="E24" s="91">
        <v>69</v>
      </c>
      <c r="F24" s="91">
        <v>65</v>
      </c>
      <c r="H24" s="240" t="s">
        <v>93</v>
      </c>
      <c r="I24" s="92">
        <v>6.4</v>
      </c>
      <c r="J24" s="92">
        <v>6.3</v>
      </c>
      <c r="K24" s="92">
        <v>8.7</v>
      </c>
      <c r="L24" s="92">
        <v>5.9</v>
      </c>
      <c r="M24" s="92">
        <v>5.5</v>
      </c>
    </row>
    <row r="25" spans="1:13" ht="15.75" customHeight="1">
      <c r="A25" s="70" t="s">
        <v>94</v>
      </c>
      <c r="B25" s="93">
        <v>49</v>
      </c>
      <c r="C25" s="91">
        <v>42</v>
      </c>
      <c r="D25" s="91">
        <v>41</v>
      </c>
      <c r="E25" s="91">
        <v>59</v>
      </c>
      <c r="F25" s="91">
        <v>38</v>
      </c>
      <c r="H25" s="65" t="s">
        <v>94</v>
      </c>
      <c r="I25" s="92">
        <v>4.2</v>
      </c>
      <c r="J25" s="92">
        <v>3.6</v>
      </c>
      <c r="K25" s="92">
        <v>3.5</v>
      </c>
      <c r="L25" s="92">
        <v>5</v>
      </c>
      <c r="M25" s="92">
        <v>3.2</v>
      </c>
    </row>
    <row r="26" spans="1:13" ht="15.75" customHeight="1">
      <c r="A26" s="70"/>
      <c r="B26" s="93"/>
      <c r="C26" s="63"/>
      <c r="D26" s="63"/>
      <c r="E26" s="91"/>
      <c r="F26" s="63"/>
      <c r="H26" s="65"/>
      <c r="I26" s="248"/>
      <c r="J26" s="92"/>
      <c r="K26" s="92"/>
      <c r="L26" s="247"/>
      <c r="M26" s="92"/>
    </row>
    <row r="27" spans="1:13" ht="15.75" customHeight="1">
      <c r="A27" s="70" t="s">
        <v>95</v>
      </c>
      <c r="B27" s="93">
        <v>83</v>
      </c>
      <c r="C27" s="91">
        <v>80</v>
      </c>
      <c r="D27" s="91">
        <v>68</v>
      </c>
      <c r="E27" s="91">
        <v>57</v>
      </c>
      <c r="F27" s="91">
        <v>56</v>
      </c>
      <c r="H27" s="65" t="s">
        <v>95</v>
      </c>
      <c r="I27" s="92">
        <v>7.1</v>
      </c>
      <c r="J27" s="92">
        <v>6.8</v>
      </c>
      <c r="K27" s="92">
        <v>5.8</v>
      </c>
      <c r="L27" s="92">
        <v>4.9</v>
      </c>
      <c r="M27" s="92">
        <v>4.8</v>
      </c>
    </row>
    <row r="28" spans="1:13" ht="15.75" customHeight="1">
      <c r="A28" s="70" t="s">
        <v>96</v>
      </c>
      <c r="B28" s="93">
        <v>55</v>
      </c>
      <c r="C28" s="91">
        <v>35</v>
      </c>
      <c r="D28" s="91">
        <v>46</v>
      </c>
      <c r="E28" s="91">
        <v>41</v>
      </c>
      <c r="F28" s="91">
        <v>47</v>
      </c>
      <c r="H28" s="65" t="s">
        <v>96</v>
      </c>
      <c r="I28" s="92">
        <v>4.7</v>
      </c>
      <c r="J28" s="92">
        <v>3</v>
      </c>
      <c r="K28" s="92">
        <v>3.9</v>
      </c>
      <c r="L28" s="92">
        <v>3.5</v>
      </c>
      <c r="M28" s="92">
        <v>4</v>
      </c>
    </row>
    <row r="29" spans="1:13" ht="15.75" customHeight="1">
      <c r="A29" s="70" t="s">
        <v>97</v>
      </c>
      <c r="B29" s="93">
        <v>37</v>
      </c>
      <c r="C29" s="91">
        <v>40</v>
      </c>
      <c r="D29" s="91">
        <v>40</v>
      </c>
      <c r="E29" s="91">
        <v>37</v>
      </c>
      <c r="F29" s="91">
        <v>46</v>
      </c>
      <c r="H29" s="65" t="s">
        <v>97</v>
      </c>
      <c r="I29" s="92">
        <v>3.1</v>
      </c>
      <c r="J29" s="92">
        <v>3.4</v>
      </c>
      <c r="K29" s="92">
        <v>3.4</v>
      </c>
      <c r="L29" s="92">
        <v>3.2</v>
      </c>
      <c r="M29" s="92">
        <v>3.9</v>
      </c>
    </row>
    <row r="30" spans="1:13" ht="15.75" customHeight="1">
      <c r="A30" s="70" t="s">
        <v>98</v>
      </c>
      <c r="B30" s="93">
        <v>60</v>
      </c>
      <c r="C30" s="91">
        <v>54</v>
      </c>
      <c r="D30" s="91">
        <v>47</v>
      </c>
      <c r="E30" s="91">
        <v>36</v>
      </c>
      <c r="F30" s="91">
        <v>43</v>
      </c>
      <c r="H30" s="65" t="s">
        <v>98</v>
      </c>
      <c r="I30" s="92">
        <v>5.1</v>
      </c>
      <c r="J30" s="92">
        <v>4.6</v>
      </c>
      <c r="K30" s="92">
        <v>4</v>
      </c>
      <c r="L30" s="92">
        <v>3.1</v>
      </c>
      <c r="M30" s="92">
        <v>3.7</v>
      </c>
    </row>
    <row r="31" spans="1:13" ht="15.75" customHeight="1">
      <c r="A31" s="70" t="s">
        <v>99</v>
      </c>
      <c r="B31" s="93">
        <v>29</v>
      </c>
      <c r="C31" s="91">
        <v>42</v>
      </c>
      <c r="D31" s="91">
        <v>26</v>
      </c>
      <c r="E31" s="91">
        <v>36</v>
      </c>
      <c r="F31" s="91">
        <v>38</v>
      </c>
      <c r="H31" s="65" t="s">
        <v>99</v>
      </c>
      <c r="I31" s="92">
        <v>2.5</v>
      </c>
      <c r="J31" s="92">
        <v>3.6</v>
      </c>
      <c r="K31" s="92">
        <v>2.2</v>
      </c>
      <c r="L31" s="92">
        <v>3.1</v>
      </c>
      <c r="M31" s="92">
        <v>3.2</v>
      </c>
    </row>
    <row r="32" spans="1:13" ht="15.75" customHeight="1">
      <c r="A32" s="70"/>
      <c r="B32" s="93"/>
      <c r="C32" s="63"/>
      <c r="D32" s="63"/>
      <c r="E32" s="91"/>
      <c r="F32" s="63"/>
      <c r="H32" s="65"/>
      <c r="I32" s="248"/>
      <c r="J32" s="92"/>
      <c r="K32" s="92"/>
      <c r="L32" s="247"/>
      <c r="M32" s="92"/>
    </row>
    <row r="33" spans="1:13" ht="15.75" customHeight="1">
      <c r="A33" s="88" t="s">
        <v>100</v>
      </c>
      <c r="B33" s="93">
        <v>25</v>
      </c>
      <c r="C33" s="91">
        <v>50</v>
      </c>
      <c r="D33" s="91">
        <v>41</v>
      </c>
      <c r="E33" s="91">
        <v>31</v>
      </c>
      <c r="F33" s="91">
        <v>31</v>
      </c>
      <c r="H33" s="65" t="s">
        <v>100</v>
      </c>
      <c r="I33" s="92">
        <v>2.1</v>
      </c>
      <c r="J33" s="92">
        <v>4.2</v>
      </c>
      <c r="K33" s="92">
        <v>3.5</v>
      </c>
      <c r="L33" s="92">
        <v>2.6</v>
      </c>
      <c r="M33" s="92">
        <v>2.6</v>
      </c>
    </row>
    <row r="34" spans="1:13" ht="15.75" customHeight="1">
      <c r="A34" s="70" t="s">
        <v>101</v>
      </c>
      <c r="B34" s="93">
        <v>24</v>
      </c>
      <c r="C34" s="91">
        <v>42</v>
      </c>
      <c r="D34" s="91">
        <v>26</v>
      </c>
      <c r="E34" s="91">
        <v>28</v>
      </c>
      <c r="F34" s="91">
        <v>28</v>
      </c>
      <c r="H34" s="65" t="s">
        <v>101</v>
      </c>
      <c r="I34" s="92">
        <v>2</v>
      </c>
      <c r="J34" s="92">
        <v>3.6</v>
      </c>
      <c r="K34" s="92">
        <v>2.2</v>
      </c>
      <c r="L34" s="92">
        <v>2.4</v>
      </c>
      <c r="M34" s="92">
        <v>2.4</v>
      </c>
    </row>
    <row r="35" spans="1:13" ht="15.75" customHeight="1">
      <c r="A35" s="70" t="s">
        <v>102</v>
      </c>
      <c r="B35" s="93">
        <v>34</v>
      </c>
      <c r="C35" s="91">
        <v>29</v>
      </c>
      <c r="D35" s="91">
        <v>37</v>
      </c>
      <c r="E35" s="91">
        <v>27</v>
      </c>
      <c r="F35" s="91">
        <v>36</v>
      </c>
      <c r="H35" s="65" t="s">
        <v>102</v>
      </c>
      <c r="I35" s="92">
        <v>2.9</v>
      </c>
      <c r="J35" s="92">
        <v>2.5</v>
      </c>
      <c r="K35" s="92">
        <v>3.1</v>
      </c>
      <c r="L35" s="92">
        <v>2.3</v>
      </c>
      <c r="M35" s="92">
        <v>3.1</v>
      </c>
    </row>
    <row r="36" spans="1:13" ht="15.75" customHeight="1">
      <c r="A36" s="88" t="s">
        <v>103</v>
      </c>
      <c r="B36" s="93">
        <v>21</v>
      </c>
      <c r="C36" s="91">
        <v>31</v>
      </c>
      <c r="D36" s="91">
        <v>23</v>
      </c>
      <c r="E36" s="91">
        <v>25</v>
      </c>
      <c r="F36" s="91">
        <v>26</v>
      </c>
      <c r="H36" s="65" t="s">
        <v>103</v>
      </c>
      <c r="I36" s="92">
        <v>1.8</v>
      </c>
      <c r="J36" s="92">
        <v>2.6</v>
      </c>
      <c r="K36" s="92">
        <v>2</v>
      </c>
      <c r="L36" s="92">
        <v>2.1</v>
      </c>
      <c r="M36" s="92">
        <v>2.2</v>
      </c>
    </row>
    <row r="37" spans="1:13" ht="15.75" customHeight="1">
      <c r="A37" s="70" t="s">
        <v>104</v>
      </c>
      <c r="B37" s="93">
        <v>30</v>
      </c>
      <c r="C37" s="91">
        <v>22</v>
      </c>
      <c r="D37" s="91">
        <v>25</v>
      </c>
      <c r="E37" s="91">
        <v>23</v>
      </c>
      <c r="F37" s="91">
        <v>28</v>
      </c>
      <c r="H37" s="65" t="s">
        <v>104</v>
      </c>
      <c r="I37" s="92">
        <v>2.6</v>
      </c>
      <c r="J37" s="92">
        <v>1.9</v>
      </c>
      <c r="K37" s="92">
        <v>2.1</v>
      </c>
      <c r="L37" s="92">
        <v>2</v>
      </c>
      <c r="M37" s="92">
        <v>2.4</v>
      </c>
    </row>
    <row r="38" spans="1:13" ht="15.75" customHeight="1">
      <c r="A38" s="70"/>
      <c r="B38" s="93"/>
      <c r="C38" s="63"/>
      <c r="D38" s="63"/>
      <c r="E38" s="91"/>
      <c r="F38" s="63"/>
      <c r="H38" s="65"/>
      <c r="I38" s="248"/>
      <c r="J38" s="92"/>
      <c r="K38" s="92"/>
      <c r="L38" s="247"/>
      <c r="M38" s="92"/>
    </row>
    <row r="39" spans="1:13" ht="15.75" customHeight="1">
      <c r="A39" s="70" t="s">
        <v>105</v>
      </c>
      <c r="B39" s="93">
        <v>19</v>
      </c>
      <c r="C39" s="91">
        <v>18</v>
      </c>
      <c r="D39" s="91">
        <v>18</v>
      </c>
      <c r="E39" s="91">
        <v>16</v>
      </c>
      <c r="F39" s="91">
        <v>17</v>
      </c>
      <c r="H39" s="65" t="s">
        <v>105</v>
      </c>
      <c r="I39" s="92">
        <v>1.6</v>
      </c>
      <c r="J39" s="92">
        <v>1.5</v>
      </c>
      <c r="K39" s="92">
        <v>1.5</v>
      </c>
      <c r="L39" s="92">
        <v>1.4</v>
      </c>
      <c r="M39" s="92">
        <v>1.5</v>
      </c>
    </row>
    <row r="40" spans="1:13" ht="15.75" customHeight="1">
      <c r="A40" s="70" t="s">
        <v>106</v>
      </c>
      <c r="B40" s="93">
        <v>9</v>
      </c>
      <c r="C40" s="91">
        <v>15</v>
      </c>
      <c r="D40" s="91">
        <v>15</v>
      </c>
      <c r="E40" s="91">
        <v>15</v>
      </c>
      <c r="F40" s="91">
        <v>12</v>
      </c>
      <c r="H40" s="65" t="s">
        <v>106</v>
      </c>
      <c r="I40" s="92">
        <v>0.8</v>
      </c>
      <c r="J40" s="92">
        <v>1.3</v>
      </c>
      <c r="K40" s="92">
        <v>1.3</v>
      </c>
      <c r="L40" s="92">
        <v>1.3</v>
      </c>
      <c r="M40" s="92">
        <v>1</v>
      </c>
    </row>
    <row r="41" spans="1:13" ht="15.75" customHeight="1">
      <c r="A41" s="70" t="s">
        <v>107</v>
      </c>
      <c r="B41" s="93">
        <v>10</v>
      </c>
      <c r="C41" s="91">
        <v>13</v>
      </c>
      <c r="D41" s="91">
        <v>8</v>
      </c>
      <c r="E41" s="91">
        <v>12</v>
      </c>
      <c r="F41" s="91">
        <v>16</v>
      </c>
      <c r="H41" s="65" t="s">
        <v>107</v>
      </c>
      <c r="I41" s="92">
        <v>0.9</v>
      </c>
      <c r="J41" s="92">
        <v>1.1</v>
      </c>
      <c r="K41" s="92">
        <v>0.7</v>
      </c>
      <c r="L41" s="92">
        <v>1</v>
      </c>
      <c r="M41" s="92">
        <v>1.4</v>
      </c>
    </row>
    <row r="42" spans="1:13" ht="15.75" customHeight="1">
      <c r="A42" s="70" t="s">
        <v>108</v>
      </c>
      <c r="B42" s="93">
        <v>6</v>
      </c>
      <c r="C42" s="91">
        <v>3</v>
      </c>
      <c r="D42" s="91">
        <v>9</v>
      </c>
      <c r="E42" s="91">
        <v>8</v>
      </c>
      <c r="F42" s="91">
        <v>16</v>
      </c>
      <c r="H42" s="65" t="s">
        <v>108</v>
      </c>
      <c r="I42" s="92">
        <v>0.5</v>
      </c>
      <c r="J42" s="92">
        <v>0.3</v>
      </c>
      <c r="K42" s="92">
        <v>0.8</v>
      </c>
      <c r="L42" s="92">
        <v>0.7</v>
      </c>
      <c r="M42" s="92">
        <v>1.4</v>
      </c>
    </row>
    <row r="43" spans="1:13" ht="15.75" customHeight="1">
      <c r="A43" s="70" t="s">
        <v>109</v>
      </c>
      <c r="B43" s="93">
        <v>4</v>
      </c>
      <c r="C43" s="91">
        <v>3</v>
      </c>
      <c r="D43" s="91">
        <v>2</v>
      </c>
      <c r="E43" s="91">
        <v>7</v>
      </c>
      <c r="F43" s="91">
        <v>1</v>
      </c>
      <c r="H43" s="65" t="s">
        <v>109</v>
      </c>
      <c r="I43" s="92">
        <v>0.3</v>
      </c>
      <c r="J43" s="92">
        <v>0.3</v>
      </c>
      <c r="K43" s="92">
        <v>0.2</v>
      </c>
      <c r="L43" s="92">
        <v>0.6</v>
      </c>
      <c r="M43" s="92">
        <v>0.1</v>
      </c>
    </row>
    <row r="44" spans="1:13" ht="15.75" customHeight="1">
      <c r="A44" s="70"/>
      <c r="B44" s="93"/>
      <c r="C44" s="63"/>
      <c r="D44" s="63"/>
      <c r="E44" s="91"/>
      <c r="F44" s="63"/>
      <c r="H44" s="65"/>
      <c r="I44" s="248"/>
      <c r="J44" s="92"/>
      <c r="K44" s="92"/>
      <c r="L44" s="247"/>
      <c r="M44" s="92"/>
    </row>
    <row r="45" spans="1:13" ht="15.75" customHeight="1">
      <c r="A45" s="70" t="s">
        <v>110</v>
      </c>
      <c r="B45" s="93">
        <v>12</v>
      </c>
      <c r="C45" s="91">
        <v>14</v>
      </c>
      <c r="D45" s="91">
        <v>16</v>
      </c>
      <c r="E45" s="91">
        <v>6</v>
      </c>
      <c r="F45" s="91">
        <v>12</v>
      </c>
      <c r="H45" s="65" t="s">
        <v>110</v>
      </c>
      <c r="I45" s="92">
        <v>1</v>
      </c>
      <c r="J45" s="92">
        <v>1.2</v>
      </c>
      <c r="K45" s="92">
        <v>1.4</v>
      </c>
      <c r="L45" s="92">
        <v>0.5</v>
      </c>
      <c r="M45" s="92">
        <v>1</v>
      </c>
    </row>
    <row r="46" spans="1:13" ht="15.75" customHeight="1">
      <c r="A46" s="70" t="s">
        <v>111</v>
      </c>
      <c r="B46" s="93">
        <v>9</v>
      </c>
      <c r="C46" s="91">
        <v>4</v>
      </c>
      <c r="D46" s="91">
        <v>13</v>
      </c>
      <c r="E46" s="91">
        <v>6</v>
      </c>
      <c r="F46" s="91">
        <v>8</v>
      </c>
      <c r="H46" s="65" t="s">
        <v>111</v>
      </c>
      <c r="I46" s="92">
        <v>0.8</v>
      </c>
      <c r="J46" s="92">
        <v>0.3</v>
      </c>
      <c r="K46" s="92">
        <v>1.1</v>
      </c>
      <c r="L46" s="92">
        <v>0.5</v>
      </c>
      <c r="M46" s="92">
        <v>0.7</v>
      </c>
    </row>
    <row r="47" spans="1:13" ht="15.75" customHeight="1">
      <c r="A47" s="88" t="s">
        <v>112</v>
      </c>
      <c r="B47" s="93">
        <v>16</v>
      </c>
      <c r="C47" s="91">
        <v>14</v>
      </c>
      <c r="D47" s="91">
        <v>10</v>
      </c>
      <c r="E47" s="91">
        <v>6</v>
      </c>
      <c r="F47" s="91">
        <v>6</v>
      </c>
      <c r="H47" s="65" t="s">
        <v>112</v>
      </c>
      <c r="I47" s="92">
        <v>1.4</v>
      </c>
      <c r="J47" s="92">
        <v>1.2</v>
      </c>
      <c r="K47" s="92">
        <v>0.9</v>
      </c>
      <c r="L47" s="92">
        <v>0.5</v>
      </c>
      <c r="M47" s="92">
        <v>0.5</v>
      </c>
    </row>
    <row r="48" spans="1:13" ht="15.75" customHeight="1">
      <c r="A48" s="70" t="s">
        <v>113</v>
      </c>
      <c r="B48" s="93">
        <v>2</v>
      </c>
      <c r="C48" s="91">
        <v>3</v>
      </c>
      <c r="D48" s="91">
        <v>5</v>
      </c>
      <c r="E48" s="91">
        <v>3</v>
      </c>
      <c r="F48" s="91">
        <v>3</v>
      </c>
      <c r="H48" s="65" t="s">
        <v>113</v>
      </c>
      <c r="I48" s="92">
        <v>0.2</v>
      </c>
      <c r="J48" s="92">
        <v>0.3</v>
      </c>
      <c r="K48" s="92">
        <v>0.4</v>
      </c>
      <c r="L48" s="92">
        <v>0.3</v>
      </c>
      <c r="M48" s="92">
        <v>0.3</v>
      </c>
    </row>
    <row r="49" spans="1:13" ht="15.75" customHeight="1">
      <c r="A49" s="70" t="s">
        <v>114</v>
      </c>
      <c r="B49" s="93">
        <v>2</v>
      </c>
      <c r="C49" s="91">
        <v>3</v>
      </c>
      <c r="D49" s="91">
        <v>5</v>
      </c>
      <c r="E49" s="91">
        <v>2</v>
      </c>
      <c r="F49" s="91">
        <v>4</v>
      </c>
      <c r="H49" s="65" t="s">
        <v>115</v>
      </c>
      <c r="I49" s="92">
        <v>0.2</v>
      </c>
      <c r="J49" s="92">
        <v>0.3</v>
      </c>
      <c r="K49" s="92">
        <v>0.4</v>
      </c>
      <c r="L49" s="92">
        <v>0.2</v>
      </c>
      <c r="M49" s="92">
        <v>0.3</v>
      </c>
    </row>
    <row r="50" spans="1:13" ht="15.75" customHeight="1">
      <c r="A50" s="70"/>
      <c r="B50" s="93"/>
      <c r="C50" s="63"/>
      <c r="D50" s="63"/>
      <c r="E50" s="91"/>
      <c r="F50" s="63"/>
      <c r="H50" s="65"/>
      <c r="I50" s="248"/>
      <c r="J50" s="92"/>
      <c r="K50" s="92"/>
      <c r="L50" s="247"/>
      <c r="M50" s="92"/>
    </row>
    <row r="51" spans="1:13" ht="15.75" customHeight="1">
      <c r="A51" s="70" t="s">
        <v>116</v>
      </c>
      <c r="B51" s="93">
        <v>3</v>
      </c>
      <c r="C51" s="91" t="s">
        <v>10</v>
      </c>
      <c r="D51" s="91">
        <v>4</v>
      </c>
      <c r="E51" s="91">
        <v>2</v>
      </c>
      <c r="F51" s="91">
        <v>1</v>
      </c>
      <c r="H51" s="65" t="s">
        <v>116</v>
      </c>
      <c r="I51" s="92">
        <v>0.3</v>
      </c>
      <c r="J51" s="215" t="s">
        <v>10</v>
      </c>
      <c r="K51" s="92">
        <v>0.3</v>
      </c>
      <c r="L51" s="92">
        <v>0.2</v>
      </c>
      <c r="M51" s="92">
        <v>0.1</v>
      </c>
    </row>
    <row r="52" spans="1:13" ht="15.75" customHeight="1">
      <c r="A52" s="88" t="s">
        <v>117</v>
      </c>
      <c r="B52" s="93" t="s">
        <v>10</v>
      </c>
      <c r="C52" s="91">
        <v>1</v>
      </c>
      <c r="D52" s="91">
        <v>1</v>
      </c>
      <c r="E52" s="91">
        <v>1</v>
      </c>
      <c r="F52" s="91" t="s">
        <v>10</v>
      </c>
      <c r="H52" s="65" t="s">
        <v>118</v>
      </c>
      <c r="I52" s="215" t="s">
        <v>10</v>
      </c>
      <c r="J52" s="92">
        <v>0.1</v>
      </c>
      <c r="K52" s="92">
        <v>0.1</v>
      </c>
      <c r="L52" s="92">
        <v>0.1</v>
      </c>
      <c r="M52" s="215" t="s">
        <v>10</v>
      </c>
    </row>
    <row r="53" spans="1:13" ht="15.75" customHeight="1">
      <c r="A53" s="70" t="s">
        <v>119</v>
      </c>
      <c r="B53" s="93" t="s">
        <v>10</v>
      </c>
      <c r="C53" s="91" t="s">
        <v>10</v>
      </c>
      <c r="D53" s="91" t="s">
        <v>10</v>
      </c>
      <c r="E53" s="91" t="s">
        <v>10</v>
      </c>
      <c r="F53" s="91" t="s">
        <v>10</v>
      </c>
      <c r="H53" s="65" t="s">
        <v>119</v>
      </c>
      <c r="I53" s="215" t="s">
        <v>10</v>
      </c>
      <c r="J53" s="215" t="s">
        <v>10</v>
      </c>
      <c r="K53" s="215" t="s">
        <v>10</v>
      </c>
      <c r="L53" s="215" t="s">
        <v>10</v>
      </c>
      <c r="M53" s="215" t="s">
        <v>10</v>
      </c>
    </row>
    <row r="54" spans="1:13" ht="15.75" customHeight="1">
      <c r="A54" s="70" t="s">
        <v>120</v>
      </c>
      <c r="B54" s="93" t="s">
        <v>10</v>
      </c>
      <c r="C54" s="91" t="s">
        <v>10</v>
      </c>
      <c r="D54" s="91" t="s">
        <v>10</v>
      </c>
      <c r="E54" s="91" t="s">
        <v>10</v>
      </c>
      <c r="F54" s="91" t="s">
        <v>10</v>
      </c>
      <c r="H54" s="65" t="s">
        <v>120</v>
      </c>
      <c r="I54" s="215" t="s">
        <v>10</v>
      </c>
      <c r="J54" s="215" t="s">
        <v>10</v>
      </c>
      <c r="K54" s="215" t="s">
        <v>10</v>
      </c>
      <c r="L54" s="215" t="s">
        <v>10</v>
      </c>
      <c r="M54" s="215" t="s">
        <v>10</v>
      </c>
    </row>
    <row r="55" spans="1:13" ht="15.75" customHeight="1">
      <c r="A55" s="70" t="s">
        <v>121</v>
      </c>
      <c r="B55" s="93">
        <v>1</v>
      </c>
      <c r="C55" s="91" t="s">
        <v>10</v>
      </c>
      <c r="D55" s="91" t="s">
        <v>10</v>
      </c>
      <c r="E55" s="91" t="s">
        <v>10</v>
      </c>
      <c r="F55" s="91">
        <v>1</v>
      </c>
      <c r="H55" s="65" t="s">
        <v>121</v>
      </c>
      <c r="I55" s="92">
        <v>0.1</v>
      </c>
      <c r="J55" s="215" t="s">
        <v>10</v>
      </c>
      <c r="K55" s="215" t="s">
        <v>10</v>
      </c>
      <c r="L55" s="215" t="s">
        <v>10</v>
      </c>
      <c r="M55" s="92">
        <v>0.1</v>
      </c>
    </row>
    <row r="56" spans="1:13" ht="15.75" customHeight="1">
      <c r="A56" s="70"/>
      <c r="B56" s="93"/>
      <c r="C56" s="52"/>
      <c r="D56" s="52"/>
      <c r="E56" s="91"/>
      <c r="F56" s="52"/>
      <c r="H56" s="65"/>
      <c r="I56" s="248"/>
      <c r="J56" s="92"/>
      <c r="K56" s="92"/>
      <c r="L56" s="247"/>
      <c r="M56" s="92"/>
    </row>
    <row r="57" spans="1:13" ht="15.75" customHeight="1">
      <c r="A57" s="90"/>
      <c r="B57" s="89"/>
      <c r="C57" s="90"/>
      <c r="D57" s="90"/>
      <c r="E57" s="94"/>
      <c r="F57" s="90"/>
      <c r="H57" s="95"/>
      <c r="I57" s="246"/>
      <c r="J57" s="92"/>
      <c r="K57" s="92"/>
      <c r="L57" s="249"/>
      <c r="M57" s="249"/>
    </row>
    <row r="58" spans="1:13" ht="15.75" customHeight="1">
      <c r="A58" s="45" t="s">
        <v>346</v>
      </c>
      <c r="B58" s="98"/>
      <c r="C58" s="52"/>
      <c r="D58" s="52"/>
      <c r="E58" s="99"/>
      <c r="F58" s="52"/>
      <c r="H58" s="36" t="s">
        <v>346</v>
      </c>
      <c r="I58" s="248"/>
      <c r="J58" s="92"/>
      <c r="K58" s="92"/>
      <c r="L58" s="247"/>
      <c r="M58" s="92"/>
    </row>
    <row r="59" spans="1:13" ht="15.75" customHeight="1">
      <c r="A59" s="70" t="s">
        <v>122</v>
      </c>
      <c r="B59" s="93">
        <v>16</v>
      </c>
      <c r="C59" s="91">
        <v>29</v>
      </c>
      <c r="D59" s="91">
        <v>20</v>
      </c>
      <c r="E59" s="91">
        <v>22</v>
      </c>
      <c r="F59" s="91">
        <v>24</v>
      </c>
      <c r="H59" s="65" t="s">
        <v>122</v>
      </c>
      <c r="I59" s="92">
        <v>1.4</v>
      </c>
      <c r="J59" s="92">
        <v>2.5</v>
      </c>
      <c r="K59" s="92">
        <v>1.7</v>
      </c>
      <c r="L59" s="92">
        <v>1.9</v>
      </c>
      <c r="M59" s="92">
        <v>2</v>
      </c>
    </row>
    <row r="60" spans="1:13" ht="15.75" customHeight="1">
      <c r="A60" s="70" t="s">
        <v>123</v>
      </c>
      <c r="B60" s="93">
        <v>545</v>
      </c>
      <c r="C60" s="91">
        <v>549</v>
      </c>
      <c r="D60" s="91">
        <v>534</v>
      </c>
      <c r="E60" s="91">
        <v>531</v>
      </c>
      <c r="F60" s="91">
        <v>560</v>
      </c>
      <c r="H60" s="65" t="s">
        <v>123</v>
      </c>
      <c r="I60" s="92">
        <v>46.3</v>
      </c>
      <c r="J60" s="92">
        <v>46.7</v>
      </c>
      <c r="K60" s="92">
        <v>45.4</v>
      </c>
      <c r="L60" s="92">
        <v>45.4</v>
      </c>
      <c r="M60" s="92">
        <v>47.8</v>
      </c>
    </row>
    <row r="61" spans="1:13" ht="15.75" customHeight="1">
      <c r="A61" s="70" t="s">
        <v>124</v>
      </c>
      <c r="B61" s="93">
        <v>512</v>
      </c>
      <c r="C61" s="91">
        <v>551</v>
      </c>
      <c r="D61" s="91">
        <v>513</v>
      </c>
      <c r="E61" s="91">
        <v>518</v>
      </c>
      <c r="F61" s="91">
        <v>534</v>
      </c>
      <c r="H61" s="65" t="s">
        <v>124</v>
      </c>
      <c r="I61" s="92">
        <v>43.5</v>
      </c>
      <c r="J61" s="92">
        <v>46.8</v>
      </c>
      <c r="K61" s="92">
        <v>43.6</v>
      </c>
      <c r="L61" s="92">
        <v>44.3</v>
      </c>
      <c r="M61" s="92">
        <v>45.6</v>
      </c>
    </row>
    <row r="62" spans="1:13" ht="15.75" customHeight="1">
      <c r="A62" s="70" t="s">
        <v>83</v>
      </c>
      <c r="B62" s="93">
        <v>892</v>
      </c>
      <c r="C62" s="91">
        <v>890</v>
      </c>
      <c r="D62" s="91">
        <v>1063</v>
      </c>
      <c r="E62" s="91">
        <v>979</v>
      </c>
      <c r="F62" s="91">
        <v>920</v>
      </c>
      <c r="H62" s="65" t="s">
        <v>83</v>
      </c>
      <c r="I62" s="92">
        <v>75.9</v>
      </c>
      <c r="J62" s="92">
        <v>75.6</v>
      </c>
      <c r="K62" s="92">
        <v>90.4</v>
      </c>
      <c r="L62" s="92">
        <v>83.7</v>
      </c>
      <c r="M62" s="92">
        <v>78.5</v>
      </c>
    </row>
    <row r="63" spans="1:13" ht="15.75" customHeight="1">
      <c r="A63" s="96" t="s">
        <v>125</v>
      </c>
      <c r="B63" s="100">
        <v>159</v>
      </c>
      <c r="C63" s="91">
        <v>147</v>
      </c>
      <c r="D63" s="91">
        <v>140</v>
      </c>
      <c r="E63" s="91">
        <v>130</v>
      </c>
      <c r="F63" s="91">
        <v>140</v>
      </c>
      <c r="H63" s="65" t="s">
        <v>125</v>
      </c>
      <c r="I63" s="92">
        <v>13.5</v>
      </c>
      <c r="J63" s="92">
        <v>12.5</v>
      </c>
      <c r="K63" s="92">
        <v>11.9</v>
      </c>
      <c r="L63" s="92">
        <v>11.1</v>
      </c>
      <c r="M63" s="92">
        <v>11.9</v>
      </c>
    </row>
    <row r="64" spans="1:13" ht="15" customHeight="1">
      <c r="A64" s="77" t="s">
        <v>347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3" ht="15" customHeight="1">
      <c r="A65" s="77" t="s">
        <v>126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</sheetData>
  <sheetProtection/>
  <mergeCells count="5">
    <mergeCell ref="A2:M2"/>
    <mergeCell ref="A4:A6"/>
    <mergeCell ref="B4:F5"/>
    <mergeCell ref="H4:H6"/>
    <mergeCell ref="I4:M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2.09765625" style="77" customWidth="1"/>
    <col min="2" max="2" width="10.59765625" style="77" customWidth="1"/>
    <col min="3" max="3" width="9.19921875" style="77" customWidth="1"/>
    <col min="4" max="5" width="8.59765625" style="77" customWidth="1"/>
    <col min="6" max="6" width="9.19921875" style="77" customWidth="1"/>
    <col min="7" max="15" width="8.59765625" style="77" customWidth="1"/>
    <col min="16" max="16" width="10.19921875" style="77" customWidth="1"/>
    <col min="17" max="18" width="8.59765625" style="77" customWidth="1"/>
    <col min="19" max="21" width="10.59765625" style="77" customWidth="1"/>
    <col min="22" max="27" width="9.09765625" style="77" customWidth="1"/>
    <col min="28" max="28" width="9.8984375" style="77" customWidth="1"/>
    <col min="29" max="32" width="9.09765625" style="77" customWidth="1"/>
    <col min="33" max="33" width="10.09765625" style="77" customWidth="1"/>
    <col min="34" max="16384" width="10.59765625" style="77" customWidth="1"/>
  </cols>
  <sheetData>
    <row r="1" spans="1:33" s="48" customFormat="1" ht="19.5" customHeight="1">
      <c r="A1" s="1" t="s">
        <v>127</v>
      </c>
      <c r="AG1" s="2" t="s">
        <v>128</v>
      </c>
    </row>
    <row r="2" spans="1:33" ht="19.5" customHeight="1">
      <c r="A2" s="321" t="s">
        <v>402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8"/>
      <c r="S2" s="9"/>
      <c r="T2" s="321" t="s">
        <v>129</v>
      </c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</row>
    <row r="3" spans="2:33" ht="18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 t="s">
        <v>130</v>
      </c>
      <c r="S3" s="66"/>
      <c r="U3" s="101"/>
      <c r="W3" s="101"/>
      <c r="Y3" s="101"/>
      <c r="AA3" s="101"/>
      <c r="AC3" s="101"/>
      <c r="AD3" s="101"/>
      <c r="AE3" s="408" t="s">
        <v>0</v>
      </c>
      <c r="AF3" s="408"/>
      <c r="AG3" s="67"/>
    </row>
    <row r="4" spans="1:32" ht="19.5" customHeight="1">
      <c r="A4" s="355" t="s">
        <v>131</v>
      </c>
      <c r="B4" s="356"/>
      <c r="C4" s="337" t="s">
        <v>132</v>
      </c>
      <c r="D4" s="337" t="s">
        <v>133</v>
      </c>
      <c r="E4" s="337" t="s">
        <v>134</v>
      </c>
      <c r="F4" s="337" t="s">
        <v>135</v>
      </c>
      <c r="G4" s="334" t="s">
        <v>348</v>
      </c>
      <c r="H4" s="334" t="s">
        <v>136</v>
      </c>
      <c r="I4" s="334" t="s">
        <v>137</v>
      </c>
      <c r="J4" s="334" t="s">
        <v>138</v>
      </c>
      <c r="K4" s="337" t="s">
        <v>139</v>
      </c>
      <c r="L4" s="337" t="s">
        <v>140</v>
      </c>
      <c r="M4" s="337" t="s">
        <v>141</v>
      </c>
      <c r="N4" s="334" t="s">
        <v>142</v>
      </c>
      <c r="O4" s="334" t="s">
        <v>143</v>
      </c>
      <c r="P4" s="361" t="s">
        <v>144</v>
      </c>
      <c r="R4" s="52"/>
      <c r="S4" s="322" t="s">
        <v>145</v>
      </c>
      <c r="T4" s="323"/>
      <c r="U4" s="328" t="s">
        <v>349</v>
      </c>
      <c r="V4" s="329"/>
      <c r="W4" s="329"/>
      <c r="X4" s="330"/>
      <c r="Y4" s="361" t="s">
        <v>146</v>
      </c>
      <c r="Z4" s="362"/>
      <c r="AA4" s="361" t="s">
        <v>350</v>
      </c>
      <c r="AB4" s="362"/>
      <c r="AC4" s="361" t="s">
        <v>351</v>
      </c>
      <c r="AD4" s="362"/>
      <c r="AE4" s="334" t="s">
        <v>147</v>
      </c>
      <c r="AF4" s="411" t="s">
        <v>432</v>
      </c>
    </row>
    <row r="5" spans="1:32" ht="19.5" customHeight="1">
      <c r="A5" s="357"/>
      <c r="B5" s="358"/>
      <c r="C5" s="338"/>
      <c r="D5" s="338"/>
      <c r="E5" s="338"/>
      <c r="F5" s="338"/>
      <c r="G5" s="335"/>
      <c r="H5" s="335"/>
      <c r="I5" s="335"/>
      <c r="J5" s="335"/>
      <c r="K5" s="338"/>
      <c r="L5" s="338"/>
      <c r="M5" s="366"/>
      <c r="N5" s="368"/>
      <c r="O5" s="368"/>
      <c r="P5" s="364"/>
      <c r="R5" s="52"/>
      <c r="S5" s="348"/>
      <c r="T5" s="343"/>
      <c r="U5" s="331" t="s">
        <v>148</v>
      </c>
      <c r="V5" s="333"/>
      <c r="W5" s="331" t="s">
        <v>149</v>
      </c>
      <c r="X5" s="333"/>
      <c r="Y5" s="363"/>
      <c r="Z5" s="360"/>
      <c r="AA5" s="363"/>
      <c r="AB5" s="360"/>
      <c r="AC5" s="363"/>
      <c r="AD5" s="360"/>
      <c r="AE5" s="336"/>
      <c r="AF5" s="412"/>
    </row>
    <row r="6" spans="1:32" ht="19.5" customHeight="1">
      <c r="A6" s="359"/>
      <c r="B6" s="360"/>
      <c r="C6" s="339"/>
      <c r="D6" s="339"/>
      <c r="E6" s="339"/>
      <c r="F6" s="339"/>
      <c r="G6" s="336"/>
      <c r="H6" s="336"/>
      <c r="I6" s="336"/>
      <c r="J6" s="336"/>
      <c r="K6" s="339"/>
      <c r="L6" s="339"/>
      <c r="M6" s="367"/>
      <c r="N6" s="369"/>
      <c r="O6" s="369"/>
      <c r="P6" s="363"/>
      <c r="R6" s="52"/>
      <c r="S6" s="312" t="s">
        <v>404</v>
      </c>
      <c r="T6" s="378"/>
      <c r="U6" s="105"/>
      <c r="V6" s="106">
        <v>48827</v>
      </c>
      <c r="W6" s="107"/>
      <c r="X6" s="106">
        <v>22548</v>
      </c>
      <c r="Y6" s="107"/>
      <c r="Z6" s="106">
        <v>25614</v>
      </c>
      <c r="AA6" s="107"/>
      <c r="AB6" s="106">
        <v>310556</v>
      </c>
      <c r="AC6" s="107"/>
      <c r="AD6" s="106">
        <v>36584</v>
      </c>
      <c r="AE6" s="106">
        <v>22</v>
      </c>
      <c r="AF6" s="106">
        <v>33</v>
      </c>
    </row>
    <row r="7" spans="1:32" ht="19.5" customHeight="1">
      <c r="A7" s="312" t="s">
        <v>435</v>
      </c>
      <c r="B7" s="313"/>
      <c r="C7" s="108">
        <v>232</v>
      </c>
      <c r="D7" s="109">
        <v>14</v>
      </c>
      <c r="E7" s="109">
        <v>41</v>
      </c>
      <c r="F7" s="109">
        <v>18</v>
      </c>
      <c r="G7" s="109">
        <v>8</v>
      </c>
      <c r="H7" s="109">
        <v>15</v>
      </c>
      <c r="I7" s="109">
        <v>2</v>
      </c>
      <c r="J7" s="109">
        <v>17</v>
      </c>
      <c r="K7" s="109">
        <v>105</v>
      </c>
      <c r="L7" s="109">
        <v>1</v>
      </c>
      <c r="M7" s="109">
        <v>6</v>
      </c>
      <c r="N7" s="109">
        <v>1</v>
      </c>
      <c r="O7" s="109">
        <v>2</v>
      </c>
      <c r="P7" s="109">
        <v>2</v>
      </c>
      <c r="R7" s="52"/>
      <c r="S7" s="324">
        <v>10</v>
      </c>
      <c r="T7" s="365"/>
      <c r="U7" s="110"/>
      <c r="V7" s="63">
        <v>48216</v>
      </c>
      <c r="W7" s="90"/>
      <c r="X7" s="63">
        <v>21192</v>
      </c>
      <c r="Y7" s="90"/>
      <c r="Z7" s="63">
        <v>26442</v>
      </c>
      <c r="AA7" s="90"/>
      <c r="AB7" s="63">
        <v>275588</v>
      </c>
      <c r="AC7" s="90"/>
      <c r="AD7" s="63">
        <v>53062</v>
      </c>
      <c r="AE7" s="63">
        <v>13</v>
      </c>
      <c r="AF7" s="63">
        <v>18</v>
      </c>
    </row>
    <row r="8" spans="1:32" ht="19.5" customHeight="1">
      <c r="A8" s="372">
        <v>11</v>
      </c>
      <c r="B8" s="373"/>
      <c r="C8" s="111">
        <v>246</v>
      </c>
      <c r="D8" s="66">
        <v>14</v>
      </c>
      <c r="E8" s="66">
        <v>44</v>
      </c>
      <c r="F8" s="66">
        <v>28</v>
      </c>
      <c r="G8" s="66">
        <v>8</v>
      </c>
      <c r="H8" s="66">
        <v>15</v>
      </c>
      <c r="I8" s="66">
        <v>2</v>
      </c>
      <c r="J8" s="66">
        <v>16</v>
      </c>
      <c r="K8" s="66">
        <v>104</v>
      </c>
      <c r="L8" s="66">
        <v>1</v>
      </c>
      <c r="M8" s="66">
        <v>6</v>
      </c>
      <c r="N8" s="66">
        <v>1</v>
      </c>
      <c r="O8" s="66">
        <v>3</v>
      </c>
      <c r="P8" s="66">
        <v>4</v>
      </c>
      <c r="R8" s="66"/>
      <c r="S8" s="324">
        <v>11</v>
      </c>
      <c r="T8" s="325"/>
      <c r="U8" s="110"/>
      <c r="V8" s="63">
        <v>49288</v>
      </c>
      <c r="W8" s="90"/>
      <c r="X8" s="63">
        <v>22315</v>
      </c>
      <c r="Y8" s="90"/>
      <c r="Z8" s="63">
        <v>26357</v>
      </c>
      <c r="AA8" s="90"/>
      <c r="AB8" s="63">
        <v>292727</v>
      </c>
      <c r="AC8" s="90"/>
      <c r="AD8" s="63">
        <v>57343</v>
      </c>
      <c r="AE8" s="63">
        <v>18</v>
      </c>
      <c r="AF8" s="63">
        <v>77</v>
      </c>
    </row>
    <row r="9" spans="1:32" ht="19.5" customHeight="1">
      <c r="A9" s="324">
        <v>12</v>
      </c>
      <c r="B9" s="325"/>
      <c r="C9" s="111">
        <v>237</v>
      </c>
      <c r="D9" s="66">
        <v>14</v>
      </c>
      <c r="E9" s="66">
        <v>42</v>
      </c>
      <c r="F9" s="66">
        <v>26</v>
      </c>
      <c r="G9" s="66">
        <v>8</v>
      </c>
      <c r="H9" s="66">
        <v>12</v>
      </c>
      <c r="I9" s="66">
        <v>1</v>
      </c>
      <c r="J9" s="66">
        <v>16</v>
      </c>
      <c r="K9" s="66">
        <v>104</v>
      </c>
      <c r="L9" s="66" t="s">
        <v>10</v>
      </c>
      <c r="M9" s="66">
        <v>8</v>
      </c>
      <c r="N9" s="66">
        <v>1</v>
      </c>
      <c r="O9" s="66">
        <v>1</v>
      </c>
      <c r="P9" s="66">
        <v>4</v>
      </c>
      <c r="R9" s="66"/>
      <c r="S9" s="324">
        <v>12</v>
      </c>
      <c r="T9" s="325"/>
      <c r="U9" s="110"/>
      <c r="V9" s="63">
        <v>46524</v>
      </c>
      <c r="W9" s="112"/>
      <c r="X9" s="63">
        <v>22142</v>
      </c>
      <c r="Y9" s="112"/>
      <c r="Z9" s="63">
        <v>23701</v>
      </c>
      <c r="AA9" s="112"/>
      <c r="AB9" s="63">
        <v>295543</v>
      </c>
      <c r="AC9" s="112"/>
      <c r="AD9" s="63">
        <v>56018</v>
      </c>
      <c r="AE9" s="63">
        <v>22</v>
      </c>
      <c r="AF9" s="63">
        <v>26</v>
      </c>
    </row>
    <row r="10" spans="1:32" ht="19.5" customHeight="1">
      <c r="A10" s="324">
        <v>13</v>
      </c>
      <c r="B10" s="325"/>
      <c r="C10" s="111">
        <v>231</v>
      </c>
      <c r="D10" s="66">
        <v>14</v>
      </c>
      <c r="E10" s="66">
        <v>44</v>
      </c>
      <c r="F10" s="66">
        <v>26</v>
      </c>
      <c r="G10" s="66">
        <v>8</v>
      </c>
      <c r="H10" s="66">
        <v>13</v>
      </c>
      <c r="I10" s="66">
        <v>1</v>
      </c>
      <c r="J10" s="66">
        <v>5</v>
      </c>
      <c r="K10" s="66">
        <v>106</v>
      </c>
      <c r="L10" s="66" t="s">
        <v>10</v>
      </c>
      <c r="M10" s="66">
        <v>8</v>
      </c>
      <c r="N10" s="66">
        <v>1</v>
      </c>
      <c r="O10" s="66">
        <v>2</v>
      </c>
      <c r="P10" s="66">
        <v>3</v>
      </c>
      <c r="R10" s="66"/>
      <c r="S10" s="374">
        <v>13</v>
      </c>
      <c r="T10" s="375"/>
      <c r="U10" s="37"/>
      <c r="V10" s="33">
        <f>SUM(V12:V16)</f>
        <v>45792</v>
      </c>
      <c r="W10" s="38"/>
      <c r="X10" s="33">
        <f>SUM(X12:X16)</f>
        <v>23972</v>
      </c>
      <c r="Y10" s="38"/>
      <c r="Z10" s="33">
        <f>SUM(Z12:Z16)</f>
        <v>21471</v>
      </c>
      <c r="AA10" s="38"/>
      <c r="AB10" s="33">
        <f>SUM(AB12:AB16)</f>
        <v>308477</v>
      </c>
      <c r="AC10" s="38"/>
      <c r="AD10" s="33">
        <f>SUM(AD12:AD16)</f>
        <v>69795</v>
      </c>
      <c r="AE10" s="33">
        <f>SUM(AE12:AE16)</f>
        <v>11</v>
      </c>
      <c r="AF10" s="33">
        <f>SUM(AF12:AF16)</f>
        <v>21</v>
      </c>
    </row>
    <row r="11" spans="1:32" ht="19.5" customHeight="1">
      <c r="A11" s="374">
        <v>14</v>
      </c>
      <c r="B11" s="375"/>
      <c r="C11" s="268">
        <f>SUM(C13:C17)</f>
        <v>246</v>
      </c>
      <c r="D11" s="32">
        <f aca="true" t="shared" si="0" ref="D11:P11">SUM(D13:D17)</f>
        <v>13</v>
      </c>
      <c r="E11" s="32">
        <f t="shared" si="0"/>
        <v>43</v>
      </c>
      <c r="F11" s="32">
        <f t="shared" si="0"/>
        <v>28</v>
      </c>
      <c r="G11" s="32">
        <f t="shared" si="0"/>
        <v>7</v>
      </c>
      <c r="H11" s="32">
        <f t="shared" si="0"/>
        <v>15</v>
      </c>
      <c r="I11" s="32">
        <f t="shared" si="0"/>
        <v>1</v>
      </c>
      <c r="J11" s="32">
        <f t="shared" si="0"/>
        <v>16</v>
      </c>
      <c r="K11" s="32">
        <f t="shared" si="0"/>
        <v>106</v>
      </c>
      <c r="L11" s="30" t="s">
        <v>10</v>
      </c>
      <c r="M11" s="32">
        <f t="shared" si="0"/>
        <v>10</v>
      </c>
      <c r="N11" s="32">
        <f t="shared" si="0"/>
        <v>1</v>
      </c>
      <c r="O11" s="32">
        <f t="shared" si="0"/>
        <v>3</v>
      </c>
      <c r="P11" s="32">
        <f t="shared" si="0"/>
        <v>3</v>
      </c>
      <c r="R11" s="66"/>
      <c r="S11" s="67"/>
      <c r="T11" s="113"/>
      <c r="U11" s="110"/>
      <c r="V11" s="52"/>
      <c r="W11" s="90"/>
      <c r="X11" s="52"/>
      <c r="Y11" s="90"/>
      <c r="Z11" s="52"/>
      <c r="AA11" s="90"/>
      <c r="AB11" s="52"/>
      <c r="AC11" s="90"/>
      <c r="AD11" s="52"/>
      <c r="AE11" s="52"/>
      <c r="AF11" s="52"/>
    </row>
    <row r="12" spans="1:32" ht="19.5" customHeight="1">
      <c r="A12" s="324"/>
      <c r="B12" s="325"/>
      <c r="C12" s="11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R12" s="6"/>
      <c r="S12" s="376" t="s">
        <v>150</v>
      </c>
      <c r="T12" s="377"/>
      <c r="U12" s="110"/>
      <c r="V12" s="63">
        <v>10141</v>
      </c>
      <c r="W12" s="90"/>
      <c r="X12" s="63">
        <v>4783</v>
      </c>
      <c r="Y12" s="90"/>
      <c r="Z12" s="63">
        <v>5298</v>
      </c>
      <c r="AA12" s="90"/>
      <c r="AB12" s="63">
        <v>48987</v>
      </c>
      <c r="AC12" s="90"/>
      <c r="AD12" s="63">
        <v>2910</v>
      </c>
      <c r="AE12" s="63">
        <v>3</v>
      </c>
      <c r="AF12" s="68">
        <v>2</v>
      </c>
    </row>
    <row r="13" spans="1:32" ht="19.5" customHeight="1">
      <c r="A13" s="376" t="s">
        <v>352</v>
      </c>
      <c r="B13" s="377"/>
      <c r="C13" s="111">
        <v>40</v>
      </c>
      <c r="D13" s="67">
        <v>2</v>
      </c>
      <c r="E13" s="67">
        <v>9</v>
      </c>
      <c r="F13" s="67">
        <v>4</v>
      </c>
      <c r="G13" s="67">
        <v>1</v>
      </c>
      <c r="H13" s="67">
        <v>3</v>
      </c>
      <c r="I13" s="66" t="s">
        <v>335</v>
      </c>
      <c r="J13" s="66">
        <v>3</v>
      </c>
      <c r="K13" s="67">
        <v>15</v>
      </c>
      <c r="L13" s="66" t="s">
        <v>335</v>
      </c>
      <c r="M13" s="66">
        <v>2</v>
      </c>
      <c r="N13" s="66" t="s">
        <v>335</v>
      </c>
      <c r="O13" s="66">
        <v>1</v>
      </c>
      <c r="P13" s="66" t="s">
        <v>335</v>
      </c>
      <c r="R13" s="52"/>
      <c r="S13" s="370" t="s">
        <v>353</v>
      </c>
      <c r="T13" s="371"/>
      <c r="U13" s="110"/>
      <c r="V13" s="63">
        <v>10432</v>
      </c>
      <c r="W13" s="90"/>
      <c r="X13" s="63">
        <v>5346</v>
      </c>
      <c r="Y13" s="90"/>
      <c r="Z13" s="63">
        <v>4986</v>
      </c>
      <c r="AA13" s="90"/>
      <c r="AB13" s="63">
        <v>62892</v>
      </c>
      <c r="AC13" s="90"/>
      <c r="AD13" s="63">
        <v>6205</v>
      </c>
      <c r="AE13" s="68">
        <v>1</v>
      </c>
      <c r="AF13" s="68" t="s">
        <v>335</v>
      </c>
    </row>
    <row r="14" spans="1:32" ht="19.5" customHeight="1">
      <c r="A14" s="376" t="s">
        <v>353</v>
      </c>
      <c r="B14" s="377"/>
      <c r="C14" s="111">
        <v>38</v>
      </c>
      <c r="D14" s="67">
        <v>2</v>
      </c>
      <c r="E14" s="67">
        <v>9</v>
      </c>
      <c r="F14" s="67">
        <v>2</v>
      </c>
      <c r="G14" s="67">
        <v>1</v>
      </c>
      <c r="H14" s="67">
        <v>3</v>
      </c>
      <c r="I14" s="66" t="s">
        <v>335</v>
      </c>
      <c r="J14" s="66">
        <v>3</v>
      </c>
      <c r="K14" s="67">
        <v>16</v>
      </c>
      <c r="L14" s="66" t="s">
        <v>335</v>
      </c>
      <c r="M14" s="66">
        <v>2</v>
      </c>
      <c r="N14" s="66" t="s">
        <v>335</v>
      </c>
      <c r="O14" s="66" t="s">
        <v>335</v>
      </c>
      <c r="P14" s="66" t="s">
        <v>335</v>
      </c>
      <c r="R14" s="66"/>
      <c r="S14" s="370" t="s">
        <v>354</v>
      </c>
      <c r="T14" s="371"/>
      <c r="U14" s="110"/>
      <c r="V14" s="63">
        <v>5429</v>
      </c>
      <c r="W14" s="90"/>
      <c r="X14" s="63">
        <v>2911</v>
      </c>
      <c r="Y14" s="90"/>
      <c r="Z14" s="63">
        <v>2461</v>
      </c>
      <c r="AA14" s="90"/>
      <c r="AB14" s="63">
        <v>34918</v>
      </c>
      <c r="AC14" s="90"/>
      <c r="AD14" s="63">
        <v>8500</v>
      </c>
      <c r="AE14" s="68" t="s">
        <v>335</v>
      </c>
      <c r="AF14" s="68">
        <v>2</v>
      </c>
    </row>
    <row r="15" spans="1:32" ht="19.5" customHeight="1">
      <c r="A15" s="376" t="s">
        <v>354</v>
      </c>
      <c r="B15" s="377"/>
      <c r="C15" s="111">
        <v>39</v>
      </c>
      <c r="D15" s="67">
        <v>2</v>
      </c>
      <c r="E15" s="67">
        <v>5</v>
      </c>
      <c r="F15" s="67">
        <v>4</v>
      </c>
      <c r="G15" s="67">
        <v>1</v>
      </c>
      <c r="H15" s="67">
        <v>4</v>
      </c>
      <c r="I15" s="66">
        <v>1</v>
      </c>
      <c r="J15" s="66">
        <v>3</v>
      </c>
      <c r="K15" s="67">
        <v>15</v>
      </c>
      <c r="L15" s="66" t="s">
        <v>335</v>
      </c>
      <c r="M15" s="67">
        <v>3</v>
      </c>
      <c r="N15" s="66" t="s">
        <v>335</v>
      </c>
      <c r="O15" s="66">
        <v>1</v>
      </c>
      <c r="P15" s="66" t="s">
        <v>335</v>
      </c>
      <c r="R15" s="66"/>
      <c r="S15" s="370" t="s">
        <v>355</v>
      </c>
      <c r="T15" s="371"/>
      <c r="U15" s="110"/>
      <c r="V15" s="63">
        <v>2934</v>
      </c>
      <c r="W15" s="90"/>
      <c r="X15" s="63">
        <v>1602</v>
      </c>
      <c r="Y15" s="90"/>
      <c r="Z15" s="63">
        <v>1309</v>
      </c>
      <c r="AA15" s="90"/>
      <c r="AB15" s="63">
        <v>28604</v>
      </c>
      <c r="AC15" s="90"/>
      <c r="AD15" s="63">
        <v>1192</v>
      </c>
      <c r="AE15" s="68">
        <v>1</v>
      </c>
      <c r="AF15" s="68">
        <v>3</v>
      </c>
    </row>
    <row r="16" spans="1:32" ht="19.5" customHeight="1">
      <c r="A16" s="376" t="s">
        <v>355</v>
      </c>
      <c r="B16" s="377"/>
      <c r="C16" s="111">
        <v>29</v>
      </c>
      <c r="D16" s="67">
        <v>1</v>
      </c>
      <c r="E16" s="67">
        <v>5</v>
      </c>
      <c r="F16" s="67">
        <v>3</v>
      </c>
      <c r="G16" s="66" t="s">
        <v>335</v>
      </c>
      <c r="H16" s="67">
        <v>2</v>
      </c>
      <c r="I16" s="66" t="s">
        <v>335</v>
      </c>
      <c r="J16" s="66">
        <v>2</v>
      </c>
      <c r="K16" s="67">
        <v>14</v>
      </c>
      <c r="L16" s="66" t="s">
        <v>335</v>
      </c>
      <c r="M16" s="66">
        <v>2</v>
      </c>
      <c r="N16" s="66" t="s">
        <v>335</v>
      </c>
      <c r="O16" s="66" t="s">
        <v>335</v>
      </c>
      <c r="P16" s="66" t="s">
        <v>335</v>
      </c>
      <c r="R16" s="66"/>
      <c r="S16" s="379" t="s">
        <v>356</v>
      </c>
      <c r="T16" s="380"/>
      <c r="U16" s="115"/>
      <c r="V16" s="75">
        <v>16856</v>
      </c>
      <c r="W16" s="116"/>
      <c r="X16" s="75">
        <v>9330</v>
      </c>
      <c r="Y16" s="116"/>
      <c r="Z16" s="75">
        <v>7417</v>
      </c>
      <c r="AA16" s="116"/>
      <c r="AB16" s="75">
        <v>133076</v>
      </c>
      <c r="AC16" s="116"/>
      <c r="AD16" s="75">
        <v>50988</v>
      </c>
      <c r="AE16" s="75">
        <v>6</v>
      </c>
      <c r="AF16" s="76">
        <v>14</v>
      </c>
    </row>
    <row r="17" spans="1:32" ht="19.5" customHeight="1">
      <c r="A17" s="379" t="s">
        <v>356</v>
      </c>
      <c r="B17" s="380"/>
      <c r="C17" s="117">
        <v>100</v>
      </c>
      <c r="D17" s="118">
        <v>6</v>
      </c>
      <c r="E17" s="118">
        <v>15</v>
      </c>
      <c r="F17" s="118">
        <v>15</v>
      </c>
      <c r="G17" s="118">
        <v>4</v>
      </c>
      <c r="H17" s="118">
        <v>3</v>
      </c>
      <c r="I17" s="74" t="s">
        <v>335</v>
      </c>
      <c r="J17" s="118">
        <v>5</v>
      </c>
      <c r="K17" s="118">
        <v>46</v>
      </c>
      <c r="L17" s="74" t="s">
        <v>335</v>
      </c>
      <c r="M17" s="74">
        <v>1</v>
      </c>
      <c r="N17" s="74">
        <v>1</v>
      </c>
      <c r="O17" s="74">
        <v>1</v>
      </c>
      <c r="P17" s="74">
        <v>3</v>
      </c>
      <c r="R17" s="66"/>
      <c r="S17" s="409" t="s">
        <v>447</v>
      </c>
      <c r="T17" s="410"/>
      <c r="U17" s="410"/>
      <c r="V17" s="410"/>
      <c r="W17" s="410"/>
      <c r="X17" s="410"/>
      <c r="Y17" s="410"/>
      <c r="Z17" s="410"/>
      <c r="AA17" s="90"/>
      <c r="AB17" s="63"/>
      <c r="AC17" s="90"/>
      <c r="AD17" s="63"/>
      <c r="AE17" s="63"/>
      <c r="AF17" s="63"/>
    </row>
    <row r="18" spans="1:18" ht="15" customHeight="1">
      <c r="A18" s="77" t="s">
        <v>357</v>
      </c>
      <c r="B18" s="107"/>
      <c r="C18" s="67"/>
      <c r="D18" s="67"/>
      <c r="E18" s="67"/>
      <c r="F18" s="67"/>
      <c r="G18" s="66"/>
      <c r="H18" s="67"/>
      <c r="I18" s="66"/>
      <c r="J18" s="67"/>
      <c r="K18" s="66"/>
      <c r="L18" s="67"/>
      <c r="M18" s="66"/>
      <c r="N18" s="66"/>
      <c r="O18" s="66"/>
      <c r="P18" s="66"/>
      <c r="Q18" s="66"/>
      <c r="R18" s="66"/>
    </row>
    <row r="19" spans="1:19" ht="15" customHeight="1">
      <c r="A19" s="77" t="s">
        <v>151</v>
      </c>
      <c r="B19" s="90"/>
      <c r="C19" s="67"/>
      <c r="D19" s="67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2:19" ht="15" customHeight="1">
      <c r="B20" s="90"/>
      <c r="C20" s="67"/>
      <c r="D20" s="67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19:33" ht="15" customHeight="1">
      <c r="S21" s="66"/>
      <c r="V21" s="90"/>
      <c r="W21" s="63"/>
      <c r="X21" s="90"/>
      <c r="Y21" s="63"/>
      <c r="Z21" s="90"/>
      <c r="AA21" s="63"/>
      <c r="AB21" s="90"/>
      <c r="AC21" s="63"/>
      <c r="AD21" s="90"/>
      <c r="AE21" s="63"/>
      <c r="AF21" s="68"/>
      <c r="AG21" s="68"/>
    </row>
    <row r="22" spans="19:33" ht="15" customHeight="1">
      <c r="S22" s="66"/>
      <c r="V22" s="90"/>
      <c r="W22" s="63"/>
      <c r="X22" s="90"/>
      <c r="Y22" s="63"/>
      <c r="Z22" s="90"/>
      <c r="AA22" s="63"/>
      <c r="AB22" s="90"/>
      <c r="AC22" s="63"/>
      <c r="AD22" s="90"/>
      <c r="AE22" s="63"/>
      <c r="AF22" s="68"/>
      <c r="AG22" s="63"/>
    </row>
    <row r="23" spans="1:33" ht="19.5" customHeight="1">
      <c r="A23" s="321" t="s">
        <v>152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8"/>
      <c r="S23" s="66"/>
      <c r="V23" s="90"/>
      <c r="W23" s="52"/>
      <c r="X23" s="90"/>
      <c r="Y23" s="52"/>
      <c r="Z23" s="90"/>
      <c r="AA23" s="52"/>
      <c r="AB23" s="90"/>
      <c r="AC23" s="52"/>
      <c r="AD23" s="90"/>
      <c r="AE23" s="52"/>
      <c r="AF23" s="52"/>
      <c r="AG23" s="52"/>
    </row>
    <row r="24" ht="18" customHeight="1" thickBot="1">
      <c r="S24" s="66"/>
    </row>
    <row r="25" spans="1:19" ht="18" customHeight="1">
      <c r="A25" s="323" t="s">
        <v>153</v>
      </c>
      <c r="B25" s="337" t="s">
        <v>154</v>
      </c>
      <c r="C25" s="337" t="s">
        <v>155</v>
      </c>
      <c r="D25" s="337" t="s">
        <v>156</v>
      </c>
      <c r="E25" s="334" t="s">
        <v>157</v>
      </c>
      <c r="F25" s="384" t="s">
        <v>444</v>
      </c>
      <c r="G25" s="334" t="s">
        <v>158</v>
      </c>
      <c r="H25" s="337" t="s">
        <v>159</v>
      </c>
      <c r="I25" s="337" t="s">
        <v>160</v>
      </c>
      <c r="J25" s="334" t="s">
        <v>161</v>
      </c>
      <c r="K25" s="337" t="s">
        <v>162</v>
      </c>
      <c r="L25" s="334" t="s">
        <v>163</v>
      </c>
      <c r="M25" s="337" t="s">
        <v>164</v>
      </c>
      <c r="N25" s="337" t="s">
        <v>165</v>
      </c>
      <c r="O25" s="361" t="s">
        <v>166</v>
      </c>
      <c r="P25" s="119"/>
      <c r="Q25" s="120"/>
      <c r="R25" s="120"/>
      <c r="S25" s="120"/>
    </row>
    <row r="26" spans="1:19" ht="18" customHeight="1">
      <c r="A26" s="365"/>
      <c r="B26" s="366"/>
      <c r="C26" s="366"/>
      <c r="D26" s="366"/>
      <c r="E26" s="335"/>
      <c r="F26" s="335"/>
      <c r="G26" s="368"/>
      <c r="H26" s="366"/>
      <c r="I26" s="366"/>
      <c r="J26" s="368"/>
      <c r="K26" s="366"/>
      <c r="L26" s="368"/>
      <c r="M26" s="366"/>
      <c r="N26" s="366"/>
      <c r="O26" s="381"/>
      <c r="P26" s="121"/>
      <c r="Q26" s="120"/>
      <c r="R26" s="120"/>
      <c r="S26" s="120"/>
    </row>
    <row r="27" spans="1:17" ht="18" customHeight="1">
      <c r="A27" s="383"/>
      <c r="B27" s="367"/>
      <c r="C27" s="367"/>
      <c r="D27" s="367"/>
      <c r="E27" s="336"/>
      <c r="F27" s="336"/>
      <c r="G27" s="369"/>
      <c r="H27" s="367"/>
      <c r="I27" s="367"/>
      <c r="J27" s="369"/>
      <c r="K27" s="367"/>
      <c r="L27" s="369"/>
      <c r="M27" s="367"/>
      <c r="N27" s="367"/>
      <c r="O27" s="382"/>
      <c r="P27" s="121"/>
      <c r="Q27" s="101"/>
    </row>
    <row r="28" spans="1:19" ht="18" customHeight="1">
      <c r="A28" s="241" t="s">
        <v>401</v>
      </c>
      <c r="B28" s="250">
        <v>2251</v>
      </c>
      <c r="C28" s="251">
        <v>592</v>
      </c>
      <c r="D28" s="251">
        <v>69</v>
      </c>
      <c r="E28" s="122" t="s">
        <v>10</v>
      </c>
      <c r="F28" s="251">
        <v>10891</v>
      </c>
      <c r="G28" s="251">
        <v>32</v>
      </c>
      <c r="H28" s="251">
        <v>133</v>
      </c>
      <c r="I28" s="251">
        <v>1057</v>
      </c>
      <c r="J28" s="251">
        <v>406</v>
      </c>
      <c r="K28" s="251">
        <v>1</v>
      </c>
      <c r="L28" s="251">
        <v>371</v>
      </c>
      <c r="M28" s="251">
        <v>1417</v>
      </c>
      <c r="N28" s="251">
        <v>2121</v>
      </c>
      <c r="O28" s="251">
        <v>1770</v>
      </c>
      <c r="P28" s="123"/>
      <c r="Q28" s="120"/>
      <c r="R28" s="120"/>
      <c r="S28" s="120"/>
    </row>
    <row r="29" spans="1:33" ht="18" customHeight="1">
      <c r="A29" s="53">
        <v>10</v>
      </c>
      <c r="B29" s="252">
        <v>10140</v>
      </c>
      <c r="C29" s="253">
        <v>548</v>
      </c>
      <c r="D29" s="253">
        <v>69</v>
      </c>
      <c r="E29" s="213">
        <v>1</v>
      </c>
      <c r="F29" s="253">
        <v>10853</v>
      </c>
      <c r="G29" s="253">
        <v>34</v>
      </c>
      <c r="H29" s="253">
        <v>131</v>
      </c>
      <c r="I29" s="253">
        <v>1046</v>
      </c>
      <c r="J29" s="253">
        <v>396</v>
      </c>
      <c r="K29" s="253">
        <v>1</v>
      </c>
      <c r="L29" s="253">
        <v>369</v>
      </c>
      <c r="M29" s="253">
        <v>1407</v>
      </c>
      <c r="N29" s="253">
        <v>2131</v>
      </c>
      <c r="O29" s="253">
        <v>1823</v>
      </c>
      <c r="P29" s="123"/>
      <c r="R29" s="120"/>
      <c r="S29" s="120"/>
      <c r="T29" s="321" t="s">
        <v>167</v>
      </c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</row>
    <row r="30" spans="1:33" ht="18" customHeight="1" thickBot="1">
      <c r="A30" s="53">
        <v>11</v>
      </c>
      <c r="B30" s="252">
        <v>10050</v>
      </c>
      <c r="C30" s="253">
        <v>557</v>
      </c>
      <c r="D30" s="253">
        <v>70</v>
      </c>
      <c r="E30" s="123" t="s">
        <v>10</v>
      </c>
      <c r="F30" s="253">
        <v>10113</v>
      </c>
      <c r="G30" s="253">
        <v>33</v>
      </c>
      <c r="H30" s="253">
        <v>132</v>
      </c>
      <c r="I30" s="253">
        <v>1027</v>
      </c>
      <c r="J30" s="253">
        <v>389</v>
      </c>
      <c r="K30" s="253">
        <v>1</v>
      </c>
      <c r="L30" s="253">
        <v>371</v>
      </c>
      <c r="M30" s="253">
        <v>1404</v>
      </c>
      <c r="N30" s="253">
        <v>2150</v>
      </c>
      <c r="O30" s="253">
        <v>1846</v>
      </c>
      <c r="P30" s="123"/>
      <c r="R30" s="120"/>
      <c r="S30" s="120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228" t="s">
        <v>403</v>
      </c>
    </row>
    <row r="31" spans="1:33" ht="18" customHeight="1">
      <c r="A31" s="53">
        <v>12</v>
      </c>
      <c r="B31" s="252">
        <v>10059</v>
      </c>
      <c r="C31" s="253">
        <v>558</v>
      </c>
      <c r="D31" s="253">
        <v>71</v>
      </c>
      <c r="E31" s="123" t="s">
        <v>10</v>
      </c>
      <c r="F31" s="253">
        <v>10526</v>
      </c>
      <c r="G31" s="253">
        <v>35</v>
      </c>
      <c r="H31" s="253">
        <v>130</v>
      </c>
      <c r="I31" s="253">
        <v>1009</v>
      </c>
      <c r="J31" s="253">
        <v>381</v>
      </c>
      <c r="K31" s="253">
        <v>1</v>
      </c>
      <c r="L31" s="253">
        <v>367</v>
      </c>
      <c r="M31" s="253">
        <v>1408</v>
      </c>
      <c r="N31" s="253">
        <v>2184</v>
      </c>
      <c r="O31" s="253">
        <v>1842</v>
      </c>
      <c r="P31" s="123"/>
      <c r="R31" s="120"/>
      <c r="S31" s="120"/>
      <c r="T31" s="322" t="s">
        <v>358</v>
      </c>
      <c r="U31" s="393"/>
      <c r="V31" s="328" t="s">
        <v>359</v>
      </c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</row>
    <row r="32" spans="1:33" ht="18" customHeight="1">
      <c r="A32" s="136">
        <v>13</v>
      </c>
      <c r="B32" s="254">
        <v>10058</v>
      </c>
      <c r="C32" s="255">
        <v>546</v>
      </c>
      <c r="D32" s="255">
        <v>71</v>
      </c>
      <c r="E32" s="137" t="s">
        <v>10</v>
      </c>
      <c r="F32" s="255">
        <v>9944</v>
      </c>
      <c r="G32" s="255">
        <v>36</v>
      </c>
      <c r="H32" s="255">
        <v>128</v>
      </c>
      <c r="I32" s="255">
        <v>996</v>
      </c>
      <c r="J32" s="255">
        <v>375</v>
      </c>
      <c r="K32" s="255">
        <v>1</v>
      </c>
      <c r="L32" s="255">
        <v>362</v>
      </c>
      <c r="M32" s="255">
        <v>1412</v>
      </c>
      <c r="N32" s="255">
        <v>2211</v>
      </c>
      <c r="O32" s="255">
        <v>1851</v>
      </c>
      <c r="P32" s="124"/>
      <c r="R32" s="120"/>
      <c r="S32" s="120"/>
      <c r="T32" s="394"/>
      <c r="U32" s="342"/>
      <c r="V32" s="388" t="s">
        <v>408</v>
      </c>
      <c r="W32" s="333"/>
      <c r="X32" s="388" t="s">
        <v>409</v>
      </c>
      <c r="Y32" s="333"/>
      <c r="Z32" s="388" t="s">
        <v>410</v>
      </c>
      <c r="AA32" s="333"/>
      <c r="AB32" s="388" t="s">
        <v>411</v>
      </c>
      <c r="AC32" s="333"/>
      <c r="AD32" s="388" t="s">
        <v>412</v>
      </c>
      <c r="AE32" s="333"/>
      <c r="AF32" s="331" t="s">
        <v>360</v>
      </c>
      <c r="AG32" s="332"/>
    </row>
    <row r="33" spans="1:33" ht="18" customHeight="1">
      <c r="A33" s="77" t="s">
        <v>170</v>
      </c>
      <c r="R33" s="120"/>
      <c r="S33" s="120"/>
      <c r="T33" s="348"/>
      <c r="U33" s="343"/>
      <c r="V33" s="55" t="s">
        <v>168</v>
      </c>
      <c r="W33" s="55" t="s">
        <v>169</v>
      </c>
      <c r="X33" s="55" t="s">
        <v>168</v>
      </c>
      <c r="Y33" s="55" t="s">
        <v>169</v>
      </c>
      <c r="Z33" s="55" t="s">
        <v>168</v>
      </c>
      <c r="AA33" s="55" t="s">
        <v>169</v>
      </c>
      <c r="AB33" s="55" t="s">
        <v>168</v>
      </c>
      <c r="AC33" s="55" t="s">
        <v>169</v>
      </c>
      <c r="AD33" s="55" t="s">
        <v>168</v>
      </c>
      <c r="AE33" s="55" t="s">
        <v>169</v>
      </c>
      <c r="AF33" s="55" t="s">
        <v>168</v>
      </c>
      <c r="AG33" s="54" t="s">
        <v>169</v>
      </c>
    </row>
    <row r="34" spans="18:33" ht="18" customHeight="1">
      <c r="R34" s="120"/>
      <c r="S34" s="120"/>
      <c r="T34" s="385" t="s">
        <v>171</v>
      </c>
      <c r="U34" s="232" t="s">
        <v>405</v>
      </c>
      <c r="V34" s="125">
        <v>117.5</v>
      </c>
      <c r="W34" s="126">
        <v>116.3</v>
      </c>
      <c r="X34" s="126">
        <v>122.6</v>
      </c>
      <c r="Y34" s="126">
        <v>122.2</v>
      </c>
      <c r="Z34" s="126">
        <v>129.3</v>
      </c>
      <c r="AA34" s="126">
        <v>128</v>
      </c>
      <c r="AB34" s="126">
        <v>133.9</v>
      </c>
      <c r="AC34" s="126">
        <v>134.1</v>
      </c>
      <c r="AD34" s="126">
        <v>140</v>
      </c>
      <c r="AE34" s="126">
        <v>141.7</v>
      </c>
      <c r="AF34" s="126">
        <v>145.3</v>
      </c>
      <c r="AG34" s="126">
        <v>147.1</v>
      </c>
    </row>
    <row r="35" spans="18:33" ht="18" customHeight="1">
      <c r="R35" s="120"/>
      <c r="S35" s="120"/>
      <c r="T35" s="386"/>
      <c r="U35" s="232" t="s">
        <v>406</v>
      </c>
      <c r="V35" s="127">
        <v>117</v>
      </c>
      <c r="W35" s="92">
        <v>116.4</v>
      </c>
      <c r="X35" s="92">
        <v>122.8</v>
      </c>
      <c r="Y35" s="92">
        <v>122.6</v>
      </c>
      <c r="Z35" s="92">
        <v>128.7</v>
      </c>
      <c r="AA35" s="92">
        <v>128</v>
      </c>
      <c r="AB35" s="92">
        <v>134.2</v>
      </c>
      <c r="AC35" s="92">
        <v>134</v>
      </c>
      <c r="AD35" s="92">
        <v>139</v>
      </c>
      <c r="AE35" s="92">
        <v>141.4</v>
      </c>
      <c r="AF35" s="92">
        <v>145.3</v>
      </c>
      <c r="AG35" s="92">
        <v>147.8</v>
      </c>
    </row>
    <row r="36" spans="18:33" ht="18" customHeight="1">
      <c r="R36" s="120"/>
      <c r="S36" s="120"/>
      <c r="T36" s="387"/>
      <c r="U36" s="39" t="s">
        <v>407</v>
      </c>
      <c r="V36" s="140">
        <v>116.8</v>
      </c>
      <c r="W36" s="141">
        <v>116.5</v>
      </c>
      <c r="X36" s="141">
        <v>122.7</v>
      </c>
      <c r="Y36" s="141">
        <v>122.2</v>
      </c>
      <c r="Z36" s="141">
        <v>127.9</v>
      </c>
      <c r="AA36" s="141">
        <v>128.2</v>
      </c>
      <c r="AB36" s="141">
        <v>134.5</v>
      </c>
      <c r="AC36" s="141">
        <v>134.1</v>
      </c>
      <c r="AD36" s="141">
        <v>139.1</v>
      </c>
      <c r="AE36" s="141">
        <v>140.7</v>
      </c>
      <c r="AF36" s="141">
        <v>146</v>
      </c>
      <c r="AG36" s="141">
        <v>147.4</v>
      </c>
    </row>
    <row r="37" spans="1:33" ht="18" customHeight="1">
      <c r="A37" s="321" t="s">
        <v>368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120"/>
      <c r="T37" s="385" t="s">
        <v>172</v>
      </c>
      <c r="U37" s="232" t="s">
        <v>405</v>
      </c>
      <c r="V37" s="125">
        <v>21.7</v>
      </c>
      <c r="W37" s="126">
        <v>21.2</v>
      </c>
      <c r="X37" s="126">
        <v>24</v>
      </c>
      <c r="Y37" s="126">
        <v>23.9</v>
      </c>
      <c r="Z37" s="126">
        <v>27.9</v>
      </c>
      <c r="AA37" s="126">
        <v>27</v>
      </c>
      <c r="AB37" s="126">
        <v>30.3</v>
      </c>
      <c r="AC37" s="126">
        <v>30.3</v>
      </c>
      <c r="AD37" s="126">
        <v>35</v>
      </c>
      <c r="AE37" s="126">
        <v>35.2</v>
      </c>
      <c r="AF37" s="126">
        <v>38.3</v>
      </c>
      <c r="AG37" s="126">
        <v>39.8</v>
      </c>
    </row>
    <row r="38" spans="2:33" ht="18" customHeight="1" thickBot="1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R38" s="120"/>
      <c r="S38" s="52"/>
      <c r="T38" s="386"/>
      <c r="U38" s="232" t="s">
        <v>406</v>
      </c>
      <c r="V38" s="127">
        <v>21.8</v>
      </c>
      <c r="W38" s="92">
        <v>21.4</v>
      </c>
      <c r="X38" s="92">
        <v>24.6</v>
      </c>
      <c r="Y38" s="92">
        <v>24.4</v>
      </c>
      <c r="Z38" s="92">
        <v>27.7</v>
      </c>
      <c r="AA38" s="92">
        <v>27.3</v>
      </c>
      <c r="AB38" s="92">
        <v>31.8</v>
      </c>
      <c r="AC38" s="92">
        <v>30.9</v>
      </c>
      <c r="AD38" s="92">
        <v>35</v>
      </c>
      <c r="AE38" s="92">
        <v>36.1</v>
      </c>
      <c r="AF38" s="92">
        <v>39.2</v>
      </c>
      <c r="AG38" s="92">
        <v>40.1</v>
      </c>
    </row>
    <row r="39" spans="1:33" ht="18" customHeight="1">
      <c r="A39" s="323" t="s">
        <v>153</v>
      </c>
      <c r="B39" s="337" t="s">
        <v>6</v>
      </c>
      <c r="C39" s="334" t="s">
        <v>361</v>
      </c>
      <c r="D39" s="334" t="s">
        <v>173</v>
      </c>
      <c r="E39" s="334" t="s">
        <v>174</v>
      </c>
      <c r="F39" s="334" t="s">
        <v>175</v>
      </c>
      <c r="G39" s="334" t="s">
        <v>176</v>
      </c>
      <c r="H39" s="334" t="s">
        <v>362</v>
      </c>
      <c r="I39" s="334" t="s">
        <v>177</v>
      </c>
      <c r="J39" s="334" t="s">
        <v>178</v>
      </c>
      <c r="K39" s="334" t="s">
        <v>179</v>
      </c>
      <c r="L39" s="334" t="s">
        <v>180</v>
      </c>
      <c r="M39" s="334" t="s">
        <v>181</v>
      </c>
      <c r="N39" s="334" t="s">
        <v>363</v>
      </c>
      <c r="O39" s="334" t="s">
        <v>182</v>
      </c>
      <c r="P39" s="334" t="s">
        <v>183</v>
      </c>
      <c r="Q39" s="395" t="s">
        <v>184</v>
      </c>
      <c r="S39" s="120"/>
      <c r="T39" s="387"/>
      <c r="U39" s="39" t="s">
        <v>407</v>
      </c>
      <c r="V39" s="140">
        <v>22</v>
      </c>
      <c r="W39" s="141">
        <v>21.4</v>
      </c>
      <c r="X39" s="141">
        <v>24.6</v>
      </c>
      <c r="Y39" s="141">
        <v>24.2</v>
      </c>
      <c r="Z39" s="141">
        <v>27.5</v>
      </c>
      <c r="AA39" s="141">
        <v>27.3</v>
      </c>
      <c r="AB39" s="141">
        <v>31.7</v>
      </c>
      <c r="AC39" s="141">
        <v>30.4</v>
      </c>
      <c r="AD39" s="141">
        <v>34.4</v>
      </c>
      <c r="AE39" s="141">
        <v>34.8</v>
      </c>
      <c r="AF39" s="141">
        <v>40.2</v>
      </c>
      <c r="AG39" s="141">
        <v>39.8</v>
      </c>
    </row>
    <row r="40" spans="1:33" ht="18" customHeight="1">
      <c r="A40" s="365"/>
      <c r="B40" s="366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96"/>
      <c r="S40" s="120"/>
      <c r="T40" s="385" t="s">
        <v>185</v>
      </c>
      <c r="U40" s="232" t="s">
        <v>405</v>
      </c>
      <c r="V40" s="125">
        <v>65.7</v>
      </c>
      <c r="W40" s="126">
        <v>65</v>
      </c>
      <c r="X40" s="126">
        <v>68</v>
      </c>
      <c r="Y40" s="126">
        <v>67.8</v>
      </c>
      <c r="Z40" s="126">
        <v>71</v>
      </c>
      <c r="AA40" s="126">
        <v>70.5</v>
      </c>
      <c r="AB40" s="126">
        <v>73.1</v>
      </c>
      <c r="AC40" s="126">
        <v>73.1</v>
      </c>
      <c r="AD40" s="126">
        <v>75.7</v>
      </c>
      <c r="AE40" s="126">
        <v>76.8</v>
      </c>
      <c r="AF40" s="126">
        <v>77.9</v>
      </c>
      <c r="AG40" s="126">
        <v>79.7</v>
      </c>
    </row>
    <row r="41" spans="1:33" ht="18" customHeight="1">
      <c r="A41" s="383"/>
      <c r="B41" s="367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97"/>
      <c r="S41" s="120"/>
      <c r="T41" s="386"/>
      <c r="U41" s="232" t="s">
        <v>406</v>
      </c>
      <c r="V41" s="127">
        <v>65.3</v>
      </c>
      <c r="W41" s="92">
        <v>65.3</v>
      </c>
      <c r="X41" s="92">
        <v>67.8</v>
      </c>
      <c r="Y41" s="92">
        <v>68</v>
      </c>
      <c r="Z41" s="92">
        <v>70.7</v>
      </c>
      <c r="AA41" s="92">
        <v>70.4</v>
      </c>
      <c r="AB41" s="92">
        <v>73.3</v>
      </c>
      <c r="AC41" s="92">
        <v>73.4</v>
      </c>
      <c r="AD41" s="92">
        <v>75.3</v>
      </c>
      <c r="AE41" s="92">
        <v>77</v>
      </c>
      <c r="AF41" s="92">
        <v>77.9</v>
      </c>
      <c r="AG41" s="92">
        <v>80</v>
      </c>
    </row>
    <row r="42" spans="1:33" ht="18" customHeight="1">
      <c r="A42" s="241" t="s">
        <v>401</v>
      </c>
      <c r="B42" s="269">
        <f>SUM(C42:Q42)</f>
        <v>39311</v>
      </c>
      <c r="C42" s="129">
        <v>14707</v>
      </c>
      <c r="D42" s="129">
        <v>2791</v>
      </c>
      <c r="E42" s="129">
        <v>1322</v>
      </c>
      <c r="F42" s="129">
        <v>224</v>
      </c>
      <c r="G42" s="129">
        <v>3714</v>
      </c>
      <c r="H42" s="129">
        <v>1659</v>
      </c>
      <c r="I42" s="129">
        <v>1533</v>
      </c>
      <c r="J42" s="129">
        <v>81</v>
      </c>
      <c r="K42" s="129">
        <v>83</v>
      </c>
      <c r="L42" s="129">
        <v>188</v>
      </c>
      <c r="M42" s="129">
        <v>246</v>
      </c>
      <c r="N42" s="129">
        <v>1575</v>
      </c>
      <c r="O42" s="129">
        <v>1441</v>
      </c>
      <c r="P42" s="129">
        <v>2782</v>
      </c>
      <c r="Q42" s="129">
        <v>6965</v>
      </c>
      <c r="S42" s="120"/>
      <c r="T42" s="387"/>
      <c r="U42" s="39" t="s">
        <v>407</v>
      </c>
      <c r="V42" s="140">
        <v>65.2</v>
      </c>
      <c r="W42" s="141">
        <v>64.9</v>
      </c>
      <c r="X42" s="141">
        <v>67.9</v>
      </c>
      <c r="Y42" s="141">
        <v>67.6</v>
      </c>
      <c r="Z42" s="141">
        <v>70.3</v>
      </c>
      <c r="AA42" s="141">
        <v>70.3</v>
      </c>
      <c r="AB42" s="141">
        <v>73.3</v>
      </c>
      <c r="AC42" s="141">
        <v>73.2</v>
      </c>
      <c r="AD42" s="141">
        <v>75.3</v>
      </c>
      <c r="AE42" s="141">
        <v>76.2</v>
      </c>
      <c r="AF42" s="141">
        <v>78.3</v>
      </c>
      <c r="AG42" s="141">
        <v>79.8</v>
      </c>
    </row>
    <row r="43" spans="1:23" ht="18" customHeight="1">
      <c r="A43" s="53">
        <v>10</v>
      </c>
      <c r="B43" s="270">
        <f>SUM(C43:Q43)</f>
        <v>39390</v>
      </c>
      <c r="C43" s="130">
        <v>14765</v>
      </c>
      <c r="D43" s="130">
        <v>2895</v>
      </c>
      <c r="E43" s="130">
        <v>1348</v>
      </c>
      <c r="F43" s="130">
        <v>235</v>
      </c>
      <c r="G43" s="130">
        <v>3760</v>
      </c>
      <c r="H43" s="130">
        <v>1612</v>
      </c>
      <c r="I43" s="130">
        <v>1497</v>
      </c>
      <c r="J43" s="130">
        <v>79</v>
      </c>
      <c r="K43" s="130">
        <v>85</v>
      </c>
      <c r="L43" s="130">
        <v>184</v>
      </c>
      <c r="M43" s="130">
        <v>158</v>
      </c>
      <c r="N43" s="130">
        <v>1575</v>
      </c>
      <c r="O43" s="130">
        <v>1440</v>
      </c>
      <c r="P43" s="130">
        <v>2784</v>
      </c>
      <c r="Q43" s="130">
        <v>6973</v>
      </c>
      <c r="S43" s="101"/>
      <c r="V43" s="90"/>
      <c r="W43" s="90"/>
    </row>
    <row r="44" spans="1:19" ht="18" customHeight="1">
      <c r="A44" s="53">
        <v>11</v>
      </c>
      <c r="B44" s="270">
        <f>SUM(C44:Q44)</f>
        <v>39706</v>
      </c>
      <c r="C44" s="130">
        <v>15016</v>
      </c>
      <c r="D44" s="130">
        <v>2901</v>
      </c>
      <c r="E44" s="130">
        <v>1369</v>
      </c>
      <c r="F44" s="130">
        <v>253</v>
      </c>
      <c r="G44" s="130">
        <v>3780</v>
      </c>
      <c r="H44" s="130">
        <v>1565</v>
      </c>
      <c r="I44" s="130">
        <v>1472</v>
      </c>
      <c r="J44" s="130">
        <v>82</v>
      </c>
      <c r="K44" s="130">
        <v>84</v>
      </c>
      <c r="L44" s="130">
        <v>180</v>
      </c>
      <c r="M44" s="130">
        <v>158</v>
      </c>
      <c r="N44" s="130">
        <v>1575</v>
      </c>
      <c r="O44" s="130">
        <v>1440</v>
      </c>
      <c r="P44" s="130">
        <v>2808</v>
      </c>
      <c r="Q44" s="130">
        <v>7023</v>
      </c>
      <c r="S44" s="120"/>
    </row>
    <row r="45" spans="1:19" ht="18" customHeight="1">
      <c r="A45" s="53">
        <v>12</v>
      </c>
      <c r="B45" s="270">
        <f>SUM(C45:Q45)</f>
        <v>39203</v>
      </c>
      <c r="C45" s="130">
        <v>14740</v>
      </c>
      <c r="D45" s="130">
        <v>2918</v>
      </c>
      <c r="E45" s="130">
        <v>1362</v>
      </c>
      <c r="F45" s="130">
        <v>266</v>
      </c>
      <c r="G45" s="130">
        <v>3702</v>
      </c>
      <c r="H45" s="130">
        <v>1453</v>
      </c>
      <c r="I45" s="130">
        <v>1412</v>
      </c>
      <c r="J45" s="130">
        <v>81</v>
      </c>
      <c r="K45" s="130">
        <v>84</v>
      </c>
      <c r="L45" s="130">
        <v>173</v>
      </c>
      <c r="M45" s="130">
        <v>158</v>
      </c>
      <c r="N45" s="130">
        <v>1575</v>
      </c>
      <c r="O45" s="130">
        <v>1440</v>
      </c>
      <c r="P45" s="130">
        <v>2809</v>
      </c>
      <c r="Q45" s="130">
        <v>7030</v>
      </c>
      <c r="S45" s="52"/>
    </row>
    <row r="46" spans="1:19" ht="18" customHeight="1" thickBot="1">
      <c r="A46" s="139">
        <v>13</v>
      </c>
      <c r="B46" s="271">
        <f>SUM(C46:Q46)</f>
        <v>39219</v>
      </c>
      <c r="C46" s="138">
        <v>14734</v>
      </c>
      <c r="D46" s="138">
        <v>3023</v>
      </c>
      <c r="E46" s="138">
        <v>1364</v>
      </c>
      <c r="F46" s="138">
        <v>277</v>
      </c>
      <c r="G46" s="138">
        <v>3670</v>
      </c>
      <c r="H46" s="138">
        <v>1409</v>
      </c>
      <c r="I46" s="138">
        <v>1400</v>
      </c>
      <c r="J46" s="138">
        <v>81</v>
      </c>
      <c r="K46" s="138">
        <v>83</v>
      </c>
      <c r="L46" s="138">
        <v>166</v>
      </c>
      <c r="M46" s="138">
        <v>158</v>
      </c>
      <c r="N46" s="138">
        <v>1575</v>
      </c>
      <c r="O46" s="138">
        <v>1440</v>
      </c>
      <c r="P46" s="138">
        <v>2809</v>
      </c>
      <c r="Q46" s="138">
        <v>7030</v>
      </c>
      <c r="S46" s="52"/>
    </row>
    <row r="47" spans="1:33" ht="18" customHeight="1">
      <c r="A47" s="77" t="s">
        <v>186</v>
      </c>
      <c r="S47" s="52"/>
      <c r="T47" s="322" t="s">
        <v>367</v>
      </c>
      <c r="U47" s="323"/>
      <c r="V47" s="352" t="s">
        <v>445</v>
      </c>
      <c r="W47" s="353"/>
      <c r="X47" s="353"/>
      <c r="Y47" s="353"/>
      <c r="Z47" s="353"/>
      <c r="AA47" s="353"/>
      <c r="AB47" s="353" t="s">
        <v>446</v>
      </c>
      <c r="AC47" s="354"/>
      <c r="AD47" s="354"/>
      <c r="AE47" s="354"/>
      <c r="AF47" s="354"/>
      <c r="AG47" s="354"/>
    </row>
    <row r="48" spans="19:33" ht="18" customHeight="1">
      <c r="S48" s="52"/>
      <c r="T48" s="324"/>
      <c r="U48" s="325"/>
      <c r="V48" s="350" t="s">
        <v>418</v>
      </c>
      <c r="W48" s="351"/>
      <c r="X48" s="350" t="s">
        <v>417</v>
      </c>
      <c r="Y48" s="351"/>
      <c r="Z48" s="350" t="s">
        <v>416</v>
      </c>
      <c r="AA48" s="351"/>
      <c r="AB48" s="350" t="s">
        <v>415</v>
      </c>
      <c r="AC48" s="351"/>
      <c r="AD48" s="350" t="s">
        <v>414</v>
      </c>
      <c r="AE48" s="351"/>
      <c r="AF48" s="350" t="s">
        <v>413</v>
      </c>
      <c r="AG48" s="413"/>
    </row>
    <row r="49" spans="19:33" ht="18" customHeight="1">
      <c r="S49" s="63"/>
      <c r="T49" s="326"/>
      <c r="U49" s="327"/>
      <c r="V49" s="132" t="s">
        <v>168</v>
      </c>
      <c r="W49" s="132" t="s">
        <v>169</v>
      </c>
      <c r="X49" s="132" t="s">
        <v>168</v>
      </c>
      <c r="Y49" s="132" t="s">
        <v>169</v>
      </c>
      <c r="Z49" s="132" t="s">
        <v>168</v>
      </c>
      <c r="AA49" s="132" t="s">
        <v>169</v>
      </c>
      <c r="AB49" s="132" t="s">
        <v>168</v>
      </c>
      <c r="AC49" s="132" t="s">
        <v>169</v>
      </c>
      <c r="AD49" s="132" t="s">
        <v>168</v>
      </c>
      <c r="AE49" s="132" t="s">
        <v>169</v>
      </c>
      <c r="AF49" s="132" t="s">
        <v>168</v>
      </c>
      <c r="AG49" s="133" t="s">
        <v>169</v>
      </c>
    </row>
    <row r="50" spans="19:33" ht="18" customHeight="1">
      <c r="S50" s="63"/>
      <c r="T50" s="385" t="s">
        <v>171</v>
      </c>
      <c r="U50" s="232" t="s">
        <v>405</v>
      </c>
      <c r="V50" s="125">
        <v>153</v>
      </c>
      <c r="W50" s="126">
        <v>152.5</v>
      </c>
      <c r="X50" s="126">
        <v>159.9</v>
      </c>
      <c r="Y50" s="126">
        <v>155.7</v>
      </c>
      <c r="Z50" s="126">
        <v>166.1</v>
      </c>
      <c r="AA50" s="126">
        <v>157.5</v>
      </c>
      <c r="AB50" s="126">
        <v>168.9</v>
      </c>
      <c r="AC50" s="126">
        <v>157.6</v>
      </c>
      <c r="AD50" s="126">
        <v>170.4</v>
      </c>
      <c r="AE50" s="126">
        <v>158.6</v>
      </c>
      <c r="AF50" s="126">
        <v>171.1</v>
      </c>
      <c r="AG50" s="126">
        <v>158.8</v>
      </c>
    </row>
    <row r="51" spans="1:33" ht="18" customHeight="1">
      <c r="A51" s="321" t="s">
        <v>187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407"/>
      <c r="R51" s="407"/>
      <c r="S51" s="63"/>
      <c r="T51" s="377"/>
      <c r="U51" s="232" t="s">
        <v>419</v>
      </c>
      <c r="V51" s="127">
        <v>153.1</v>
      </c>
      <c r="W51" s="92">
        <v>152.7</v>
      </c>
      <c r="X51" s="92">
        <v>160.8</v>
      </c>
      <c r="Y51" s="92">
        <v>155.9</v>
      </c>
      <c r="Z51" s="92">
        <v>166.8</v>
      </c>
      <c r="AA51" s="92">
        <v>157.4</v>
      </c>
      <c r="AB51" s="92">
        <v>168.8</v>
      </c>
      <c r="AC51" s="92">
        <v>158.1</v>
      </c>
      <c r="AD51" s="92">
        <v>171.4</v>
      </c>
      <c r="AE51" s="92">
        <v>158.5</v>
      </c>
      <c r="AF51" s="92">
        <v>171.6</v>
      </c>
      <c r="AG51" s="92">
        <v>158.1</v>
      </c>
    </row>
    <row r="52" spans="17:33" ht="18" customHeight="1" thickBot="1">
      <c r="Q52" s="120"/>
      <c r="R52" s="131" t="s">
        <v>0</v>
      </c>
      <c r="S52" s="112"/>
      <c r="T52" s="380"/>
      <c r="U52" s="39" t="s">
        <v>420</v>
      </c>
      <c r="V52" s="140">
        <v>153.6</v>
      </c>
      <c r="W52" s="141">
        <v>152.5</v>
      </c>
      <c r="X52" s="141">
        <v>160.9</v>
      </c>
      <c r="Y52" s="141">
        <v>156.1</v>
      </c>
      <c r="Z52" s="141">
        <v>166.7</v>
      </c>
      <c r="AA52" s="141">
        <v>157.2</v>
      </c>
      <c r="AB52" s="141">
        <v>169.7</v>
      </c>
      <c r="AC52" s="141">
        <v>157.9</v>
      </c>
      <c r="AD52" s="141">
        <v>170.7</v>
      </c>
      <c r="AE52" s="141">
        <v>157.8</v>
      </c>
      <c r="AF52" s="141">
        <v>171.6</v>
      </c>
      <c r="AG52" s="141">
        <v>158.6</v>
      </c>
    </row>
    <row r="53" spans="1:33" ht="18" customHeight="1">
      <c r="A53" s="323" t="s">
        <v>153</v>
      </c>
      <c r="B53" s="328" t="s">
        <v>188</v>
      </c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1"/>
      <c r="R53" s="395" t="s">
        <v>189</v>
      </c>
      <c r="S53" s="63"/>
      <c r="T53" s="385" t="s">
        <v>172</v>
      </c>
      <c r="U53" s="232" t="s">
        <v>405</v>
      </c>
      <c r="V53" s="125">
        <v>44.7</v>
      </c>
      <c r="W53" s="126">
        <v>44.6</v>
      </c>
      <c r="X53" s="126">
        <v>49.1</v>
      </c>
      <c r="Y53" s="126">
        <v>47.9</v>
      </c>
      <c r="Z53" s="126">
        <v>55.4</v>
      </c>
      <c r="AA53" s="126">
        <v>50.7</v>
      </c>
      <c r="AB53" s="126">
        <v>60.5</v>
      </c>
      <c r="AC53" s="126">
        <v>52.6</v>
      </c>
      <c r="AD53" s="126">
        <v>61.7</v>
      </c>
      <c r="AE53" s="126">
        <v>54.1</v>
      </c>
      <c r="AF53" s="126">
        <v>62</v>
      </c>
      <c r="AG53" s="126">
        <v>53.4</v>
      </c>
    </row>
    <row r="54" spans="1:33" ht="18" customHeight="1">
      <c r="A54" s="365"/>
      <c r="B54" s="340" t="s">
        <v>190</v>
      </c>
      <c r="C54" s="389" t="s">
        <v>191</v>
      </c>
      <c r="D54" s="390"/>
      <c r="E54" s="391"/>
      <c r="F54" s="391"/>
      <c r="G54" s="392"/>
      <c r="H54" s="56" t="s">
        <v>192</v>
      </c>
      <c r="I54" s="389" t="s">
        <v>193</v>
      </c>
      <c r="J54" s="391"/>
      <c r="K54" s="391"/>
      <c r="L54" s="391"/>
      <c r="M54" s="391"/>
      <c r="N54" s="391"/>
      <c r="O54" s="391"/>
      <c r="P54" s="391"/>
      <c r="Q54" s="392"/>
      <c r="R54" s="396"/>
      <c r="S54" s="10"/>
      <c r="T54" s="377"/>
      <c r="U54" s="232" t="s">
        <v>406</v>
      </c>
      <c r="V54" s="127">
        <v>44.3</v>
      </c>
      <c r="W54" s="92">
        <v>45</v>
      </c>
      <c r="X54" s="92">
        <v>50.3</v>
      </c>
      <c r="Y54" s="92">
        <v>48.5</v>
      </c>
      <c r="Z54" s="92">
        <v>55.7</v>
      </c>
      <c r="AA54" s="92">
        <v>50.7</v>
      </c>
      <c r="AB54" s="92">
        <v>59.8</v>
      </c>
      <c r="AC54" s="92">
        <v>52.7</v>
      </c>
      <c r="AD54" s="92">
        <v>62.3</v>
      </c>
      <c r="AE54" s="92">
        <v>54.4</v>
      </c>
      <c r="AF54" s="92">
        <v>63</v>
      </c>
      <c r="AG54" s="92">
        <v>53.3</v>
      </c>
    </row>
    <row r="55" spans="1:33" ht="18" customHeight="1">
      <c r="A55" s="365"/>
      <c r="B55" s="366"/>
      <c r="C55" s="340" t="s">
        <v>194</v>
      </c>
      <c r="D55" s="399" t="s">
        <v>195</v>
      </c>
      <c r="E55" s="399" t="s">
        <v>364</v>
      </c>
      <c r="F55" s="399" t="s">
        <v>365</v>
      </c>
      <c r="G55" s="399" t="s">
        <v>366</v>
      </c>
      <c r="H55" s="399" t="s">
        <v>196</v>
      </c>
      <c r="I55" s="399" t="s">
        <v>197</v>
      </c>
      <c r="J55" s="403" t="s">
        <v>198</v>
      </c>
      <c r="K55" s="399" t="s">
        <v>199</v>
      </c>
      <c r="L55" s="399" t="s">
        <v>200</v>
      </c>
      <c r="M55" s="402" t="s">
        <v>201</v>
      </c>
      <c r="N55" s="399" t="s">
        <v>202</v>
      </c>
      <c r="O55" s="340" t="s">
        <v>203</v>
      </c>
      <c r="P55" s="398" t="s">
        <v>204</v>
      </c>
      <c r="Q55" s="404" t="s">
        <v>184</v>
      </c>
      <c r="R55" s="396"/>
      <c r="S55" s="52"/>
      <c r="T55" s="380"/>
      <c r="U55" s="39" t="s">
        <v>407</v>
      </c>
      <c r="V55" s="140">
        <v>46.1</v>
      </c>
      <c r="W55" s="141">
        <v>45.4</v>
      </c>
      <c r="X55" s="141">
        <v>50.9</v>
      </c>
      <c r="Y55" s="141">
        <v>48.7</v>
      </c>
      <c r="Z55" s="141">
        <v>56.2</v>
      </c>
      <c r="AA55" s="141">
        <v>51.2</v>
      </c>
      <c r="AB55" s="141">
        <v>61.3</v>
      </c>
      <c r="AC55" s="141">
        <v>52.6</v>
      </c>
      <c r="AD55" s="141">
        <v>62.9</v>
      </c>
      <c r="AE55" s="141">
        <v>53.2</v>
      </c>
      <c r="AF55" s="141">
        <v>64</v>
      </c>
      <c r="AG55" s="141">
        <v>53.7</v>
      </c>
    </row>
    <row r="56" spans="1:33" ht="18" customHeight="1">
      <c r="A56" s="365"/>
      <c r="B56" s="366"/>
      <c r="C56" s="366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6"/>
      <c r="P56" s="381"/>
      <c r="Q56" s="405"/>
      <c r="R56" s="396"/>
      <c r="S56" s="120"/>
      <c r="T56" s="385" t="s">
        <v>185</v>
      </c>
      <c r="U56" s="232" t="s">
        <v>405</v>
      </c>
      <c r="V56" s="125">
        <v>81.9</v>
      </c>
      <c r="W56" s="126">
        <v>82.7</v>
      </c>
      <c r="X56" s="126">
        <v>85</v>
      </c>
      <c r="Y56" s="126">
        <v>84.5</v>
      </c>
      <c r="Z56" s="126">
        <v>88.5</v>
      </c>
      <c r="AA56" s="126">
        <v>85.3</v>
      </c>
      <c r="AB56" s="126">
        <v>90.1</v>
      </c>
      <c r="AC56" s="126">
        <v>85.4</v>
      </c>
      <c r="AD56" s="126">
        <v>91.3</v>
      </c>
      <c r="AE56" s="126">
        <v>86.1</v>
      </c>
      <c r="AF56" s="126">
        <v>91.8</v>
      </c>
      <c r="AG56" s="126">
        <v>86.1</v>
      </c>
    </row>
    <row r="57" spans="1:33" ht="18" customHeight="1">
      <c r="A57" s="383"/>
      <c r="B57" s="367"/>
      <c r="C57" s="367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7"/>
      <c r="P57" s="382"/>
      <c r="Q57" s="406"/>
      <c r="R57" s="396"/>
      <c r="S57" s="120"/>
      <c r="T57" s="386"/>
      <c r="U57" s="232" t="s">
        <v>419</v>
      </c>
      <c r="V57" s="127">
        <v>81.9</v>
      </c>
      <c r="W57" s="92">
        <v>83.2</v>
      </c>
      <c r="X57" s="92">
        <v>85.4</v>
      </c>
      <c r="Y57" s="92">
        <v>84.5</v>
      </c>
      <c r="Z57" s="92">
        <v>88.7</v>
      </c>
      <c r="AA57" s="92">
        <v>85.4</v>
      </c>
      <c r="AB57" s="92">
        <v>90.2</v>
      </c>
      <c r="AC57" s="92">
        <v>85.4</v>
      </c>
      <c r="AD57" s="92">
        <v>91.7</v>
      </c>
      <c r="AE57" s="92">
        <v>85.7</v>
      </c>
      <c r="AF57" s="92">
        <v>92</v>
      </c>
      <c r="AG57" s="92">
        <v>85.4</v>
      </c>
    </row>
    <row r="58" spans="1:33" ht="18" customHeight="1">
      <c r="A58" s="241" t="s">
        <v>401</v>
      </c>
      <c r="B58" s="272">
        <f>SUM(C58:Q58)</f>
        <v>5</v>
      </c>
      <c r="C58" s="129" t="s">
        <v>10</v>
      </c>
      <c r="D58" s="129">
        <v>5</v>
      </c>
      <c r="E58" s="129" t="s">
        <v>10</v>
      </c>
      <c r="F58" s="129" t="s">
        <v>10</v>
      </c>
      <c r="G58" s="129" t="s">
        <v>10</v>
      </c>
      <c r="H58" s="129" t="s">
        <v>10</v>
      </c>
      <c r="I58" s="129" t="s">
        <v>10</v>
      </c>
      <c r="J58" s="129" t="s">
        <v>10</v>
      </c>
      <c r="K58" s="129" t="s">
        <v>10</v>
      </c>
      <c r="L58" s="129" t="s">
        <v>10</v>
      </c>
      <c r="M58" s="129" t="s">
        <v>10</v>
      </c>
      <c r="N58" s="129" t="s">
        <v>10</v>
      </c>
      <c r="O58" s="129" t="s">
        <v>10</v>
      </c>
      <c r="P58" s="129" t="s">
        <v>10</v>
      </c>
      <c r="Q58" s="129" t="s">
        <v>10</v>
      </c>
      <c r="R58" s="129">
        <v>416</v>
      </c>
      <c r="S58" s="120"/>
      <c r="T58" s="387"/>
      <c r="U58" s="39" t="s">
        <v>420</v>
      </c>
      <c r="V58" s="140">
        <v>82.3</v>
      </c>
      <c r="W58" s="141">
        <v>82.8</v>
      </c>
      <c r="X58" s="141">
        <v>86</v>
      </c>
      <c r="Y58" s="141">
        <v>84.6</v>
      </c>
      <c r="Z58" s="141">
        <v>89.1</v>
      </c>
      <c r="AA58" s="141">
        <v>85.1</v>
      </c>
      <c r="AB58" s="141">
        <v>90.8</v>
      </c>
      <c r="AC58" s="141">
        <v>85.7</v>
      </c>
      <c r="AD58" s="141">
        <v>91.5</v>
      </c>
      <c r="AE58" s="141">
        <v>85.4</v>
      </c>
      <c r="AF58" s="141">
        <v>91.8</v>
      </c>
      <c r="AG58" s="141">
        <v>86</v>
      </c>
    </row>
    <row r="59" spans="1:22" ht="18" customHeight="1">
      <c r="A59" s="53">
        <v>10</v>
      </c>
      <c r="B59" s="273">
        <f>SUM(C59:Q59)</f>
        <v>3</v>
      </c>
      <c r="C59" s="130" t="s">
        <v>10</v>
      </c>
      <c r="D59" s="130">
        <v>2</v>
      </c>
      <c r="E59" s="130" t="s">
        <v>10</v>
      </c>
      <c r="F59" s="130" t="s">
        <v>10</v>
      </c>
      <c r="G59" s="130">
        <v>1</v>
      </c>
      <c r="H59" s="130" t="s">
        <v>10</v>
      </c>
      <c r="I59" s="130" t="s">
        <v>10</v>
      </c>
      <c r="J59" s="130" t="s">
        <v>10</v>
      </c>
      <c r="K59" s="130" t="s">
        <v>10</v>
      </c>
      <c r="L59" s="130" t="s">
        <v>10</v>
      </c>
      <c r="M59" s="130" t="s">
        <v>10</v>
      </c>
      <c r="N59" s="130" t="s">
        <v>10</v>
      </c>
      <c r="O59" s="130" t="s">
        <v>10</v>
      </c>
      <c r="P59" s="130" t="s">
        <v>10</v>
      </c>
      <c r="Q59" s="130" t="s">
        <v>10</v>
      </c>
      <c r="R59" s="130">
        <v>773</v>
      </c>
      <c r="S59" s="120"/>
      <c r="T59" s="67" t="s">
        <v>337</v>
      </c>
      <c r="U59" s="134"/>
      <c r="V59" s="134"/>
    </row>
    <row r="60" spans="1:19" ht="18" customHeight="1">
      <c r="A60" s="53">
        <v>11</v>
      </c>
      <c r="B60" s="273">
        <f>SUM(C60:Q60)</f>
        <v>59</v>
      </c>
      <c r="C60" s="130" t="s">
        <v>10</v>
      </c>
      <c r="D60" s="130" t="s">
        <v>10</v>
      </c>
      <c r="E60" s="130" t="s">
        <v>10</v>
      </c>
      <c r="F60" s="130" t="s">
        <v>10</v>
      </c>
      <c r="G60" s="130" t="s">
        <v>10</v>
      </c>
      <c r="H60" s="130">
        <v>20</v>
      </c>
      <c r="I60" s="130">
        <v>21</v>
      </c>
      <c r="J60" s="130">
        <v>3</v>
      </c>
      <c r="K60" s="130">
        <v>1</v>
      </c>
      <c r="L60" s="130">
        <v>2</v>
      </c>
      <c r="M60" s="130" t="s">
        <v>10</v>
      </c>
      <c r="N60" s="130">
        <v>10</v>
      </c>
      <c r="O60" s="130">
        <v>1</v>
      </c>
      <c r="P60" s="130">
        <v>1</v>
      </c>
      <c r="Q60" s="130" t="s">
        <v>10</v>
      </c>
      <c r="R60" s="130">
        <v>214</v>
      </c>
      <c r="S60" s="101"/>
    </row>
    <row r="61" spans="1:19" ht="18" customHeight="1">
      <c r="A61" s="53">
        <v>12</v>
      </c>
      <c r="B61" s="273">
        <f>SUM(C61:Q61)</f>
        <v>104</v>
      </c>
      <c r="C61" s="130" t="s">
        <v>10</v>
      </c>
      <c r="D61" s="130">
        <v>7</v>
      </c>
      <c r="E61" s="130" t="s">
        <v>10</v>
      </c>
      <c r="F61" s="130" t="s">
        <v>10</v>
      </c>
      <c r="G61" s="130" t="s">
        <v>10</v>
      </c>
      <c r="H61" s="130">
        <v>58</v>
      </c>
      <c r="I61" s="130">
        <v>22</v>
      </c>
      <c r="J61" s="130">
        <v>1</v>
      </c>
      <c r="K61" s="130">
        <v>2</v>
      </c>
      <c r="L61" s="130">
        <v>1</v>
      </c>
      <c r="M61" s="130" t="s">
        <v>10</v>
      </c>
      <c r="N61" s="130">
        <v>7</v>
      </c>
      <c r="O61" s="130">
        <v>3</v>
      </c>
      <c r="P61" s="130" t="s">
        <v>10</v>
      </c>
      <c r="Q61" s="130">
        <v>3</v>
      </c>
      <c r="R61" s="130">
        <v>408</v>
      </c>
      <c r="S61" s="120"/>
    </row>
    <row r="62" spans="1:19" ht="18" customHeight="1">
      <c r="A62" s="139">
        <v>13</v>
      </c>
      <c r="B62" s="274">
        <f>SUM(C62:Q62)</f>
        <v>97</v>
      </c>
      <c r="C62" s="138" t="s">
        <v>10</v>
      </c>
      <c r="D62" s="138">
        <v>6</v>
      </c>
      <c r="E62" s="138" t="s">
        <v>10</v>
      </c>
      <c r="F62" s="138" t="s">
        <v>10</v>
      </c>
      <c r="G62" s="138" t="s">
        <v>10</v>
      </c>
      <c r="H62" s="138">
        <v>63</v>
      </c>
      <c r="I62" s="138">
        <v>7</v>
      </c>
      <c r="J62" s="138">
        <v>2</v>
      </c>
      <c r="K62" s="138">
        <v>4</v>
      </c>
      <c r="L62" s="138">
        <v>1</v>
      </c>
      <c r="M62" s="138" t="s">
        <v>10</v>
      </c>
      <c r="N62" s="138">
        <v>4</v>
      </c>
      <c r="O62" s="138">
        <v>3</v>
      </c>
      <c r="P62" s="138">
        <v>1</v>
      </c>
      <c r="Q62" s="138">
        <v>6</v>
      </c>
      <c r="R62" s="138">
        <v>933</v>
      </c>
      <c r="S62" s="101"/>
    </row>
    <row r="63" spans="1:19" ht="18" customHeight="1">
      <c r="A63" s="231" t="s">
        <v>439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S63" s="120"/>
    </row>
    <row r="64" spans="1:19" ht="18" customHeight="1">
      <c r="A64" s="231" t="s">
        <v>441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S64" s="120"/>
    </row>
    <row r="65" spans="1:19" ht="18" customHeight="1">
      <c r="A65" s="231" t="s">
        <v>440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S65" s="120"/>
    </row>
    <row r="66" spans="1:19" ht="18" customHeight="1">
      <c r="A66" s="120" t="s">
        <v>205</v>
      </c>
      <c r="S66" s="120"/>
    </row>
    <row r="67" ht="15" customHeight="1">
      <c r="S67" s="120"/>
    </row>
    <row r="68" ht="15" customHeight="1">
      <c r="S68" s="120"/>
    </row>
    <row r="69" ht="18.75" customHeight="1">
      <c r="S69" s="120"/>
    </row>
    <row r="70" ht="18.75" customHeight="1"/>
    <row r="71" ht="18.75" customHeight="1"/>
  </sheetData>
  <sheetProtection/>
  <mergeCells count="129">
    <mergeCell ref="AE3:AF3"/>
    <mergeCell ref="S17:Z17"/>
    <mergeCell ref="T53:T55"/>
    <mergeCell ref="T56:T58"/>
    <mergeCell ref="T37:T39"/>
    <mergeCell ref="AE4:AE5"/>
    <mergeCell ref="AF4:AF5"/>
    <mergeCell ref="AD48:AE48"/>
    <mergeCell ref="AF48:AG48"/>
    <mergeCell ref="T47:U49"/>
    <mergeCell ref="A51:R51"/>
    <mergeCell ref="L39:L41"/>
    <mergeCell ref="M39:M41"/>
    <mergeCell ref="N39:N41"/>
    <mergeCell ref="B39:B41"/>
    <mergeCell ref="P39:P41"/>
    <mergeCell ref="C39:C41"/>
    <mergeCell ref="D39:D41"/>
    <mergeCell ref="F39:F41"/>
    <mergeCell ref="A39:A41"/>
    <mergeCell ref="T50:T52"/>
    <mergeCell ref="D55:D57"/>
    <mergeCell ref="C55:C57"/>
    <mergeCell ref="J55:J57"/>
    <mergeCell ref="E55:E57"/>
    <mergeCell ref="F55:F57"/>
    <mergeCell ref="G55:G57"/>
    <mergeCell ref="H55:H57"/>
    <mergeCell ref="I55:I57"/>
    <mergeCell ref="Q55:Q57"/>
    <mergeCell ref="P55:P57"/>
    <mergeCell ref="K55:K57"/>
    <mergeCell ref="A53:A57"/>
    <mergeCell ref="B53:Q53"/>
    <mergeCell ref="R53:R57"/>
    <mergeCell ref="L55:L57"/>
    <mergeCell ref="M55:M57"/>
    <mergeCell ref="N55:N57"/>
    <mergeCell ref="O55:O57"/>
    <mergeCell ref="B54:B57"/>
    <mergeCell ref="C54:G54"/>
    <mergeCell ref="I54:Q54"/>
    <mergeCell ref="T31:U33"/>
    <mergeCell ref="O39:O41"/>
    <mergeCell ref="H39:H41"/>
    <mergeCell ref="I39:I41"/>
    <mergeCell ref="J39:J41"/>
    <mergeCell ref="K39:K41"/>
    <mergeCell ref="T34:T36"/>
    <mergeCell ref="Q39:Q41"/>
    <mergeCell ref="T40:T42"/>
    <mergeCell ref="V31:AG31"/>
    <mergeCell ref="V32:W32"/>
    <mergeCell ref="X32:Y32"/>
    <mergeCell ref="Z32:AA32"/>
    <mergeCell ref="AB32:AC32"/>
    <mergeCell ref="AD32:AE32"/>
    <mergeCell ref="AF32:AG32"/>
    <mergeCell ref="N25:N27"/>
    <mergeCell ref="E39:E41"/>
    <mergeCell ref="G39:G41"/>
    <mergeCell ref="I25:I27"/>
    <mergeCell ref="J25:J27"/>
    <mergeCell ref="H25:H27"/>
    <mergeCell ref="K25:K27"/>
    <mergeCell ref="L25:L27"/>
    <mergeCell ref="M25:M27"/>
    <mergeCell ref="A37:R37"/>
    <mergeCell ref="A13:B13"/>
    <mergeCell ref="O25:O27"/>
    <mergeCell ref="T29:AG29"/>
    <mergeCell ref="A25:A27"/>
    <mergeCell ref="B25:B27"/>
    <mergeCell ref="C25:C27"/>
    <mergeCell ref="D25:D27"/>
    <mergeCell ref="E25:E27"/>
    <mergeCell ref="F25:F27"/>
    <mergeCell ref="G25:G27"/>
    <mergeCell ref="A23:O23"/>
    <mergeCell ref="A14:B14"/>
    <mergeCell ref="S14:T14"/>
    <mergeCell ref="A15:B15"/>
    <mergeCell ref="S15:T15"/>
    <mergeCell ref="A16:B16"/>
    <mergeCell ref="S16:T16"/>
    <mergeCell ref="A17:B17"/>
    <mergeCell ref="J4:J6"/>
    <mergeCell ref="S4:T5"/>
    <mergeCell ref="S6:T6"/>
    <mergeCell ref="U5:V5"/>
    <mergeCell ref="W5:X5"/>
    <mergeCell ref="U4:X4"/>
    <mergeCell ref="N4:N6"/>
    <mergeCell ref="S13:T13"/>
    <mergeCell ref="A8:B8"/>
    <mergeCell ref="S8:T8"/>
    <mergeCell ref="A11:B11"/>
    <mergeCell ref="S12:T12"/>
    <mergeCell ref="A12:B12"/>
    <mergeCell ref="A9:B9"/>
    <mergeCell ref="S9:T9"/>
    <mergeCell ref="A10:B10"/>
    <mergeCell ref="S10:T10"/>
    <mergeCell ref="A7:B7"/>
    <mergeCell ref="S7:T7"/>
    <mergeCell ref="L4:L6"/>
    <mergeCell ref="M4:M6"/>
    <mergeCell ref="H4:H6"/>
    <mergeCell ref="I4:I6"/>
    <mergeCell ref="K4:K6"/>
    <mergeCell ref="O4:O6"/>
    <mergeCell ref="G4:G6"/>
    <mergeCell ref="F4:F6"/>
    <mergeCell ref="A2:Q2"/>
    <mergeCell ref="T2:AG2"/>
    <mergeCell ref="A4:B6"/>
    <mergeCell ref="C4:C6"/>
    <mergeCell ref="D4:D6"/>
    <mergeCell ref="E4:E6"/>
    <mergeCell ref="AA4:AB5"/>
    <mergeCell ref="AC4:AD5"/>
    <mergeCell ref="P4:P6"/>
    <mergeCell ref="Y4:Z5"/>
    <mergeCell ref="V48:W48"/>
    <mergeCell ref="X48:Y48"/>
    <mergeCell ref="V47:AA47"/>
    <mergeCell ref="Z48:AA48"/>
    <mergeCell ref="AB47:AG47"/>
    <mergeCell ref="AB48:AC48"/>
  </mergeCells>
  <conditionalFormatting sqref="Q55:Q57">
    <cfRule type="cellIs" priority="1" dxfId="1" operator="equal" stopIfTrue="1">
      <formula>"その他"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0.59765625" style="145" customWidth="1"/>
    <col min="2" max="3" width="8.8984375" style="145" customWidth="1"/>
    <col min="4" max="4" width="9.69921875" style="145" customWidth="1"/>
    <col min="5" max="5" width="8.8984375" style="145" customWidth="1"/>
    <col min="6" max="6" width="9.8984375" style="145" customWidth="1"/>
    <col min="7" max="7" width="8.8984375" style="145" customWidth="1"/>
    <col min="8" max="8" width="9.69921875" style="145" customWidth="1"/>
    <col min="9" max="9" width="8.8984375" style="145" customWidth="1"/>
    <col min="10" max="10" width="10" style="145" customWidth="1"/>
    <col min="11" max="13" width="8.8984375" style="145" customWidth="1"/>
    <col min="14" max="14" width="10.8984375" style="145" customWidth="1"/>
    <col min="15" max="18" width="9.59765625" style="145" customWidth="1"/>
    <col min="19" max="19" width="8.59765625" style="145" customWidth="1"/>
    <col min="20" max="20" width="9.8984375" style="145" customWidth="1"/>
    <col min="21" max="22" width="9.69921875" style="145" customWidth="1"/>
    <col min="23" max="23" width="9.5" style="145" customWidth="1"/>
    <col min="24" max="24" width="10.09765625" style="145" customWidth="1"/>
    <col min="25" max="25" width="10" style="145" customWidth="1"/>
    <col min="26" max="26" width="9.19921875" style="145" customWidth="1"/>
    <col min="27" max="27" width="9.59765625" style="145" customWidth="1"/>
    <col min="28" max="28" width="12" style="145" customWidth="1"/>
    <col min="29" max="29" width="11.09765625" style="145" customWidth="1"/>
    <col min="30" max="16384" width="10.59765625" style="145" customWidth="1"/>
  </cols>
  <sheetData>
    <row r="1" spans="1:29" s="144" customFormat="1" ht="19.5" customHeight="1">
      <c r="A1" s="11" t="s">
        <v>206</v>
      </c>
      <c r="B1" s="11"/>
      <c r="C1" s="142"/>
      <c r="D1" s="142"/>
      <c r="E1" s="142"/>
      <c r="F1" s="142"/>
      <c r="G1" s="12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2"/>
      <c r="AB1" s="142"/>
      <c r="AC1" s="13" t="s">
        <v>207</v>
      </c>
    </row>
    <row r="2" spans="1:29" ht="19.5" customHeight="1">
      <c r="A2" s="420" t="s">
        <v>208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</row>
    <row r="3" spans="1:29" ht="18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</row>
    <row r="4" spans="1:30" ht="18" customHeight="1">
      <c r="A4" s="421" t="s">
        <v>369</v>
      </c>
      <c r="B4" s="422"/>
      <c r="C4" s="424" t="s">
        <v>209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6"/>
      <c r="S4" s="424" t="s">
        <v>210</v>
      </c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147"/>
    </row>
    <row r="5" spans="1:30" ht="18" customHeight="1">
      <c r="A5" s="416"/>
      <c r="B5" s="405"/>
      <c r="C5" s="414" t="s">
        <v>211</v>
      </c>
      <c r="D5" s="427"/>
      <c r="E5" s="418" t="s">
        <v>212</v>
      </c>
      <c r="F5" s="428"/>
      <c r="G5" s="148"/>
      <c r="H5" s="148"/>
      <c r="I5" s="148"/>
      <c r="J5" s="148"/>
      <c r="K5" s="148"/>
      <c r="L5" s="148"/>
      <c r="M5" s="148"/>
      <c r="N5" s="148"/>
      <c r="O5" s="148"/>
      <c r="P5" s="432" t="s">
        <v>213</v>
      </c>
      <c r="Q5" s="432" t="s">
        <v>214</v>
      </c>
      <c r="R5" s="427" t="s">
        <v>215</v>
      </c>
      <c r="S5" s="414" t="s">
        <v>216</v>
      </c>
      <c r="T5" s="415"/>
      <c r="U5" s="430" t="s">
        <v>436</v>
      </c>
      <c r="V5" s="428"/>
      <c r="W5" s="428"/>
      <c r="X5" s="428"/>
      <c r="Y5" s="431"/>
      <c r="Z5" s="432" t="s">
        <v>370</v>
      </c>
      <c r="AA5" s="433" t="s">
        <v>217</v>
      </c>
      <c r="AB5" s="434"/>
      <c r="AC5" s="417" t="s">
        <v>218</v>
      </c>
      <c r="AD5" s="147"/>
    </row>
    <row r="6" spans="1:29" ht="18" customHeight="1">
      <c r="A6" s="416"/>
      <c r="B6" s="405"/>
      <c r="C6" s="381"/>
      <c r="D6" s="405"/>
      <c r="E6" s="396"/>
      <c r="F6" s="429"/>
      <c r="G6" s="418" t="s">
        <v>219</v>
      </c>
      <c r="H6" s="435"/>
      <c r="I6" s="435"/>
      <c r="J6" s="435"/>
      <c r="K6" s="435"/>
      <c r="L6" s="435"/>
      <c r="M6" s="435"/>
      <c r="N6" s="419"/>
      <c r="O6" s="432" t="s">
        <v>220</v>
      </c>
      <c r="P6" s="368"/>
      <c r="Q6" s="368"/>
      <c r="R6" s="405"/>
      <c r="S6" s="381"/>
      <c r="T6" s="416"/>
      <c r="U6" s="397"/>
      <c r="V6" s="349"/>
      <c r="W6" s="349"/>
      <c r="X6" s="349"/>
      <c r="Y6" s="383"/>
      <c r="Z6" s="368"/>
      <c r="AA6" s="366"/>
      <c r="AB6" s="366"/>
      <c r="AC6" s="396"/>
    </row>
    <row r="7" spans="1:29" ht="18" customHeight="1">
      <c r="A7" s="416"/>
      <c r="B7" s="405"/>
      <c r="C7" s="381"/>
      <c r="D7" s="405"/>
      <c r="E7" s="396"/>
      <c r="F7" s="429"/>
      <c r="G7" s="418" t="s">
        <v>221</v>
      </c>
      <c r="H7" s="431"/>
      <c r="I7" s="418" t="s">
        <v>222</v>
      </c>
      <c r="J7" s="431"/>
      <c r="K7" s="418" t="s">
        <v>223</v>
      </c>
      <c r="L7" s="431"/>
      <c r="M7" s="418" t="s">
        <v>224</v>
      </c>
      <c r="N7" s="431"/>
      <c r="O7" s="368"/>
      <c r="P7" s="368"/>
      <c r="Q7" s="368"/>
      <c r="R7" s="405"/>
      <c r="S7" s="381"/>
      <c r="T7" s="416"/>
      <c r="U7" s="418" t="s">
        <v>225</v>
      </c>
      <c r="V7" s="419"/>
      <c r="W7" s="418" t="s">
        <v>226</v>
      </c>
      <c r="X7" s="419"/>
      <c r="Y7" s="418" t="s">
        <v>227</v>
      </c>
      <c r="Z7" s="368"/>
      <c r="AA7" s="366"/>
      <c r="AB7" s="366"/>
      <c r="AC7" s="396"/>
    </row>
    <row r="8" spans="1:29" ht="18" customHeight="1">
      <c r="A8" s="423"/>
      <c r="B8" s="406"/>
      <c r="C8" s="397" t="s">
        <v>228</v>
      </c>
      <c r="D8" s="383"/>
      <c r="E8" s="397" t="s">
        <v>229</v>
      </c>
      <c r="F8" s="383"/>
      <c r="G8" s="397"/>
      <c r="H8" s="383"/>
      <c r="I8" s="397"/>
      <c r="J8" s="383"/>
      <c r="K8" s="397"/>
      <c r="L8" s="383"/>
      <c r="M8" s="397"/>
      <c r="N8" s="383"/>
      <c r="O8" s="128" t="s">
        <v>230</v>
      </c>
      <c r="P8" s="128" t="s">
        <v>230</v>
      </c>
      <c r="Q8" s="128" t="s">
        <v>230</v>
      </c>
      <c r="R8" s="103" t="s">
        <v>231</v>
      </c>
      <c r="S8" s="397" t="s">
        <v>232</v>
      </c>
      <c r="T8" s="383"/>
      <c r="U8" s="397"/>
      <c r="V8" s="383"/>
      <c r="W8" s="397"/>
      <c r="X8" s="383"/>
      <c r="Y8" s="397"/>
      <c r="Z8" s="104" t="s">
        <v>232</v>
      </c>
      <c r="AA8" s="397" t="s">
        <v>232</v>
      </c>
      <c r="AB8" s="383"/>
      <c r="AC8" s="83" t="s">
        <v>231</v>
      </c>
    </row>
    <row r="9" spans="1:29" ht="18" customHeight="1">
      <c r="A9" s="436" t="s">
        <v>421</v>
      </c>
      <c r="B9" s="437"/>
      <c r="C9" s="438">
        <v>1177988</v>
      </c>
      <c r="D9" s="439"/>
      <c r="E9" s="150"/>
      <c r="F9" s="106">
        <f>SUM(H9,O9)</f>
        <v>471558</v>
      </c>
      <c r="G9" s="107"/>
      <c r="H9" s="106">
        <f>SUM(J9:N9)</f>
        <v>471557</v>
      </c>
      <c r="I9" s="107"/>
      <c r="J9" s="106">
        <v>354324</v>
      </c>
      <c r="K9" s="107"/>
      <c r="L9" s="106">
        <v>87398</v>
      </c>
      <c r="M9" s="107"/>
      <c r="N9" s="106">
        <v>29835</v>
      </c>
      <c r="O9" s="106">
        <v>1</v>
      </c>
      <c r="P9" s="106">
        <v>25521</v>
      </c>
      <c r="Q9" s="106">
        <v>20234</v>
      </c>
      <c r="R9" s="275">
        <v>9.303748950265458</v>
      </c>
      <c r="S9" s="440">
        <v>1174911</v>
      </c>
      <c r="T9" s="441"/>
      <c r="U9" s="90"/>
      <c r="V9" s="68">
        <f>SUM(X9:Y9)</f>
        <v>296114</v>
      </c>
      <c r="W9" s="90"/>
      <c r="X9" s="106">
        <v>296114</v>
      </c>
      <c r="Y9" s="276" t="s">
        <v>10</v>
      </c>
      <c r="Z9" s="106">
        <v>3081</v>
      </c>
      <c r="AA9" s="77"/>
      <c r="AB9" s="106">
        <v>981695</v>
      </c>
      <c r="AC9" s="152">
        <v>83.3</v>
      </c>
    </row>
    <row r="10" spans="1:29" ht="18" customHeight="1">
      <c r="A10" s="324">
        <v>10</v>
      </c>
      <c r="B10" s="325"/>
      <c r="C10" s="442">
        <v>1178883</v>
      </c>
      <c r="D10" s="443"/>
      <c r="E10" s="151"/>
      <c r="F10" s="63">
        <f aca="true" t="shared" si="0" ref="F10:F35">SUM(H10,O10)</f>
        <v>482352</v>
      </c>
      <c r="G10" s="90"/>
      <c r="H10" s="63">
        <f aca="true" t="shared" si="1" ref="H10:H35">SUM(J10:N10)</f>
        <v>482349</v>
      </c>
      <c r="I10" s="90"/>
      <c r="J10" s="63">
        <v>357707</v>
      </c>
      <c r="K10" s="90"/>
      <c r="L10" s="63">
        <v>82854</v>
      </c>
      <c r="M10" s="90"/>
      <c r="N10" s="63">
        <v>41788</v>
      </c>
      <c r="O10" s="63">
        <v>3</v>
      </c>
      <c r="P10" s="63">
        <v>34390</v>
      </c>
      <c r="Q10" s="63">
        <v>20848</v>
      </c>
      <c r="R10" s="277">
        <v>10.977410437661591</v>
      </c>
      <c r="S10" s="444">
        <v>1176171</v>
      </c>
      <c r="T10" s="445"/>
      <c r="U10" s="90"/>
      <c r="V10" s="68">
        <f>SUM(X10:Y10)</f>
        <v>283030</v>
      </c>
      <c r="W10" s="90"/>
      <c r="X10" s="63">
        <v>283030</v>
      </c>
      <c r="Y10" s="68" t="s">
        <v>10</v>
      </c>
      <c r="Z10" s="63">
        <v>2724</v>
      </c>
      <c r="AA10" s="77"/>
      <c r="AB10" s="63">
        <v>1011717</v>
      </c>
      <c r="AC10" s="152">
        <v>86</v>
      </c>
    </row>
    <row r="11" spans="1:29" ht="18" customHeight="1">
      <c r="A11" s="324">
        <v>11</v>
      </c>
      <c r="B11" s="325"/>
      <c r="C11" s="442">
        <v>1178917</v>
      </c>
      <c r="D11" s="443"/>
      <c r="E11" s="151"/>
      <c r="F11" s="63">
        <f t="shared" si="0"/>
        <v>483523</v>
      </c>
      <c r="G11" s="90"/>
      <c r="H11" s="63">
        <f t="shared" si="1"/>
        <v>483521</v>
      </c>
      <c r="I11" s="90"/>
      <c r="J11" s="63">
        <v>362648</v>
      </c>
      <c r="K11" s="90"/>
      <c r="L11" s="63">
        <v>74555</v>
      </c>
      <c r="M11" s="90"/>
      <c r="N11" s="63">
        <v>46318</v>
      </c>
      <c r="O11" s="63">
        <v>2</v>
      </c>
      <c r="P11" s="63">
        <v>37992</v>
      </c>
      <c r="Q11" s="63">
        <v>19525</v>
      </c>
      <c r="R11" s="277">
        <v>11.43374562167277</v>
      </c>
      <c r="S11" s="444">
        <v>1175914</v>
      </c>
      <c r="T11" s="445"/>
      <c r="U11" s="90"/>
      <c r="V11" s="68">
        <f>SUM(X11:Y11)</f>
        <v>271306</v>
      </c>
      <c r="W11" s="90"/>
      <c r="X11" s="63">
        <v>271306</v>
      </c>
      <c r="Y11" s="68" t="s">
        <v>10</v>
      </c>
      <c r="Z11" s="63">
        <v>3014</v>
      </c>
      <c r="AA11" s="77"/>
      <c r="AB11" s="63">
        <v>1030788</v>
      </c>
      <c r="AC11" s="152">
        <v>87.7</v>
      </c>
    </row>
    <row r="12" spans="1:29" ht="18" customHeight="1">
      <c r="A12" s="324">
        <v>12</v>
      </c>
      <c r="B12" s="325"/>
      <c r="C12" s="442">
        <v>1179835</v>
      </c>
      <c r="D12" s="443"/>
      <c r="E12" s="151"/>
      <c r="F12" s="63">
        <f t="shared" si="0"/>
        <v>492525</v>
      </c>
      <c r="G12" s="90"/>
      <c r="H12" s="63">
        <f t="shared" si="1"/>
        <v>492522</v>
      </c>
      <c r="I12" s="94"/>
      <c r="J12" s="63">
        <v>363575</v>
      </c>
      <c r="K12" s="94"/>
      <c r="L12" s="63">
        <v>78113</v>
      </c>
      <c r="M12" s="94"/>
      <c r="N12" s="63">
        <v>50834</v>
      </c>
      <c r="O12" s="63">
        <v>3</v>
      </c>
      <c r="P12" s="63">
        <v>41033</v>
      </c>
      <c r="Q12" s="63">
        <v>20207</v>
      </c>
      <c r="R12" s="277">
        <v>11.943931394557358</v>
      </c>
      <c r="S12" s="444">
        <v>1177642</v>
      </c>
      <c r="T12" s="445"/>
      <c r="U12" s="90"/>
      <c r="V12" s="68">
        <f>SUM(X12:Y12)</f>
        <v>163217</v>
      </c>
      <c r="W12" s="90"/>
      <c r="X12" s="63">
        <v>163217</v>
      </c>
      <c r="Y12" s="68" t="s">
        <v>10</v>
      </c>
      <c r="Z12" s="63">
        <v>2204</v>
      </c>
      <c r="AA12" s="77"/>
      <c r="AB12" s="63">
        <v>1039633</v>
      </c>
      <c r="AC12" s="152">
        <v>88.3</v>
      </c>
    </row>
    <row r="13" spans="1:29" ht="18" customHeight="1">
      <c r="A13" s="374">
        <v>13</v>
      </c>
      <c r="B13" s="375"/>
      <c r="C13" s="449">
        <v>1179763</v>
      </c>
      <c r="D13" s="448"/>
      <c r="E13" s="154"/>
      <c r="F13" s="33">
        <f>SUM(F25,F38)</f>
        <v>480324</v>
      </c>
      <c r="G13" s="267"/>
      <c r="H13" s="33">
        <f>SUM(H25,H38)</f>
        <v>480321</v>
      </c>
      <c r="I13" s="281"/>
      <c r="J13" s="33">
        <f>SUM(J25,J38)</f>
        <v>365175</v>
      </c>
      <c r="K13" s="281"/>
      <c r="L13" s="33">
        <f>SUM(L25,L38)</f>
        <v>61937</v>
      </c>
      <c r="M13" s="281"/>
      <c r="N13" s="33">
        <f>SUM(N25,N38)</f>
        <v>53209</v>
      </c>
      <c r="O13" s="33">
        <f>SUM(O25,O38)</f>
        <v>3</v>
      </c>
      <c r="P13" s="33">
        <f>SUM(P25,P38)</f>
        <v>41312</v>
      </c>
      <c r="Q13" s="33">
        <f>SUM(Q25,Q38)</f>
        <v>19300</v>
      </c>
      <c r="R13" s="185">
        <v>12.1</v>
      </c>
      <c r="S13" s="447">
        <f>SUM(T25,T38)</f>
        <v>1177722</v>
      </c>
      <c r="T13" s="448"/>
      <c r="U13" s="281"/>
      <c r="V13" s="33">
        <f>SUM(V25,V38)</f>
        <v>254678</v>
      </c>
      <c r="W13" s="281"/>
      <c r="X13" s="33">
        <f>SUM(X25,X38)</f>
        <v>254678</v>
      </c>
      <c r="Y13" s="31" t="s">
        <v>10</v>
      </c>
      <c r="Z13" s="33">
        <f>SUM(Z25,Z38)</f>
        <v>2045</v>
      </c>
      <c r="AA13" s="201"/>
      <c r="AB13" s="33">
        <f>SUM(AB25,AB38)</f>
        <v>1045166</v>
      </c>
      <c r="AC13" s="186">
        <v>88.7</v>
      </c>
    </row>
    <row r="14" spans="1:29" ht="18" customHeight="1">
      <c r="A14" s="151"/>
      <c r="B14" s="151"/>
      <c r="C14" s="156"/>
      <c r="D14" s="148"/>
      <c r="E14" s="151"/>
      <c r="F14" s="90"/>
      <c r="G14" s="90"/>
      <c r="H14" s="90"/>
      <c r="I14" s="90"/>
      <c r="J14" s="52"/>
      <c r="K14" s="90"/>
      <c r="L14" s="52"/>
      <c r="M14" s="90"/>
      <c r="N14" s="52"/>
      <c r="O14" s="52"/>
      <c r="P14" s="52"/>
      <c r="Q14" s="264"/>
      <c r="R14" s="279"/>
      <c r="S14" s="90"/>
      <c r="T14" s="52"/>
      <c r="U14" s="90"/>
      <c r="V14" s="87"/>
      <c r="W14" s="90"/>
      <c r="X14" s="87"/>
      <c r="Y14" s="52"/>
      <c r="Z14" s="52"/>
      <c r="AA14" s="77"/>
      <c r="AB14" s="90"/>
      <c r="AC14" s="152"/>
    </row>
    <row r="15" spans="1:29" ht="18" customHeight="1">
      <c r="A15" s="446" t="s">
        <v>11</v>
      </c>
      <c r="B15" s="446"/>
      <c r="C15" s="157"/>
      <c r="D15" s="153">
        <v>441452</v>
      </c>
      <c r="E15" s="158"/>
      <c r="F15" s="63">
        <f t="shared" si="0"/>
        <v>194807</v>
      </c>
      <c r="G15" s="90"/>
      <c r="H15" s="63">
        <f t="shared" si="1"/>
        <v>194807</v>
      </c>
      <c r="I15" s="62"/>
      <c r="J15" s="68">
        <v>148944</v>
      </c>
      <c r="K15" s="62"/>
      <c r="L15" s="68">
        <v>31156</v>
      </c>
      <c r="M15" s="62"/>
      <c r="N15" s="68">
        <v>14707</v>
      </c>
      <c r="O15" s="68" t="s">
        <v>10</v>
      </c>
      <c r="P15" s="68">
        <v>14707</v>
      </c>
      <c r="Q15" s="94">
        <v>10180</v>
      </c>
      <c r="R15" s="279">
        <v>12.14076990248162</v>
      </c>
      <c r="S15" s="62"/>
      <c r="T15" s="68">
        <v>441452</v>
      </c>
      <c r="U15" s="62"/>
      <c r="V15" s="68">
        <f>SUM(X15:Y15)</f>
        <v>37409</v>
      </c>
      <c r="W15" s="62"/>
      <c r="X15" s="68">
        <v>37409</v>
      </c>
      <c r="Y15" s="68" t="s">
        <v>10</v>
      </c>
      <c r="Z15" s="68" t="s">
        <v>10</v>
      </c>
      <c r="AA15" s="77"/>
      <c r="AB15" s="280">
        <v>432484</v>
      </c>
      <c r="AC15" s="152">
        <f>100*AB15/T15</f>
        <v>97.9685220590234</v>
      </c>
    </row>
    <row r="16" spans="1:29" ht="18" customHeight="1">
      <c r="A16" s="446" t="s">
        <v>13</v>
      </c>
      <c r="B16" s="446"/>
      <c r="C16" s="157"/>
      <c r="D16" s="153">
        <v>109441</v>
      </c>
      <c r="E16" s="158"/>
      <c r="F16" s="63">
        <f t="shared" si="0"/>
        <v>40694</v>
      </c>
      <c r="G16" s="90"/>
      <c r="H16" s="63">
        <f t="shared" si="1"/>
        <v>40694</v>
      </c>
      <c r="I16" s="62"/>
      <c r="J16" s="68">
        <v>30807</v>
      </c>
      <c r="K16" s="62"/>
      <c r="L16" s="68">
        <v>4983</v>
      </c>
      <c r="M16" s="62"/>
      <c r="N16" s="68">
        <v>4904</v>
      </c>
      <c r="O16" s="68" t="s">
        <v>10</v>
      </c>
      <c r="P16" s="68">
        <v>4625</v>
      </c>
      <c r="Q16" s="94">
        <v>83</v>
      </c>
      <c r="R16" s="279">
        <v>11.545724305368223</v>
      </c>
      <c r="S16" s="62"/>
      <c r="T16" s="68" t="s">
        <v>10</v>
      </c>
      <c r="U16" s="68"/>
      <c r="V16" s="68" t="s">
        <v>10</v>
      </c>
      <c r="W16" s="68"/>
      <c r="X16" s="68" t="s">
        <v>10</v>
      </c>
      <c r="Y16" s="68" t="s">
        <v>10</v>
      </c>
      <c r="Z16" s="68" t="s">
        <v>10</v>
      </c>
      <c r="AA16" s="77"/>
      <c r="AB16" s="68" t="s">
        <v>10</v>
      </c>
      <c r="AC16" s="159" t="s">
        <v>10</v>
      </c>
    </row>
    <row r="17" spans="1:29" ht="18" customHeight="1">
      <c r="A17" s="446" t="s">
        <v>14</v>
      </c>
      <c r="B17" s="446"/>
      <c r="C17" s="157"/>
      <c r="D17" s="153">
        <v>27647</v>
      </c>
      <c r="E17" s="158"/>
      <c r="F17" s="63">
        <f t="shared" si="0"/>
        <v>15836</v>
      </c>
      <c r="G17" s="90"/>
      <c r="H17" s="63">
        <f t="shared" si="1"/>
        <v>15836</v>
      </c>
      <c r="I17" s="62"/>
      <c r="J17" s="68">
        <v>10224</v>
      </c>
      <c r="K17" s="62"/>
      <c r="L17" s="68">
        <v>4468</v>
      </c>
      <c r="M17" s="62"/>
      <c r="N17" s="68">
        <v>1144</v>
      </c>
      <c r="O17" s="68" t="s">
        <v>10</v>
      </c>
      <c r="P17" s="68">
        <v>1144</v>
      </c>
      <c r="Q17" s="94">
        <v>25</v>
      </c>
      <c r="R17" s="279">
        <v>7.370279301431183</v>
      </c>
      <c r="S17" s="62"/>
      <c r="T17" s="68">
        <v>27647</v>
      </c>
      <c r="U17" s="62"/>
      <c r="V17" s="68">
        <f>SUM(X17:Y17)</f>
        <v>15399</v>
      </c>
      <c r="W17" s="62"/>
      <c r="X17" s="68">
        <v>15399</v>
      </c>
      <c r="Y17" s="68" t="s">
        <v>10</v>
      </c>
      <c r="Z17" s="68" t="s">
        <v>10</v>
      </c>
      <c r="AA17" s="77"/>
      <c r="AB17" s="280">
        <v>18838</v>
      </c>
      <c r="AC17" s="152">
        <f>100*AB17/T17</f>
        <v>68.13759178211018</v>
      </c>
    </row>
    <row r="18" spans="1:29" ht="18" customHeight="1">
      <c r="A18" s="446" t="s">
        <v>15</v>
      </c>
      <c r="B18" s="446"/>
      <c r="C18" s="157"/>
      <c r="D18" s="153">
        <v>21064</v>
      </c>
      <c r="E18" s="158"/>
      <c r="F18" s="63">
        <f t="shared" si="0"/>
        <v>7527</v>
      </c>
      <c r="G18" s="90"/>
      <c r="H18" s="63">
        <f t="shared" si="1"/>
        <v>7527</v>
      </c>
      <c r="I18" s="62"/>
      <c r="J18" s="68">
        <v>3229</v>
      </c>
      <c r="K18" s="62"/>
      <c r="L18" s="68">
        <v>3129</v>
      </c>
      <c r="M18" s="62"/>
      <c r="N18" s="68">
        <v>1169</v>
      </c>
      <c r="O18" s="68" t="s">
        <v>10</v>
      </c>
      <c r="P18" s="68">
        <v>1169</v>
      </c>
      <c r="Q18" s="94" t="s">
        <v>10</v>
      </c>
      <c r="R18" s="279">
        <v>15.530755945263715</v>
      </c>
      <c r="S18" s="62"/>
      <c r="T18" s="68" t="s">
        <v>10</v>
      </c>
      <c r="U18" s="62"/>
      <c r="V18" s="68" t="s">
        <v>10</v>
      </c>
      <c r="W18" s="62"/>
      <c r="X18" s="68" t="s">
        <v>10</v>
      </c>
      <c r="Y18" s="68" t="s">
        <v>10</v>
      </c>
      <c r="Z18" s="68" t="s">
        <v>10</v>
      </c>
      <c r="AA18" s="77"/>
      <c r="AB18" s="280" t="s">
        <v>10</v>
      </c>
      <c r="AC18" s="159" t="s">
        <v>10</v>
      </c>
    </row>
    <row r="19" spans="1:29" ht="18" customHeight="1">
      <c r="A19" s="446" t="s">
        <v>16</v>
      </c>
      <c r="B19" s="446"/>
      <c r="C19" s="157"/>
      <c r="D19" s="153">
        <v>68325</v>
      </c>
      <c r="E19" s="158"/>
      <c r="F19" s="63">
        <f t="shared" si="0"/>
        <v>34284</v>
      </c>
      <c r="G19" s="90"/>
      <c r="H19" s="63">
        <f t="shared" si="1"/>
        <v>34284</v>
      </c>
      <c r="I19" s="62"/>
      <c r="J19" s="68">
        <v>27054</v>
      </c>
      <c r="K19" s="62"/>
      <c r="L19" s="68">
        <v>2279</v>
      </c>
      <c r="M19" s="62"/>
      <c r="N19" s="68">
        <v>4951</v>
      </c>
      <c r="O19" s="68" t="s">
        <v>10</v>
      </c>
      <c r="P19" s="68">
        <v>2145</v>
      </c>
      <c r="Q19" s="94">
        <v>401</v>
      </c>
      <c r="R19" s="279">
        <v>7.340348853971457</v>
      </c>
      <c r="S19" s="62"/>
      <c r="T19" s="68" t="s">
        <v>10</v>
      </c>
      <c r="U19" s="62"/>
      <c r="V19" s="68" t="s">
        <v>10</v>
      </c>
      <c r="W19" s="62"/>
      <c r="X19" s="68" t="s">
        <v>10</v>
      </c>
      <c r="Y19" s="68" t="s">
        <v>10</v>
      </c>
      <c r="Z19" s="68" t="s">
        <v>10</v>
      </c>
      <c r="AA19" s="77"/>
      <c r="AB19" s="280" t="s">
        <v>10</v>
      </c>
      <c r="AC19" s="159" t="s">
        <v>10</v>
      </c>
    </row>
    <row r="20" spans="1:29" ht="18" customHeight="1">
      <c r="A20" s="446" t="s">
        <v>20</v>
      </c>
      <c r="B20" s="446"/>
      <c r="C20" s="157"/>
      <c r="D20" s="153">
        <v>10184</v>
      </c>
      <c r="E20" s="158"/>
      <c r="F20" s="63">
        <f t="shared" si="0"/>
        <v>4881</v>
      </c>
      <c r="G20" s="90"/>
      <c r="H20" s="63">
        <f t="shared" si="1"/>
        <v>4881</v>
      </c>
      <c r="I20" s="62"/>
      <c r="J20" s="68">
        <v>3522</v>
      </c>
      <c r="K20" s="62"/>
      <c r="L20" s="68">
        <v>34</v>
      </c>
      <c r="M20" s="62"/>
      <c r="N20" s="68">
        <v>1325</v>
      </c>
      <c r="O20" s="68" t="s">
        <v>10</v>
      </c>
      <c r="P20" s="68">
        <v>355</v>
      </c>
      <c r="Q20" s="94">
        <v>102</v>
      </c>
      <c r="R20" s="279">
        <v>9.171182018864139</v>
      </c>
      <c r="S20" s="62"/>
      <c r="T20" s="68" t="s">
        <v>10</v>
      </c>
      <c r="U20" s="62"/>
      <c r="V20" s="68" t="s">
        <v>10</v>
      </c>
      <c r="W20" s="62"/>
      <c r="X20" s="68" t="s">
        <v>10</v>
      </c>
      <c r="Y20" s="68" t="s">
        <v>10</v>
      </c>
      <c r="Z20" s="68" t="s">
        <v>10</v>
      </c>
      <c r="AA20" s="77"/>
      <c r="AB20" s="280" t="s">
        <v>10</v>
      </c>
      <c r="AC20" s="159" t="s">
        <v>10</v>
      </c>
    </row>
    <row r="21" spans="1:29" ht="18" customHeight="1">
      <c r="A21" s="446" t="s">
        <v>42</v>
      </c>
      <c r="B21" s="446"/>
      <c r="C21" s="157"/>
      <c r="D21" s="153">
        <v>10540</v>
      </c>
      <c r="E21" s="158"/>
      <c r="F21" s="63">
        <f t="shared" si="0"/>
        <v>2918</v>
      </c>
      <c r="G21" s="90"/>
      <c r="H21" s="63">
        <f t="shared" si="1"/>
        <v>2918</v>
      </c>
      <c r="I21" s="62"/>
      <c r="J21" s="68">
        <v>1637</v>
      </c>
      <c r="K21" s="62"/>
      <c r="L21" s="68">
        <v>1132</v>
      </c>
      <c r="M21" s="62"/>
      <c r="N21" s="68">
        <v>149</v>
      </c>
      <c r="O21" s="68"/>
      <c r="P21" s="68">
        <v>149</v>
      </c>
      <c r="Q21" s="94">
        <v>177</v>
      </c>
      <c r="R21" s="279">
        <v>10.533117932148626</v>
      </c>
      <c r="S21" s="62"/>
      <c r="T21" s="68" t="s">
        <v>10</v>
      </c>
      <c r="U21" s="62"/>
      <c r="V21" s="68" t="s">
        <v>10</v>
      </c>
      <c r="W21" s="62"/>
      <c r="X21" s="68" t="s">
        <v>10</v>
      </c>
      <c r="Y21" s="68" t="s">
        <v>10</v>
      </c>
      <c r="Z21" s="68" t="s">
        <v>10</v>
      </c>
      <c r="AA21" s="77"/>
      <c r="AB21" s="68" t="s">
        <v>10</v>
      </c>
      <c r="AC21" s="159" t="s">
        <v>10</v>
      </c>
    </row>
    <row r="22" spans="1:29" ht="18" customHeight="1">
      <c r="A22" s="446" t="s">
        <v>56</v>
      </c>
      <c r="B22" s="446"/>
      <c r="C22" s="157"/>
      <c r="D22" s="160">
        <v>12195</v>
      </c>
      <c r="E22" s="158"/>
      <c r="F22" s="63">
        <f t="shared" si="0"/>
        <v>6573</v>
      </c>
      <c r="G22" s="90"/>
      <c r="H22" s="63">
        <f t="shared" si="1"/>
        <v>6573</v>
      </c>
      <c r="I22" s="62"/>
      <c r="J22" s="68">
        <v>3581</v>
      </c>
      <c r="K22" s="62"/>
      <c r="L22" s="68">
        <v>2839</v>
      </c>
      <c r="M22" s="62"/>
      <c r="N22" s="68">
        <v>153</v>
      </c>
      <c r="O22" s="68" t="s">
        <v>10</v>
      </c>
      <c r="P22" s="68">
        <v>153</v>
      </c>
      <c r="Q22" s="94">
        <v>112</v>
      </c>
      <c r="R22" s="279">
        <v>3.9640987284966345</v>
      </c>
      <c r="S22" s="62"/>
      <c r="T22" s="68" t="s">
        <v>10</v>
      </c>
      <c r="U22" s="62"/>
      <c r="V22" s="68" t="s">
        <v>10</v>
      </c>
      <c r="W22" s="62"/>
      <c r="X22" s="68" t="s">
        <v>10</v>
      </c>
      <c r="Y22" s="68" t="s">
        <v>10</v>
      </c>
      <c r="Z22" s="68" t="s">
        <v>10</v>
      </c>
      <c r="AA22" s="77"/>
      <c r="AB22" s="68" t="s">
        <v>10</v>
      </c>
      <c r="AC22" s="159" t="s">
        <v>10</v>
      </c>
    </row>
    <row r="23" spans="1:29" ht="18" customHeight="1">
      <c r="A23" s="446" t="s">
        <v>57</v>
      </c>
      <c r="B23" s="446"/>
      <c r="C23" s="157"/>
      <c r="D23" s="160">
        <v>4848</v>
      </c>
      <c r="E23" s="158"/>
      <c r="F23" s="63">
        <f t="shared" si="0"/>
        <v>1315</v>
      </c>
      <c r="G23" s="90"/>
      <c r="H23" s="63">
        <f t="shared" si="1"/>
        <v>1315</v>
      </c>
      <c r="I23" s="62"/>
      <c r="J23" s="68">
        <v>847</v>
      </c>
      <c r="K23" s="62"/>
      <c r="L23" s="68">
        <v>427</v>
      </c>
      <c r="M23" s="62"/>
      <c r="N23" s="68">
        <v>41</v>
      </c>
      <c r="O23" s="68" t="s">
        <v>10</v>
      </c>
      <c r="P23" s="68">
        <v>41</v>
      </c>
      <c r="Q23" s="68" t="s">
        <v>10</v>
      </c>
      <c r="R23" s="279">
        <v>3.11787072243346</v>
      </c>
      <c r="S23" s="62"/>
      <c r="T23" s="68" t="s">
        <v>10</v>
      </c>
      <c r="U23" s="62"/>
      <c r="V23" s="68" t="s">
        <v>10</v>
      </c>
      <c r="W23" s="62"/>
      <c r="X23" s="68" t="s">
        <v>10</v>
      </c>
      <c r="Y23" s="68" t="s">
        <v>10</v>
      </c>
      <c r="Z23" s="68" t="s">
        <v>10</v>
      </c>
      <c r="AA23" s="77"/>
      <c r="AB23" s="68" t="s">
        <v>10</v>
      </c>
      <c r="AC23" s="159" t="s">
        <v>10</v>
      </c>
    </row>
    <row r="24" spans="1:29" ht="18" customHeight="1">
      <c r="A24" s="446" t="s">
        <v>59</v>
      </c>
      <c r="B24" s="446"/>
      <c r="C24" s="157"/>
      <c r="D24" s="153">
        <v>8301</v>
      </c>
      <c r="E24" s="158"/>
      <c r="F24" s="63">
        <f t="shared" si="0"/>
        <v>2823</v>
      </c>
      <c r="G24" s="90"/>
      <c r="H24" s="63">
        <f t="shared" si="1"/>
        <v>2823</v>
      </c>
      <c r="I24" s="62"/>
      <c r="J24" s="68">
        <v>2290</v>
      </c>
      <c r="K24" s="62"/>
      <c r="L24" s="68">
        <v>343</v>
      </c>
      <c r="M24" s="62"/>
      <c r="N24" s="68">
        <v>190</v>
      </c>
      <c r="O24" s="68" t="s">
        <v>10</v>
      </c>
      <c r="P24" s="68">
        <v>180</v>
      </c>
      <c r="Q24" s="68" t="s">
        <v>10</v>
      </c>
      <c r="R24" s="279">
        <v>6.376195536663125</v>
      </c>
      <c r="S24" s="62"/>
      <c r="T24" s="68" t="s">
        <v>10</v>
      </c>
      <c r="U24" s="62"/>
      <c r="V24" s="68" t="s">
        <v>10</v>
      </c>
      <c r="W24" s="62"/>
      <c r="X24" s="68" t="s">
        <v>10</v>
      </c>
      <c r="Y24" s="68" t="s">
        <v>10</v>
      </c>
      <c r="Z24" s="68" t="s">
        <v>10</v>
      </c>
      <c r="AA24" s="77"/>
      <c r="AB24" s="68" t="s">
        <v>10</v>
      </c>
      <c r="AC24" s="159" t="s">
        <v>10</v>
      </c>
    </row>
    <row r="25" spans="1:29" ht="18" customHeight="1">
      <c r="A25" s="451" t="s">
        <v>234</v>
      </c>
      <c r="B25" s="451"/>
      <c r="C25" s="40"/>
      <c r="D25" s="31">
        <f>SUM(D15:D24)</f>
        <v>713997</v>
      </c>
      <c r="E25" s="281"/>
      <c r="F25" s="31">
        <f>SUM(F15:F24)</f>
        <v>311658</v>
      </c>
      <c r="G25" s="267"/>
      <c r="H25" s="31">
        <f>SUM(H15:H24)</f>
        <v>311658</v>
      </c>
      <c r="I25" s="281"/>
      <c r="J25" s="31">
        <f>SUM(J15:J24)</f>
        <v>232135</v>
      </c>
      <c r="K25" s="281"/>
      <c r="L25" s="31">
        <f>SUM(L15:L24)</f>
        <v>50790</v>
      </c>
      <c r="M25" s="281"/>
      <c r="N25" s="31">
        <f>SUM(N15:N24)</f>
        <v>28733</v>
      </c>
      <c r="O25" s="31" t="s">
        <v>448</v>
      </c>
      <c r="P25" s="31">
        <f>SUM(P15:P24)</f>
        <v>24668</v>
      </c>
      <c r="Q25" s="31">
        <f>SUM(Q15:Q24)</f>
        <v>11080</v>
      </c>
      <c r="R25" s="242">
        <v>11.1</v>
      </c>
      <c r="S25" s="281"/>
      <c r="T25" s="31">
        <f>SUM(T15:T24)</f>
        <v>469099</v>
      </c>
      <c r="U25" s="281"/>
      <c r="V25" s="31">
        <f>SUM(V15:V24)</f>
        <v>52808</v>
      </c>
      <c r="W25" s="281"/>
      <c r="X25" s="31">
        <f>SUM(X15:X24)</f>
        <v>52808</v>
      </c>
      <c r="Y25" s="31" t="s">
        <v>10</v>
      </c>
      <c r="Z25" s="31" t="s">
        <v>10</v>
      </c>
      <c r="AA25" s="201"/>
      <c r="AB25" s="31">
        <f>SUM(AB15:AB24)</f>
        <v>451322</v>
      </c>
      <c r="AC25" s="186">
        <f>100*AB25/T25</f>
        <v>96.21039482070948</v>
      </c>
    </row>
    <row r="26" spans="1:29" ht="18" customHeight="1">
      <c r="A26" s="452"/>
      <c r="B26" s="452"/>
      <c r="C26" s="157"/>
      <c r="D26" s="162"/>
      <c r="E26" s="158"/>
      <c r="F26" s="62"/>
      <c r="G26" s="62"/>
      <c r="H26" s="62"/>
      <c r="I26" s="62"/>
      <c r="J26" s="66"/>
      <c r="K26" s="62"/>
      <c r="L26" s="66"/>
      <c r="M26" s="62"/>
      <c r="N26" s="66"/>
      <c r="O26" s="66"/>
      <c r="P26" s="66"/>
      <c r="Q26" s="94"/>
      <c r="R26" s="279"/>
      <c r="S26" s="62"/>
      <c r="T26" s="66"/>
      <c r="U26" s="62"/>
      <c r="V26" s="68"/>
      <c r="W26" s="62"/>
      <c r="X26" s="68"/>
      <c r="Y26" s="66"/>
      <c r="Z26" s="66"/>
      <c r="AA26" s="77"/>
      <c r="AB26" s="280"/>
      <c r="AC26" s="152"/>
    </row>
    <row r="27" spans="1:29" ht="18" customHeight="1">
      <c r="A27" s="446" t="s">
        <v>235</v>
      </c>
      <c r="B27" s="446"/>
      <c r="C27" s="157"/>
      <c r="D27" s="153" t="s">
        <v>10</v>
      </c>
      <c r="E27" s="158"/>
      <c r="F27" s="68" t="s">
        <v>10</v>
      </c>
      <c r="G27" s="90"/>
      <c r="H27" s="68" t="s">
        <v>10</v>
      </c>
      <c r="I27" s="62"/>
      <c r="J27" s="68" t="s">
        <v>10</v>
      </c>
      <c r="K27" s="62"/>
      <c r="L27" s="68" t="s">
        <v>10</v>
      </c>
      <c r="M27" s="62"/>
      <c r="N27" s="68" t="s">
        <v>10</v>
      </c>
      <c r="O27" s="68" t="s">
        <v>10</v>
      </c>
      <c r="P27" s="68" t="s">
        <v>10</v>
      </c>
      <c r="Q27" s="68" t="s">
        <v>10</v>
      </c>
      <c r="R27" s="68" t="s">
        <v>233</v>
      </c>
      <c r="S27" s="62"/>
      <c r="T27" s="68">
        <v>187848</v>
      </c>
      <c r="U27" s="62"/>
      <c r="V27" s="68">
        <f>SUM(X27:Y27)</f>
        <v>56525</v>
      </c>
      <c r="W27" s="62"/>
      <c r="X27" s="68">
        <v>56525</v>
      </c>
      <c r="Y27" s="68" t="s">
        <v>10</v>
      </c>
      <c r="Z27" s="68">
        <v>102</v>
      </c>
      <c r="AA27" s="77"/>
      <c r="AB27" s="280">
        <v>149600</v>
      </c>
      <c r="AC27" s="152">
        <f>100*AB27/T27</f>
        <v>79.63885694817087</v>
      </c>
    </row>
    <row r="28" spans="1:29" ht="18" customHeight="1">
      <c r="A28" s="446" t="s">
        <v>236</v>
      </c>
      <c r="B28" s="446"/>
      <c r="C28" s="157"/>
      <c r="D28" s="153" t="s">
        <v>10</v>
      </c>
      <c r="E28" s="158"/>
      <c r="F28" s="68" t="s">
        <v>10</v>
      </c>
      <c r="G28" s="90"/>
      <c r="H28" s="68" t="s">
        <v>10</v>
      </c>
      <c r="I28" s="62"/>
      <c r="J28" s="68" t="s">
        <v>10</v>
      </c>
      <c r="K28" s="62"/>
      <c r="L28" s="68" t="s">
        <v>10</v>
      </c>
      <c r="M28" s="62"/>
      <c r="N28" s="68" t="s">
        <v>10</v>
      </c>
      <c r="O28" s="68" t="s">
        <v>10</v>
      </c>
      <c r="P28" s="68" t="s">
        <v>10</v>
      </c>
      <c r="Q28" s="68" t="s">
        <v>10</v>
      </c>
      <c r="R28" s="68" t="s">
        <v>233</v>
      </c>
      <c r="S28" s="62"/>
      <c r="T28" s="68">
        <v>81408</v>
      </c>
      <c r="U28" s="62"/>
      <c r="V28" s="68">
        <f>SUM(X28:Y28)</f>
        <v>20353</v>
      </c>
      <c r="W28" s="62"/>
      <c r="X28" s="68">
        <v>20353</v>
      </c>
      <c r="Y28" s="68" t="s">
        <v>10</v>
      </c>
      <c r="Z28" s="68" t="s">
        <v>10</v>
      </c>
      <c r="AA28" s="77"/>
      <c r="AB28" s="280">
        <v>76062</v>
      </c>
      <c r="AC28" s="152">
        <f>100*AB28/T28</f>
        <v>93.43307783018868</v>
      </c>
    </row>
    <row r="29" spans="1:29" ht="18" customHeight="1">
      <c r="A29" s="446" t="s">
        <v>237</v>
      </c>
      <c r="B29" s="446"/>
      <c r="C29" s="157"/>
      <c r="D29" s="153">
        <v>51282</v>
      </c>
      <c r="E29" s="158"/>
      <c r="F29" s="63">
        <f t="shared" si="0"/>
        <v>18228</v>
      </c>
      <c r="G29" s="90"/>
      <c r="H29" s="63">
        <f t="shared" si="1"/>
        <v>18228</v>
      </c>
      <c r="I29" s="62"/>
      <c r="J29" s="68">
        <v>10514</v>
      </c>
      <c r="K29" s="62"/>
      <c r="L29" s="68">
        <v>4051</v>
      </c>
      <c r="M29" s="62"/>
      <c r="N29" s="68">
        <v>3663</v>
      </c>
      <c r="O29" s="68" t="s">
        <v>10</v>
      </c>
      <c r="P29" s="68">
        <v>1262</v>
      </c>
      <c r="Q29" s="94">
        <v>537</v>
      </c>
      <c r="R29" s="279">
        <v>9.586997069011458</v>
      </c>
      <c r="S29" s="62"/>
      <c r="T29" s="68" t="s">
        <v>10</v>
      </c>
      <c r="U29" s="62"/>
      <c r="V29" s="68" t="s">
        <v>10</v>
      </c>
      <c r="W29" s="62"/>
      <c r="X29" s="68" t="s">
        <v>10</v>
      </c>
      <c r="Y29" s="68" t="s">
        <v>10</v>
      </c>
      <c r="Z29" s="68" t="s">
        <v>10</v>
      </c>
      <c r="AA29" s="77"/>
      <c r="AB29" s="68" t="s">
        <v>10</v>
      </c>
      <c r="AC29" s="159" t="s">
        <v>10</v>
      </c>
    </row>
    <row r="30" spans="1:29" ht="18" customHeight="1">
      <c r="A30" s="446" t="s">
        <v>238</v>
      </c>
      <c r="B30" s="446"/>
      <c r="C30" s="157"/>
      <c r="D30" s="153">
        <v>152183</v>
      </c>
      <c r="E30" s="158"/>
      <c r="F30" s="63">
        <f t="shared" si="0"/>
        <v>61898</v>
      </c>
      <c r="G30" s="90"/>
      <c r="H30" s="63">
        <f t="shared" si="1"/>
        <v>61898</v>
      </c>
      <c r="I30" s="62"/>
      <c r="J30" s="68">
        <v>49975</v>
      </c>
      <c r="K30" s="62"/>
      <c r="L30" s="68" t="s">
        <v>10</v>
      </c>
      <c r="M30" s="62"/>
      <c r="N30" s="68">
        <v>11923</v>
      </c>
      <c r="O30" s="68" t="s">
        <v>10</v>
      </c>
      <c r="P30" s="68">
        <v>6498</v>
      </c>
      <c r="Q30" s="94">
        <v>3460</v>
      </c>
      <c r="R30" s="279">
        <v>15.23608433550598</v>
      </c>
      <c r="S30" s="62"/>
      <c r="T30" s="68" t="s">
        <v>10</v>
      </c>
      <c r="U30" s="62"/>
      <c r="V30" s="68" t="s">
        <v>10</v>
      </c>
      <c r="W30" s="62"/>
      <c r="X30" s="68" t="s">
        <v>10</v>
      </c>
      <c r="Y30" s="68" t="s">
        <v>10</v>
      </c>
      <c r="Z30" s="68" t="s">
        <v>10</v>
      </c>
      <c r="AA30" s="77"/>
      <c r="AB30" s="68" t="s">
        <v>10</v>
      </c>
      <c r="AC30" s="159" t="s">
        <v>10</v>
      </c>
    </row>
    <row r="31" spans="1:29" ht="18" customHeight="1">
      <c r="A31" s="446" t="s">
        <v>239</v>
      </c>
      <c r="B31" s="446"/>
      <c r="C31" s="157"/>
      <c r="D31" s="153" t="s">
        <v>10</v>
      </c>
      <c r="E31" s="158"/>
      <c r="F31" s="68" t="s">
        <v>10</v>
      </c>
      <c r="G31" s="90"/>
      <c r="H31" s="68" t="s">
        <v>10</v>
      </c>
      <c r="I31" s="62"/>
      <c r="J31" s="68" t="s">
        <v>10</v>
      </c>
      <c r="K31" s="62"/>
      <c r="L31" s="68" t="s">
        <v>10</v>
      </c>
      <c r="M31" s="62"/>
      <c r="N31" s="68" t="s">
        <v>10</v>
      </c>
      <c r="O31" s="68" t="s">
        <v>10</v>
      </c>
      <c r="P31" s="68" t="s">
        <v>10</v>
      </c>
      <c r="Q31" s="68" t="s">
        <v>10</v>
      </c>
      <c r="R31" s="68" t="s">
        <v>233</v>
      </c>
      <c r="S31" s="62"/>
      <c r="T31" s="68">
        <v>122057</v>
      </c>
      <c r="U31" s="62"/>
      <c r="V31" s="68">
        <f aca="true" t="shared" si="2" ref="V31:V37">SUM(X31:Y31)</f>
        <v>25128</v>
      </c>
      <c r="W31" s="62"/>
      <c r="X31" s="68">
        <v>25128</v>
      </c>
      <c r="Y31" s="68" t="s">
        <v>10</v>
      </c>
      <c r="Z31" s="68" t="s">
        <v>10</v>
      </c>
      <c r="AA31" s="77"/>
      <c r="AB31" s="280">
        <v>117641</v>
      </c>
      <c r="AC31" s="152">
        <f>100*AB31/T31</f>
        <v>96.38201823738089</v>
      </c>
    </row>
    <row r="32" spans="1:29" ht="18" customHeight="1">
      <c r="A32" s="446" t="s">
        <v>240</v>
      </c>
      <c r="B32" s="446"/>
      <c r="C32" s="157"/>
      <c r="D32" s="153">
        <v>97641</v>
      </c>
      <c r="E32" s="158"/>
      <c r="F32" s="63">
        <f t="shared" si="0"/>
        <v>28678</v>
      </c>
      <c r="G32" s="90"/>
      <c r="H32" s="63">
        <f t="shared" si="1"/>
        <v>28677</v>
      </c>
      <c r="I32" s="62"/>
      <c r="J32" s="68">
        <v>25323</v>
      </c>
      <c r="K32" s="62"/>
      <c r="L32" s="68">
        <v>2019</v>
      </c>
      <c r="M32" s="62"/>
      <c r="N32" s="68">
        <v>1335</v>
      </c>
      <c r="O32" s="68">
        <v>1</v>
      </c>
      <c r="P32" s="68">
        <v>1335</v>
      </c>
      <c r="Q32" s="94">
        <v>2721</v>
      </c>
      <c r="R32" s="279">
        <v>12.918020256067264</v>
      </c>
      <c r="S32" s="62"/>
      <c r="T32" s="68">
        <v>97641</v>
      </c>
      <c r="U32" s="62"/>
      <c r="V32" s="68">
        <f t="shared" si="2"/>
        <v>16762</v>
      </c>
      <c r="W32" s="62"/>
      <c r="X32" s="68">
        <v>16762</v>
      </c>
      <c r="Y32" s="68" t="s">
        <v>10</v>
      </c>
      <c r="Z32" s="68">
        <v>4</v>
      </c>
      <c r="AA32" s="77"/>
      <c r="AB32" s="280">
        <v>93075</v>
      </c>
      <c r="AC32" s="152">
        <f>100*AB32/T32</f>
        <v>95.32368574676622</v>
      </c>
    </row>
    <row r="33" spans="1:29" ht="18" customHeight="1">
      <c r="A33" s="446" t="s">
        <v>241</v>
      </c>
      <c r="B33" s="446"/>
      <c r="C33" s="157"/>
      <c r="D33" s="153">
        <v>58679</v>
      </c>
      <c r="E33" s="158"/>
      <c r="F33" s="63">
        <f t="shared" si="0"/>
        <v>21140</v>
      </c>
      <c r="G33" s="90"/>
      <c r="H33" s="63">
        <f t="shared" si="1"/>
        <v>21138</v>
      </c>
      <c r="I33" s="62"/>
      <c r="J33" s="68">
        <v>16199</v>
      </c>
      <c r="K33" s="62"/>
      <c r="L33" s="68">
        <v>3158</v>
      </c>
      <c r="M33" s="62"/>
      <c r="N33" s="68">
        <v>1781</v>
      </c>
      <c r="O33" s="68">
        <v>2</v>
      </c>
      <c r="P33" s="68">
        <v>1781</v>
      </c>
      <c r="Q33" s="94">
        <v>1118</v>
      </c>
      <c r="R33" s="279">
        <v>13.02570093457944</v>
      </c>
      <c r="S33" s="62"/>
      <c r="T33" s="68">
        <v>69212</v>
      </c>
      <c r="U33" s="62"/>
      <c r="V33" s="68">
        <f t="shared" si="2"/>
        <v>24766</v>
      </c>
      <c r="W33" s="62"/>
      <c r="X33" s="68">
        <v>24766</v>
      </c>
      <c r="Y33" s="68" t="s">
        <v>10</v>
      </c>
      <c r="Z33" s="68">
        <v>7</v>
      </c>
      <c r="AA33" s="77"/>
      <c r="AB33" s="280">
        <v>46673</v>
      </c>
      <c r="AC33" s="152">
        <f>100*AB33/T33</f>
        <v>67.43483788938335</v>
      </c>
    </row>
    <row r="34" spans="1:29" ht="18" customHeight="1">
      <c r="A34" s="446" t="s">
        <v>242</v>
      </c>
      <c r="B34" s="446"/>
      <c r="C34" s="157"/>
      <c r="D34" s="153">
        <v>85522</v>
      </c>
      <c r="E34" s="158"/>
      <c r="F34" s="63">
        <f t="shared" si="0"/>
        <v>31218</v>
      </c>
      <c r="G34" s="90"/>
      <c r="H34" s="63">
        <f t="shared" si="1"/>
        <v>31218</v>
      </c>
      <c r="I34" s="62"/>
      <c r="J34" s="68">
        <v>24851</v>
      </c>
      <c r="K34" s="62"/>
      <c r="L34" s="68">
        <v>1553</v>
      </c>
      <c r="M34" s="62"/>
      <c r="N34" s="68">
        <v>4814</v>
      </c>
      <c r="O34" s="68" t="s">
        <v>10</v>
      </c>
      <c r="P34" s="68">
        <v>4808</v>
      </c>
      <c r="Q34" s="94">
        <v>383</v>
      </c>
      <c r="R34" s="279">
        <v>16.426695357741846</v>
      </c>
      <c r="S34" s="62"/>
      <c r="T34" s="68">
        <v>85522</v>
      </c>
      <c r="U34" s="62"/>
      <c r="V34" s="68">
        <f t="shared" si="2"/>
        <v>37000</v>
      </c>
      <c r="W34" s="62"/>
      <c r="X34" s="68">
        <v>37000</v>
      </c>
      <c r="Y34" s="68" t="s">
        <v>10</v>
      </c>
      <c r="Z34" s="68" t="s">
        <v>10</v>
      </c>
      <c r="AA34" s="77"/>
      <c r="AB34" s="280">
        <v>70242</v>
      </c>
      <c r="AC34" s="152">
        <f>100*AB34/T34</f>
        <v>82.13325226257571</v>
      </c>
    </row>
    <row r="35" spans="1:29" ht="18" customHeight="1">
      <c r="A35" s="450" t="s">
        <v>243</v>
      </c>
      <c r="B35" s="450"/>
      <c r="C35" s="157"/>
      <c r="D35" s="153">
        <v>20459</v>
      </c>
      <c r="E35" s="158"/>
      <c r="F35" s="63">
        <f t="shared" si="0"/>
        <v>7504</v>
      </c>
      <c r="G35" s="90"/>
      <c r="H35" s="63">
        <f t="shared" si="1"/>
        <v>7504</v>
      </c>
      <c r="I35" s="62"/>
      <c r="J35" s="68">
        <v>6178</v>
      </c>
      <c r="K35" s="62"/>
      <c r="L35" s="68">
        <v>366</v>
      </c>
      <c r="M35" s="62"/>
      <c r="N35" s="68">
        <v>960</v>
      </c>
      <c r="O35" s="68" t="s">
        <v>10</v>
      </c>
      <c r="P35" s="68">
        <v>960</v>
      </c>
      <c r="Q35" s="94">
        <v>1</v>
      </c>
      <c r="R35" s="279">
        <v>12.804796802131913</v>
      </c>
      <c r="S35" s="62"/>
      <c r="T35" s="68">
        <v>19730</v>
      </c>
      <c r="U35" s="62"/>
      <c r="V35" s="68">
        <f t="shared" si="2"/>
        <v>6343</v>
      </c>
      <c r="W35" s="62"/>
      <c r="X35" s="68">
        <v>6343</v>
      </c>
      <c r="Y35" s="68" t="s">
        <v>10</v>
      </c>
      <c r="Z35" s="68">
        <v>729</v>
      </c>
      <c r="AA35" s="77"/>
      <c r="AB35" s="280">
        <v>13167</v>
      </c>
      <c r="AC35" s="152">
        <v>64.4</v>
      </c>
    </row>
    <row r="36" spans="1:29" ht="18" customHeight="1">
      <c r="A36" s="446" t="s">
        <v>244</v>
      </c>
      <c r="B36" s="446"/>
      <c r="C36" s="157"/>
      <c r="D36" s="153" t="s">
        <v>10</v>
      </c>
      <c r="E36" s="158"/>
      <c r="F36" s="68" t="s">
        <v>10</v>
      </c>
      <c r="G36" s="68"/>
      <c r="H36" s="68" t="s">
        <v>10</v>
      </c>
      <c r="I36" s="68"/>
      <c r="J36" s="68" t="s">
        <v>10</v>
      </c>
      <c r="K36" s="62"/>
      <c r="L36" s="68" t="s">
        <v>10</v>
      </c>
      <c r="M36" s="62"/>
      <c r="N36" s="68" t="s">
        <v>10</v>
      </c>
      <c r="O36" s="68" t="s">
        <v>10</v>
      </c>
      <c r="P36" s="68" t="s">
        <v>10</v>
      </c>
      <c r="Q36" s="68" t="s">
        <v>10</v>
      </c>
      <c r="R36" s="68" t="s">
        <v>233</v>
      </c>
      <c r="S36" s="62"/>
      <c r="T36" s="68">
        <v>16015</v>
      </c>
      <c r="U36" s="62"/>
      <c r="V36" s="68">
        <f t="shared" si="2"/>
        <v>5001</v>
      </c>
      <c r="W36" s="62"/>
      <c r="X36" s="68">
        <v>5001</v>
      </c>
      <c r="Y36" s="68" t="s">
        <v>10</v>
      </c>
      <c r="Z36" s="68">
        <v>1028</v>
      </c>
      <c r="AA36" s="77"/>
      <c r="AB36" s="280">
        <v>10690</v>
      </c>
      <c r="AC36" s="152">
        <v>62.7</v>
      </c>
    </row>
    <row r="37" spans="1:29" ht="18" customHeight="1">
      <c r="A37" s="446" t="s">
        <v>245</v>
      </c>
      <c r="B37" s="446"/>
      <c r="C37" s="157"/>
      <c r="D37" s="153" t="s">
        <v>10</v>
      </c>
      <c r="E37" s="158"/>
      <c r="F37" s="68" t="s">
        <v>10</v>
      </c>
      <c r="G37" s="62"/>
      <c r="H37" s="68" t="s">
        <v>10</v>
      </c>
      <c r="I37" s="62"/>
      <c r="J37" s="68" t="s">
        <v>10</v>
      </c>
      <c r="K37" s="62"/>
      <c r="L37" s="68" t="s">
        <v>10</v>
      </c>
      <c r="M37" s="62"/>
      <c r="N37" s="68" t="s">
        <v>10</v>
      </c>
      <c r="O37" s="68" t="s">
        <v>10</v>
      </c>
      <c r="P37" s="68" t="s">
        <v>10</v>
      </c>
      <c r="Q37" s="68" t="s">
        <v>10</v>
      </c>
      <c r="R37" s="68" t="s">
        <v>233</v>
      </c>
      <c r="S37" s="62"/>
      <c r="T37" s="68">
        <v>29190</v>
      </c>
      <c r="U37" s="62"/>
      <c r="V37" s="68">
        <f t="shared" si="2"/>
        <v>9992</v>
      </c>
      <c r="W37" s="62"/>
      <c r="X37" s="68">
        <v>9992</v>
      </c>
      <c r="Y37" s="68" t="s">
        <v>10</v>
      </c>
      <c r="Z37" s="68">
        <v>175</v>
      </c>
      <c r="AA37" s="77"/>
      <c r="AB37" s="280">
        <v>16694</v>
      </c>
      <c r="AC37" s="152">
        <v>56.8</v>
      </c>
    </row>
    <row r="38" spans="1:29" ht="18" customHeight="1">
      <c r="A38" s="461" t="s">
        <v>234</v>
      </c>
      <c r="B38" s="462"/>
      <c r="C38" s="41"/>
      <c r="D38" s="282">
        <f>SUM(D27:D37)</f>
        <v>465766</v>
      </c>
      <c r="E38" s="283"/>
      <c r="F38" s="282">
        <f>SUM(F27:F37)</f>
        <v>168666</v>
      </c>
      <c r="G38" s="283"/>
      <c r="H38" s="282">
        <f>SUM(H27:H37)</f>
        <v>168663</v>
      </c>
      <c r="I38" s="283"/>
      <c r="J38" s="282">
        <f>SUM(J27:J37)</f>
        <v>133040</v>
      </c>
      <c r="K38" s="283"/>
      <c r="L38" s="282">
        <f>SUM(L27:L37)</f>
        <v>11147</v>
      </c>
      <c r="M38" s="283"/>
      <c r="N38" s="282">
        <f>SUM(N27:N37)</f>
        <v>24476</v>
      </c>
      <c r="O38" s="282">
        <f>SUM(O27:O37)</f>
        <v>3</v>
      </c>
      <c r="P38" s="282">
        <f>SUM(P27:P37)</f>
        <v>16644</v>
      </c>
      <c r="Q38" s="282">
        <f>SUM(Q27:Q37)</f>
        <v>8220</v>
      </c>
      <c r="R38" s="243">
        <v>14.1</v>
      </c>
      <c r="S38" s="283"/>
      <c r="T38" s="282">
        <f>SUM(T27:T37)</f>
        <v>708623</v>
      </c>
      <c r="U38" s="283"/>
      <c r="V38" s="282">
        <f>SUM(V27:V37)</f>
        <v>201870</v>
      </c>
      <c r="W38" s="283"/>
      <c r="X38" s="282">
        <f>SUM(X27:X37)</f>
        <v>201870</v>
      </c>
      <c r="Y38" s="282" t="s">
        <v>10</v>
      </c>
      <c r="Z38" s="282">
        <f>SUM(Z27:Z37)</f>
        <v>2045</v>
      </c>
      <c r="AA38" s="284"/>
      <c r="AB38" s="282">
        <f>SUM(AB27:AB37)</f>
        <v>593844</v>
      </c>
      <c r="AC38" s="187">
        <v>83.6</v>
      </c>
    </row>
    <row r="39" spans="1:29" ht="15" customHeight="1">
      <c r="A39" s="146" t="s">
        <v>246</v>
      </c>
      <c r="B39" s="67"/>
      <c r="C39" s="52"/>
      <c r="D39" s="52"/>
      <c r="E39" s="52"/>
      <c r="F39" s="52"/>
      <c r="G39" s="52"/>
      <c r="H39" s="52"/>
      <c r="I39" s="52"/>
      <c r="J39" s="52"/>
      <c r="K39" s="148"/>
      <c r="L39" s="148"/>
      <c r="M39" s="148"/>
      <c r="N39" s="148"/>
      <c r="O39" s="148"/>
      <c r="P39" s="148"/>
      <c r="Q39" s="148"/>
      <c r="R39" s="148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</row>
    <row r="40" spans="1:29" ht="15" customHeight="1">
      <c r="A40" s="146" t="s">
        <v>338</v>
      </c>
      <c r="B40" s="146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61"/>
      <c r="P40" s="161"/>
      <c r="Q40" s="148"/>
      <c r="R40" s="148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</row>
    <row r="41" spans="2:29" ht="18" customHeight="1">
      <c r="B41" s="146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</row>
    <row r="42" spans="1:29" ht="18" customHeight="1">
      <c r="A42" s="146"/>
      <c r="B42" s="146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</row>
    <row r="43" spans="1:29" ht="18" customHeight="1">
      <c r="A43" s="146"/>
      <c r="B43" s="146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</row>
    <row r="44" spans="1:29" ht="18" customHeight="1">
      <c r="A44" s="146"/>
      <c r="B44" s="146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</row>
    <row r="45" spans="1:29" s="155" customFormat="1" ht="19.5" customHeight="1">
      <c r="A45" s="420" t="s">
        <v>247</v>
      </c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07"/>
      <c r="P45" s="183"/>
      <c r="Q45" s="14"/>
      <c r="R45" s="420" t="s">
        <v>248</v>
      </c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</row>
    <row r="46" spans="3:29" ht="18" customHeight="1" thickBot="1"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S46" s="163"/>
      <c r="T46" s="163"/>
      <c r="U46" s="163"/>
      <c r="V46" s="163"/>
      <c r="W46" s="163"/>
      <c r="X46" s="163"/>
      <c r="Y46" s="163"/>
      <c r="Z46" s="468" t="s">
        <v>249</v>
      </c>
      <c r="AA46" s="468"/>
      <c r="AB46" s="233"/>
      <c r="AC46" s="233"/>
    </row>
    <row r="47" spans="1:27" ht="18" customHeight="1">
      <c r="A47" s="455" t="s">
        <v>371</v>
      </c>
      <c r="B47" s="454" t="s">
        <v>250</v>
      </c>
      <c r="C47" s="346"/>
      <c r="D47" s="346"/>
      <c r="E47" s="346"/>
      <c r="F47" s="346"/>
      <c r="G47" s="458"/>
      <c r="H47" s="454" t="s">
        <v>251</v>
      </c>
      <c r="I47" s="346"/>
      <c r="J47" s="346"/>
      <c r="K47" s="346"/>
      <c r="L47" s="346"/>
      <c r="M47" s="346"/>
      <c r="N47" s="148"/>
      <c r="O47" s="148"/>
      <c r="P47" s="148"/>
      <c r="Q47" s="165"/>
      <c r="R47" s="459" t="s">
        <v>252</v>
      </c>
      <c r="S47" s="455"/>
      <c r="T47" s="454" t="s">
        <v>372</v>
      </c>
      <c r="U47" s="455"/>
      <c r="V47" s="454" t="s">
        <v>373</v>
      </c>
      <c r="W47" s="455"/>
      <c r="X47" s="454" t="s">
        <v>374</v>
      </c>
      <c r="Y47" s="455"/>
      <c r="Z47" s="454" t="s">
        <v>375</v>
      </c>
      <c r="AA47" s="459"/>
    </row>
    <row r="48" spans="1:27" ht="18" customHeight="1">
      <c r="A48" s="365"/>
      <c r="B48" s="397"/>
      <c r="C48" s="349"/>
      <c r="D48" s="349"/>
      <c r="E48" s="349"/>
      <c r="F48" s="349"/>
      <c r="G48" s="383"/>
      <c r="H48" s="397"/>
      <c r="I48" s="349"/>
      <c r="J48" s="349"/>
      <c r="K48" s="349"/>
      <c r="L48" s="349"/>
      <c r="M48" s="349"/>
      <c r="N48" s="148"/>
      <c r="O48" s="148"/>
      <c r="P48" s="148"/>
      <c r="Q48" s="165"/>
      <c r="R48" s="467"/>
      <c r="S48" s="463"/>
      <c r="T48" s="456"/>
      <c r="U48" s="457"/>
      <c r="V48" s="456"/>
      <c r="W48" s="457"/>
      <c r="X48" s="456"/>
      <c r="Y48" s="457"/>
      <c r="Z48" s="456"/>
      <c r="AA48" s="460"/>
    </row>
    <row r="49" spans="1:27" ht="18" customHeight="1">
      <c r="A49" s="365"/>
      <c r="B49" s="432" t="s">
        <v>253</v>
      </c>
      <c r="C49" s="432" t="s">
        <v>254</v>
      </c>
      <c r="D49" s="432" t="s">
        <v>255</v>
      </c>
      <c r="E49" s="432" t="s">
        <v>256</v>
      </c>
      <c r="F49" s="432" t="s">
        <v>257</v>
      </c>
      <c r="G49" s="432" t="s">
        <v>258</v>
      </c>
      <c r="H49" s="432" t="s">
        <v>253</v>
      </c>
      <c r="I49" s="432" t="s">
        <v>254</v>
      </c>
      <c r="J49" s="432" t="s">
        <v>255</v>
      </c>
      <c r="K49" s="432" t="s">
        <v>256</v>
      </c>
      <c r="L49" s="432" t="s">
        <v>257</v>
      </c>
      <c r="M49" s="414" t="s">
        <v>258</v>
      </c>
      <c r="O49" s="166"/>
      <c r="P49" s="166"/>
      <c r="Q49" s="165"/>
      <c r="R49" s="467"/>
      <c r="S49" s="463"/>
      <c r="T49" s="433" t="s">
        <v>259</v>
      </c>
      <c r="U49" s="433" t="s">
        <v>260</v>
      </c>
      <c r="V49" s="433" t="s">
        <v>259</v>
      </c>
      <c r="W49" s="433" t="s">
        <v>260</v>
      </c>
      <c r="X49" s="433" t="s">
        <v>259</v>
      </c>
      <c r="Y49" s="433" t="s">
        <v>260</v>
      </c>
      <c r="Z49" s="433" t="s">
        <v>259</v>
      </c>
      <c r="AA49" s="418" t="s">
        <v>260</v>
      </c>
    </row>
    <row r="50" spans="1:27" ht="18" customHeight="1">
      <c r="A50" s="383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82"/>
      <c r="O50" s="166"/>
      <c r="P50" s="166"/>
      <c r="Q50" s="165"/>
      <c r="R50" s="460"/>
      <c r="S50" s="457"/>
      <c r="T50" s="453"/>
      <c r="U50" s="453"/>
      <c r="V50" s="453"/>
      <c r="W50" s="453"/>
      <c r="X50" s="453"/>
      <c r="Y50" s="453"/>
      <c r="Z50" s="453"/>
      <c r="AA50" s="456"/>
    </row>
    <row r="51" spans="1:27" ht="18" customHeight="1">
      <c r="A51" s="257" t="s">
        <v>442</v>
      </c>
      <c r="B51" s="167">
        <v>0.004</v>
      </c>
      <c r="C51" s="168">
        <v>0.003</v>
      </c>
      <c r="D51" s="168">
        <v>0.003</v>
      </c>
      <c r="E51" s="168">
        <v>0.003</v>
      </c>
      <c r="F51" s="168">
        <v>0.004</v>
      </c>
      <c r="G51" s="168">
        <v>0.003</v>
      </c>
      <c r="H51" s="168">
        <v>0.011</v>
      </c>
      <c r="I51" s="168">
        <v>0.009</v>
      </c>
      <c r="J51" s="168">
        <v>0.016</v>
      </c>
      <c r="K51" s="168">
        <v>0.016</v>
      </c>
      <c r="L51" s="168">
        <v>0.007</v>
      </c>
      <c r="M51" s="168">
        <v>0.014</v>
      </c>
      <c r="O51" s="169"/>
      <c r="P51" s="169"/>
      <c r="Q51" s="165"/>
      <c r="R51" s="436" t="s">
        <v>443</v>
      </c>
      <c r="S51" s="469"/>
      <c r="T51" s="285">
        <f>SUM(V51,X51,Z51,T62,V62,X62,Z62,AB62)</f>
        <v>840</v>
      </c>
      <c r="U51" s="126">
        <f>100*T51/$T$51</f>
        <v>100</v>
      </c>
      <c r="V51" s="204">
        <v>320</v>
      </c>
      <c r="W51" s="126">
        <f>100*V51/$T$51</f>
        <v>38.095238095238095</v>
      </c>
      <c r="X51" s="204">
        <v>54</v>
      </c>
      <c r="Y51" s="126">
        <f>100*X51/$T$51</f>
        <v>6.428571428571429</v>
      </c>
      <c r="Z51" s="109" t="s">
        <v>10</v>
      </c>
      <c r="AA51" s="66" t="s">
        <v>10</v>
      </c>
    </row>
    <row r="52" spans="1:27" ht="18" customHeight="1">
      <c r="A52" s="256">
        <v>11</v>
      </c>
      <c r="B52" s="169">
        <v>0.004</v>
      </c>
      <c r="C52" s="169">
        <v>0.003</v>
      </c>
      <c r="D52" s="169">
        <v>0.003</v>
      </c>
      <c r="E52" s="169">
        <v>0.004</v>
      </c>
      <c r="F52" s="169">
        <v>0.003</v>
      </c>
      <c r="G52" s="169">
        <v>0.004</v>
      </c>
      <c r="H52" s="169">
        <v>0.01</v>
      </c>
      <c r="I52" s="169">
        <v>0.01</v>
      </c>
      <c r="J52" s="169">
        <v>0.015</v>
      </c>
      <c r="K52" s="169">
        <v>0.014</v>
      </c>
      <c r="L52" s="169">
        <v>0.007</v>
      </c>
      <c r="M52" s="169">
        <v>0.013</v>
      </c>
      <c r="O52" s="169"/>
      <c r="P52" s="169"/>
      <c r="Q52" s="165"/>
      <c r="R52" s="258"/>
      <c r="S52" s="260">
        <v>11</v>
      </c>
      <c r="T52" s="286">
        <f>SUM(V52,X52,Z52,T63,V63,X63,Z63,AB63)</f>
        <v>745</v>
      </c>
      <c r="U52" s="92">
        <f>100*T52/$T$52</f>
        <v>100</v>
      </c>
      <c r="V52" s="67">
        <v>203</v>
      </c>
      <c r="W52" s="92">
        <f>100*V52/$T$52</f>
        <v>27.248322147651006</v>
      </c>
      <c r="X52" s="67">
        <v>97</v>
      </c>
      <c r="Y52" s="92">
        <f>100*X52/$T$52</f>
        <v>13.020134228187919</v>
      </c>
      <c r="Z52" s="66" t="s">
        <v>10</v>
      </c>
      <c r="AA52" s="66" t="s">
        <v>10</v>
      </c>
    </row>
    <row r="53" spans="1:27" ht="18" customHeight="1">
      <c r="A53" s="53">
        <v>12</v>
      </c>
      <c r="B53" s="172">
        <v>0.004</v>
      </c>
      <c r="C53" s="169">
        <v>0.004</v>
      </c>
      <c r="D53" s="169">
        <v>0.004</v>
      </c>
      <c r="E53" s="169">
        <v>0.004</v>
      </c>
      <c r="F53" s="169">
        <v>0.004</v>
      </c>
      <c r="G53" s="169">
        <v>0.004</v>
      </c>
      <c r="H53" s="169">
        <v>0.009</v>
      </c>
      <c r="I53" s="169">
        <v>0.009</v>
      </c>
      <c r="J53" s="169">
        <v>0.013</v>
      </c>
      <c r="K53" s="169">
        <v>0.014</v>
      </c>
      <c r="L53" s="169">
        <v>0.006</v>
      </c>
      <c r="M53" s="169">
        <v>0.014</v>
      </c>
      <c r="O53" s="173"/>
      <c r="P53" s="173"/>
      <c r="Q53" s="165"/>
      <c r="R53" s="258"/>
      <c r="S53" s="260">
        <v>12</v>
      </c>
      <c r="T53" s="286">
        <f>SUM(V53,X53,Z53,T64,V64,X64,Z64,AB64)</f>
        <v>1004</v>
      </c>
      <c r="U53" s="278">
        <f>100*T53/$T$53</f>
        <v>100</v>
      </c>
      <c r="V53" s="67">
        <v>231</v>
      </c>
      <c r="W53" s="278">
        <f>100*V53/$T$53</f>
        <v>23.00796812749004</v>
      </c>
      <c r="X53" s="67">
        <v>148</v>
      </c>
      <c r="Y53" s="278">
        <f>100*X53/$T$53</f>
        <v>14.741035856573705</v>
      </c>
      <c r="Z53" s="66" t="s">
        <v>10</v>
      </c>
      <c r="AA53" s="66" t="s">
        <v>10</v>
      </c>
    </row>
    <row r="54" spans="1:27" ht="18" customHeight="1">
      <c r="A54" s="53">
        <v>13</v>
      </c>
      <c r="B54" s="172">
        <v>0.004</v>
      </c>
      <c r="C54" s="169">
        <v>0.004</v>
      </c>
      <c r="D54" s="169">
        <v>0.003</v>
      </c>
      <c r="E54" s="169">
        <v>0.004</v>
      </c>
      <c r="F54" s="169">
        <v>0.004</v>
      </c>
      <c r="G54" s="169">
        <v>0.004</v>
      </c>
      <c r="H54" s="169">
        <v>0.009</v>
      </c>
      <c r="I54" s="169">
        <v>0.009</v>
      </c>
      <c r="J54" s="169">
        <v>0.013</v>
      </c>
      <c r="K54" s="169">
        <v>0.014</v>
      </c>
      <c r="L54" s="169">
        <v>0.006</v>
      </c>
      <c r="M54" s="169">
        <v>0.014</v>
      </c>
      <c r="O54" s="173"/>
      <c r="P54" s="173"/>
      <c r="Q54" s="165"/>
      <c r="R54" s="258"/>
      <c r="S54" s="260">
        <v>13</v>
      </c>
      <c r="T54" s="286">
        <f>SUM(V54,X54,Z54,T65,V65,X65,Z65,AB65)</f>
        <v>928</v>
      </c>
      <c r="U54" s="278">
        <f>100*T54/$T$54</f>
        <v>100</v>
      </c>
      <c r="V54" s="67">
        <v>223</v>
      </c>
      <c r="W54" s="278">
        <f>100*V54/$T$54</f>
        <v>24.030172413793103</v>
      </c>
      <c r="X54" s="67">
        <v>97</v>
      </c>
      <c r="Y54" s="278">
        <f>100*X54/$T$54</f>
        <v>10.452586206896552</v>
      </c>
      <c r="Z54" s="66">
        <v>2</v>
      </c>
      <c r="AA54" s="278">
        <f>100*Z54/$T$54</f>
        <v>0.21551724137931033</v>
      </c>
    </row>
    <row r="55" spans="1:27" ht="18" customHeight="1">
      <c r="A55" s="136">
        <v>14</v>
      </c>
      <c r="B55" s="188">
        <v>0.004</v>
      </c>
      <c r="C55" s="189">
        <v>0.004</v>
      </c>
      <c r="D55" s="189">
        <v>0.004</v>
      </c>
      <c r="E55" s="189">
        <v>0.004</v>
      </c>
      <c r="F55" s="189">
        <v>0.004</v>
      </c>
      <c r="G55" s="189">
        <v>0.003</v>
      </c>
      <c r="H55" s="189">
        <v>0.011</v>
      </c>
      <c r="I55" s="189">
        <v>0.009</v>
      </c>
      <c r="J55" s="189">
        <v>0.015</v>
      </c>
      <c r="K55" s="189">
        <v>0.014</v>
      </c>
      <c r="L55" s="189">
        <v>0.006</v>
      </c>
      <c r="M55" s="189">
        <v>0.014</v>
      </c>
      <c r="O55" s="15"/>
      <c r="P55" s="15"/>
      <c r="Q55" s="165"/>
      <c r="R55" s="259"/>
      <c r="S55" s="261">
        <v>14</v>
      </c>
      <c r="T55" s="287">
        <f>SUM(V55,X55,Z55,T66,V66,X66,Z66,AB66)</f>
        <v>1028</v>
      </c>
      <c r="U55" s="288">
        <f>100*T55/$T$55</f>
        <v>100</v>
      </c>
      <c r="V55" s="289">
        <v>196</v>
      </c>
      <c r="W55" s="288">
        <f>100*V55/$T$55</f>
        <v>19.06614785992218</v>
      </c>
      <c r="X55" s="289">
        <v>126</v>
      </c>
      <c r="Y55" s="288">
        <f>100*X55/$T$55</f>
        <v>12.256809338521402</v>
      </c>
      <c r="Z55" s="290" t="s">
        <v>10</v>
      </c>
      <c r="AA55" s="291" t="s">
        <v>10</v>
      </c>
    </row>
    <row r="56" spans="1:29" ht="18" customHeight="1">
      <c r="A56" s="42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65"/>
      <c r="R56" s="42"/>
      <c r="S56" s="42"/>
      <c r="T56" s="18"/>
      <c r="U56" s="19"/>
      <c r="V56" s="18"/>
      <c r="W56" s="19"/>
      <c r="X56" s="18"/>
      <c r="Y56" s="19"/>
      <c r="Z56" s="20"/>
      <c r="AA56" s="20"/>
      <c r="AB56" s="18"/>
      <c r="AC56" s="19"/>
    </row>
    <row r="57" spans="1:29" ht="18" customHeight="1" thickBot="1">
      <c r="A57" s="146"/>
      <c r="B57" s="146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</row>
    <row r="58" spans="1:29" ht="18" customHeight="1">
      <c r="A58" s="455" t="s">
        <v>376</v>
      </c>
      <c r="B58" s="464" t="s">
        <v>438</v>
      </c>
      <c r="C58" s="346"/>
      <c r="D58" s="346"/>
      <c r="E58" s="346"/>
      <c r="F58" s="346"/>
      <c r="G58" s="458"/>
      <c r="H58" s="459" t="s">
        <v>261</v>
      </c>
      <c r="I58" s="346"/>
      <c r="J58" s="346"/>
      <c r="K58" s="346"/>
      <c r="L58" s="346"/>
      <c r="M58" s="458"/>
      <c r="N58" s="465" t="s">
        <v>437</v>
      </c>
      <c r="O58" s="164" t="s">
        <v>377</v>
      </c>
      <c r="P58" s="148"/>
      <c r="R58" s="459" t="s">
        <v>252</v>
      </c>
      <c r="S58" s="455"/>
      <c r="T58" s="454" t="s">
        <v>378</v>
      </c>
      <c r="U58" s="455"/>
      <c r="V58" s="454" t="s">
        <v>379</v>
      </c>
      <c r="W58" s="455"/>
      <c r="X58" s="454" t="s">
        <v>380</v>
      </c>
      <c r="Y58" s="455"/>
      <c r="Z58" s="454" t="s">
        <v>381</v>
      </c>
      <c r="AA58" s="455"/>
      <c r="AB58" s="454" t="s">
        <v>382</v>
      </c>
      <c r="AC58" s="459"/>
    </row>
    <row r="59" spans="1:29" ht="18" customHeight="1">
      <c r="A59" s="463"/>
      <c r="B59" s="397"/>
      <c r="C59" s="349"/>
      <c r="D59" s="349"/>
      <c r="E59" s="349"/>
      <c r="F59" s="349"/>
      <c r="G59" s="383"/>
      <c r="H59" s="349"/>
      <c r="I59" s="349"/>
      <c r="J59" s="349"/>
      <c r="K59" s="349"/>
      <c r="L59" s="349"/>
      <c r="M59" s="383"/>
      <c r="N59" s="466"/>
      <c r="O59" s="128" t="s">
        <v>383</v>
      </c>
      <c r="P59" s="147"/>
      <c r="R59" s="467"/>
      <c r="S59" s="463"/>
      <c r="T59" s="456"/>
      <c r="U59" s="457"/>
      <c r="V59" s="456"/>
      <c r="W59" s="457"/>
      <c r="X59" s="456"/>
      <c r="Y59" s="457"/>
      <c r="Z59" s="456"/>
      <c r="AA59" s="457"/>
      <c r="AB59" s="456"/>
      <c r="AC59" s="460"/>
    </row>
    <row r="60" spans="1:29" ht="18" customHeight="1">
      <c r="A60" s="463"/>
      <c r="B60" s="432" t="s">
        <v>253</v>
      </c>
      <c r="C60" s="432" t="s">
        <v>254</v>
      </c>
      <c r="D60" s="432" t="s">
        <v>255</v>
      </c>
      <c r="E60" s="432" t="s">
        <v>256</v>
      </c>
      <c r="F60" s="432" t="s">
        <v>257</v>
      </c>
      <c r="G60" s="432" t="s">
        <v>258</v>
      </c>
      <c r="H60" s="432" t="s">
        <v>253</v>
      </c>
      <c r="I60" s="432" t="s">
        <v>254</v>
      </c>
      <c r="J60" s="432" t="s">
        <v>255</v>
      </c>
      <c r="K60" s="432" t="s">
        <v>256</v>
      </c>
      <c r="L60" s="432" t="s">
        <v>257</v>
      </c>
      <c r="M60" s="432" t="s">
        <v>258</v>
      </c>
      <c r="N60" s="432" t="s">
        <v>253</v>
      </c>
      <c r="O60" s="414" t="s">
        <v>253</v>
      </c>
      <c r="P60" s="166"/>
      <c r="R60" s="467"/>
      <c r="S60" s="463"/>
      <c r="T60" s="433" t="s">
        <v>259</v>
      </c>
      <c r="U60" s="433" t="s">
        <v>260</v>
      </c>
      <c r="V60" s="433" t="s">
        <v>259</v>
      </c>
      <c r="W60" s="433" t="s">
        <v>260</v>
      </c>
      <c r="X60" s="433" t="s">
        <v>259</v>
      </c>
      <c r="Y60" s="433" t="s">
        <v>260</v>
      </c>
      <c r="Z60" s="433" t="s">
        <v>259</v>
      </c>
      <c r="AA60" s="433" t="s">
        <v>260</v>
      </c>
      <c r="AB60" s="433" t="s">
        <v>259</v>
      </c>
      <c r="AC60" s="418" t="s">
        <v>260</v>
      </c>
    </row>
    <row r="61" spans="1:29" ht="18" customHeight="1">
      <c r="A61" s="457"/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82"/>
      <c r="P61" s="121"/>
      <c r="R61" s="460"/>
      <c r="S61" s="457"/>
      <c r="T61" s="453"/>
      <c r="U61" s="453"/>
      <c r="V61" s="453"/>
      <c r="W61" s="453"/>
      <c r="X61" s="453"/>
      <c r="Y61" s="453"/>
      <c r="Z61" s="453"/>
      <c r="AA61" s="453"/>
      <c r="AB61" s="453"/>
      <c r="AC61" s="456"/>
    </row>
    <row r="62" spans="1:29" ht="18" customHeight="1">
      <c r="A62" s="257" t="s">
        <v>442</v>
      </c>
      <c r="B62" s="167">
        <v>0.024</v>
      </c>
      <c r="C62" s="168">
        <v>0.022</v>
      </c>
      <c r="D62" s="168">
        <v>0.024</v>
      </c>
      <c r="E62" s="168">
        <v>0.023</v>
      </c>
      <c r="F62" s="168">
        <v>0.024</v>
      </c>
      <c r="G62" s="168">
        <v>0.019</v>
      </c>
      <c r="H62" s="168">
        <v>0.03</v>
      </c>
      <c r="I62" s="168">
        <v>0.034</v>
      </c>
      <c r="J62" s="168">
        <v>0.03</v>
      </c>
      <c r="K62" s="168">
        <v>0.028</v>
      </c>
      <c r="L62" s="168">
        <v>0.039</v>
      </c>
      <c r="M62" s="168">
        <v>0.034</v>
      </c>
      <c r="N62" s="174">
        <v>0.4</v>
      </c>
      <c r="O62" s="175">
        <v>2</v>
      </c>
      <c r="P62" s="176"/>
      <c r="R62" s="436" t="s">
        <v>443</v>
      </c>
      <c r="S62" s="469"/>
      <c r="T62" s="171">
        <v>73</v>
      </c>
      <c r="U62" s="126">
        <f>100*T62/$T$51</f>
        <v>8.69047619047619</v>
      </c>
      <c r="V62" s="109">
        <v>12</v>
      </c>
      <c r="W62" s="126">
        <f>100*V62/$T$51</f>
        <v>1.4285714285714286</v>
      </c>
      <c r="X62" s="109" t="s">
        <v>10</v>
      </c>
      <c r="Y62" s="109" t="s">
        <v>10</v>
      </c>
      <c r="Z62" s="109">
        <v>66</v>
      </c>
      <c r="AA62" s="126">
        <f>100*Z62/$T$51</f>
        <v>7.857142857142857</v>
      </c>
      <c r="AB62" s="109">
        <v>315</v>
      </c>
      <c r="AC62" s="126">
        <f>100*AB62/$T$51</f>
        <v>37.5</v>
      </c>
    </row>
    <row r="63" spans="1:29" ht="18" customHeight="1">
      <c r="A63" s="256">
        <v>11</v>
      </c>
      <c r="B63" s="169">
        <v>0.02</v>
      </c>
      <c r="C63" s="169">
        <v>0.021</v>
      </c>
      <c r="D63" s="169">
        <v>0.023</v>
      </c>
      <c r="E63" s="169">
        <v>0.021</v>
      </c>
      <c r="F63" s="169">
        <v>0.022</v>
      </c>
      <c r="G63" s="169">
        <v>0.02</v>
      </c>
      <c r="H63" s="169">
        <v>0.034</v>
      </c>
      <c r="I63" s="169">
        <v>0.031</v>
      </c>
      <c r="J63" s="169">
        <v>0.032</v>
      </c>
      <c r="K63" s="169">
        <v>0.031</v>
      </c>
      <c r="L63" s="169">
        <v>0.035</v>
      </c>
      <c r="M63" s="169">
        <v>0.034</v>
      </c>
      <c r="N63" s="177">
        <v>0.3</v>
      </c>
      <c r="O63" s="178">
        <v>1.98</v>
      </c>
      <c r="P63" s="179"/>
      <c r="R63" s="258"/>
      <c r="S63" s="260">
        <v>11</v>
      </c>
      <c r="T63" s="162">
        <v>72</v>
      </c>
      <c r="U63" s="92">
        <f>100*T63/$T$52</f>
        <v>9.664429530201343</v>
      </c>
      <c r="V63" s="66">
        <v>10</v>
      </c>
      <c r="W63" s="92">
        <f>100*V63/$T$52</f>
        <v>1.342281879194631</v>
      </c>
      <c r="X63" s="66" t="s">
        <v>10</v>
      </c>
      <c r="Y63" s="66" t="s">
        <v>10</v>
      </c>
      <c r="Z63" s="66">
        <v>74</v>
      </c>
      <c r="AA63" s="92">
        <f>100*Z63/$T$52</f>
        <v>9.93288590604027</v>
      </c>
      <c r="AB63" s="66">
        <v>289</v>
      </c>
      <c r="AC63" s="92">
        <f>100*AB63/$T$52</f>
        <v>38.79194630872483</v>
      </c>
    </row>
    <row r="64" spans="1:29" ht="18" customHeight="1">
      <c r="A64" s="53">
        <v>12</v>
      </c>
      <c r="B64" s="172">
        <v>0.023</v>
      </c>
      <c r="C64" s="169">
        <v>0.023</v>
      </c>
      <c r="D64" s="169">
        <v>0.027</v>
      </c>
      <c r="E64" s="169">
        <v>0.025</v>
      </c>
      <c r="F64" s="169">
        <v>0.024</v>
      </c>
      <c r="G64" s="169">
        <v>0.024</v>
      </c>
      <c r="H64" s="169">
        <v>0.034</v>
      </c>
      <c r="I64" s="169">
        <v>0.032</v>
      </c>
      <c r="J64" s="169">
        <v>0.032</v>
      </c>
      <c r="K64" s="169">
        <v>0.03</v>
      </c>
      <c r="L64" s="169">
        <v>0.035</v>
      </c>
      <c r="M64" s="169">
        <v>0.034</v>
      </c>
      <c r="N64" s="177">
        <v>0.4</v>
      </c>
      <c r="O64" s="178">
        <v>1.99</v>
      </c>
      <c r="P64" s="180"/>
      <c r="R64" s="258"/>
      <c r="S64" s="260">
        <v>12</v>
      </c>
      <c r="T64" s="162">
        <v>81</v>
      </c>
      <c r="U64" s="278">
        <f>100*T64/$T$53</f>
        <v>8.06772908366534</v>
      </c>
      <c r="V64" s="66">
        <v>6</v>
      </c>
      <c r="W64" s="278">
        <f>100*V64/$T$53</f>
        <v>0.5976095617529881</v>
      </c>
      <c r="X64" s="66" t="s">
        <v>10</v>
      </c>
      <c r="Y64" s="66" t="s">
        <v>10</v>
      </c>
      <c r="Z64" s="66">
        <v>99</v>
      </c>
      <c r="AA64" s="278">
        <f>100*Z64/$T$53</f>
        <v>9.860557768924302</v>
      </c>
      <c r="AB64" s="66">
        <v>439</v>
      </c>
      <c r="AC64" s="278">
        <f>100*AB64/$T$53</f>
        <v>43.72509960159363</v>
      </c>
    </row>
    <row r="65" spans="1:29" ht="18" customHeight="1">
      <c r="A65" s="53">
        <v>13</v>
      </c>
      <c r="B65" s="169">
        <v>0.024</v>
      </c>
      <c r="C65" s="169">
        <v>0.022</v>
      </c>
      <c r="D65" s="169">
        <v>0.025</v>
      </c>
      <c r="E65" s="169">
        <v>0.024</v>
      </c>
      <c r="F65" s="169">
        <v>0.023</v>
      </c>
      <c r="G65" s="169">
        <v>0.023</v>
      </c>
      <c r="H65" s="169">
        <v>0.039</v>
      </c>
      <c r="I65" s="169">
        <v>0.032</v>
      </c>
      <c r="J65" s="169">
        <v>0.033</v>
      </c>
      <c r="K65" s="169">
        <v>0.03</v>
      </c>
      <c r="L65" s="169">
        <v>0.036</v>
      </c>
      <c r="M65" s="169">
        <v>0.035</v>
      </c>
      <c r="N65" s="177">
        <v>0.3</v>
      </c>
      <c r="O65" s="178">
        <v>1.98</v>
      </c>
      <c r="P65" s="180"/>
      <c r="R65" s="258"/>
      <c r="S65" s="260">
        <v>13</v>
      </c>
      <c r="T65" s="162">
        <v>70</v>
      </c>
      <c r="U65" s="278">
        <f>100*T65/$T$54</f>
        <v>7.543103448275862</v>
      </c>
      <c r="V65" s="66">
        <v>12</v>
      </c>
      <c r="W65" s="278">
        <f>100*V65/$T$54</f>
        <v>1.293103448275862</v>
      </c>
      <c r="X65" s="66" t="s">
        <v>10</v>
      </c>
      <c r="Y65" s="66" t="s">
        <v>10</v>
      </c>
      <c r="Z65" s="66">
        <v>100</v>
      </c>
      <c r="AA65" s="278">
        <f>100*Z65/$T$54</f>
        <v>10.775862068965518</v>
      </c>
      <c r="AB65" s="66">
        <v>424</v>
      </c>
      <c r="AC65" s="278">
        <f>100*AB65/$T$54</f>
        <v>45.689655172413794</v>
      </c>
    </row>
    <row r="66" spans="1:29" ht="18" customHeight="1">
      <c r="A66" s="136">
        <v>14</v>
      </c>
      <c r="B66" s="188">
        <v>0.021</v>
      </c>
      <c r="C66" s="189">
        <v>0.02</v>
      </c>
      <c r="D66" s="189">
        <v>0.023</v>
      </c>
      <c r="E66" s="189">
        <v>0.021</v>
      </c>
      <c r="F66" s="189">
        <v>0.02</v>
      </c>
      <c r="G66" s="189">
        <v>0.02</v>
      </c>
      <c r="H66" s="189">
        <v>0.042</v>
      </c>
      <c r="I66" s="189">
        <v>0.034</v>
      </c>
      <c r="J66" s="189">
        <v>0.031</v>
      </c>
      <c r="K66" s="189">
        <v>0.029</v>
      </c>
      <c r="L66" s="189">
        <v>0.037</v>
      </c>
      <c r="M66" s="189">
        <v>0.033</v>
      </c>
      <c r="N66" s="190">
        <v>0.3</v>
      </c>
      <c r="O66" s="191">
        <v>1.98</v>
      </c>
      <c r="P66" s="21"/>
      <c r="R66" s="259"/>
      <c r="S66" s="261">
        <v>14</v>
      </c>
      <c r="T66" s="262">
        <v>116</v>
      </c>
      <c r="U66" s="288">
        <f>100*T66/$T$55</f>
        <v>11.284046692607005</v>
      </c>
      <c r="V66" s="290">
        <v>4</v>
      </c>
      <c r="W66" s="288">
        <f>100*V66/$T$55</f>
        <v>0.38910505836575876</v>
      </c>
      <c r="X66" s="290" t="s">
        <v>10</v>
      </c>
      <c r="Y66" s="290" t="s">
        <v>10</v>
      </c>
      <c r="Z66" s="290">
        <v>94</v>
      </c>
      <c r="AA66" s="288">
        <f>100*Z66/$T$55</f>
        <v>9.14396887159533</v>
      </c>
      <c r="AB66" s="290">
        <v>492</v>
      </c>
      <c r="AC66" s="288">
        <f>100*AB66/$T$55</f>
        <v>47.85992217898833</v>
      </c>
    </row>
    <row r="67" spans="1:29" ht="15" customHeight="1">
      <c r="A67" s="170" t="s">
        <v>262</v>
      </c>
      <c r="B67" s="181"/>
      <c r="C67" s="182"/>
      <c r="D67" s="182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70" t="s">
        <v>263</v>
      </c>
      <c r="S67" s="182"/>
      <c r="T67" s="182"/>
      <c r="U67" s="182"/>
      <c r="V67" s="182"/>
      <c r="W67" s="149"/>
      <c r="X67" s="148"/>
      <c r="Y67" s="148"/>
      <c r="Z67" s="148"/>
      <c r="AA67" s="148"/>
      <c r="AB67" s="146"/>
      <c r="AC67" s="146"/>
    </row>
    <row r="68" spans="2:29" ht="15" customHeight="1"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46"/>
      <c r="X68" s="146"/>
      <c r="Y68" s="146"/>
      <c r="Z68" s="146"/>
      <c r="AA68" s="146"/>
      <c r="AB68" s="146"/>
      <c r="AC68" s="146"/>
    </row>
  </sheetData>
  <sheetProtection/>
  <mergeCells count="133">
    <mergeCell ref="AA49:AA50"/>
    <mergeCell ref="R51:S51"/>
    <mergeCell ref="U49:U50"/>
    <mergeCell ref="R58:S61"/>
    <mergeCell ref="T58:U59"/>
    <mergeCell ref="L60:L61"/>
    <mergeCell ref="O60:O61"/>
    <mergeCell ref="T60:T61"/>
    <mergeCell ref="U60:U61"/>
    <mergeCell ref="M60:M61"/>
    <mergeCell ref="R62:S62"/>
    <mergeCell ref="AA60:AA61"/>
    <mergeCell ref="W60:W61"/>
    <mergeCell ref="X60:X61"/>
    <mergeCell ref="Y60:Y61"/>
    <mergeCell ref="Z58:AA59"/>
    <mergeCell ref="Z60:Z61"/>
    <mergeCell ref="N60:N61"/>
    <mergeCell ref="Z46:AA46"/>
    <mergeCell ref="G60:G61"/>
    <mergeCell ref="H60:H61"/>
    <mergeCell ref="I60:I61"/>
    <mergeCell ref="X58:Y59"/>
    <mergeCell ref="K60:K61"/>
    <mergeCell ref="X49:X50"/>
    <mergeCell ref="I49:I50"/>
    <mergeCell ref="J49:J50"/>
    <mergeCell ref="AB58:AC59"/>
    <mergeCell ref="B60:B61"/>
    <mergeCell ref="C60:C61"/>
    <mergeCell ref="D60:D61"/>
    <mergeCell ref="E60:E61"/>
    <mergeCell ref="F60:F61"/>
    <mergeCell ref="AB60:AB61"/>
    <mergeCell ref="AC60:AC61"/>
    <mergeCell ref="V60:V61"/>
    <mergeCell ref="V58:W59"/>
    <mergeCell ref="M49:M50"/>
    <mergeCell ref="T49:T50"/>
    <mergeCell ref="A58:A61"/>
    <mergeCell ref="B58:G59"/>
    <mergeCell ref="H58:M59"/>
    <mergeCell ref="N58:N59"/>
    <mergeCell ref="J60:J61"/>
    <mergeCell ref="R47:S50"/>
    <mergeCell ref="T47:U48"/>
    <mergeCell ref="K49:K50"/>
    <mergeCell ref="L49:L50"/>
    <mergeCell ref="V49:V50"/>
    <mergeCell ref="W49:W50"/>
    <mergeCell ref="A36:B36"/>
    <mergeCell ref="A37:B37"/>
    <mergeCell ref="A38:B38"/>
    <mergeCell ref="A45:O45"/>
    <mergeCell ref="V47:W48"/>
    <mergeCell ref="F49:F50"/>
    <mergeCell ref="G49:G50"/>
    <mergeCell ref="X47:Y48"/>
    <mergeCell ref="R45:AC45"/>
    <mergeCell ref="A47:A50"/>
    <mergeCell ref="B47:G48"/>
    <mergeCell ref="H47:M48"/>
    <mergeCell ref="Z47:AA48"/>
    <mergeCell ref="B49:B50"/>
    <mergeCell ref="C49:C50"/>
    <mergeCell ref="D49:D50"/>
    <mergeCell ref="E49:E50"/>
    <mergeCell ref="H49:H50"/>
    <mergeCell ref="Y49:Y50"/>
    <mergeCell ref="Z49:Z50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S13:T13"/>
    <mergeCell ref="A15:B15"/>
    <mergeCell ref="A13:B13"/>
    <mergeCell ref="C13:D13"/>
    <mergeCell ref="A11:B11"/>
    <mergeCell ref="C11:D11"/>
    <mergeCell ref="S11:T11"/>
    <mergeCell ref="A12:B12"/>
    <mergeCell ref="C12:D12"/>
    <mergeCell ref="S12:T12"/>
    <mergeCell ref="A9:B9"/>
    <mergeCell ref="C9:D9"/>
    <mergeCell ref="S9:T9"/>
    <mergeCell ref="A10:B10"/>
    <mergeCell ref="C10:D10"/>
    <mergeCell ref="S10:T10"/>
    <mergeCell ref="R5:R7"/>
    <mergeCell ref="G6:N6"/>
    <mergeCell ref="O6:O7"/>
    <mergeCell ref="G7:H8"/>
    <mergeCell ref="I7:J8"/>
    <mergeCell ref="K7:L8"/>
    <mergeCell ref="M7:N8"/>
    <mergeCell ref="E5:F7"/>
    <mergeCell ref="C8:D8"/>
    <mergeCell ref="E8:F8"/>
    <mergeCell ref="S8:T8"/>
    <mergeCell ref="AA8:AB8"/>
    <mergeCell ref="U5:Y6"/>
    <mergeCell ref="Z5:Z7"/>
    <mergeCell ref="AA5:AB7"/>
    <mergeCell ref="P5:P7"/>
    <mergeCell ref="Q5:Q7"/>
    <mergeCell ref="S5:T7"/>
    <mergeCell ref="AC5:AC7"/>
    <mergeCell ref="U7:V8"/>
    <mergeCell ref="W7:X8"/>
    <mergeCell ref="Y7:Y8"/>
    <mergeCell ref="A2:AC2"/>
    <mergeCell ref="A4:B8"/>
    <mergeCell ref="C4:R4"/>
    <mergeCell ref="S4:AC4"/>
    <mergeCell ref="C5:D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8"/>
  <sheetViews>
    <sheetView zoomScale="110" zoomScaleNormal="110" zoomScalePageLayoutView="0" workbookViewId="0" topLeftCell="A1">
      <selection activeCell="A1" sqref="A1"/>
    </sheetView>
  </sheetViews>
  <sheetFormatPr defaultColWidth="10.59765625" defaultRowHeight="15"/>
  <cols>
    <col min="1" max="1" width="2.59765625" style="77" customWidth="1"/>
    <col min="2" max="2" width="12" style="77" customWidth="1"/>
    <col min="3" max="13" width="18.09765625" style="77" customWidth="1"/>
    <col min="14" max="16384" width="10.59765625" style="77" customWidth="1"/>
  </cols>
  <sheetData>
    <row r="1" spans="1:13" s="48" customFormat="1" ht="19.5" customHeight="1">
      <c r="A1" s="1" t="s">
        <v>264</v>
      </c>
      <c r="M1" s="2" t="s">
        <v>265</v>
      </c>
    </row>
    <row r="2" spans="1:13" s="22" customFormat="1" ht="19.5" customHeight="1">
      <c r="A2" s="226" t="s">
        <v>266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ht="18" customHeight="1" thickBot="1">
      <c r="M3" s="192" t="s">
        <v>267</v>
      </c>
    </row>
    <row r="4" spans="1:13" ht="14.25" customHeight="1">
      <c r="A4" s="355" t="s">
        <v>384</v>
      </c>
      <c r="B4" s="362"/>
      <c r="C4" s="337" t="s">
        <v>268</v>
      </c>
      <c r="D4" s="193" t="s">
        <v>269</v>
      </c>
      <c r="E4" s="193"/>
      <c r="F4" s="328" t="s">
        <v>270</v>
      </c>
      <c r="G4" s="330"/>
      <c r="H4" s="329" t="s">
        <v>271</v>
      </c>
      <c r="I4" s="330"/>
      <c r="J4" s="470" t="s">
        <v>272</v>
      </c>
      <c r="K4" s="471"/>
      <c r="L4" s="328" t="s">
        <v>273</v>
      </c>
      <c r="M4" s="329"/>
    </row>
    <row r="5" spans="1:13" ht="14.25" customHeight="1">
      <c r="A5" s="473"/>
      <c r="B5" s="358"/>
      <c r="C5" s="338"/>
      <c r="D5" s="340" t="s">
        <v>274</v>
      </c>
      <c r="E5" s="472" t="s">
        <v>275</v>
      </c>
      <c r="F5" s="340" t="s">
        <v>274</v>
      </c>
      <c r="G5" s="340" t="s">
        <v>275</v>
      </c>
      <c r="H5" s="437" t="s">
        <v>274</v>
      </c>
      <c r="I5" s="340" t="s">
        <v>275</v>
      </c>
      <c r="J5" s="340" t="s">
        <v>274</v>
      </c>
      <c r="K5" s="340" t="s">
        <v>275</v>
      </c>
      <c r="L5" s="340" t="s">
        <v>274</v>
      </c>
      <c r="M5" s="472" t="s">
        <v>275</v>
      </c>
    </row>
    <row r="6" spans="1:13" ht="14.25" customHeight="1">
      <c r="A6" s="359"/>
      <c r="B6" s="360"/>
      <c r="C6" s="367"/>
      <c r="D6" s="339"/>
      <c r="E6" s="347"/>
      <c r="F6" s="339"/>
      <c r="G6" s="339"/>
      <c r="H6" s="343"/>
      <c r="I6" s="339"/>
      <c r="J6" s="339"/>
      <c r="K6" s="339"/>
      <c r="L6" s="339"/>
      <c r="M6" s="347"/>
    </row>
    <row r="7" spans="1:13" ht="14.25" customHeight="1">
      <c r="A7" s="312" t="s">
        <v>433</v>
      </c>
      <c r="B7" s="378"/>
      <c r="C7" s="292">
        <v>1175511</v>
      </c>
      <c r="D7" s="293">
        <v>587713</v>
      </c>
      <c r="E7" s="294">
        <f>100*D7/$C7</f>
        <v>49.99638455105907</v>
      </c>
      <c r="F7" s="293">
        <v>56188</v>
      </c>
      <c r="G7" s="294">
        <f>100*F7/$C7</f>
        <v>4.779878708068236</v>
      </c>
      <c r="H7" s="293">
        <v>24182</v>
      </c>
      <c r="I7" s="294">
        <f>100*H7/$C7</f>
        <v>2.05714791269499</v>
      </c>
      <c r="J7" s="293">
        <v>17422</v>
      </c>
      <c r="K7" s="294">
        <f>100*J7/$C7</f>
        <v>1.482078857620218</v>
      </c>
      <c r="L7" s="295">
        <f>SUM(D7,F7,H7,J7)</f>
        <v>685505</v>
      </c>
      <c r="M7" s="294">
        <f>100*L7/$C7</f>
        <v>58.315490029442515</v>
      </c>
    </row>
    <row r="8" spans="1:13" ht="14.25" customHeight="1">
      <c r="A8" s="324">
        <v>11</v>
      </c>
      <c r="B8" s="365"/>
      <c r="C8" s="296">
        <v>1175661</v>
      </c>
      <c r="D8" s="297">
        <v>623467</v>
      </c>
      <c r="E8" s="298">
        <f>100*D8/$C8</f>
        <v>53.03118841230593</v>
      </c>
      <c r="F8" s="297">
        <v>63390</v>
      </c>
      <c r="G8" s="298">
        <f>100*F8/$C8</f>
        <v>5.391860408740275</v>
      </c>
      <c r="H8" s="297">
        <v>36722</v>
      </c>
      <c r="I8" s="298">
        <f>100*H8/$C8</f>
        <v>3.1235194499094554</v>
      </c>
      <c r="J8" s="297">
        <v>7166</v>
      </c>
      <c r="K8" s="298">
        <f>100*J8/$C8</f>
        <v>0.6095294476894275</v>
      </c>
      <c r="L8" s="299">
        <f>SUM(D8,F8,H8,J8)</f>
        <v>730745</v>
      </c>
      <c r="M8" s="298">
        <f aca="true" t="shared" si="0" ref="M8:M69">100*L8/$C8</f>
        <v>62.156097718645086</v>
      </c>
    </row>
    <row r="9" spans="1:13" ht="14.25" customHeight="1">
      <c r="A9" s="324">
        <v>12</v>
      </c>
      <c r="B9" s="365"/>
      <c r="C9" s="296">
        <v>1176601</v>
      </c>
      <c r="D9" s="297">
        <v>673696</v>
      </c>
      <c r="E9" s="298">
        <f>100*D9/$C9</f>
        <v>57.25781297143212</v>
      </c>
      <c r="F9" s="297">
        <v>68552</v>
      </c>
      <c r="G9" s="298">
        <f>100*F9/$C9</f>
        <v>5.82627415750964</v>
      </c>
      <c r="H9" s="297">
        <v>36882</v>
      </c>
      <c r="I9" s="298">
        <f>100*H9/$C9</f>
        <v>3.134622527092872</v>
      </c>
      <c r="J9" s="297">
        <v>7799</v>
      </c>
      <c r="K9" s="298">
        <f>100*J9/$C9</f>
        <v>0.6628415240170628</v>
      </c>
      <c r="L9" s="299">
        <f>SUM(D9,F9,H9,J9)</f>
        <v>786929</v>
      </c>
      <c r="M9" s="298">
        <f t="shared" si="0"/>
        <v>66.88155118005169</v>
      </c>
    </row>
    <row r="10" spans="1:13" ht="14.25" customHeight="1">
      <c r="A10" s="324">
        <v>13</v>
      </c>
      <c r="B10" s="365"/>
      <c r="C10" s="296">
        <v>1176438</v>
      </c>
      <c r="D10" s="297">
        <v>706790</v>
      </c>
      <c r="E10" s="298">
        <f>100*D10/$C10</f>
        <v>60.07881418315287</v>
      </c>
      <c r="F10" s="297">
        <v>72412</v>
      </c>
      <c r="G10" s="298">
        <f>100*F10/$C10</f>
        <v>6.1551904987768165</v>
      </c>
      <c r="H10" s="297">
        <v>37867</v>
      </c>
      <c r="I10" s="298">
        <f>100*H10/$C10</f>
        <v>3.218784160321241</v>
      </c>
      <c r="J10" s="297">
        <v>8227</v>
      </c>
      <c r="K10" s="298">
        <f>100*J10/$C10</f>
        <v>0.6993143710080769</v>
      </c>
      <c r="L10" s="299">
        <f>SUM(D10,F10,H10,J10)</f>
        <v>825296</v>
      </c>
      <c r="M10" s="298">
        <f t="shared" si="0"/>
        <v>70.15210321325901</v>
      </c>
    </row>
    <row r="11" spans="1:13" s="201" customFormat="1" ht="14.25" customHeight="1">
      <c r="A11" s="374">
        <v>14</v>
      </c>
      <c r="B11" s="475"/>
      <c r="C11" s="38">
        <f>SUM(C13:C22,C25,C31,C41,C48,C54,C62,C68)</f>
        <v>1176100</v>
      </c>
      <c r="D11" s="38">
        <f>SUM(D13:D22,D25,D31,D41,D48,D54,D62,D68)</f>
        <v>740941</v>
      </c>
      <c r="E11" s="195">
        <f>100*D11/$C11</f>
        <v>62.999829946433124</v>
      </c>
      <c r="F11" s="38">
        <f>SUM(F13:F22,F25,F31,F41,F48,F54,F62,F68)</f>
        <v>71130</v>
      </c>
      <c r="G11" s="195">
        <f>100*F11/$C11</f>
        <v>6.047955105858345</v>
      </c>
      <c r="H11" s="38">
        <f>SUM(H13:H22,H25,H31,H41,H48,H54,H62,H68)</f>
        <v>44711</v>
      </c>
      <c r="I11" s="195">
        <f>100*H11/$C11</f>
        <v>3.801632514241986</v>
      </c>
      <c r="J11" s="38">
        <f>SUM(J13:J22,J25,J31,J41,J48,J54,J62,J68)</f>
        <v>15445</v>
      </c>
      <c r="K11" s="195">
        <f>100*J11/$C11</f>
        <v>1.313238670181107</v>
      </c>
      <c r="L11" s="38">
        <f>SUM(L13:L22,L25,L31,L41,L48,L54,L62,L68)</f>
        <v>872227</v>
      </c>
      <c r="M11" s="195">
        <f t="shared" si="0"/>
        <v>74.16265623671457</v>
      </c>
    </row>
    <row r="12" spans="1:13" s="201" customFormat="1" ht="14.25" customHeight="1">
      <c r="A12" s="184"/>
      <c r="B12" s="200"/>
      <c r="C12" s="309"/>
      <c r="D12" s="43"/>
      <c r="E12" s="195"/>
      <c r="F12" s="43"/>
      <c r="G12" s="195"/>
      <c r="H12" s="43"/>
      <c r="I12" s="195"/>
      <c r="J12" s="43"/>
      <c r="K12" s="195"/>
      <c r="L12" s="29"/>
      <c r="M12" s="195"/>
    </row>
    <row r="13" spans="1:13" s="201" customFormat="1" ht="14.25" customHeight="1">
      <c r="A13" s="310" t="s">
        <v>11</v>
      </c>
      <c r="B13" s="311"/>
      <c r="C13" s="28">
        <v>440543</v>
      </c>
      <c r="D13" s="29">
        <v>380291</v>
      </c>
      <c r="E13" s="195">
        <f aca="true" t="shared" si="1" ref="E13:E20">100*D13/$C13</f>
        <v>86.3232419990784</v>
      </c>
      <c r="F13" s="29">
        <v>5706</v>
      </c>
      <c r="G13" s="195">
        <f aca="true" t="shared" si="2" ref="G13:G20">100*F13/$C13</f>
        <v>1.2952197628835325</v>
      </c>
      <c r="H13" s="29">
        <v>7085</v>
      </c>
      <c r="I13" s="195">
        <f aca="true" t="shared" si="3" ref="I13:I20">100*H13/$C13</f>
        <v>1.6082425552102746</v>
      </c>
      <c r="J13" s="29">
        <v>1468</v>
      </c>
      <c r="K13" s="195">
        <f>100*J13/$C13</f>
        <v>0.3332251335283956</v>
      </c>
      <c r="L13" s="29">
        <f aca="true" t="shared" si="4" ref="L13:L69">SUM(D13,F13,H13,J13)</f>
        <v>394550</v>
      </c>
      <c r="M13" s="195">
        <f t="shared" si="0"/>
        <v>89.55992945070061</v>
      </c>
    </row>
    <row r="14" spans="1:13" s="201" customFormat="1" ht="14.25" customHeight="1">
      <c r="A14" s="310" t="s">
        <v>12</v>
      </c>
      <c r="B14" s="311"/>
      <c r="C14" s="28">
        <v>47162</v>
      </c>
      <c r="D14" s="29">
        <v>4648</v>
      </c>
      <c r="E14" s="195">
        <f t="shared" si="1"/>
        <v>9.855392052923964</v>
      </c>
      <c r="F14" s="29">
        <v>1656</v>
      </c>
      <c r="G14" s="195">
        <f t="shared" si="2"/>
        <v>3.511301471523684</v>
      </c>
      <c r="H14" s="29">
        <v>2161</v>
      </c>
      <c r="I14" s="195">
        <f t="shared" si="3"/>
        <v>4.582078792247996</v>
      </c>
      <c r="J14" s="29">
        <v>2045</v>
      </c>
      <c r="K14" s="195">
        <f>100*J14/$C14</f>
        <v>4.336118061150927</v>
      </c>
      <c r="L14" s="29">
        <f t="shared" si="4"/>
        <v>10510</v>
      </c>
      <c r="M14" s="195">
        <f t="shared" si="0"/>
        <v>22.284890377846573</v>
      </c>
    </row>
    <row r="15" spans="1:13" s="201" customFormat="1" ht="14.25" customHeight="1">
      <c r="A15" s="310" t="s">
        <v>13</v>
      </c>
      <c r="B15" s="311"/>
      <c r="C15" s="28">
        <v>109531</v>
      </c>
      <c r="D15" s="29">
        <v>39654</v>
      </c>
      <c r="E15" s="195">
        <f t="shared" si="1"/>
        <v>36.20344925180999</v>
      </c>
      <c r="F15" s="29">
        <v>7351</v>
      </c>
      <c r="G15" s="195">
        <f t="shared" si="2"/>
        <v>6.711341994503839</v>
      </c>
      <c r="H15" s="29">
        <v>13917</v>
      </c>
      <c r="I15" s="195">
        <f t="shared" si="3"/>
        <v>12.705991910965846</v>
      </c>
      <c r="J15" s="29">
        <v>5531</v>
      </c>
      <c r="K15" s="195">
        <f>100*J15/$C15</f>
        <v>5.049711953693475</v>
      </c>
      <c r="L15" s="29">
        <f t="shared" si="4"/>
        <v>66453</v>
      </c>
      <c r="M15" s="195">
        <f t="shared" si="0"/>
        <v>60.67049511097315</v>
      </c>
    </row>
    <row r="16" spans="1:13" s="201" customFormat="1" ht="14.25" customHeight="1">
      <c r="A16" s="310" t="s">
        <v>14</v>
      </c>
      <c r="B16" s="311"/>
      <c r="C16" s="28">
        <v>27159</v>
      </c>
      <c r="D16" s="34">
        <v>6567</v>
      </c>
      <c r="E16" s="195">
        <f t="shared" si="1"/>
        <v>24.179829890643987</v>
      </c>
      <c r="F16" s="34">
        <v>280</v>
      </c>
      <c r="G16" s="195">
        <f t="shared" si="2"/>
        <v>1.0309657940277623</v>
      </c>
      <c r="H16" s="34">
        <v>1293</v>
      </c>
      <c r="I16" s="195">
        <f t="shared" si="3"/>
        <v>4.760852755992489</v>
      </c>
      <c r="J16" s="34" t="s">
        <v>10</v>
      </c>
      <c r="K16" s="196" t="s">
        <v>10</v>
      </c>
      <c r="L16" s="29">
        <f t="shared" si="4"/>
        <v>8140</v>
      </c>
      <c r="M16" s="195">
        <f t="shared" si="0"/>
        <v>29.971648440664236</v>
      </c>
    </row>
    <row r="17" spans="1:13" s="201" customFormat="1" ht="14.25" customHeight="1">
      <c r="A17" s="310" t="s">
        <v>15</v>
      </c>
      <c r="B17" s="311"/>
      <c r="C17" s="28">
        <v>20474</v>
      </c>
      <c r="D17" s="29">
        <v>5059</v>
      </c>
      <c r="E17" s="195">
        <f t="shared" si="1"/>
        <v>24.70938751587379</v>
      </c>
      <c r="F17" s="34">
        <v>1079</v>
      </c>
      <c r="G17" s="195">
        <f t="shared" si="2"/>
        <v>5.2700986617173</v>
      </c>
      <c r="H17" s="29">
        <v>1652</v>
      </c>
      <c r="I17" s="195">
        <f t="shared" si="3"/>
        <v>8.068770147504152</v>
      </c>
      <c r="J17" s="34" t="s">
        <v>10</v>
      </c>
      <c r="K17" s="196" t="s">
        <v>10</v>
      </c>
      <c r="L17" s="29">
        <f t="shared" si="4"/>
        <v>7790</v>
      </c>
      <c r="M17" s="195">
        <f t="shared" si="0"/>
        <v>38.048256325095245</v>
      </c>
    </row>
    <row r="18" spans="1:13" s="201" customFormat="1" ht="14.25" customHeight="1">
      <c r="A18" s="310" t="s">
        <v>16</v>
      </c>
      <c r="B18" s="311"/>
      <c r="C18" s="28">
        <v>67600</v>
      </c>
      <c r="D18" s="29">
        <v>26315</v>
      </c>
      <c r="E18" s="195">
        <f t="shared" si="1"/>
        <v>38.92751479289941</v>
      </c>
      <c r="F18" s="34">
        <v>3930</v>
      </c>
      <c r="G18" s="195">
        <f t="shared" si="2"/>
        <v>5.813609467455621</v>
      </c>
      <c r="H18" s="29">
        <v>2988</v>
      </c>
      <c r="I18" s="195">
        <f t="shared" si="3"/>
        <v>4.420118343195266</v>
      </c>
      <c r="J18" s="34">
        <v>583</v>
      </c>
      <c r="K18" s="195">
        <f>100*J18/$C18</f>
        <v>0.8624260355029586</v>
      </c>
      <c r="L18" s="29">
        <f t="shared" si="4"/>
        <v>33816</v>
      </c>
      <c r="M18" s="195">
        <f t="shared" si="0"/>
        <v>50.023668639053255</v>
      </c>
    </row>
    <row r="19" spans="1:13" s="201" customFormat="1" ht="14.25" customHeight="1">
      <c r="A19" s="310" t="s">
        <v>17</v>
      </c>
      <c r="B19" s="311"/>
      <c r="C19" s="28">
        <v>25768</v>
      </c>
      <c r="D19" s="29">
        <v>13316</v>
      </c>
      <c r="E19" s="195">
        <f t="shared" si="1"/>
        <v>51.67649798199317</v>
      </c>
      <c r="F19" s="34">
        <v>2338</v>
      </c>
      <c r="G19" s="195">
        <f t="shared" si="2"/>
        <v>9.073269171064887</v>
      </c>
      <c r="H19" s="34">
        <v>263</v>
      </c>
      <c r="I19" s="195">
        <f t="shared" si="3"/>
        <v>1.0206457621856566</v>
      </c>
      <c r="J19" s="34" t="s">
        <v>10</v>
      </c>
      <c r="K19" s="196" t="s">
        <v>10</v>
      </c>
      <c r="L19" s="29">
        <f t="shared" si="4"/>
        <v>15917</v>
      </c>
      <c r="M19" s="195">
        <f t="shared" si="0"/>
        <v>61.77041291524371</v>
      </c>
    </row>
    <row r="20" spans="1:13" s="201" customFormat="1" ht="14.25" customHeight="1">
      <c r="A20" s="310" t="s">
        <v>18</v>
      </c>
      <c r="B20" s="311"/>
      <c r="C20" s="28">
        <v>67454</v>
      </c>
      <c r="D20" s="29">
        <v>50700</v>
      </c>
      <c r="E20" s="195">
        <f t="shared" si="1"/>
        <v>75.16233284905269</v>
      </c>
      <c r="F20" s="34">
        <v>5559</v>
      </c>
      <c r="G20" s="195">
        <f t="shared" si="2"/>
        <v>8.241171761496723</v>
      </c>
      <c r="H20" s="29">
        <v>3505</v>
      </c>
      <c r="I20" s="195">
        <f t="shared" si="3"/>
        <v>5.196133661458179</v>
      </c>
      <c r="J20" s="34">
        <v>3503</v>
      </c>
      <c r="K20" s="195">
        <f>100*J20/$C20</f>
        <v>5.193168677913838</v>
      </c>
      <c r="L20" s="29">
        <f t="shared" si="4"/>
        <v>63267</v>
      </c>
      <c r="M20" s="195">
        <f t="shared" si="0"/>
        <v>93.79280694992143</v>
      </c>
    </row>
    <row r="21" spans="1:13" s="201" customFormat="1" ht="14.25" customHeight="1">
      <c r="A21" s="46"/>
      <c r="B21" s="47"/>
      <c r="C21" s="28"/>
      <c r="D21" s="29"/>
      <c r="E21" s="195"/>
      <c r="F21" s="34"/>
      <c r="G21" s="195"/>
      <c r="H21" s="29"/>
      <c r="I21" s="195"/>
      <c r="J21" s="29"/>
      <c r="K21" s="195"/>
      <c r="L21" s="29"/>
      <c r="M21" s="195"/>
    </row>
    <row r="22" spans="1:13" s="201" customFormat="1" ht="14.25" customHeight="1">
      <c r="A22" s="310" t="s">
        <v>276</v>
      </c>
      <c r="B22" s="311"/>
      <c r="C22" s="309">
        <f>SUM(C23)</f>
        <v>10019</v>
      </c>
      <c r="D22" s="38">
        <f>SUM(D23)</f>
        <v>4376</v>
      </c>
      <c r="E22" s="195">
        <f>100*D22/$C22</f>
        <v>43.67701367401936</v>
      </c>
      <c r="F22" s="34" t="s">
        <v>10</v>
      </c>
      <c r="G22" s="196" t="s">
        <v>10</v>
      </c>
      <c r="H22" s="38">
        <f>SUM(H23)</f>
        <v>437</v>
      </c>
      <c r="I22" s="195">
        <f>100*H22/$C22</f>
        <v>4.361712745783012</v>
      </c>
      <c r="J22" s="34" t="s">
        <v>10</v>
      </c>
      <c r="K22" s="196" t="s">
        <v>10</v>
      </c>
      <c r="L22" s="38">
        <f>SUM(L23)</f>
        <v>4813</v>
      </c>
      <c r="M22" s="195">
        <f t="shared" si="0"/>
        <v>48.03872641980237</v>
      </c>
    </row>
    <row r="23" spans="1:13" ht="14.25" customHeight="1">
      <c r="A23" s="67"/>
      <c r="B23" s="65" t="s">
        <v>20</v>
      </c>
      <c r="C23" s="300">
        <v>10019</v>
      </c>
      <c r="D23" s="299">
        <v>4376</v>
      </c>
      <c r="E23" s="298">
        <f>100*D23/$C23</f>
        <v>43.67701367401936</v>
      </c>
      <c r="F23" s="301" t="s">
        <v>10</v>
      </c>
      <c r="G23" s="302" t="s">
        <v>10</v>
      </c>
      <c r="H23" s="299">
        <v>437</v>
      </c>
      <c r="I23" s="298">
        <f>100*H23/$C23</f>
        <v>4.361712745783012</v>
      </c>
      <c r="J23" s="301" t="s">
        <v>10</v>
      </c>
      <c r="K23" s="302" t="s">
        <v>10</v>
      </c>
      <c r="L23" s="299">
        <f t="shared" si="4"/>
        <v>4813</v>
      </c>
      <c r="M23" s="298">
        <f t="shared" si="0"/>
        <v>48.03872641980237</v>
      </c>
    </row>
    <row r="24" spans="1:13" ht="14.25" customHeight="1">
      <c r="A24" s="67"/>
      <c r="B24" s="65"/>
      <c r="C24" s="300"/>
      <c r="D24" s="299"/>
      <c r="E24" s="298"/>
      <c r="F24" s="301"/>
      <c r="G24" s="298"/>
      <c r="H24" s="299"/>
      <c r="I24" s="298"/>
      <c r="J24" s="301"/>
      <c r="K24" s="298"/>
      <c r="L24" s="299"/>
      <c r="M24" s="298"/>
    </row>
    <row r="25" spans="1:13" s="201" customFormat="1" ht="14.25" customHeight="1">
      <c r="A25" s="310" t="s">
        <v>277</v>
      </c>
      <c r="B25" s="474"/>
      <c r="C25" s="38">
        <f>SUM(C26:C29)</f>
        <v>51985</v>
      </c>
      <c r="D25" s="38">
        <f>SUM(D26:D29)</f>
        <v>36148</v>
      </c>
      <c r="E25" s="195">
        <f>100*D25/$C25</f>
        <v>69.53544291622583</v>
      </c>
      <c r="F25" s="38">
        <f>SUM(F26:F29)</f>
        <v>6630</v>
      </c>
      <c r="G25" s="195">
        <f>100*F25/$C25</f>
        <v>12.753678945849764</v>
      </c>
      <c r="H25" s="38">
        <f>SUM(H26:H29)</f>
        <v>1532</v>
      </c>
      <c r="I25" s="195">
        <f>100*H25/$C25</f>
        <v>2.9470039434452246</v>
      </c>
      <c r="J25" s="38">
        <f>SUM(J26:J29)</f>
        <v>394</v>
      </c>
      <c r="K25" s="195">
        <f>100*J25/$C25</f>
        <v>0.7579109358468789</v>
      </c>
      <c r="L25" s="38">
        <f>SUM(L26:L29)</f>
        <v>44704</v>
      </c>
      <c r="M25" s="195">
        <f t="shared" si="0"/>
        <v>85.99403674136771</v>
      </c>
    </row>
    <row r="26" spans="1:13" ht="14.25" customHeight="1">
      <c r="A26" s="67"/>
      <c r="B26" s="65" t="s">
        <v>22</v>
      </c>
      <c r="C26" s="300">
        <v>16253</v>
      </c>
      <c r="D26" s="299">
        <v>13116</v>
      </c>
      <c r="E26" s="298">
        <f>100*D26/$C26</f>
        <v>80.69894788654402</v>
      </c>
      <c r="F26" s="301" t="s">
        <v>10</v>
      </c>
      <c r="G26" s="301" t="s">
        <v>10</v>
      </c>
      <c r="H26" s="301" t="s">
        <v>10</v>
      </c>
      <c r="I26" s="302" t="s">
        <v>10</v>
      </c>
      <c r="J26" s="301" t="s">
        <v>10</v>
      </c>
      <c r="K26" s="302" t="s">
        <v>10</v>
      </c>
      <c r="L26" s="299">
        <f t="shared" si="4"/>
        <v>13116</v>
      </c>
      <c r="M26" s="298">
        <f t="shared" si="0"/>
        <v>80.69894788654402</v>
      </c>
    </row>
    <row r="27" spans="1:13" ht="14.25" customHeight="1">
      <c r="A27" s="67"/>
      <c r="B27" s="65" t="s">
        <v>23</v>
      </c>
      <c r="C27" s="300">
        <v>16213</v>
      </c>
      <c r="D27" s="299">
        <v>12912</v>
      </c>
      <c r="E27" s="298">
        <f>100*D27/$C27</f>
        <v>79.63979522605317</v>
      </c>
      <c r="F27" s="301" t="s">
        <v>10</v>
      </c>
      <c r="G27" s="301" t="s">
        <v>10</v>
      </c>
      <c r="H27" s="299">
        <v>70</v>
      </c>
      <c r="I27" s="298">
        <f>100*H27/$C27</f>
        <v>0.4317522975390119</v>
      </c>
      <c r="J27" s="301" t="s">
        <v>10</v>
      </c>
      <c r="K27" s="302" t="s">
        <v>10</v>
      </c>
      <c r="L27" s="299">
        <f t="shared" si="4"/>
        <v>12982</v>
      </c>
      <c r="M27" s="298">
        <f t="shared" si="0"/>
        <v>80.07154752359217</v>
      </c>
    </row>
    <row r="28" spans="1:13" ht="14.25" customHeight="1">
      <c r="A28" s="67"/>
      <c r="B28" s="65" t="s">
        <v>24</v>
      </c>
      <c r="C28" s="300">
        <v>14202</v>
      </c>
      <c r="D28" s="299">
        <v>10120</v>
      </c>
      <c r="E28" s="298">
        <f>100*D28/$C28</f>
        <v>71.25756935642868</v>
      </c>
      <c r="F28" s="301">
        <v>2329</v>
      </c>
      <c r="G28" s="298">
        <f>100*F28/$C28</f>
        <v>16.399098718490354</v>
      </c>
      <c r="H28" s="299">
        <v>446</v>
      </c>
      <c r="I28" s="298">
        <f>100*H28/$C28</f>
        <v>3.140402760174623</v>
      </c>
      <c r="J28" s="301">
        <v>394</v>
      </c>
      <c r="K28" s="298">
        <f>100*J28/$C28</f>
        <v>2.774257146880721</v>
      </c>
      <c r="L28" s="299">
        <f t="shared" si="4"/>
        <v>13289</v>
      </c>
      <c r="M28" s="298">
        <f t="shared" si="0"/>
        <v>93.57132798197436</v>
      </c>
    </row>
    <row r="29" spans="1:13" ht="14.25" customHeight="1">
      <c r="A29" s="67"/>
      <c r="B29" s="65" t="s">
        <v>25</v>
      </c>
      <c r="C29" s="300">
        <v>5317</v>
      </c>
      <c r="D29" s="301" t="s">
        <v>10</v>
      </c>
      <c r="E29" s="302" t="s">
        <v>10</v>
      </c>
      <c r="F29" s="301">
        <v>4301</v>
      </c>
      <c r="G29" s="298">
        <f>100*F29/$C29</f>
        <v>80.89148015798382</v>
      </c>
      <c r="H29" s="301">
        <v>1016</v>
      </c>
      <c r="I29" s="298">
        <f>100*H29/$C29</f>
        <v>19.108519842016175</v>
      </c>
      <c r="J29" s="301" t="s">
        <v>10</v>
      </c>
      <c r="K29" s="302" t="s">
        <v>10</v>
      </c>
      <c r="L29" s="299">
        <f t="shared" si="4"/>
        <v>5317</v>
      </c>
      <c r="M29" s="298">
        <f t="shared" si="0"/>
        <v>100</v>
      </c>
    </row>
    <row r="30" spans="1:13" ht="14.25" customHeight="1">
      <c r="A30" s="67"/>
      <c r="B30" s="65"/>
      <c r="C30" s="300"/>
      <c r="D30" s="301"/>
      <c r="E30" s="298"/>
      <c r="F30" s="301"/>
      <c r="G30" s="298"/>
      <c r="H30" s="301"/>
      <c r="I30" s="298"/>
      <c r="J30" s="299"/>
      <c r="K30" s="298"/>
      <c r="L30" s="299"/>
      <c r="M30" s="298"/>
    </row>
    <row r="31" spans="1:13" s="201" customFormat="1" ht="14.25" customHeight="1">
      <c r="A31" s="310" t="s">
        <v>278</v>
      </c>
      <c r="B31" s="474"/>
      <c r="C31" s="38">
        <f>SUM(C32:C39)</f>
        <v>85757</v>
      </c>
      <c r="D31" s="38">
        <f>SUM(D32:D39)</f>
        <v>60193</v>
      </c>
      <c r="E31" s="195">
        <f aca="true" t="shared" si="5" ref="E31:E39">100*D31/$C31</f>
        <v>70.19018855603625</v>
      </c>
      <c r="F31" s="38">
        <f>SUM(F32:F39)</f>
        <v>3358</v>
      </c>
      <c r="G31" s="195">
        <f>100*F31/$C31</f>
        <v>3.9157153351912966</v>
      </c>
      <c r="H31" s="38">
        <f>SUM(H32:H39)</f>
        <v>1044</v>
      </c>
      <c r="I31" s="195">
        <f>100*H31/$C31</f>
        <v>1.217393332322726</v>
      </c>
      <c r="J31" s="38">
        <f>SUM(J32:J39)</f>
        <v>666</v>
      </c>
      <c r="K31" s="195">
        <f>100*J31/$C31</f>
        <v>0.7766129878610493</v>
      </c>
      <c r="L31" s="38">
        <f>SUM(L32:L39)</f>
        <v>65261</v>
      </c>
      <c r="M31" s="195">
        <f t="shared" si="0"/>
        <v>76.09991021141131</v>
      </c>
    </row>
    <row r="32" spans="1:13" ht="14.25" customHeight="1">
      <c r="A32" s="67"/>
      <c r="B32" s="65" t="s">
        <v>27</v>
      </c>
      <c r="C32" s="300">
        <v>13268</v>
      </c>
      <c r="D32" s="299">
        <v>12927</v>
      </c>
      <c r="E32" s="298">
        <f t="shared" si="5"/>
        <v>97.42990654205607</v>
      </c>
      <c r="F32" s="301" t="s">
        <v>10</v>
      </c>
      <c r="G32" s="302" t="s">
        <v>10</v>
      </c>
      <c r="H32" s="301" t="s">
        <v>10</v>
      </c>
      <c r="I32" s="302" t="s">
        <v>10</v>
      </c>
      <c r="J32" s="301" t="s">
        <v>10</v>
      </c>
      <c r="K32" s="302" t="s">
        <v>10</v>
      </c>
      <c r="L32" s="299">
        <f t="shared" si="4"/>
        <v>12927</v>
      </c>
      <c r="M32" s="298">
        <f t="shared" si="0"/>
        <v>97.42990654205607</v>
      </c>
    </row>
    <row r="33" spans="1:13" ht="14.25" customHeight="1">
      <c r="A33" s="67"/>
      <c r="B33" s="65" t="s">
        <v>28</v>
      </c>
      <c r="C33" s="300">
        <v>22502</v>
      </c>
      <c r="D33" s="299">
        <v>14085</v>
      </c>
      <c r="E33" s="298">
        <f t="shared" si="5"/>
        <v>62.59443605012888</v>
      </c>
      <c r="F33" s="299">
        <v>551</v>
      </c>
      <c r="G33" s="298">
        <f>100*F33/$C33</f>
        <v>2.448671229224069</v>
      </c>
      <c r="H33" s="299">
        <v>873</v>
      </c>
      <c r="I33" s="298">
        <f>100*H33/$C33</f>
        <v>3.8796551417651766</v>
      </c>
      <c r="J33" s="301" t="s">
        <v>10</v>
      </c>
      <c r="K33" s="302" t="s">
        <v>10</v>
      </c>
      <c r="L33" s="299">
        <f t="shared" si="4"/>
        <v>15509</v>
      </c>
      <c r="M33" s="298">
        <f t="shared" si="0"/>
        <v>68.92276242111812</v>
      </c>
    </row>
    <row r="34" spans="1:13" ht="14.25" customHeight="1">
      <c r="A34" s="67"/>
      <c r="B34" s="65" t="s">
        <v>29</v>
      </c>
      <c r="C34" s="300">
        <v>42069</v>
      </c>
      <c r="D34" s="299">
        <v>29410</v>
      </c>
      <c r="E34" s="298">
        <f t="shared" si="5"/>
        <v>69.90895909101714</v>
      </c>
      <c r="F34" s="301" t="s">
        <v>10</v>
      </c>
      <c r="G34" s="302" t="s">
        <v>10</v>
      </c>
      <c r="H34" s="299">
        <v>70</v>
      </c>
      <c r="I34" s="298">
        <f>100*H34/$C34</f>
        <v>0.16639330623499488</v>
      </c>
      <c r="J34" s="301" t="s">
        <v>10</v>
      </c>
      <c r="K34" s="302" t="s">
        <v>10</v>
      </c>
      <c r="L34" s="299">
        <f t="shared" si="4"/>
        <v>29480</v>
      </c>
      <c r="M34" s="298">
        <f t="shared" si="0"/>
        <v>70.07535239725213</v>
      </c>
    </row>
    <row r="35" spans="1:13" ht="14.25" customHeight="1">
      <c r="A35" s="67"/>
      <c r="B35" s="65" t="s">
        <v>30</v>
      </c>
      <c r="C35" s="300">
        <v>1252</v>
      </c>
      <c r="D35" s="301">
        <v>231</v>
      </c>
      <c r="E35" s="298">
        <f t="shared" si="5"/>
        <v>18.450479233226837</v>
      </c>
      <c r="F35" s="301">
        <v>946</v>
      </c>
      <c r="G35" s="298">
        <f>100*F35/$C35</f>
        <v>75.5591054313099</v>
      </c>
      <c r="H35" s="301">
        <v>14</v>
      </c>
      <c r="I35" s="298">
        <f>100*H35/$C35</f>
        <v>1.1182108626198084</v>
      </c>
      <c r="J35" s="301">
        <v>57</v>
      </c>
      <c r="K35" s="298">
        <f>100*J35/$C35</f>
        <v>4.552715654952077</v>
      </c>
      <c r="L35" s="299">
        <f t="shared" si="4"/>
        <v>1248</v>
      </c>
      <c r="M35" s="298">
        <f t="shared" si="0"/>
        <v>99.68051118210863</v>
      </c>
    </row>
    <row r="36" spans="1:13" ht="14.25" customHeight="1">
      <c r="A36" s="67"/>
      <c r="B36" s="65" t="s">
        <v>31</v>
      </c>
      <c r="C36" s="300">
        <v>1451</v>
      </c>
      <c r="D36" s="299">
        <v>934</v>
      </c>
      <c r="E36" s="298">
        <f t="shared" si="5"/>
        <v>64.36940041350793</v>
      </c>
      <c r="F36" s="301" t="s">
        <v>10</v>
      </c>
      <c r="G36" s="302" t="s">
        <v>10</v>
      </c>
      <c r="H36" s="301" t="s">
        <v>10</v>
      </c>
      <c r="I36" s="302" t="s">
        <v>10</v>
      </c>
      <c r="J36" s="301">
        <v>502</v>
      </c>
      <c r="K36" s="298">
        <f>100*J36/$C36</f>
        <v>34.59682977257064</v>
      </c>
      <c r="L36" s="299">
        <f t="shared" si="4"/>
        <v>1436</v>
      </c>
      <c r="M36" s="298">
        <f t="shared" si="0"/>
        <v>98.96623018607856</v>
      </c>
    </row>
    <row r="37" spans="1:13" ht="14.25" customHeight="1">
      <c r="A37" s="67"/>
      <c r="B37" s="65" t="s">
        <v>32</v>
      </c>
      <c r="C37" s="300">
        <v>3239</v>
      </c>
      <c r="D37" s="299">
        <v>1572</v>
      </c>
      <c r="E37" s="298">
        <f t="shared" si="5"/>
        <v>48.53349799320778</v>
      </c>
      <c r="F37" s="301">
        <v>1499</v>
      </c>
      <c r="G37" s="298">
        <f>100*F37/$C37</f>
        <v>46.279715961716576</v>
      </c>
      <c r="H37" s="299">
        <v>75</v>
      </c>
      <c r="I37" s="298">
        <f>100*H37/$C37</f>
        <v>2.315529484408768</v>
      </c>
      <c r="J37" s="301" t="s">
        <v>10</v>
      </c>
      <c r="K37" s="302" t="s">
        <v>10</v>
      </c>
      <c r="L37" s="299">
        <f t="shared" si="4"/>
        <v>3146</v>
      </c>
      <c r="M37" s="298">
        <f t="shared" si="0"/>
        <v>97.12874343933312</v>
      </c>
    </row>
    <row r="38" spans="1:13" ht="14.25" customHeight="1">
      <c r="A38" s="67"/>
      <c r="B38" s="65" t="s">
        <v>33</v>
      </c>
      <c r="C38" s="300">
        <v>782</v>
      </c>
      <c r="D38" s="299">
        <v>119</v>
      </c>
      <c r="E38" s="298">
        <f t="shared" si="5"/>
        <v>15.217391304347826</v>
      </c>
      <c r="F38" s="299">
        <v>362</v>
      </c>
      <c r="G38" s="298">
        <f>100*F38/$C38</f>
        <v>46.29156010230179</v>
      </c>
      <c r="H38" s="299">
        <v>12</v>
      </c>
      <c r="I38" s="298">
        <f>100*H38/$C38</f>
        <v>1.5345268542199488</v>
      </c>
      <c r="J38" s="299">
        <v>107</v>
      </c>
      <c r="K38" s="298">
        <f>100*J38/$C38</f>
        <v>13.682864450127877</v>
      </c>
      <c r="L38" s="299">
        <f t="shared" si="4"/>
        <v>600</v>
      </c>
      <c r="M38" s="298">
        <f t="shared" si="0"/>
        <v>76.72634271099744</v>
      </c>
    </row>
    <row r="39" spans="1:13" ht="14.25" customHeight="1">
      <c r="A39" s="67"/>
      <c r="B39" s="65" t="s">
        <v>34</v>
      </c>
      <c r="C39" s="300">
        <v>1194</v>
      </c>
      <c r="D39" s="299">
        <v>915</v>
      </c>
      <c r="E39" s="298">
        <f t="shared" si="5"/>
        <v>76.63316582914572</v>
      </c>
      <c r="F39" s="301" t="s">
        <v>10</v>
      </c>
      <c r="G39" s="302" t="s">
        <v>10</v>
      </c>
      <c r="H39" s="301" t="s">
        <v>10</v>
      </c>
      <c r="I39" s="302" t="s">
        <v>10</v>
      </c>
      <c r="J39" s="301" t="s">
        <v>10</v>
      </c>
      <c r="K39" s="302" t="s">
        <v>10</v>
      </c>
      <c r="L39" s="299">
        <f t="shared" si="4"/>
        <v>915</v>
      </c>
      <c r="M39" s="298">
        <f t="shared" si="0"/>
        <v>76.63316582914572</v>
      </c>
    </row>
    <row r="40" spans="1:13" ht="14.25" customHeight="1">
      <c r="A40" s="67"/>
      <c r="B40" s="65"/>
      <c r="C40" s="300"/>
      <c r="D40" s="299"/>
      <c r="E40" s="298"/>
      <c r="F40" s="301"/>
      <c r="G40" s="298"/>
      <c r="H40" s="299"/>
      <c r="I40" s="298"/>
      <c r="J40" s="301"/>
      <c r="K40" s="298"/>
      <c r="L40" s="299"/>
      <c r="M40" s="298"/>
    </row>
    <row r="41" spans="1:13" s="201" customFormat="1" ht="14.25" customHeight="1">
      <c r="A41" s="310" t="s">
        <v>279</v>
      </c>
      <c r="B41" s="474"/>
      <c r="C41" s="38">
        <f>SUM(C42:C46)</f>
        <v>98135</v>
      </c>
      <c r="D41" s="38">
        <f>SUM(D42:D46)</f>
        <v>71814</v>
      </c>
      <c r="E41" s="195">
        <f aca="true" t="shared" si="6" ref="E41:E46">100*D41/$C41</f>
        <v>73.17878432771182</v>
      </c>
      <c r="F41" s="38">
        <f>SUM(F42:F46)</f>
        <v>7189</v>
      </c>
      <c r="G41" s="195">
        <f>100*F41/$C41</f>
        <v>7.325622866459469</v>
      </c>
      <c r="H41" s="38">
        <f>SUM(H42:H46)</f>
        <v>2208</v>
      </c>
      <c r="I41" s="195">
        <f>100*H41/$C41</f>
        <v>2.249961787333775</v>
      </c>
      <c r="J41" s="34">
        <f>SUM(J42:J46)</f>
        <v>303</v>
      </c>
      <c r="K41" s="195">
        <f>100*J41/$C41</f>
        <v>0.30875834309879246</v>
      </c>
      <c r="L41" s="38">
        <f>SUM(L42:L46)</f>
        <v>81514</v>
      </c>
      <c r="M41" s="195">
        <f t="shared" si="0"/>
        <v>83.06312732460387</v>
      </c>
    </row>
    <row r="42" spans="1:13" ht="14.25" customHeight="1">
      <c r="A42" s="67"/>
      <c r="B42" s="65" t="s">
        <v>36</v>
      </c>
      <c r="C42" s="300">
        <v>35975</v>
      </c>
      <c r="D42" s="299">
        <v>23178</v>
      </c>
      <c r="E42" s="298">
        <f t="shared" si="6"/>
        <v>64.42807505211952</v>
      </c>
      <c r="F42" s="301">
        <v>1718</v>
      </c>
      <c r="G42" s="298">
        <f>100*F42/$C42</f>
        <v>4.775538568450313</v>
      </c>
      <c r="H42" s="299">
        <v>1466</v>
      </c>
      <c r="I42" s="298">
        <f>100*H42/$C42</f>
        <v>4.07505211952745</v>
      </c>
      <c r="J42" s="301" t="s">
        <v>10</v>
      </c>
      <c r="K42" s="302" t="s">
        <v>10</v>
      </c>
      <c r="L42" s="299">
        <f t="shared" si="4"/>
        <v>26362</v>
      </c>
      <c r="M42" s="298">
        <f>100*L42/$C42</f>
        <v>73.2786657400973</v>
      </c>
    </row>
    <row r="43" spans="1:13" ht="14.25" customHeight="1">
      <c r="A43" s="67"/>
      <c r="B43" s="65" t="s">
        <v>37</v>
      </c>
      <c r="C43" s="300">
        <v>10682</v>
      </c>
      <c r="D43" s="299">
        <v>5973</v>
      </c>
      <c r="E43" s="298">
        <f t="shared" si="6"/>
        <v>55.91649503838232</v>
      </c>
      <c r="F43" s="301">
        <v>3675</v>
      </c>
      <c r="G43" s="298">
        <f>100*F43/$C43</f>
        <v>34.403669724770644</v>
      </c>
      <c r="H43" s="301" t="s">
        <v>10</v>
      </c>
      <c r="I43" s="302" t="s">
        <v>10</v>
      </c>
      <c r="J43" s="301" t="s">
        <v>10</v>
      </c>
      <c r="K43" s="302" t="s">
        <v>10</v>
      </c>
      <c r="L43" s="299">
        <f t="shared" si="4"/>
        <v>9648</v>
      </c>
      <c r="M43" s="298">
        <f t="shared" si="0"/>
        <v>90.32016476315297</v>
      </c>
    </row>
    <row r="44" spans="1:13" ht="14.25" customHeight="1">
      <c r="A44" s="67"/>
      <c r="B44" s="65" t="s">
        <v>38</v>
      </c>
      <c r="C44" s="300">
        <v>11784</v>
      </c>
      <c r="D44" s="299">
        <v>8059</v>
      </c>
      <c r="E44" s="298">
        <f t="shared" si="6"/>
        <v>68.38934147997284</v>
      </c>
      <c r="F44" s="301" t="s">
        <v>10</v>
      </c>
      <c r="G44" s="302" t="s">
        <v>10</v>
      </c>
      <c r="H44" s="301">
        <v>209</v>
      </c>
      <c r="I44" s="298">
        <f>100*H44/$C44</f>
        <v>1.773591310251188</v>
      </c>
      <c r="J44" s="301" t="s">
        <v>10</v>
      </c>
      <c r="K44" s="302" t="s">
        <v>10</v>
      </c>
      <c r="L44" s="299">
        <f t="shared" si="4"/>
        <v>8268</v>
      </c>
      <c r="M44" s="298">
        <f t="shared" si="0"/>
        <v>70.16293279022403</v>
      </c>
    </row>
    <row r="45" spans="1:13" ht="14.25" customHeight="1">
      <c r="A45" s="67"/>
      <c r="B45" s="65" t="s">
        <v>39</v>
      </c>
      <c r="C45" s="300">
        <v>12881</v>
      </c>
      <c r="D45" s="299">
        <v>9193</v>
      </c>
      <c r="E45" s="298">
        <f t="shared" si="6"/>
        <v>71.3686825557022</v>
      </c>
      <c r="F45" s="301">
        <v>1796</v>
      </c>
      <c r="G45" s="298">
        <f>100*F45/$C45</f>
        <v>13.943016846518127</v>
      </c>
      <c r="H45" s="299">
        <v>221</v>
      </c>
      <c r="I45" s="298">
        <f>100*H45/$C45</f>
        <v>1.7157053023833553</v>
      </c>
      <c r="J45" s="301" t="s">
        <v>10</v>
      </c>
      <c r="K45" s="302" t="s">
        <v>10</v>
      </c>
      <c r="L45" s="299">
        <f t="shared" si="4"/>
        <v>11210</v>
      </c>
      <c r="M45" s="298">
        <f t="shared" si="0"/>
        <v>87.02740470460368</v>
      </c>
    </row>
    <row r="46" spans="1:13" ht="14.25" customHeight="1">
      <c r="A46" s="67"/>
      <c r="B46" s="65" t="s">
        <v>40</v>
      </c>
      <c r="C46" s="300">
        <v>26813</v>
      </c>
      <c r="D46" s="299">
        <v>25411</v>
      </c>
      <c r="E46" s="298">
        <f t="shared" si="6"/>
        <v>94.77119307798456</v>
      </c>
      <c r="F46" s="301" t="s">
        <v>10</v>
      </c>
      <c r="G46" s="302" t="s">
        <v>10</v>
      </c>
      <c r="H46" s="299">
        <v>312</v>
      </c>
      <c r="I46" s="298">
        <f>100*H46/$C46</f>
        <v>1.1636146645284005</v>
      </c>
      <c r="J46" s="301">
        <v>303</v>
      </c>
      <c r="K46" s="298">
        <f>100*J46/$C46</f>
        <v>1.1300488568977736</v>
      </c>
      <c r="L46" s="299">
        <f t="shared" si="4"/>
        <v>26026</v>
      </c>
      <c r="M46" s="298">
        <f t="shared" si="0"/>
        <v>97.06485659941073</v>
      </c>
    </row>
    <row r="47" spans="1:13" ht="14.25" customHeight="1">
      <c r="A47" s="67"/>
      <c r="B47" s="65"/>
      <c r="C47" s="300"/>
      <c r="D47" s="299"/>
      <c r="E47" s="298"/>
      <c r="F47" s="299"/>
      <c r="G47" s="298"/>
      <c r="H47" s="299"/>
      <c r="I47" s="298"/>
      <c r="J47" s="301"/>
      <c r="K47" s="298"/>
      <c r="L47" s="299"/>
      <c r="M47" s="298"/>
    </row>
    <row r="48" spans="1:13" s="201" customFormat="1" ht="14.25" customHeight="1">
      <c r="A48" s="310" t="s">
        <v>280</v>
      </c>
      <c r="B48" s="474"/>
      <c r="C48" s="38">
        <f>SUM(C49:C52)</f>
        <v>42433</v>
      </c>
      <c r="D48" s="38">
        <f>SUM(D49:D52)</f>
        <v>11387</v>
      </c>
      <c r="E48" s="195">
        <f>100*D48/$C48</f>
        <v>26.835246152758465</v>
      </c>
      <c r="F48" s="38">
        <f>SUM(F49:F52)</f>
        <v>9203</v>
      </c>
      <c r="G48" s="195">
        <f>100*F48/$C48</f>
        <v>21.688308627718992</v>
      </c>
      <c r="H48" s="38">
        <f>SUM(H49:H52)</f>
        <v>1417</v>
      </c>
      <c r="I48" s="195">
        <f>100*H48/$C48</f>
        <v>3.3393820846982303</v>
      </c>
      <c r="J48" s="38">
        <f>SUM(J49:J52)</f>
        <v>952</v>
      </c>
      <c r="K48" s="195">
        <f>100*J48/$C48</f>
        <v>2.2435368698890015</v>
      </c>
      <c r="L48" s="38">
        <f>SUM(L49:L52)</f>
        <v>22959</v>
      </c>
      <c r="M48" s="195">
        <f t="shared" si="0"/>
        <v>54.10647373506469</v>
      </c>
    </row>
    <row r="49" spans="1:13" ht="14.25" customHeight="1">
      <c r="A49" s="67"/>
      <c r="B49" s="65" t="s">
        <v>42</v>
      </c>
      <c r="C49" s="300">
        <v>10213</v>
      </c>
      <c r="D49" s="301">
        <v>1272</v>
      </c>
      <c r="E49" s="298">
        <f>100*D49/$C49</f>
        <v>12.454714579457555</v>
      </c>
      <c r="F49" s="301">
        <v>649</v>
      </c>
      <c r="G49" s="298">
        <f>100*F49/$C49</f>
        <v>6.354646039361598</v>
      </c>
      <c r="H49" s="301">
        <v>1071</v>
      </c>
      <c r="I49" s="298">
        <f>100*H49/$C49</f>
        <v>10.486634681288553</v>
      </c>
      <c r="J49" s="301" t="s">
        <v>10</v>
      </c>
      <c r="K49" s="302" t="s">
        <v>10</v>
      </c>
      <c r="L49" s="299">
        <f t="shared" si="4"/>
        <v>2992</v>
      </c>
      <c r="M49" s="298">
        <f t="shared" si="0"/>
        <v>29.295995300107705</v>
      </c>
    </row>
    <row r="50" spans="1:13" ht="14.25" customHeight="1">
      <c r="A50" s="67"/>
      <c r="B50" s="65" t="s">
        <v>43</v>
      </c>
      <c r="C50" s="300">
        <v>7421</v>
      </c>
      <c r="D50" s="301">
        <v>2126</v>
      </c>
      <c r="E50" s="298">
        <f>100*D50/$C50</f>
        <v>28.648430130710146</v>
      </c>
      <c r="F50" s="301">
        <v>1674</v>
      </c>
      <c r="G50" s="298">
        <f>100*F50/$C50</f>
        <v>22.557606791537527</v>
      </c>
      <c r="H50" s="301">
        <v>74</v>
      </c>
      <c r="I50" s="298">
        <f>100*H50/$C50</f>
        <v>0.9971701926964021</v>
      </c>
      <c r="J50" s="301" t="s">
        <v>10</v>
      </c>
      <c r="K50" s="302" t="s">
        <v>10</v>
      </c>
      <c r="L50" s="299">
        <f t="shared" si="4"/>
        <v>3874</v>
      </c>
      <c r="M50" s="298">
        <f t="shared" si="0"/>
        <v>52.20320711494408</v>
      </c>
    </row>
    <row r="51" spans="1:13" ht="14.25" customHeight="1">
      <c r="A51" s="67"/>
      <c r="B51" s="65" t="s">
        <v>44</v>
      </c>
      <c r="C51" s="300">
        <v>15861</v>
      </c>
      <c r="D51" s="301">
        <v>1238</v>
      </c>
      <c r="E51" s="298">
        <f>100*D51/$C51</f>
        <v>7.805308618624299</v>
      </c>
      <c r="F51" s="301">
        <v>4769</v>
      </c>
      <c r="G51" s="298">
        <f>100*F51/$C51</f>
        <v>30.067461068028496</v>
      </c>
      <c r="H51" s="301">
        <v>265</v>
      </c>
      <c r="I51" s="298">
        <f>100*H51/$C51</f>
        <v>1.67076476893008</v>
      </c>
      <c r="J51" s="301">
        <v>952</v>
      </c>
      <c r="K51" s="298">
        <f>100*J51/$C51</f>
        <v>6.002143622722401</v>
      </c>
      <c r="L51" s="299">
        <f t="shared" si="4"/>
        <v>7224</v>
      </c>
      <c r="M51" s="298">
        <f t="shared" si="0"/>
        <v>45.54567807830528</v>
      </c>
    </row>
    <row r="52" spans="1:13" ht="14.25" customHeight="1">
      <c r="A52" s="67"/>
      <c r="B52" s="65" t="s">
        <v>45</v>
      </c>
      <c r="C52" s="300">
        <v>8938</v>
      </c>
      <c r="D52" s="299">
        <v>6751</v>
      </c>
      <c r="E52" s="298">
        <f>100*D52/$C52</f>
        <v>75.53143880062653</v>
      </c>
      <c r="F52" s="301">
        <v>2111</v>
      </c>
      <c r="G52" s="298">
        <f>100*F52/$C52</f>
        <v>23.618259118371</v>
      </c>
      <c r="H52" s="301">
        <v>7</v>
      </c>
      <c r="I52" s="298">
        <f>100*H52/$C52</f>
        <v>0.07831729693443723</v>
      </c>
      <c r="J52" s="302" t="s">
        <v>10</v>
      </c>
      <c r="K52" s="302" t="s">
        <v>10</v>
      </c>
      <c r="L52" s="299">
        <f t="shared" si="4"/>
        <v>8869</v>
      </c>
      <c r="M52" s="298">
        <f t="shared" si="0"/>
        <v>99.22801521593198</v>
      </c>
    </row>
    <row r="53" spans="1:13" ht="14.25" customHeight="1">
      <c r="A53" s="67"/>
      <c r="B53" s="65"/>
      <c r="C53" s="300"/>
      <c r="D53" s="299"/>
      <c r="E53" s="298"/>
      <c r="F53" s="301"/>
      <c r="G53" s="298"/>
      <c r="H53" s="299"/>
      <c r="I53" s="298"/>
      <c r="J53" s="299"/>
      <c r="K53" s="298"/>
      <c r="L53" s="299"/>
      <c r="M53" s="298"/>
    </row>
    <row r="54" spans="1:13" s="201" customFormat="1" ht="14.25" customHeight="1">
      <c r="A54" s="310" t="s">
        <v>281</v>
      </c>
      <c r="B54" s="474"/>
      <c r="C54" s="34">
        <f>SUM(C55:C60)</f>
        <v>37580</v>
      </c>
      <c r="D54" s="34">
        <f>SUM(D55:D60)</f>
        <v>20957</v>
      </c>
      <c r="E54" s="195">
        <f aca="true" t="shared" si="7" ref="E54:E60">100*D54/$C54</f>
        <v>55.766365087812666</v>
      </c>
      <c r="F54" s="34">
        <f>SUM(F55:F60)</f>
        <v>11877</v>
      </c>
      <c r="G54" s="195">
        <f aca="true" t="shared" si="8" ref="G54:G60">100*F54/$C54</f>
        <v>31.60457690260777</v>
      </c>
      <c r="H54" s="34">
        <f>SUM(H55:H60)</f>
        <v>629</v>
      </c>
      <c r="I54" s="195">
        <f>100*H54/$C54</f>
        <v>1.6737626397019691</v>
      </c>
      <c r="J54" s="34" t="s">
        <v>10</v>
      </c>
      <c r="K54" s="196" t="s">
        <v>10</v>
      </c>
      <c r="L54" s="34">
        <f>SUM(L55:L60)</f>
        <v>33463</v>
      </c>
      <c r="M54" s="195">
        <f t="shared" si="0"/>
        <v>89.04470463012241</v>
      </c>
    </row>
    <row r="55" spans="1:13" ht="14.25" customHeight="1">
      <c r="A55" s="67"/>
      <c r="B55" s="65" t="s">
        <v>47</v>
      </c>
      <c r="C55" s="300">
        <v>6033</v>
      </c>
      <c r="D55" s="299">
        <v>2153</v>
      </c>
      <c r="E55" s="298">
        <f t="shared" si="7"/>
        <v>35.68705453339963</v>
      </c>
      <c r="F55" s="301">
        <v>3790</v>
      </c>
      <c r="G55" s="298">
        <f t="shared" si="8"/>
        <v>62.82115033979778</v>
      </c>
      <c r="H55" s="299">
        <v>13</v>
      </c>
      <c r="I55" s="298">
        <f>100*H55/$C55</f>
        <v>0.21548151831592904</v>
      </c>
      <c r="J55" s="301" t="s">
        <v>10</v>
      </c>
      <c r="K55" s="302" t="s">
        <v>10</v>
      </c>
      <c r="L55" s="299">
        <f t="shared" si="4"/>
        <v>5956</v>
      </c>
      <c r="M55" s="298">
        <f t="shared" si="0"/>
        <v>98.72368639151334</v>
      </c>
    </row>
    <row r="56" spans="1:13" ht="14.25" customHeight="1">
      <c r="A56" s="67"/>
      <c r="B56" s="65" t="s">
        <v>48</v>
      </c>
      <c r="C56" s="300">
        <v>5939</v>
      </c>
      <c r="D56" s="301">
        <v>5259</v>
      </c>
      <c r="E56" s="298">
        <f t="shared" si="7"/>
        <v>88.55026098669809</v>
      </c>
      <c r="F56" s="301">
        <v>425</v>
      </c>
      <c r="G56" s="298">
        <f t="shared" si="8"/>
        <v>7.156086883313689</v>
      </c>
      <c r="H56" s="301">
        <v>8</v>
      </c>
      <c r="I56" s="298">
        <f>100*H56/$C56</f>
        <v>0.13470281192119885</v>
      </c>
      <c r="J56" s="301" t="s">
        <v>10</v>
      </c>
      <c r="K56" s="302" t="s">
        <v>10</v>
      </c>
      <c r="L56" s="299">
        <f t="shared" si="4"/>
        <v>5692</v>
      </c>
      <c r="M56" s="298">
        <f t="shared" si="0"/>
        <v>95.84105068193298</v>
      </c>
    </row>
    <row r="57" spans="1:13" ht="14.25" customHeight="1">
      <c r="A57" s="67"/>
      <c r="B57" s="65" t="s">
        <v>49</v>
      </c>
      <c r="C57" s="300">
        <v>7694</v>
      </c>
      <c r="D57" s="301">
        <v>3052</v>
      </c>
      <c r="E57" s="298">
        <f t="shared" si="7"/>
        <v>39.66727319989602</v>
      </c>
      <c r="F57" s="301">
        <v>3964</v>
      </c>
      <c r="G57" s="298">
        <f t="shared" si="8"/>
        <v>51.52066545360021</v>
      </c>
      <c r="H57" s="301">
        <v>238</v>
      </c>
      <c r="I57" s="298">
        <f>100*H57/$C57</f>
        <v>3.093319469716662</v>
      </c>
      <c r="J57" s="301" t="s">
        <v>10</v>
      </c>
      <c r="K57" s="302" t="s">
        <v>10</v>
      </c>
      <c r="L57" s="299">
        <f t="shared" si="4"/>
        <v>7254</v>
      </c>
      <c r="M57" s="298">
        <f t="shared" si="0"/>
        <v>94.2812581232129</v>
      </c>
    </row>
    <row r="58" spans="1:13" ht="14.25" customHeight="1">
      <c r="A58" s="67"/>
      <c r="B58" s="65" t="s">
        <v>50</v>
      </c>
      <c r="C58" s="300">
        <v>9060</v>
      </c>
      <c r="D58" s="299">
        <v>6005</v>
      </c>
      <c r="E58" s="298">
        <f t="shared" si="7"/>
        <v>66.280353200883</v>
      </c>
      <c r="F58" s="301">
        <v>1249</v>
      </c>
      <c r="G58" s="298">
        <f t="shared" si="8"/>
        <v>13.785871964679911</v>
      </c>
      <c r="H58" s="301" t="s">
        <v>10</v>
      </c>
      <c r="I58" s="302" t="s">
        <v>10</v>
      </c>
      <c r="J58" s="301" t="s">
        <v>10</v>
      </c>
      <c r="K58" s="302" t="s">
        <v>10</v>
      </c>
      <c r="L58" s="299">
        <f t="shared" si="4"/>
        <v>7254</v>
      </c>
      <c r="M58" s="298">
        <f t="shared" si="0"/>
        <v>80.06622516556291</v>
      </c>
    </row>
    <row r="59" spans="1:13" ht="14.25" customHeight="1">
      <c r="A59" s="67"/>
      <c r="B59" s="65" t="s">
        <v>51</v>
      </c>
      <c r="C59" s="300">
        <v>3575</v>
      </c>
      <c r="D59" s="299">
        <v>936</v>
      </c>
      <c r="E59" s="298">
        <f t="shared" si="7"/>
        <v>26.181818181818183</v>
      </c>
      <c r="F59" s="301">
        <v>834</v>
      </c>
      <c r="G59" s="298">
        <f t="shared" si="8"/>
        <v>23.32867132867133</v>
      </c>
      <c r="H59" s="299">
        <v>288</v>
      </c>
      <c r="I59" s="298">
        <f>100*H59/$C59</f>
        <v>8.055944055944057</v>
      </c>
      <c r="J59" s="301" t="s">
        <v>10</v>
      </c>
      <c r="K59" s="302" t="s">
        <v>10</v>
      </c>
      <c r="L59" s="299">
        <f t="shared" si="4"/>
        <v>2058</v>
      </c>
      <c r="M59" s="298">
        <f t="shared" si="0"/>
        <v>57.56643356643357</v>
      </c>
    </row>
    <row r="60" spans="1:13" ht="14.25" customHeight="1">
      <c r="A60" s="67"/>
      <c r="B60" s="65" t="s">
        <v>52</v>
      </c>
      <c r="C60" s="300">
        <v>5279</v>
      </c>
      <c r="D60" s="299">
        <v>3552</v>
      </c>
      <c r="E60" s="298">
        <f t="shared" si="7"/>
        <v>67.28547073309339</v>
      </c>
      <c r="F60" s="301">
        <v>1615</v>
      </c>
      <c r="G60" s="298">
        <f t="shared" si="8"/>
        <v>30.592915324872134</v>
      </c>
      <c r="H60" s="299">
        <v>82</v>
      </c>
      <c r="I60" s="298">
        <f>100*H60/$C60</f>
        <v>1.5533244932752415</v>
      </c>
      <c r="J60" s="301" t="s">
        <v>10</v>
      </c>
      <c r="K60" s="302" t="s">
        <v>10</v>
      </c>
      <c r="L60" s="299">
        <f t="shared" si="4"/>
        <v>5249</v>
      </c>
      <c r="M60" s="298">
        <f t="shared" si="0"/>
        <v>99.43171055124077</v>
      </c>
    </row>
    <row r="61" spans="1:13" ht="14.25" customHeight="1">
      <c r="A61" s="67"/>
      <c r="B61" s="65"/>
      <c r="C61" s="300"/>
      <c r="D61" s="299"/>
      <c r="E61" s="298"/>
      <c r="F61" s="301"/>
      <c r="G61" s="298"/>
      <c r="H61" s="299"/>
      <c r="I61" s="298"/>
      <c r="J61" s="299"/>
      <c r="K61" s="298"/>
      <c r="L61" s="299"/>
      <c r="M61" s="298"/>
    </row>
    <row r="62" spans="1:13" s="201" customFormat="1" ht="14.25" customHeight="1">
      <c r="A62" s="310" t="s">
        <v>282</v>
      </c>
      <c r="B62" s="474"/>
      <c r="C62" s="38">
        <f>SUM(C63:C66)</f>
        <v>36393</v>
      </c>
      <c r="D62" s="38">
        <f>SUM(D63:D66)</f>
        <v>9356</v>
      </c>
      <c r="E62" s="195">
        <f>100*D62/$C62</f>
        <v>25.70824059571896</v>
      </c>
      <c r="F62" s="38">
        <f>SUM(F63:F66)</f>
        <v>4127</v>
      </c>
      <c r="G62" s="195">
        <f>100*F62/$C62</f>
        <v>11.340092875003435</v>
      </c>
      <c r="H62" s="38">
        <f>SUM(H63:H66)</f>
        <v>4181</v>
      </c>
      <c r="I62" s="195">
        <f>100*H62/$C62</f>
        <v>11.48847305800566</v>
      </c>
      <c r="J62" s="34" t="s">
        <v>10</v>
      </c>
      <c r="K62" s="196" t="s">
        <v>10</v>
      </c>
      <c r="L62" s="38">
        <f>SUM(L63:L66)</f>
        <v>17664</v>
      </c>
      <c r="M62" s="195">
        <f t="shared" si="0"/>
        <v>48.53680652872805</v>
      </c>
    </row>
    <row r="63" spans="1:13" ht="14.25" customHeight="1">
      <c r="A63" s="67"/>
      <c r="B63" s="65" t="s">
        <v>54</v>
      </c>
      <c r="C63" s="300">
        <v>11411</v>
      </c>
      <c r="D63" s="301">
        <v>1770</v>
      </c>
      <c r="E63" s="298">
        <f>100*D63/$C63</f>
        <v>15.511348698624134</v>
      </c>
      <c r="F63" s="301" t="s">
        <v>10</v>
      </c>
      <c r="G63" s="302" t="s">
        <v>10</v>
      </c>
      <c r="H63" s="301">
        <v>1915</v>
      </c>
      <c r="I63" s="298">
        <f>100*H63/$C63</f>
        <v>16.78205240557357</v>
      </c>
      <c r="J63" s="301" t="s">
        <v>10</v>
      </c>
      <c r="K63" s="302" t="s">
        <v>10</v>
      </c>
      <c r="L63" s="299">
        <f>SUM(D63,F63,H63,J63)</f>
        <v>3685</v>
      </c>
      <c r="M63" s="298">
        <f t="shared" si="0"/>
        <v>32.293401104197706</v>
      </c>
    </row>
    <row r="64" spans="1:13" ht="14.25" customHeight="1">
      <c r="A64" s="67"/>
      <c r="B64" s="65" t="s">
        <v>55</v>
      </c>
      <c r="C64" s="300">
        <v>8461</v>
      </c>
      <c r="D64" s="299">
        <v>3378</v>
      </c>
      <c r="E64" s="298">
        <f>100*D64/$C64</f>
        <v>39.92435882283418</v>
      </c>
      <c r="F64" s="301">
        <v>520</v>
      </c>
      <c r="G64" s="298">
        <f>100*F64/$C64</f>
        <v>6.145845644722846</v>
      </c>
      <c r="H64" s="299">
        <v>452</v>
      </c>
      <c r="I64" s="298">
        <f>100*H64/$C64</f>
        <v>5.342158137336012</v>
      </c>
      <c r="J64" s="301" t="s">
        <v>10</v>
      </c>
      <c r="K64" s="302" t="s">
        <v>10</v>
      </c>
      <c r="L64" s="299">
        <f t="shared" si="4"/>
        <v>4350</v>
      </c>
      <c r="M64" s="298">
        <f t="shared" si="0"/>
        <v>51.41236260489304</v>
      </c>
    </row>
    <row r="65" spans="1:13" ht="14.25" customHeight="1">
      <c r="A65" s="67"/>
      <c r="B65" s="65" t="s">
        <v>56</v>
      </c>
      <c r="C65" s="300">
        <v>11790</v>
      </c>
      <c r="D65" s="301">
        <v>4208</v>
      </c>
      <c r="E65" s="298">
        <f>100*D65/$C65</f>
        <v>35.691263782866834</v>
      </c>
      <c r="F65" s="301">
        <v>228</v>
      </c>
      <c r="G65" s="298">
        <f>100*F65/$C65</f>
        <v>1.9338422391857506</v>
      </c>
      <c r="H65" s="301">
        <v>515</v>
      </c>
      <c r="I65" s="298">
        <f>100*H65/$C65</f>
        <v>4.368108566581849</v>
      </c>
      <c r="J65" s="301" t="s">
        <v>10</v>
      </c>
      <c r="K65" s="302" t="s">
        <v>10</v>
      </c>
      <c r="L65" s="299">
        <f t="shared" si="4"/>
        <v>4951</v>
      </c>
      <c r="M65" s="298">
        <f t="shared" si="0"/>
        <v>41.99321458863444</v>
      </c>
    </row>
    <row r="66" spans="1:13" ht="14.25" customHeight="1">
      <c r="A66" s="67"/>
      <c r="B66" s="65" t="s">
        <v>57</v>
      </c>
      <c r="C66" s="300">
        <v>4731</v>
      </c>
      <c r="D66" s="301" t="s">
        <v>10</v>
      </c>
      <c r="E66" s="302" t="s">
        <v>10</v>
      </c>
      <c r="F66" s="301">
        <v>3379</v>
      </c>
      <c r="G66" s="298">
        <f>100*F66/$C66</f>
        <v>71.42253223419996</v>
      </c>
      <c r="H66" s="301">
        <v>1299</v>
      </c>
      <c r="I66" s="298">
        <f>100*H66/$C66</f>
        <v>27.4571972098922</v>
      </c>
      <c r="J66" s="301" t="s">
        <v>10</v>
      </c>
      <c r="K66" s="302" t="s">
        <v>10</v>
      </c>
      <c r="L66" s="299">
        <f t="shared" si="4"/>
        <v>4678</v>
      </c>
      <c r="M66" s="298">
        <f t="shared" si="0"/>
        <v>98.87972944409216</v>
      </c>
    </row>
    <row r="67" spans="1:13" ht="14.25" customHeight="1">
      <c r="A67" s="67"/>
      <c r="B67" s="65"/>
      <c r="C67" s="300"/>
      <c r="D67" s="301"/>
      <c r="E67" s="298"/>
      <c r="F67" s="301"/>
      <c r="G67" s="298"/>
      <c r="H67" s="301"/>
      <c r="I67" s="298"/>
      <c r="J67" s="299"/>
      <c r="K67" s="298"/>
      <c r="L67" s="299"/>
      <c r="M67" s="298"/>
    </row>
    <row r="68" spans="1:13" s="201" customFormat="1" ht="14.25" customHeight="1">
      <c r="A68" s="310" t="s">
        <v>283</v>
      </c>
      <c r="B68" s="474"/>
      <c r="C68" s="38">
        <f>SUM(C69)</f>
        <v>8107</v>
      </c>
      <c r="D68" s="38">
        <f>SUM(D69)</f>
        <v>160</v>
      </c>
      <c r="E68" s="195">
        <f>100*D68/$C68</f>
        <v>1.9736030590847415</v>
      </c>
      <c r="F68" s="38">
        <f>SUM(F69)</f>
        <v>847</v>
      </c>
      <c r="G68" s="195">
        <f>100*F68/$C68</f>
        <v>10.447761194029852</v>
      </c>
      <c r="H68" s="38">
        <f>SUM(H69)</f>
        <v>399</v>
      </c>
      <c r="I68" s="195">
        <f>100*H68/$C68</f>
        <v>4.9216726285925745</v>
      </c>
      <c r="J68" s="34" t="s">
        <v>10</v>
      </c>
      <c r="K68" s="196" t="s">
        <v>10</v>
      </c>
      <c r="L68" s="38">
        <f>SUM(L69)</f>
        <v>1406</v>
      </c>
      <c r="M68" s="195">
        <f t="shared" si="0"/>
        <v>17.343036881707167</v>
      </c>
    </row>
    <row r="69" spans="1:13" ht="14.25" customHeight="1">
      <c r="A69" s="118"/>
      <c r="B69" s="73" t="s">
        <v>59</v>
      </c>
      <c r="C69" s="303">
        <v>8107</v>
      </c>
      <c r="D69" s="304">
        <v>160</v>
      </c>
      <c r="E69" s="305">
        <f>100*D69/$C69</f>
        <v>1.9736030590847415</v>
      </c>
      <c r="F69" s="304">
        <v>847</v>
      </c>
      <c r="G69" s="305">
        <f>100*F69/$C69</f>
        <v>10.447761194029852</v>
      </c>
      <c r="H69" s="304">
        <v>399</v>
      </c>
      <c r="I69" s="305">
        <f>100*H69/$C69</f>
        <v>4.9216726285925745</v>
      </c>
      <c r="J69" s="306" t="s">
        <v>10</v>
      </c>
      <c r="K69" s="307" t="s">
        <v>10</v>
      </c>
      <c r="L69" s="308">
        <f t="shared" si="4"/>
        <v>1406</v>
      </c>
      <c r="M69" s="305">
        <f t="shared" si="0"/>
        <v>17.343036881707167</v>
      </c>
    </row>
    <row r="70" spans="1:12" ht="14.25" customHeight="1">
      <c r="A70" s="234" t="s">
        <v>422</v>
      </c>
      <c r="B70" s="197"/>
      <c r="C70" s="106"/>
      <c r="D70" s="63"/>
      <c r="E70" s="67"/>
      <c r="F70" s="67"/>
      <c r="G70" s="120"/>
      <c r="H70" s="120"/>
      <c r="I70" s="120"/>
      <c r="J70" s="120"/>
      <c r="K70" s="120"/>
      <c r="L70" s="134"/>
    </row>
    <row r="71" spans="1:12" ht="14.25" customHeight="1">
      <c r="A71" s="102" t="s">
        <v>284</v>
      </c>
      <c r="B71" s="102"/>
      <c r="C71" s="63"/>
      <c r="D71" s="63"/>
      <c r="E71" s="67"/>
      <c r="F71" s="67"/>
      <c r="G71" s="120"/>
      <c r="H71" s="120"/>
      <c r="I71" s="120"/>
      <c r="J71" s="120"/>
      <c r="K71" s="120"/>
      <c r="L71" s="134"/>
    </row>
    <row r="72" spans="1:6" ht="14.25" customHeight="1">
      <c r="A72" s="198" t="s">
        <v>339</v>
      </c>
      <c r="B72" s="198"/>
      <c r="C72" s="90"/>
      <c r="D72" s="90"/>
      <c r="E72" s="90"/>
      <c r="F72" s="90"/>
    </row>
    <row r="74" spans="1:2" ht="14.25">
      <c r="A74" s="199"/>
      <c r="B74" s="199"/>
    </row>
    <row r="75" spans="1:2" ht="14.25">
      <c r="A75" s="199"/>
      <c r="B75" s="199"/>
    </row>
    <row r="76" spans="1:2" ht="14.25">
      <c r="A76" s="199"/>
      <c r="B76" s="199"/>
    </row>
    <row r="77" spans="1:2" ht="14.25">
      <c r="A77" s="199"/>
      <c r="B77" s="199"/>
    </row>
    <row r="78" spans="1:2" ht="14.25">
      <c r="A78" s="199"/>
      <c r="B78" s="199"/>
    </row>
    <row r="79" spans="1:2" ht="14.25">
      <c r="A79" s="199"/>
      <c r="B79" s="199"/>
    </row>
    <row r="80" spans="1:2" ht="14.25">
      <c r="A80" s="199"/>
      <c r="B80" s="199"/>
    </row>
    <row r="81" spans="1:2" ht="14.25">
      <c r="A81" s="199"/>
      <c r="B81" s="199"/>
    </row>
    <row r="82" spans="1:2" ht="14.25">
      <c r="A82" s="199"/>
      <c r="B82" s="199"/>
    </row>
    <row r="83" spans="1:2" ht="14.25">
      <c r="A83" s="199"/>
      <c r="B83" s="199"/>
    </row>
    <row r="84" spans="1:2" ht="14.25">
      <c r="A84" s="199"/>
      <c r="B84" s="199"/>
    </row>
    <row r="85" spans="1:2" ht="14.25">
      <c r="A85" s="199"/>
      <c r="B85" s="199"/>
    </row>
    <row r="86" spans="1:2" ht="14.25">
      <c r="A86" s="199"/>
      <c r="B86" s="199"/>
    </row>
    <row r="87" spans="1:2" ht="14.25">
      <c r="A87" s="199"/>
      <c r="B87" s="199"/>
    </row>
    <row r="88" spans="1:2" ht="14.25">
      <c r="A88" s="199"/>
      <c r="B88" s="199"/>
    </row>
    <row r="89" spans="1:2" ht="14.25">
      <c r="A89" s="199"/>
      <c r="B89" s="199"/>
    </row>
    <row r="90" spans="1:2" ht="14.25">
      <c r="A90" s="199"/>
      <c r="B90" s="199"/>
    </row>
    <row r="91" spans="1:2" ht="14.25">
      <c r="A91" s="199"/>
      <c r="B91" s="199"/>
    </row>
    <row r="92" spans="1:2" ht="14.25">
      <c r="A92" s="199"/>
      <c r="B92" s="199"/>
    </row>
    <row r="93" spans="1:2" ht="14.25">
      <c r="A93" s="199"/>
      <c r="B93" s="199"/>
    </row>
    <row r="94" spans="1:2" ht="14.25">
      <c r="A94" s="199"/>
      <c r="B94" s="199"/>
    </row>
    <row r="95" spans="1:2" ht="14.25">
      <c r="A95" s="199"/>
      <c r="B95" s="199"/>
    </row>
    <row r="96" spans="1:2" ht="14.25">
      <c r="A96" s="199"/>
      <c r="B96" s="199"/>
    </row>
    <row r="97" spans="1:2" ht="14.25">
      <c r="A97" s="199"/>
      <c r="B97" s="199"/>
    </row>
    <row r="98" spans="1:2" ht="14.25">
      <c r="A98" s="199"/>
      <c r="B98" s="199"/>
    </row>
    <row r="99" spans="1:2" ht="14.25">
      <c r="A99" s="199"/>
      <c r="B99" s="199"/>
    </row>
    <row r="100" spans="1:2" ht="14.25">
      <c r="A100" s="199"/>
      <c r="B100" s="199"/>
    </row>
    <row r="101" spans="1:2" ht="14.25">
      <c r="A101" s="199"/>
      <c r="B101" s="199"/>
    </row>
    <row r="102" spans="1:2" ht="14.25">
      <c r="A102" s="199"/>
      <c r="B102" s="199"/>
    </row>
    <row r="103" spans="1:2" ht="14.25">
      <c r="A103" s="199"/>
      <c r="B103" s="199"/>
    </row>
    <row r="104" spans="1:2" ht="14.25">
      <c r="A104" s="199"/>
      <c r="B104" s="199"/>
    </row>
    <row r="105" spans="1:2" ht="14.25">
      <c r="A105" s="199"/>
      <c r="B105" s="199"/>
    </row>
    <row r="106" spans="1:2" ht="14.25">
      <c r="A106" s="199"/>
      <c r="B106" s="199"/>
    </row>
    <row r="107" spans="1:2" ht="14.25">
      <c r="A107" s="199"/>
      <c r="B107" s="199"/>
    </row>
    <row r="108" spans="1:2" ht="14.25">
      <c r="A108" s="199"/>
      <c r="B108" s="199"/>
    </row>
    <row r="109" spans="1:2" ht="14.25">
      <c r="A109" s="199"/>
      <c r="B109" s="199"/>
    </row>
    <row r="110" spans="1:2" ht="14.25">
      <c r="A110" s="199"/>
      <c r="B110" s="199"/>
    </row>
    <row r="111" spans="1:2" ht="14.25">
      <c r="A111" s="199"/>
      <c r="B111" s="199"/>
    </row>
    <row r="112" spans="1:2" ht="14.25">
      <c r="A112" s="199"/>
      <c r="B112" s="199"/>
    </row>
    <row r="113" spans="1:2" ht="14.25">
      <c r="A113" s="199"/>
      <c r="B113" s="199"/>
    </row>
    <row r="114" spans="1:2" ht="14.25">
      <c r="A114" s="199"/>
      <c r="B114" s="199"/>
    </row>
    <row r="115" spans="1:2" ht="14.25">
      <c r="A115" s="199"/>
      <c r="B115" s="199"/>
    </row>
    <row r="116" spans="1:2" ht="14.25">
      <c r="A116" s="199"/>
      <c r="B116" s="199"/>
    </row>
    <row r="117" spans="1:2" ht="14.25">
      <c r="A117" s="199"/>
      <c r="B117" s="199"/>
    </row>
    <row r="118" spans="1:2" ht="14.25">
      <c r="A118" s="199"/>
      <c r="B118" s="199"/>
    </row>
    <row r="119" spans="1:2" ht="14.25">
      <c r="A119" s="199"/>
      <c r="B119" s="199"/>
    </row>
    <row r="120" spans="1:2" ht="14.25">
      <c r="A120" s="199"/>
      <c r="B120" s="199"/>
    </row>
    <row r="121" spans="1:2" ht="14.25">
      <c r="A121" s="199"/>
      <c r="B121" s="199"/>
    </row>
    <row r="122" spans="1:2" ht="14.25">
      <c r="A122" s="199"/>
      <c r="B122" s="199"/>
    </row>
    <row r="123" spans="1:2" ht="14.25">
      <c r="A123" s="199"/>
      <c r="B123" s="199"/>
    </row>
    <row r="124" spans="1:2" ht="14.25">
      <c r="A124" s="199"/>
      <c r="B124" s="199"/>
    </row>
    <row r="125" spans="1:2" ht="14.25">
      <c r="A125" s="199"/>
      <c r="B125" s="199"/>
    </row>
    <row r="126" spans="1:2" ht="14.25">
      <c r="A126" s="199"/>
      <c r="B126" s="199"/>
    </row>
    <row r="127" spans="1:2" ht="14.25">
      <c r="A127" s="199"/>
      <c r="B127" s="199"/>
    </row>
    <row r="128" spans="1:2" ht="14.25">
      <c r="A128" s="199"/>
      <c r="B128" s="199"/>
    </row>
    <row r="129" spans="1:2" ht="14.25">
      <c r="A129" s="199"/>
      <c r="B129" s="199"/>
    </row>
    <row r="130" spans="1:2" ht="14.25">
      <c r="A130" s="199"/>
      <c r="B130" s="199"/>
    </row>
    <row r="131" spans="1:2" ht="14.25">
      <c r="A131" s="199"/>
      <c r="B131" s="199"/>
    </row>
    <row r="132" spans="1:2" ht="14.25">
      <c r="A132" s="199"/>
      <c r="B132" s="199"/>
    </row>
    <row r="133" spans="1:2" ht="14.25">
      <c r="A133" s="199"/>
      <c r="B133" s="199"/>
    </row>
    <row r="134" spans="1:2" ht="14.25">
      <c r="A134" s="199"/>
      <c r="B134" s="199"/>
    </row>
    <row r="135" spans="1:2" ht="14.25">
      <c r="A135" s="199"/>
      <c r="B135" s="199"/>
    </row>
    <row r="136" spans="1:2" ht="14.25">
      <c r="A136" s="199"/>
      <c r="B136" s="199"/>
    </row>
    <row r="137" spans="1:2" ht="14.25">
      <c r="A137" s="199"/>
      <c r="B137" s="199"/>
    </row>
    <row r="138" spans="1:2" ht="14.25">
      <c r="A138" s="199"/>
      <c r="B138" s="199"/>
    </row>
    <row r="139" spans="1:2" ht="14.25">
      <c r="A139" s="199"/>
      <c r="B139" s="199"/>
    </row>
    <row r="140" spans="1:2" ht="14.25">
      <c r="A140" s="199"/>
      <c r="B140" s="199"/>
    </row>
    <row r="141" spans="1:2" ht="14.25">
      <c r="A141" s="199"/>
      <c r="B141" s="199"/>
    </row>
    <row r="142" spans="1:2" ht="14.25">
      <c r="A142" s="199"/>
      <c r="B142" s="199"/>
    </row>
    <row r="143" spans="1:2" ht="14.25">
      <c r="A143" s="199"/>
      <c r="B143" s="199"/>
    </row>
    <row r="144" spans="1:2" ht="14.25">
      <c r="A144" s="199"/>
      <c r="B144" s="199"/>
    </row>
    <row r="145" spans="1:2" ht="14.25">
      <c r="A145" s="199"/>
      <c r="B145" s="199"/>
    </row>
    <row r="146" spans="1:2" ht="14.25">
      <c r="A146" s="199"/>
      <c r="B146" s="199"/>
    </row>
    <row r="147" spans="1:2" ht="14.25">
      <c r="A147" s="199"/>
      <c r="B147" s="199"/>
    </row>
    <row r="148" spans="1:2" ht="14.25">
      <c r="A148" s="199"/>
      <c r="B148" s="199"/>
    </row>
    <row r="149" spans="1:2" ht="14.25">
      <c r="A149" s="199"/>
      <c r="B149" s="199"/>
    </row>
    <row r="150" spans="1:2" ht="14.25">
      <c r="A150" s="199"/>
      <c r="B150" s="199"/>
    </row>
    <row r="151" spans="1:2" ht="14.25">
      <c r="A151" s="199"/>
      <c r="B151" s="199"/>
    </row>
    <row r="152" spans="1:2" ht="14.25">
      <c r="A152" s="199"/>
      <c r="B152" s="199"/>
    </row>
    <row r="153" spans="1:2" ht="14.25">
      <c r="A153" s="199"/>
      <c r="B153" s="199"/>
    </row>
    <row r="154" spans="1:2" ht="14.25">
      <c r="A154" s="199"/>
      <c r="B154" s="199"/>
    </row>
    <row r="155" spans="1:2" ht="14.25">
      <c r="A155" s="199"/>
      <c r="B155" s="199"/>
    </row>
    <row r="156" spans="1:2" ht="14.25">
      <c r="A156" s="199"/>
      <c r="B156" s="199"/>
    </row>
    <row r="157" spans="1:2" ht="14.25">
      <c r="A157" s="199"/>
      <c r="B157" s="199"/>
    </row>
    <row r="158" spans="1:2" ht="14.25">
      <c r="A158" s="199"/>
      <c r="B158" s="199"/>
    </row>
    <row r="159" spans="1:2" ht="14.25">
      <c r="A159" s="199"/>
      <c r="B159" s="199"/>
    </row>
    <row r="160" spans="1:2" ht="14.25">
      <c r="A160" s="199"/>
      <c r="B160" s="199"/>
    </row>
    <row r="161" spans="1:2" ht="14.25">
      <c r="A161" s="199"/>
      <c r="B161" s="199"/>
    </row>
    <row r="162" spans="1:2" ht="14.25">
      <c r="A162" s="199"/>
      <c r="B162" s="199"/>
    </row>
    <row r="163" spans="1:2" ht="14.25">
      <c r="A163" s="199"/>
      <c r="B163" s="199"/>
    </row>
    <row r="164" spans="1:2" ht="14.25">
      <c r="A164" s="199"/>
      <c r="B164" s="199"/>
    </row>
    <row r="165" spans="1:2" ht="14.25">
      <c r="A165" s="199"/>
      <c r="B165" s="199"/>
    </row>
    <row r="166" spans="1:2" ht="14.25">
      <c r="A166" s="199"/>
      <c r="B166" s="199"/>
    </row>
    <row r="167" spans="1:2" ht="14.25">
      <c r="A167" s="199"/>
      <c r="B167" s="199"/>
    </row>
    <row r="168" spans="1:2" ht="14.25">
      <c r="A168" s="199"/>
      <c r="B168" s="199"/>
    </row>
  </sheetData>
  <sheetProtection/>
  <mergeCells count="37">
    <mergeCell ref="A68:B68"/>
    <mergeCell ref="A25:B25"/>
    <mergeCell ref="A31:B31"/>
    <mergeCell ref="A41:B41"/>
    <mergeCell ref="A48:B48"/>
    <mergeCell ref="A16:B16"/>
    <mergeCell ref="A17:B17"/>
    <mergeCell ref="A18:B18"/>
    <mergeCell ref="A19:B19"/>
    <mergeCell ref="A54:B54"/>
    <mergeCell ref="A62:B62"/>
    <mergeCell ref="A9:B9"/>
    <mergeCell ref="A10:B10"/>
    <mergeCell ref="A11:B11"/>
    <mergeCell ref="A13:B13"/>
    <mergeCell ref="A14:B14"/>
    <mergeCell ref="A15:B15"/>
    <mergeCell ref="I5:I6"/>
    <mergeCell ref="L5:L6"/>
    <mergeCell ref="M5:M6"/>
    <mergeCell ref="J5:J6"/>
    <mergeCell ref="A20:B20"/>
    <mergeCell ref="A22:B22"/>
    <mergeCell ref="A7:B7"/>
    <mergeCell ref="A8:B8"/>
    <mergeCell ref="A4:B6"/>
    <mergeCell ref="C4:C6"/>
    <mergeCell ref="K5:K6"/>
    <mergeCell ref="F4:G4"/>
    <mergeCell ref="H4:I4"/>
    <mergeCell ref="J4:K4"/>
    <mergeCell ref="L4:M4"/>
    <mergeCell ref="D5:D6"/>
    <mergeCell ref="E5:E6"/>
    <mergeCell ref="F5:F6"/>
    <mergeCell ref="G5:G6"/>
    <mergeCell ref="H5:H6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3.59765625" style="77" customWidth="1"/>
    <col min="2" max="2" width="15.09765625" style="77" customWidth="1"/>
    <col min="3" max="3" width="2.09765625" style="77" customWidth="1"/>
    <col min="4" max="4" width="6.59765625" style="77" customWidth="1"/>
    <col min="5" max="5" width="9.5" style="77" customWidth="1"/>
    <col min="6" max="6" width="8.19921875" style="77" customWidth="1"/>
    <col min="7" max="7" width="2.59765625" style="77" customWidth="1"/>
    <col min="8" max="9" width="7.09765625" style="77" customWidth="1"/>
    <col min="10" max="10" width="2.59765625" style="77" customWidth="1"/>
    <col min="11" max="11" width="7.09765625" style="77" customWidth="1"/>
    <col min="12" max="12" width="8.09765625" style="77" customWidth="1"/>
    <col min="13" max="13" width="2.59765625" style="77" customWidth="1"/>
    <col min="14" max="15" width="7.09765625" style="77" customWidth="1"/>
    <col min="16" max="16" width="2.59765625" style="77" customWidth="1"/>
    <col min="17" max="17" width="7.09765625" style="77" customWidth="1"/>
    <col min="18" max="18" width="8" style="77" customWidth="1"/>
    <col min="19" max="19" width="2.59765625" style="77" customWidth="1"/>
    <col min="20" max="21" width="7.09765625" style="77" customWidth="1"/>
    <col min="22" max="22" width="5.59765625" style="77" customWidth="1"/>
    <col min="23" max="23" width="7.09765625" style="77" customWidth="1"/>
    <col min="24" max="24" width="8" style="77" customWidth="1"/>
    <col min="25" max="25" width="2.59765625" style="77" customWidth="1"/>
    <col min="26" max="27" width="7.09765625" style="77" customWidth="1"/>
    <col min="28" max="28" width="2.59765625" style="77" customWidth="1"/>
    <col min="29" max="29" width="7.09765625" style="77" customWidth="1"/>
    <col min="30" max="30" width="6.59765625" style="77" customWidth="1"/>
    <col min="31" max="31" width="2.59765625" style="77" customWidth="1"/>
    <col min="32" max="32" width="6.59765625" style="77" customWidth="1"/>
    <col min="33" max="33" width="6.19921875" style="77" customWidth="1"/>
    <col min="34" max="34" width="2.59765625" style="77" customWidth="1"/>
    <col min="35" max="35" width="3" style="77" customWidth="1"/>
    <col min="36" max="36" width="1.8984375" style="77" customWidth="1"/>
    <col min="37" max="37" width="2.59765625" style="77" customWidth="1"/>
    <col min="38" max="38" width="6.19921875" style="77" customWidth="1"/>
    <col min="39" max="39" width="2.59765625" style="77" customWidth="1"/>
    <col min="40" max="40" width="3" style="77" customWidth="1"/>
    <col min="41" max="41" width="1.4921875" style="77" customWidth="1"/>
    <col min="42" max="16384" width="10.59765625" style="77" customWidth="1"/>
  </cols>
  <sheetData>
    <row r="1" spans="1:40" ht="19.5" customHeight="1">
      <c r="A1" s="1" t="s">
        <v>285</v>
      </c>
      <c r="C1" s="23"/>
      <c r="AN1" s="2" t="s">
        <v>286</v>
      </c>
    </row>
    <row r="2" spans="2:41" ht="19.5" customHeight="1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135" t="s">
        <v>423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</row>
    <row r="3" spans="4:40" ht="18" customHeight="1" thickBot="1"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228" t="s">
        <v>398</v>
      </c>
    </row>
    <row r="4" spans="1:41" ht="19.5" customHeight="1">
      <c r="A4" s="330" t="s">
        <v>287</v>
      </c>
      <c r="B4" s="483"/>
      <c r="C4" s="485" t="s">
        <v>288</v>
      </c>
      <c r="D4" s="485"/>
      <c r="E4" s="485" t="s">
        <v>289</v>
      </c>
      <c r="F4" s="489" t="s">
        <v>434</v>
      </c>
      <c r="G4" s="490"/>
      <c r="H4" s="490"/>
      <c r="I4" s="490"/>
      <c r="J4" s="490"/>
      <c r="K4" s="490"/>
      <c r="L4" s="395" t="s">
        <v>385</v>
      </c>
      <c r="M4" s="345"/>
      <c r="N4" s="345"/>
      <c r="O4" s="345"/>
      <c r="P4" s="345"/>
      <c r="Q4" s="393"/>
      <c r="R4" s="361" t="s">
        <v>290</v>
      </c>
      <c r="S4" s="477"/>
      <c r="T4" s="477"/>
      <c r="U4" s="477"/>
      <c r="V4" s="477"/>
      <c r="W4" s="362"/>
      <c r="X4" s="361" t="s">
        <v>291</v>
      </c>
      <c r="Y4" s="478"/>
      <c r="Z4" s="478"/>
      <c r="AA4" s="478"/>
      <c r="AB4" s="478"/>
      <c r="AC4" s="422"/>
      <c r="AD4" s="344" t="s">
        <v>399</v>
      </c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6"/>
    </row>
    <row r="5" spans="1:41" ht="19.5" customHeight="1">
      <c r="A5" s="392"/>
      <c r="B5" s="484"/>
      <c r="C5" s="486"/>
      <c r="D5" s="486"/>
      <c r="E5" s="487"/>
      <c r="F5" s="487"/>
      <c r="G5" s="487"/>
      <c r="H5" s="487"/>
      <c r="I5" s="487"/>
      <c r="J5" s="487"/>
      <c r="K5" s="487"/>
      <c r="L5" s="347"/>
      <c r="M5" s="348"/>
      <c r="N5" s="348"/>
      <c r="O5" s="348"/>
      <c r="P5" s="348"/>
      <c r="Q5" s="343"/>
      <c r="R5" s="363"/>
      <c r="S5" s="359"/>
      <c r="T5" s="359"/>
      <c r="U5" s="359"/>
      <c r="V5" s="359"/>
      <c r="W5" s="360"/>
      <c r="X5" s="382"/>
      <c r="Y5" s="423"/>
      <c r="Z5" s="423"/>
      <c r="AA5" s="423"/>
      <c r="AB5" s="423"/>
      <c r="AC5" s="406"/>
      <c r="AD5" s="347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9"/>
    </row>
    <row r="6" spans="1:41" ht="15" customHeight="1">
      <c r="A6" s="392"/>
      <c r="B6" s="484"/>
      <c r="C6" s="486"/>
      <c r="D6" s="486"/>
      <c r="E6" s="488"/>
      <c r="F6" s="476" t="s">
        <v>386</v>
      </c>
      <c r="G6" s="476"/>
      <c r="H6" s="476"/>
      <c r="I6" s="476" t="s">
        <v>292</v>
      </c>
      <c r="J6" s="476"/>
      <c r="K6" s="476"/>
      <c r="L6" s="479" t="s">
        <v>386</v>
      </c>
      <c r="M6" s="480"/>
      <c r="N6" s="481"/>
      <c r="O6" s="479" t="s">
        <v>292</v>
      </c>
      <c r="P6" s="480"/>
      <c r="Q6" s="481"/>
      <c r="R6" s="479" t="s">
        <v>386</v>
      </c>
      <c r="S6" s="480"/>
      <c r="T6" s="481"/>
      <c r="U6" s="479" t="s">
        <v>292</v>
      </c>
      <c r="V6" s="480"/>
      <c r="W6" s="481"/>
      <c r="X6" s="479" t="s">
        <v>386</v>
      </c>
      <c r="Y6" s="480"/>
      <c r="Z6" s="481"/>
      <c r="AA6" s="479" t="s">
        <v>292</v>
      </c>
      <c r="AB6" s="480"/>
      <c r="AC6" s="481"/>
      <c r="AD6" s="331" t="s">
        <v>386</v>
      </c>
      <c r="AE6" s="332"/>
      <c r="AF6" s="333"/>
      <c r="AG6" s="331" t="s">
        <v>292</v>
      </c>
      <c r="AH6" s="332"/>
      <c r="AI6" s="332"/>
      <c r="AJ6" s="332"/>
      <c r="AK6" s="332"/>
      <c r="AL6" s="332"/>
      <c r="AM6" s="332"/>
      <c r="AN6" s="332"/>
      <c r="AO6" s="203"/>
    </row>
    <row r="7" spans="1:41" ht="15" customHeight="1">
      <c r="A7" s="491" t="s">
        <v>293</v>
      </c>
      <c r="B7" s="194"/>
      <c r="C7" s="204"/>
      <c r="D7" s="205" t="s">
        <v>294</v>
      </c>
      <c r="E7" s="114">
        <f>SUM(E13,E22,E25,E27)</f>
        <v>4</v>
      </c>
      <c r="F7" s="66" t="s">
        <v>10</v>
      </c>
      <c r="G7" s="52" t="s">
        <v>295</v>
      </c>
      <c r="H7" s="102">
        <f>SUM(H13,H22,H25,H27)</f>
        <v>51</v>
      </c>
      <c r="I7" s="215">
        <v>6.8</v>
      </c>
      <c r="J7" s="92" t="s">
        <v>296</v>
      </c>
      <c r="K7" s="209">
        <v>7.9</v>
      </c>
      <c r="L7" s="66" t="s">
        <v>10</v>
      </c>
      <c r="M7" s="52" t="s">
        <v>295</v>
      </c>
      <c r="N7" s="102">
        <f>SUM(N13,N22,N25,N27)</f>
        <v>51</v>
      </c>
      <c r="O7" s="215">
        <v>8.4</v>
      </c>
      <c r="P7" s="92" t="s">
        <v>296</v>
      </c>
      <c r="Q7" s="210">
        <v>13</v>
      </c>
      <c r="R7" s="66" t="s">
        <v>10</v>
      </c>
      <c r="S7" s="52" t="s">
        <v>295</v>
      </c>
      <c r="T7" s="102">
        <f>SUM(T13,T22,T25,T27)</f>
        <v>51</v>
      </c>
      <c r="U7" s="215" t="s">
        <v>449</v>
      </c>
      <c r="V7" s="211" t="s">
        <v>296</v>
      </c>
      <c r="W7" s="209">
        <v>0.8</v>
      </c>
      <c r="X7" s="66" t="s">
        <v>10</v>
      </c>
      <c r="Y7" s="52" t="s">
        <v>295</v>
      </c>
      <c r="Z7" s="102">
        <f>SUM(Z13,Z22,Z25,Z27)</f>
        <v>51</v>
      </c>
      <c r="AA7" s="215" t="s">
        <v>450</v>
      </c>
      <c r="AB7" s="211" t="s">
        <v>296</v>
      </c>
      <c r="AC7" s="210">
        <v>23</v>
      </c>
      <c r="AD7" s="66">
        <f>SUM(AD13,AD22,AD25,AD27)</f>
        <v>41</v>
      </c>
      <c r="AE7" s="57" t="s">
        <v>295</v>
      </c>
      <c r="AF7" s="102">
        <f>SUM(AF13,AF22,AF25,AF27)</f>
        <v>51</v>
      </c>
      <c r="AG7" s="126">
        <v>2</v>
      </c>
      <c r="AH7" s="204" t="s">
        <v>297</v>
      </c>
      <c r="AI7" s="206">
        <v>10</v>
      </c>
      <c r="AJ7" s="207">
        <v>0</v>
      </c>
      <c r="AK7" s="204" t="s">
        <v>296</v>
      </c>
      <c r="AL7" s="126">
        <v>1.7</v>
      </c>
      <c r="AM7" s="204" t="s">
        <v>297</v>
      </c>
      <c r="AN7" s="206">
        <v>10</v>
      </c>
      <c r="AO7" s="208">
        <v>3</v>
      </c>
    </row>
    <row r="8" spans="1:41" ht="15" customHeight="1">
      <c r="A8" s="495"/>
      <c r="B8" s="114"/>
      <c r="C8" s="67"/>
      <c r="D8" s="69" t="s">
        <v>298</v>
      </c>
      <c r="E8" s="114">
        <f>SUM(E14,E17,E20,E23,E26,E28,E33,E36,E38,E39,E41,E46,E48,E52,E53,E54,E55,E57)</f>
        <v>23</v>
      </c>
      <c r="F8" s="66">
        <v>13</v>
      </c>
      <c r="G8" s="52" t="s">
        <v>295</v>
      </c>
      <c r="H8" s="102">
        <f>SUM(H14,H17,H20,H23,H26,H28,H33,H36,H38,H39,H41,H46,H48,H52,H53,H54,H55,H57)</f>
        <v>366</v>
      </c>
      <c r="I8" s="92">
        <v>6.1</v>
      </c>
      <c r="J8" s="92" t="s">
        <v>296</v>
      </c>
      <c r="K8" s="209">
        <v>9.7</v>
      </c>
      <c r="L8" s="66">
        <v>6</v>
      </c>
      <c r="M8" s="52" t="s">
        <v>295</v>
      </c>
      <c r="N8" s="102">
        <f>SUM(N14,N17,N20,N23,N26,N28,N33,N36,N38,N39,N41,N46,N48,N52,N53,N54,N55,N57)</f>
        <v>366</v>
      </c>
      <c r="O8" s="92">
        <v>4.9</v>
      </c>
      <c r="P8" s="92" t="s">
        <v>296</v>
      </c>
      <c r="Q8" s="210">
        <v>13</v>
      </c>
      <c r="R8" s="66">
        <v>32</v>
      </c>
      <c r="S8" s="52" t="s">
        <v>295</v>
      </c>
      <c r="T8" s="102">
        <f>SUM(T14,T17,T20,T23,T26,T28,T33,T36,T38,T39,T41,T46,T48,T52,T53,T54,T55,T57)</f>
        <v>366</v>
      </c>
      <c r="U8" s="92">
        <v>0.5</v>
      </c>
      <c r="V8" s="211" t="s">
        <v>296</v>
      </c>
      <c r="W8" s="212">
        <v>13</v>
      </c>
      <c r="X8" s="66">
        <v>27</v>
      </c>
      <c r="Y8" s="52" t="s">
        <v>295</v>
      </c>
      <c r="Z8" s="102">
        <f>SUM(Z14,Z17,Z20,Z23,Z26,Z28,Z33,Z36,Z38,Z39,Z41,Z46,Z48,Z52,Z53,Z54,Z55,Z57)</f>
        <v>366</v>
      </c>
      <c r="AA8" s="213">
        <v>1</v>
      </c>
      <c r="AB8" s="211" t="s">
        <v>296</v>
      </c>
      <c r="AC8" s="210">
        <v>180</v>
      </c>
      <c r="AD8" s="66">
        <v>283</v>
      </c>
      <c r="AE8" s="52" t="s">
        <v>295</v>
      </c>
      <c r="AF8" s="102">
        <f>SUM(AF14,AF17,AF20,AF23,AF26,AF28,AF33,AF36,AF38,AF39,AF41,AF46,AF48,AF52,AF53,AF54,AF55,AF57)</f>
        <v>366</v>
      </c>
      <c r="AG8" s="92">
        <v>2.3</v>
      </c>
      <c r="AH8" s="67" t="s">
        <v>297</v>
      </c>
      <c r="AI8" s="214">
        <v>10</v>
      </c>
      <c r="AJ8" s="24">
        <v>0</v>
      </c>
      <c r="AK8" s="67" t="s">
        <v>296</v>
      </c>
      <c r="AL8" s="92">
        <v>4.9</v>
      </c>
      <c r="AM8" s="67" t="s">
        <v>297</v>
      </c>
      <c r="AN8" s="214">
        <v>10</v>
      </c>
      <c r="AO8" s="25">
        <v>5</v>
      </c>
    </row>
    <row r="9" spans="1:41" ht="15" customHeight="1">
      <c r="A9" s="495"/>
      <c r="B9" s="482" t="s">
        <v>299</v>
      </c>
      <c r="C9" s="67"/>
      <c r="D9" s="69" t="s">
        <v>300</v>
      </c>
      <c r="E9" s="114">
        <f>SUM(E15,E18,E19,E21,E24,E30,E34,E37,E40,E42,E44,E45,E47,E49,E50,E56)</f>
        <v>19</v>
      </c>
      <c r="F9" s="66">
        <f>SUM(F15,F18,F19,F21,F24,F30,F34,F37,F40,F42,F44,F45,F47,F49,F50,F56)</f>
        <v>13</v>
      </c>
      <c r="G9" s="52" t="s">
        <v>295</v>
      </c>
      <c r="H9" s="102">
        <f>SUM(H15,H18,H19,H21,H24,H30,H34,H37,H40,H42,H44,H45,H47,H49,H50,H56)</f>
        <v>348</v>
      </c>
      <c r="I9" s="92">
        <v>6.4</v>
      </c>
      <c r="J9" s="92" t="s">
        <v>296</v>
      </c>
      <c r="K9" s="209">
        <v>9.5</v>
      </c>
      <c r="L9" s="66">
        <f>SUM(L15,L18,L19,L21,L24,L30,L34,L37,L40,L42,L44,L45,L47,L49,L50,L56)</f>
        <v>10</v>
      </c>
      <c r="M9" s="52" t="s">
        <v>295</v>
      </c>
      <c r="N9" s="102">
        <f>SUM(N15,N18,N19,N21,N24,N30,N34,N37,N40,N42,N44,N45,N47,N49,N50,N56)</f>
        <v>348</v>
      </c>
      <c r="O9" s="92">
        <v>3.4</v>
      </c>
      <c r="P9" s="92" t="s">
        <v>296</v>
      </c>
      <c r="Q9" s="210">
        <v>19</v>
      </c>
      <c r="R9" s="66">
        <f>SUM(R15,R18,R19,R21,R24,R30,R34,R37,R40,R42,R44,R45,R47,R49,R50,R56)</f>
        <v>69</v>
      </c>
      <c r="S9" s="52" t="s">
        <v>295</v>
      </c>
      <c r="T9" s="102">
        <f>SUM(T15,T18,T19,T21,T24,T30,T34,T37,T40,T42,T44,T45,T47,T49,T50,T56)</f>
        <v>348</v>
      </c>
      <c r="U9" s="92">
        <v>0.5</v>
      </c>
      <c r="V9" s="211" t="s">
        <v>296</v>
      </c>
      <c r="W9" s="212">
        <v>13</v>
      </c>
      <c r="X9" s="66">
        <f>SUM(X15,X18,X19,X21,X24,X30,X34,X37,X40,X42,X44,X45,X47,X49,X50,X56)</f>
        <v>26</v>
      </c>
      <c r="Y9" s="52" t="s">
        <v>295</v>
      </c>
      <c r="Z9" s="102">
        <f>SUM(Z15,Z18,Z19,Z21,Z24,Z30,Z34,Z37,Z40,Z42,Z44,Z45,Z47,Z49,Z50,Z56)</f>
        <v>348</v>
      </c>
      <c r="AA9" s="213">
        <v>1</v>
      </c>
      <c r="AB9" s="211" t="s">
        <v>296</v>
      </c>
      <c r="AC9" s="210">
        <v>160</v>
      </c>
      <c r="AD9" s="66">
        <f>SUM(AD15,AD18,AD19,AD21,AD24,AD30,AD34,AD37,AD40,AD42,AD44,AD45,AD47,AD49,AD50,AD56)</f>
        <v>250</v>
      </c>
      <c r="AE9" s="52" t="s">
        <v>295</v>
      </c>
      <c r="AF9" s="102">
        <f>SUM(AF15,AF18,AF19,AF21,AF24,AF30,AF34,AF37,AF40,AF42,AF44,AF45,AF47,AF49,AF50,AF56)</f>
        <v>348</v>
      </c>
      <c r="AG9" s="92">
        <v>1.7</v>
      </c>
      <c r="AH9" s="67" t="s">
        <v>297</v>
      </c>
      <c r="AI9" s="214">
        <v>10</v>
      </c>
      <c r="AJ9" s="24">
        <v>1</v>
      </c>
      <c r="AK9" s="67" t="s">
        <v>296</v>
      </c>
      <c r="AL9" s="92">
        <v>1.2</v>
      </c>
      <c r="AM9" s="67" t="s">
        <v>297</v>
      </c>
      <c r="AN9" s="214">
        <v>10</v>
      </c>
      <c r="AO9" s="25">
        <v>6</v>
      </c>
    </row>
    <row r="10" spans="1:41" ht="15" customHeight="1">
      <c r="A10" s="495"/>
      <c r="B10" s="482"/>
      <c r="C10" s="67"/>
      <c r="D10" s="69" t="s">
        <v>301</v>
      </c>
      <c r="E10" s="114">
        <f>SUM(E16,E35,E43,E51)</f>
        <v>5</v>
      </c>
      <c r="F10" s="66">
        <f>SUM(F16,F35,F43,F51)</f>
        <v>6</v>
      </c>
      <c r="G10" s="52" t="s">
        <v>295</v>
      </c>
      <c r="H10" s="102">
        <f>SUM(H16,H35,H43,H51)</f>
        <v>108</v>
      </c>
      <c r="I10" s="92">
        <v>6.7</v>
      </c>
      <c r="J10" s="92" t="s">
        <v>296</v>
      </c>
      <c r="K10" s="209">
        <v>9.3</v>
      </c>
      <c r="L10" s="66">
        <f>SUM(L16,L35,L43,L51)</f>
        <v>16</v>
      </c>
      <c r="M10" s="52" t="s">
        <v>295</v>
      </c>
      <c r="N10" s="102">
        <f>SUM(N16,N35,N43,N51)</f>
        <v>108</v>
      </c>
      <c r="O10" s="92">
        <v>2.6</v>
      </c>
      <c r="P10" s="92" t="s">
        <v>296</v>
      </c>
      <c r="Q10" s="210">
        <v>13</v>
      </c>
      <c r="R10" s="66">
        <f>SUM(R16,R35,R43,R51)</f>
        <v>25</v>
      </c>
      <c r="S10" s="52" t="s">
        <v>295</v>
      </c>
      <c r="T10" s="102">
        <f>SUM(T16,T35,T43,T51)</f>
        <v>108</v>
      </c>
      <c r="U10" s="92">
        <v>0.6</v>
      </c>
      <c r="V10" s="211" t="s">
        <v>296</v>
      </c>
      <c r="W10" s="209">
        <v>15</v>
      </c>
      <c r="X10" s="66" t="s">
        <v>10</v>
      </c>
      <c r="Y10" s="52" t="s">
        <v>295</v>
      </c>
      <c r="Z10" s="102">
        <f>SUM(Z16,Z35,Z43,Z51)</f>
        <v>108</v>
      </c>
      <c r="AA10" s="213">
        <v>5</v>
      </c>
      <c r="AB10" s="211" t="s">
        <v>296</v>
      </c>
      <c r="AC10" s="210">
        <v>42</v>
      </c>
      <c r="AD10" s="66" t="s">
        <v>10</v>
      </c>
      <c r="AE10" s="52" t="s">
        <v>295</v>
      </c>
      <c r="AF10" s="102">
        <f>SUM(AF16,AF35,AF43,AF51)</f>
        <v>108</v>
      </c>
      <c r="AG10" s="92">
        <v>2.3</v>
      </c>
      <c r="AH10" s="67" t="s">
        <v>297</v>
      </c>
      <c r="AI10" s="214">
        <v>10</v>
      </c>
      <c r="AJ10" s="24">
        <v>2</v>
      </c>
      <c r="AK10" s="67" t="s">
        <v>296</v>
      </c>
      <c r="AL10" s="92">
        <v>7.9</v>
      </c>
      <c r="AM10" s="67" t="s">
        <v>297</v>
      </c>
      <c r="AN10" s="214">
        <v>10</v>
      </c>
      <c r="AO10" s="25">
        <v>6</v>
      </c>
    </row>
    <row r="11" spans="1:41" ht="15" customHeight="1">
      <c r="A11" s="495"/>
      <c r="B11" s="114"/>
      <c r="C11" s="67"/>
      <c r="D11" s="69" t="s">
        <v>302</v>
      </c>
      <c r="E11" s="114">
        <f>SUM(E31)</f>
        <v>1</v>
      </c>
      <c r="F11" s="66" t="s">
        <v>10</v>
      </c>
      <c r="G11" s="52" t="s">
        <v>295</v>
      </c>
      <c r="H11" s="102">
        <f>SUM(H31)</f>
        <v>24</v>
      </c>
      <c r="I11" s="215">
        <v>7.1</v>
      </c>
      <c r="J11" s="92" t="s">
        <v>296</v>
      </c>
      <c r="K11" s="209">
        <v>7.6</v>
      </c>
      <c r="L11" s="66" t="s">
        <v>10</v>
      </c>
      <c r="M11" s="52" t="s">
        <v>295</v>
      </c>
      <c r="N11" s="102">
        <f>SUM(N31)</f>
        <v>24</v>
      </c>
      <c r="O11" s="215">
        <v>7.5</v>
      </c>
      <c r="P11" s="92" t="s">
        <v>296</v>
      </c>
      <c r="Q11" s="210">
        <v>13</v>
      </c>
      <c r="R11" s="66" t="s">
        <v>10</v>
      </c>
      <c r="S11" s="52" t="s">
        <v>295</v>
      </c>
      <c r="T11" s="102">
        <f>SUM(T31)</f>
        <v>24</v>
      </c>
      <c r="U11" s="215">
        <v>0.9</v>
      </c>
      <c r="V11" s="211" t="s">
        <v>296</v>
      </c>
      <c r="W11" s="209">
        <v>3.3</v>
      </c>
      <c r="X11" s="66" t="s">
        <v>10</v>
      </c>
      <c r="Y11" s="52" t="s">
        <v>295</v>
      </c>
      <c r="Z11" s="102">
        <f>SUM(Z31)</f>
        <v>24</v>
      </c>
      <c r="AA11" s="216">
        <v>2</v>
      </c>
      <c r="AB11" s="211" t="s">
        <v>296</v>
      </c>
      <c r="AC11" s="210">
        <v>29</v>
      </c>
      <c r="AD11" s="66" t="s">
        <v>10</v>
      </c>
      <c r="AE11" s="52" t="s">
        <v>295</v>
      </c>
      <c r="AF11" s="102">
        <f>SUM(AF31)</f>
        <v>24</v>
      </c>
      <c r="AG11" s="215">
        <v>2.2</v>
      </c>
      <c r="AH11" s="67" t="s">
        <v>297</v>
      </c>
      <c r="AI11" s="214">
        <v>10</v>
      </c>
      <c r="AJ11" s="24">
        <v>3</v>
      </c>
      <c r="AK11" s="67" t="s">
        <v>296</v>
      </c>
      <c r="AL11" s="215">
        <v>2.2</v>
      </c>
      <c r="AM11" s="67" t="s">
        <v>297</v>
      </c>
      <c r="AN11" s="214">
        <v>10</v>
      </c>
      <c r="AO11" s="25">
        <v>5</v>
      </c>
    </row>
    <row r="12" spans="1:41" ht="15" customHeight="1">
      <c r="A12" s="495"/>
      <c r="B12" s="114"/>
      <c r="C12" s="67"/>
      <c r="D12" s="69" t="s">
        <v>303</v>
      </c>
      <c r="E12" s="114">
        <f>SUM(E32)</f>
        <v>1</v>
      </c>
      <c r="F12" s="66" t="s">
        <v>10</v>
      </c>
      <c r="G12" s="52" t="s">
        <v>295</v>
      </c>
      <c r="H12" s="102">
        <f>SUM(H32)</f>
        <v>24</v>
      </c>
      <c r="I12" s="215">
        <v>7.3</v>
      </c>
      <c r="J12" s="92" t="s">
        <v>296</v>
      </c>
      <c r="K12" s="209">
        <v>8</v>
      </c>
      <c r="L12" s="66" t="s">
        <v>10</v>
      </c>
      <c r="M12" s="52" t="s">
        <v>295</v>
      </c>
      <c r="N12" s="102">
        <f>SUM(N32)</f>
        <v>24</v>
      </c>
      <c r="O12" s="66">
        <v>8.4</v>
      </c>
      <c r="P12" s="92" t="s">
        <v>296</v>
      </c>
      <c r="Q12" s="210">
        <v>13</v>
      </c>
      <c r="R12" s="66" t="s">
        <v>10</v>
      </c>
      <c r="S12" s="52" t="s">
        <v>295</v>
      </c>
      <c r="T12" s="102">
        <f>SUM(T32)</f>
        <v>24</v>
      </c>
      <c r="U12" s="66">
        <v>1.2</v>
      </c>
      <c r="V12" s="211" t="s">
        <v>296</v>
      </c>
      <c r="W12" s="209">
        <v>5.9</v>
      </c>
      <c r="X12" s="66" t="s">
        <v>10</v>
      </c>
      <c r="Y12" s="52" t="s">
        <v>295</v>
      </c>
      <c r="Z12" s="102">
        <f>SUM(Z32)</f>
        <v>24</v>
      </c>
      <c r="AA12" s="66">
        <v>4</v>
      </c>
      <c r="AB12" s="211" t="s">
        <v>296</v>
      </c>
      <c r="AC12" s="210">
        <v>41</v>
      </c>
      <c r="AD12" s="66" t="s">
        <v>10</v>
      </c>
      <c r="AE12" s="52" t="s">
        <v>295</v>
      </c>
      <c r="AF12" s="102">
        <f>SUM(AF32)</f>
        <v>24</v>
      </c>
      <c r="AG12" s="215">
        <v>4</v>
      </c>
      <c r="AH12" s="67" t="s">
        <v>297</v>
      </c>
      <c r="AI12" s="214">
        <v>10</v>
      </c>
      <c r="AJ12" s="24">
        <v>3</v>
      </c>
      <c r="AK12" s="67" t="s">
        <v>296</v>
      </c>
      <c r="AL12" s="215">
        <v>1.1</v>
      </c>
      <c r="AM12" s="67" t="s">
        <v>297</v>
      </c>
      <c r="AN12" s="214">
        <v>10</v>
      </c>
      <c r="AO12" s="25">
        <v>5</v>
      </c>
    </row>
    <row r="13" spans="1:41" ht="15" customHeight="1">
      <c r="A13" s="495"/>
      <c r="B13" s="114"/>
      <c r="C13" s="67"/>
      <c r="D13" s="69" t="s">
        <v>294</v>
      </c>
      <c r="E13" s="114">
        <v>1</v>
      </c>
      <c r="F13" s="66" t="s">
        <v>10</v>
      </c>
      <c r="G13" s="52" t="s">
        <v>295</v>
      </c>
      <c r="H13" s="102">
        <v>24</v>
      </c>
      <c r="I13" s="92">
        <v>6.8</v>
      </c>
      <c r="J13" s="92" t="s">
        <v>296</v>
      </c>
      <c r="K13" s="209">
        <v>7.4</v>
      </c>
      <c r="L13" s="66" t="s">
        <v>10</v>
      </c>
      <c r="M13" s="52" t="s">
        <v>295</v>
      </c>
      <c r="N13" s="102">
        <v>24</v>
      </c>
      <c r="O13" s="92">
        <v>8.9</v>
      </c>
      <c r="P13" s="67" t="s">
        <v>296</v>
      </c>
      <c r="Q13" s="102">
        <v>13</v>
      </c>
      <c r="R13" s="66" t="s">
        <v>10</v>
      </c>
      <c r="S13" s="52" t="s">
        <v>295</v>
      </c>
      <c r="T13" s="102">
        <v>24</v>
      </c>
      <c r="U13" s="66" t="s">
        <v>333</v>
      </c>
      <c r="V13" s="52" t="s">
        <v>296</v>
      </c>
      <c r="W13" s="217">
        <v>0.8</v>
      </c>
      <c r="X13" s="66" t="s">
        <v>10</v>
      </c>
      <c r="Y13" s="52" t="s">
        <v>295</v>
      </c>
      <c r="Z13" s="102">
        <v>24</v>
      </c>
      <c r="AA13" s="66">
        <v>1</v>
      </c>
      <c r="AB13" s="67" t="s">
        <v>296</v>
      </c>
      <c r="AC13" s="102">
        <v>23</v>
      </c>
      <c r="AD13" s="67">
        <v>22</v>
      </c>
      <c r="AE13" s="52" t="s">
        <v>295</v>
      </c>
      <c r="AF13" s="102">
        <v>24</v>
      </c>
      <c r="AG13" s="92">
        <v>3.3</v>
      </c>
      <c r="AH13" s="67" t="s">
        <v>297</v>
      </c>
      <c r="AI13" s="214">
        <v>10</v>
      </c>
      <c r="AJ13" s="24">
        <v>1</v>
      </c>
      <c r="AK13" s="67" t="s">
        <v>296</v>
      </c>
      <c r="AL13" s="92">
        <v>2.4</v>
      </c>
      <c r="AM13" s="67" t="s">
        <v>297</v>
      </c>
      <c r="AN13" s="214">
        <v>10</v>
      </c>
      <c r="AO13" s="25">
        <v>4</v>
      </c>
    </row>
    <row r="14" spans="1:41" ht="15" customHeight="1">
      <c r="A14" s="495"/>
      <c r="B14" s="482" t="s">
        <v>304</v>
      </c>
      <c r="C14" s="67"/>
      <c r="D14" s="69" t="s">
        <v>298</v>
      </c>
      <c r="E14" s="114">
        <v>1</v>
      </c>
      <c r="F14" s="66" t="s">
        <v>10</v>
      </c>
      <c r="G14" s="52" t="s">
        <v>295</v>
      </c>
      <c r="H14" s="102">
        <v>24</v>
      </c>
      <c r="I14" s="92">
        <v>6.9</v>
      </c>
      <c r="J14" s="92" t="s">
        <v>296</v>
      </c>
      <c r="K14" s="209">
        <v>7.5</v>
      </c>
      <c r="L14" s="66" t="s">
        <v>10</v>
      </c>
      <c r="M14" s="52" t="s">
        <v>295</v>
      </c>
      <c r="N14" s="102">
        <v>24</v>
      </c>
      <c r="O14" s="92">
        <v>8.3</v>
      </c>
      <c r="P14" s="67" t="s">
        <v>296</v>
      </c>
      <c r="Q14" s="102">
        <v>13</v>
      </c>
      <c r="R14" s="67">
        <v>6</v>
      </c>
      <c r="S14" s="52" t="s">
        <v>295</v>
      </c>
      <c r="T14" s="102">
        <v>24</v>
      </c>
      <c r="U14" s="66" t="s">
        <v>333</v>
      </c>
      <c r="V14" s="52" t="s">
        <v>296</v>
      </c>
      <c r="W14" s="217">
        <v>8.3</v>
      </c>
      <c r="X14" s="66" t="s">
        <v>10</v>
      </c>
      <c r="Y14" s="52" t="s">
        <v>295</v>
      </c>
      <c r="Z14" s="102">
        <v>24</v>
      </c>
      <c r="AA14" s="67">
        <v>1</v>
      </c>
      <c r="AB14" s="67" t="s">
        <v>296</v>
      </c>
      <c r="AC14" s="102">
        <v>16</v>
      </c>
      <c r="AD14" s="67">
        <v>24</v>
      </c>
      <c r="AE14" s="52" t="s">
        <v>295</v>
      </c>
      <c r="AF14" s="102">
        <v>24</v>
      </c>
      <c r="AG14" s="92">
        <v>1.7</v>
      </c>
      <c r="AH14" s="67" t="s">
        <v>297</v>
      </c>
      <c r="AI14" s="214">
        <v>10</v>
      </c>
      <c r="AJ14" s="24">
        <v>3</v>
      </c>
      <c r="AK14" s="67" t="s">
        <v>296</v>
      </c>
      <c r="AL14" s="92">
        <v>4.9</v>
      </c>
      <c r="AM14" s="67" t="s">
        <v>297</v>
      </c>
      <c r="AN14" s="214">
        <v>10</v>
      </c>
      <c r="AO14" s="25">
        <v>4</v>
      </c>
    </row>
    <row r="15" spans="1:41" ht="15" customHeight="1">
      <c r="A15" s="495"/>
      <c r="B15" s="482"/>
      <c r="C15" s="67"/>
      <c r="D15" s="69" t="s">
        <v>300</v>
      </c>
      <c r="E15" s="114">
        <v>2</v>
      </c>
      <c r="F15" s="66">
        <v>1</v>
      </c>
      <c r="G15" s="52" t="s">
        <v>295</v>
      </c>
      <c r="H15" s="102">
        <v>48</v>
      </c>
      <c r="I15" s="92">
        <v>6.6</v>
      </c>
      <c r="J15" s="92" t="s">
        <v>296</v>
      </c>
      <c r="K15" s="209">
        <v>8.6</v>
      </c>
      <c r="L15" s="66">
        <v>2</v>
      </c>
      <c r="M15" s="52" t="s">
        <v>295</v>
      </c>
      <c r="N15" s="102">
        <v>48</v>
      </c>
      <c r="O15" s="92">
        <v>4.6</v>
      </c>
      <c r="P15" s="67" t="s">
        <v>296</v>
      </c>
      <c r="Q15" s="102">
        <v>12</v>
      </c>
      <c r="R15" s="67">
        <v>8</v>
      </c>
      <c r="S15" s="52" t="s">
        <v>295</v>
      </c>
      <c r="T15" s="102">
        <v>48</v>
      </c>
      <c r="U15" s="215">
        <v>0.6</v>
      </c>
      <c r="V15" s="52" t="s">
        <v>296</v>
      </c>
      <c r="W15" s="218">
        <v>7</v>
      </c>
      <c r="X15" s="66" t="s">
        <v>10</v>
      </c>
      <c r="Y15" s="52" t="s">
        <v>295</v>
      </c>
      <c r="Z15" s="102">
        <v>48</v>
      </c>
      <c r="AA15" s="67">
        <v>3</v>
      </c>
      <c r="AB15" s="67" t="s">
        <v>296</v>
      </c>
      <c r="AC15" s="102">
        <v>13</v>
      </c>
      <c r="AD15" s="67">
        <v>41</v>
      </c>
      <c r="AE15" s="52" t="s">
        <v>295</v>
      </c>
      <c r="AF15" s="102">
        <v>48</v>
      </c>
      <c r="AG15" s="92">
        <v>1.3</v>
      </c>
      <c r="AH15" s="67" t="s">
        <v>297</v>
      </c>
      <c r="AI15" s="214">
        <v>10</v>
      </c>
      <c r="AJ15" s="24">
        <v>3</v>
      </c>
      <c r="AK15" s="67" t="s">
        <v>296</v>
      </c>
      <c r="AL15" s="92">
        <v>1.3</v>
      </c>
      <c r="AM15" s="67" t="s">
        <v>297</v>
      </c>
      <c r="AN15" s="214">
        <v>10</v>
      </c>
      <c r="AO15" s="25">
        <v>5</v>
      </c>
    </row>
    <row r="16" spans="1:41" ht="15" customHeight="1">
      <c r="A16" s="495"/>
      <c r="B16" s="114"/>
      <c r="C16" s="67"/>
      <c r="D16" s="69" t="s">
        <v>301</v>
      </c>
      <c r="E16" s="114">
        <v>1</v>
      </c>
      <c r="F16" s="66" t="s">
        <v>10</v>
      </c>
      <c r="G16" s="52" t="s">
        <v>295</v>
      </c>
      <c r="H16" s="102">
        <v>24</v>
      </c>
      <c r="I16" s="92">
        <v>6.7</v>
      </c>
      <c r="J16" s="92" t="s">
        <v>296</v>
      </c>
      <c r="K16" s="209">
        <v>7.1</v>
      </c>
      <c r="L16" s="67">
        <v>6</v>
      </c>
      <c r="M16" s="52" t="s">
        <v>295</v>
      </c>
      <c r="N16" s="102">
        <v>24</v>
      </c>
      <c r="O16" s="92">
        <v>3.3</v>
      </c>
      <c r="P16" s="67" t="s">
        <v>296</v>
      </c>
      <c r="Q16" s="102">
        <v>12</v>
      </c>
      <c r="R16" s="67">
        <v>1</v>
      </c>
      <c r="S16" s="52" t="s">
        <v>295</v>
      </c>
      <c r="T16" s="102">
        <v>24</v>
      </c>
      <c r="U16" s="215">
        <v>1</v>
      </c>
      <c r="V16" s="52" t="s">
        <v>296</v>
      </c>
      <c r="W16" s="212">
        <v>5.2</v>
      </c>
      <c r="X16" s="66" t="s">
        <v>10</v>
      </c>
      <c r="Y16" s="52" t="s">
        <v>295</v>
      </c>
      <c r="Z16" s="102">
        <v>24</v>
      </c>
      <c r="AA16" s="67">
        <v>6</v>
      </c>
      <c r="AB16" s="67" t="s">
        <v>296</v>
      </c>
      <c r="AC16" s="102">
        <v>32</v>
      </c>
      <c r="AD16" s="66" t="s">
        <v>10</v>
      </c>
      <c r="AE16" s="52" t="s">
        <v>295</v>
      </c>
      <c r="AF16" s="102">
        <v>24</v>
      </c>
      <c r="AG16" s="92">
        <v>4.9</v>
      </c>
      <c r="AH16" s="67" t="s">
        <v>297</v>
      </c>
      <c r="AI16" s="214">
        <v>10</v>
      </c>
      <c r="AJ16" s="24">
        <v>3</v>
      </c>
      <c r="AK16" s="67" t="s">
        <v>296</v>
      </c>
      <c r="AL16" s="92">
        <v>5.4</v>
      </c>
      <c r="AM16" s="67" t="s">
        <v>297</v>
      </c>
      <c r="AN16" s="214">
        <v>10</v>
      </c>
      <c r="AO16" s="25">
        <v>5</v>
      </c>
    </row>
    <row r="17" spans="1:41" ht="15" customHeight="1">
      <c r="A17" s="495"/>
      <c r="B17" s="482" t="s">
        <v>305</v>
      </c>
      <c r="C17" s="67"/>
      <c r="D17" s="69" t="s">
        <v>298</v>
      </c>
      <c r="E17" s="114">
        <v>1</v>
      </c>
      <c r="F17" s="66" t="s">
        <v>10</v>
      </c>
      <c r="G17" s="52" t="s">
        <v>295</v>
      </c>
      <c r="H17" s="102">
        <v>24</v>
      </c>
      <c r="I17" s="92">
        <v>6.8</v>
      </c>
      <c r="J17" s="92" t="s">
        <v>296</v>
      </c>
      <c r="K17" s="209">
        <v>7.5</v>
      </c>
      <c r="L17" s="66" t="s">
        <v>10</v>
      </c>
      <c r="M17" s="52" t="s">
        <v>295</v>
      </c>
      <c r="N17" s="102">
        <v>24</v>
      </c>
      <c r="O17" s="92">
        <v>7.8</v>
      </c>
      <c r="P17" s="67" t="s">
        <v>296</v>
      </c>
      <c r="Q17" s="102">
        <v>13</v>
      </c>
      <c r="R17" s="66" t="s">
        <v>10</v>
      </c>
      <c r="S17" s="52" t="s">
        <v>295</v>
      </c>
      <c r="T17" s="102">
        <v>24</v>
      </c>
      <c r="U17" s="66" t="s">
        <v>333</v>
      </c>
      <c r="V17" s="52" t="s">
        <v>296</v>
      </c>
      <c r="W17" s="102">
        <v>1.9</v>
      </c>
      <c r="X17" s="66" t="s">
        <v>10</v>
      </c>
      <c r="Y17" s="52" t="s">
        <v>295</v>
      </c>
      <c r="Z17" s="102">
        <v>24</v>
      </c>
      <c r="AA17" s="66">
        <v>1</v>
      </c>
      <c r="AB17" s="67" t="s">
        <v>296</v>
      </c>
      <c r="AC17" s="102">
        <v>19</v>
      </c>
      <c r="AD17" s="67">
        <v>19</v>
      </c>
      <c r="AE17" s="52" t="s">
        <v>295</v>
      </c>
      <c r="AF17" s="102">
        <v>24</v>
      </c>
      <c r="AG17" s="92">
        <v>4.5</v>
      </c>
      <c r="AH17" s="67" t="s">
        <v>297</v>
      </c>
      <c r="AI17" s="214">
        <v>10</v>
      </c>
      <c r="AJ17" s="24">
        <v>2</v>
      </c>
      <c r="AK17" s="67" t="s">
        <v>296</v>
      </c>
      <c r="AL17" s="92">
        <v>1.6</v>
      </c>
      <c r="AM17" s="67" t="s">
        <v>297</v>
      </c>
      <c r="AN17" s="214">
        <v>10</v>
      </c>
      <c r="AO17" s="25">
        <v>6</v>
      </c>
    </row>
    <row r="18" spans="1:41" ht="15" customHeight="1">
      <c r="A18" s="495"/>
      <c r="B18" s="482"/>
      <c r="C18" s="67"/>
      <c r="D18" s="69" t="s">
        <v>300</v>
      </c>
      <c r="E18" s="114">
        <v>1</v>
      </c>
      <c r="F18" s="67">
        <v>2</v>
      </c>
      <c r="G18" s="52" t="s">
        <v>295</v>
      </c>
      <c r="H18" s="102">
        <v>24</v>
      </c>
      <c r="I18" s="92">
        <v>6.8</v>
      </c>
      <c r="J18" s="92" t="s">
        <v>296</v>
      </c>
      <c r="K18" s="209">
        <v>8.7</v>
      </c>
      <c r="L18" s="66" t="s">
        <v>10</v>
      </c>
      <c r="M18" s="52" t="s">
        <v>295</v>
      </c>
      <c r="N18" s="102">
        <v>24</v>
      </c>
      <c r="O18" s="92">
        <v>8</v>
      </c>
      <c r="P18" s="67" t="s">
        <v>296</v>
      </c>
      <c r="Q18" s="102">
        <v>13</v>
      </c>
      <c r="R18" s="66">
        <v>7</v>
      </c>
      <c r="S18" s="52" t="s">
        <v>295</v>
      </c>
      <c r="T18" s="102">
        <v>24</v>
      </c>
      <c r="U18" s="66" t="s">
        <v>333</v>
      </c>
      <c r="V18" s="52" t="s">
        <v>296</v>
      </c>
      <c r="W18" s="102">
        <v>5.9</v>
      </c>
      <c r="X18" s="66" t="s">
        <v>10</v>
      </c>
      <c r="Y18" s="52" t="s">
        <v>295</v>
      </c>
      <c r="Z18" s="102">
        <v>24</v>
      </c>
      <c r="AA18" s="67">
        <v>1</v>
      </c>
      <c r="AB18" s="67" t="s">
        <v>296</v>
      </c>
      <c r="AC18" s="102">
        <v>22</v>
      </c>
      <c r="AD18" s="67">
        <v>9</v>
      </c>
      <c r="AE18" s="52" t="s">
        <v>295</v>
      </c>
      <c r="AF18" s="102">
        <v>24</v>
      </c>
      <c r="AG18" s="92">
        <v>3.3</v>
      </c>
      <c r="AH18" s="67" t="s">
        <v>297</v>
      </c>
      <c r="AI18" s="214">
        <v>10</v>
      </c>
      <c r="AJ18" s="24">
        <v>2</v>
      </c>
      <c r="AK18" s="67" t="s">
        <v>296</v>
      </c>
      <c r="AL18" s="92">
        <v>2.3</v>
      </c>
      <c r="AM18" s="67" t="s">
        <v>297</v>
      </c>
      <c r="AN18" s="214">
        <v>10</v>
      </c>
      <c r="AO18" s="25">
        <v>5</v>
      </c>
    </row>
    <row r="19" spans="1:41" ht="15" customHeight="1">
      <c r="A19" s="495"/>
      <c r="B19" s="114" t="s">
        <v>306</v>
      </c>
      <c r="C19" s="67"/>
      <c r="D19" s="69" t="s">
        <v>300</v>
      </c>
      <c r="E19" s="114">
        <v>1</v>
      </c>
      <c r="F19" s="66" t="s">
        <v>10</v>
      </c>
      <c r="G19" s="52" t="s">
        <v>295</v>
      </c>
      <c r="H19" s="102">
        <v>24</v>
      </c>
      <c r="I19" s="92">
        <v>6.6</v>
      </c>
      <c r="J19" s="92" t="s">
        <v>296</v>
      </c>
      <c r="K19" s="209">
        <v>7.2</v>
      </c>
      <c r="L19" s="66">
        <v>2</v>
      </c>
      <c r="M19" s="52" t="s">
        <v>295</v>
      </c>
      <c r="N19" s="102">
        <v>24</v>
      </c>
      <c r="O19" s="92">
        <v>3.9</v>
      </c>
      <c r="P19" s="67" t="s">
        <v>296</v>
      </c>
      <c r="Q19" s="102">
        <v>13</v>
      </c>
      <c r="R19" s="67">
        <v>3</v>
      </c>
      <c r="S19" s="52" t="s">
        <v>295</v>
      </c>
      <c r="T19" s="102">
        <v>24</v>
      </c>
      <c r="U19" s="215">
        <v>1.1</v>
      </c>
      <c r="V19" s="52" t="s">
        <v>296</v>
      </c>
      <c r="W19" s="102">
        <v>3.9</v>
      </c>
      <c r="X19" s="66">
        <v>4</v>
      </c>
      <c r="Y19" s="52" t="s">
        <v>295</v>
      </c>
      <c r="Z19" s="102">
        <v>24</v>
      </c>
      <c r="AA19" s="67">
        <v>2</v>
      </c>
      <c r="AB19" s="67" t="s">
        <v>296</v>
      </c>
      <c r="AC19" s="102">
        <v>37</v>
      </c>
      <c r="AD19" s="67">
        <v>19</v>
      </c>
      <c r="AE19" s="52" t="s">
        <v>295</v>
      </c>
      <c r="AF19" s="102">
        <v>24</v>
      </c>
      <c r="AG19" s="92">
        <v>1.3</v>
      </c>
      <c r="AH19" s="67" t="s">
        <v>297</v>
      </c>
      <c r="AI19" s="214">
        <v>10</v>
      </c>
      <c r="AJ19" s="24">
        <v>3</v>
      </c>
      <c r="AK19" s="67" t="s">
        <v>296</v>
      </c>
      <c r="AL19" s="92">
        <v>9.2</v>
      </c>
      <c r="AM19" s="67" t="s">
        <v>297</v>
      </c>
      <c r="AN19" s="214">
        <v>10</v>
      </c>
      <c r="AO19" s="25">
        <v>6</v>
      </c>
    </row>
    <row r="20" spans="1:41" ht="15" customHeight="1">
      <c r="A20" s="495"/>
      <c r="B20" s="482" t="s">
        <v>387</v>
      </c>
      <c r="C20" s="67"/>
      <c r="D20" s="69" t="s">
        <v>298</v>
      </c>
      <c r="E20" s="114">
        <v>2</v>
      </c>
      <c r="F20" s="66">
        <v>2</v>
      </c>
      <c r="G20" s="52" t="s">
        <v>295</v>
      </c>
      <c r="H20" s="102">
        <v>36</v>
      </c>
      <c r="I20" s="92">
        <v>6.1</v>
      </c>
      <c r="J20" s="92" t="s">
        <v>296</v>
      </c>
      <c r="K20" s="209">
        <v>7.9</v>
      </c>
      <c r="L20" s="66" t="s">
        <v>10</v>
      </c>
      <c r="M20" s="52" t="s">
        <v>295</v>
      </c>
      <c r="N20" s="102">
        <v>36</v>
      </c>
      <c r="O20" s="92">
        <v>7.8</v>
      </c>
      <c r="P20" s="67" t="s">
        <v>296</v>
      </c>
      <c r="Q20" s="102">
        <v>13</v>
      </c>
      <c r="R20" s="66">
        <v>3</v>
      </c>
      <c r="S20" s="52" t="s">
        <v>295</v>
      </c>
      <c r="T20" s="102">
        <v>36</v>
      </c>
      <c r="U20" s="66" t="s">
        <v>333</v>
      </c>
      <c r="V20" s="52" t="s">
        <v>296</v>
      </c>
      <c r="W20" s="102">
        <v>2.7</v>
      </c>
      <c r="X20" s="66">
        <v>1</v>
      </c>
      <c r="Y20" s="52" t="s">
        <v>295</v>
      </c>
      <c r="Z20" s="102">
        <v>36</v>
      </c>
      <c r="AA20" s="67">
        <v>1</v>
      </c>
      <c r="AB20" s="67" t="s">
        <v>296</v>
      </c>
      <c r="AC20" s="102">
        <v>30</v>
      </c>
      <c r="AD20" s="67">
        <v>10</v>
      </c>
      <c r="AE20" s="52" t="s">
        <v>295</v>
      </c>
      <c r="AF20" s="102">
        <v>36</v>
      </c>
      <c r="AG20" s="92">
        <v>7.8</v>
      </c>
      <c r="AH20" s="67" t="s">
        <v>297</v>
      </c>
      <c r="AI20" s="214">
        <v>10</v>
      </c>
      <c r="AJ20" s="24">
        <v>0</v>
      </c>
      <c r="AK20" s="67" t="s">
        <v>296</v>
      </c>
      <c r="AL20" s="92">
        <v>4.9</v>
      </c>
      <c r="AM20" s="67" t="s">
        <v>297</v>
      </c>
      <c r="AN20" s="214">
        <v>10</v>
      </c>
      <c r="AO20" s="25">
        <v>4</v>
      </c>
    </row>
    <row r="21" spans="1:41" ht="15" customHeight="1">
      <c r="A21" s="495"/>
      <c r="B21" s="482"/>
      <c r="C21" s="67"/>
      <c r="D21" s="69" t="s">
        <v>300</v>
      </c>
      <c r="E21" s="114">
        <v>2</v>
      </c>
      <c r="F21" s="66">
        <v>5</v>
      </c>
      <c r="G21" s="52" t="s">
        <v>295</v>
      </c>
      <c r="H21" s="102">
        <v>36</v>
      </c>
      <c r="I21" s="92">
        <v>6.4</v>
      </c>
      <c r="J21" s="92" t="s">
        <v>296</v>
      </c>
      <c r="K21" s="209">
        <v>9.5</v>
      </c>
      <c r="L21" s="66" t="s">
        <v>10</v>
      </c>
      <c r="M21" s="52" t="s">
        <v>295</v>
      </c>
      <c r="N21" s="102">
        <v>36</v>
      </c>
      <c r="O21" s="92">
        <v>5.8</v>
      </c>
      <c r="P21" s="67" t="s">
        <v>296</v>
      </c>
      <c r="Q21" s="102">
        <v>13</v>
      </c>
      <c r="R21" s="66">
        <v>19</v>
      </c>
      <c r="S21" s="52" t="s">
        <v>295</v>
      </c>
      <c r="T21" s="102">
        <v>36</v>
      </c>
      <c r="U21" s="66" t="s">
        <v>333</v>
      </c>
      <c r="V21" s="52" t="s">
        <v>296</v>
      </c>
      <c r="W21" s="102">
        <v>7.9</v>
      </c>
      <c r="X21" s="66">
        <v>1</v>
      </c>
      <c r="Y21" s="52" t="s">
        <v>295</v>
      </c>
      <c r="Z21" s="102">
        <v>36</v>
      </c>
      <c r="AA21" s="67">
        <v>4</v>
      </c>
      <c r="AB21" s="67" t="s">
        <v>296</v>
      </c>
      <c r="AC21" s="102">
        <v>30</v>
      </c>
      <c r="AD21" s="67">
        <v>26</v>
      </c>
      <c r="AE21" s="52" t="s">
        <v>295</v>
      </c>
      <c r="AF21" s="102">
        <v>36</v>
      </c>
      <c r="AG21" s="92">
        <v>7.9</v>
      </c>
      <c r="AH21" s="67" t="s">
        <v>297</v>
      </c>
      <c r="AI21" s="214">
        <v>10</v>
      </c>
      <c r="AJ21" s="24">
        <v>2</v>
      </c>
      <c r="AK21" s="67" t="s">
        <v>296</v>
      </c>
      <c r="AL21" s="92">
        <v>1.1</v>
      </c>
      <c r="AM21" s="67" t="s">
        <v>297</v>
      </c>
      <c r="AN21" s="214">
        <v>10</v>
      </c>
      <c r="AO21" s="25">
        <v>5</v>
      </c>
    </row>
    <row r="22" spans="1:41" ht="15" customHeight="1">
      <c r="A22" s="495"/>
      <c r="B22" s="114"/>
      <c r="C22" s="67"/>
      <c r="D22" s="69" t="s">
        <v>294</v>
      </c>
      <c r="E22" s="114">
        <v>1</v>
      </c>
      <c r="F22" s="66" t="s">
        <v>10</v>
      </c>
      <c r="G22" s="52" t="s">
        <v>295</v>
      </c>
      <c r="H22" s="102">
        <v>9</v>
      </c>
      <c r="I22" s="92">
        <v>7.1</v>
      </c>
      <c r="J22" s="92" t="s">
        <v>296</v>
      </c>
      <c r="K22" s="209">
        <v>7.9</v>
      </c>
      <c r="L22" s="66" t="s">
        <v>10</v>
      </c>
      <c r="M22" s="52" t="s">
        <v>295</v>
      </c>
      <c r="N22" s="102">
        <v>9</v>
      </c>
      <c r="O22" s="92">
        <v>8.4</v>
      </c>
      <c r="P22" s="67" t="s">
        <v>296</v>
      </c>
      <c r="Q22" s="102">
        <v>12</v>
      </c>
      <c r="R22" s="66" t="s">
        <v>10</v>
      </c>
      <c r="S22" s="52" t="s">
        <v>295</v>
      </c>
      <c r="T22" s="102">
        <v>9</v>
      </c>
      <c r="U22" s="66" t="s">
        <v>333</v>
      </c>
      <c r="V22" s="52" t="s">
        <v>296</v>
      </c>
      <c r="W22" s="102">
        <v>0.6</v>
      </c>
      <c r="X22" s="66" t="s">
        <v>10</v>
      </c>
      <c r="Y22" s="52" t="s">
        <v>295</v>
      </c>
      <c r="Z22" s="102">
        <v>9</v>
      </c>
      <c r="AA22" s="66" t="s">
        <v>334</v>
      </c>
      <c r="AB22" s="67" t="s">
        <v>296</v>
      </c>
      <c r="AC22" s="102">
        <v>6</v>
      </c>
      <c r="AD22" s="67">
        <v>6</v>
      </c>
      <c r="AE22" s="52" t="s">
        <v>295</v>
      </c>
      <c r="AF22" s="102">
        <v>9</v>
      </c>
      <c r="AG22" s="92">
        <v>7.8</v>
      </c>
      <c r="AH22" s="67" t="s">
        <v>297</v>
      </c>
      <c r="AI22" s="214">
        <v>10</v>
      </c>
      <c r="AJ22" s="24">
        <v>0</v>
      </c>
      <c r="AK22" s="67" t="s">
        <v>296</v>
      </c>
      <c r="AL22" s="92">
        <v>5.4</v>
      </c>
      <c r="AM22" s="67" t="s">
        <v>297</v>
      </c>
      <c r="AN22" s="214">
        <v>10</v>
      </c>
      <c r="AO22" s="25">
        <v>3</v>
      </c>
    </row>
    <row r="23" spans="1:41" ht="15" customHeight="1">
      <c r="A23" s="495"/>
      <c r="B23" s="114" t="s">
        <v>307</v>
      </c>
      <c r="C23" s="67"/>
      <c r="D23" s="69" t="s">
        <v>298</v>
      </c>
      <c r="E23" s="114">
        <v>2</v>
      </c>
      <c r="F23" s="66" t="s">
        <v>10</v>
      </c>
      <c r="G23" s="52" t="s">
        <v>295</v>
      </c>
      <c r="H23" s="102">
        <v>24</v>
      </c>
      <c r="I23" s="92">
        <v>7</v>
      </c>
      <c r="J23" s="92" t="s">
        <v>296</v>
      </c>
      <c r="K23" s="209">
        <v>8.2</v>
      </c>
      <c r="L23" s="66" t="s">
        <v>10</v>
      </c>
      <c r="M23" s="52" t="s">
        <v>295</v>
      </c>
      <c r="N23" s="102">
        <v>24</v>
      </c>
      <c r="O23" s="92">
        <v>9.3</v>
      </c>
      <c r="P23" s="67" t="s">
        <v>296</v>
      </c>
      <c r="Q23" s="102">
        <v>13</v>
      </c>
      <c r="R23" s="66" t="s">
        <v>10</v>
      </c>
      <c r="S23" s="52" t="s">
        <v>295</v>
      </c>
      <c r="T23" s="102">
        <v>24</v>
      </c>
      <c r="U23" s="66" t="s">
        <v>333</v>
      </c>
      <c r="V23" s="52" t="s">
        <v>296</v>
      </c>
      <c r="W23" s="209">
        <v>0.8</v>
      </c>
      <c r="X23" s="67">
        <v>6</v>
      </c>
      <c r="Y23" s="52" t="s">
        <v>295</v>
      </c>
      <c r="Z23" s="102">
        <v>24</v>
      </c>
      <c r="AA23" s="67">
        <v>2</v>
      </c>
      <c r="AB23" s="67" t="s">
        <v>296</v>
      </c>
      <c r="AC23" s="102">
        <v>120</v>
      </c>
      <c r="AD23" s="67">
        <v>13</v>
      </c>
      <c r="AE23" s="52" t="s">
        <v>295</v>
      </c>
      <c r="AF23" s="102">
        <v>24</v>
      </c>
      <c r="AG23" s="92">
        <v>2.3</v>
      </c>
      <c r="AH23" s="67" t="s">
        <v>297</v>
      </c>
      <c r="AI23" s="214">
        <v>10</v>
      </c>
      <c r="AJ23" s="24">
        <v>1</v>
      </c>
      <c r="AK23" s="67" t="s">
        <v>296</v>
      </c>
      <c r="AL23" s="92">
        <v>1.3</v>
      </c>
      <c r="AM23" s="67" t="s">
        <v>297</v>
      </c>
      <c r="AN23" s="214">
        <v>10</v>
      </c>
      <c r="AO23" s="25">
        <v>4</v>
      </c>
    </row>
    <row r="24" spans="1:41" ht="15" customHeight="1">
      <c r="A24" s="495"/>
      <c r="B24" s="114"/>
      <c r="C24" s="67"/>
      <c r="D24" s="69" t="s">
        <v>300</v>
      </c>
      <c r="E24" s="114">
        <v>1</v>
      </c>
      <c r="F24" s="66" t="s">
        <v>10</v>
      </c>
      <c r="G24" s="52" t="s">
        <v>295</v>
      </c>
      <c r="H24" s="102">
        <v>12</v>
      </c>
      <c r="I24" s="92">
        <v>7</v>
      </c>
      <c r="J24" s="92" t="s">
        <v>296</v>
      </c>
      <c r="K24" s="209">
        <v>7.9</v>
      </c>
      <c r="L24" s="66" t="s">
        <v>10</v>
      </c>
      <c r="M24" s="52" t="s">
        <v>295</v>
      </c>
      <c r="N24" s="102">
        <v>12</v>
      </c>
      <c r="O24" s="92">
        <v>7.7</v>
      </c>
      <c r="P24" s="67" t="s">
        <v>296</v>
      </c>
      <c r="Q24" s="102">
        <v>13</v>
      </c>
      <c r="R24" s="66" t="s">
        <v>10</v>
      </c>
      <c r="S24" s="52" t="s">
        <v>295</v>
      </c>
      <c r="T24" s="102">
        <v>12</v>
      </c>
      <c r="U24" s="66" t="s">
        <v>333</v>
      </c>
      <c r="V24" s="52" t="s">
        <v>296</v>
      </c>
      <c r="W24" s="209">
        <v>3</v>
      </c>
      <c r="X24" s="67">
        <v>4</v>
      </c>
      <c r="Y24" s="52" t="s">
        <v>295</v>
      </c>
      <c r="Z24" s="102">
        <v>12</v>
      </c>
      <c r="AA24" s="67">
        <v>4</v>
      </c>
      <c r="AB24" s="67" t="s">
        <v>296</v>
      </c>
      <c r="AC24" s="102">
        <v>110</v>
      </c>
      <c r="AD24" s="66">
        <v>5</v>
      </c>
      <c r="AE24" s="52" t="s">
        <v>295</v>
      </c>
      <c r="AF24" s="102">
        <v>12</v>
      </c>
      <c r="AG24" s="92">
        <v>4.9</v>
      </c>
      <c r="AH24" s="67" t="s">
        <v>297</v>
      </c>
      <c r="AI24" s="214">
        <v>10</v>
      </c>
      <c r="AJ24" s="24">
        <v>1</v>
      </c>
      <c r="AK24" s="67" t="s">
        <v>296</v>
      </c>
      <c r="AL24" s="92">
        <v>5.4</v>
      </c>
      <c r="AM24" s="67" t="s">
        <v>297</v>
      </c>
      <c r="AN24" s="214">
        <v>10</v>
      </c>
      <c r="AO24" s="25">
        <v>4</v>
      </c>
    </row>
    <row r="25" spans="1:41" ht="15" customHeight="1">
      <c r="A25" s="495"/>
      <c r="B25" s="482" t="s">
        <v>308</v>
      </c>
      <c r="C25" s="67"/>
      <c r="D25" s="69" t="s">
        <v>294</v>
      </c>
      <c r="E25" s="114">
        <v>1</v>
      </c>
      <c r="F25" s="66" t="s">
        <v>10</v>
      </c>
      <c r="G25" s="52" t="s">
        <v>295</v>
      </c>
      <c r="H25" s="102">
        <v>9</v>
      </c>
      <c r="I25" s="92">
        <v>7.3</v>
      </c>
      <c r="J25" s="92" t="s">
        <v>296</v>
      </c>
      <c r="K25" s="209">
        <v>7.9</v>
      </c>
      <c r="L25" s="66" t="s">
        <v>10</v>
      </c>
      <c r="M25" s="52" t="s">
        <v>295</v>
      </c>
      <c r="N25" s="102">
        <v>9</v>
      </c>
      <c r="O25" s="92">
        <v>8.6</v>
      </c>
      <c r="P25" s="67" t="s">
        <v>296</v>
      </c>
      <c r="Q25" s="102">
        <v>11</v>
      </c>
      <c r="R25" s="66" t="s">
        <v>10</v>
      </c>
      <c r="S25" s="52" t="s">
        <v>295</v>
      </c>
      <c r="T25" s="102">
        <v>9</v>
      </c>
      <c r="U25" s="66" t="s">
        <v>333</v>
      </c>
      <c r="V25" s="52" t="s">
        <v>296</v>
      </c>
      <c r="W25" s="102">
        <v>0.8</v>
      </c>
      <c r="X25" s="66" t="s">
        <v>10</v>
      </c>
      <c r="Y25" s="52" t="s">
        <v>295</v>
      </c>
      <c r="Z25" s="102">
        <v>9</v>
      </c>
      <c r="AA25" s="66" t="s">
        <v>334</v>
      </c>
      <c r="AB25" s="67" t="s">
        <v>296</v>
      </c>
      <c r="AC25" s="102">
        <v>10</v>
      </c>
      <c r="AD25" s="67">
        <v>6</v>
      </c>
      <c r="AE25" s="52" t="s">
        <v>295</v>
      </c>
      <c r="AF25" s="102">
        <v>9</v>
      </c>
      <c r="AG25" s="92">
        <v>2.2</v>
      </c>
      <c r="AH25" s="67" t="s">
        <v>297</v>
      </c>
      <c r="AI25" s="214">
        <v>10</v>
      </c>
      <c r="AJ25" s="24">
        <v>1</v>
      </c>
      <c r="AK25" s="67" t="s">
        <v>296</v>
      </c>
      <c r="AL25" s="92">
        <v>1.1</v>
      </c>
      <c r="AM25" s="67" t="s">
        <v>297</v>
      </c>
      <c r="AN25" s="214">
        <v>10</v>
      </c>
      <c r="AO25" s="25">
        <v>3</v>
      </c>
    </row>
    <row r="26" spans="1:41" ht="15" customHeight="1">
      <c r="A26" s="495"/>
      <c r="B26" s="482"/>
      <c r="C26" s="67"/>
      <c r="D26" s="69" t="s">
        <v>298</v>
      </c>
      <c r="E26" s="114">
        <v>1</v>
      </c>
      <c r="F26" s="66" t="s">
        <v>10</v>
      </c>
      <c r="G26" s="52" t="s">
        <v>295</v>
      </c>
      <c r="H26" s="102">
        <v>9</v>
      </c>
      <c r="I26" s="92">
        <v>7.4</v>
      </c>
      <c r="J26" s="92" t="s">
        <v>296</v>
      </c>
      <c r="K26" s="209">
        <v>7</v>
      </c>
      <c r="L26" s="66" t="s">
        <v>10</v>
      </c>
      <c r="M26" s="52" t="s">
        <v>295</v>
      </c>
      <c r="N26" s="102">
        <v>9</v>
      </c>
      <c r="O26" s="92">
        <v>8.3</v>
      </c>
      <c r="P26" s="67" t="s">
        <v>296</v>
      </c>
      <c r="Q26" s="102">
        <v>11</v>
      </c>
      <c r="R26" s="66">
        <v>1</v>
      </c>
      <c r="S26" s="52" t="s">
        <v>295</v>
      </c>
      <c r="T26" s="102">
        <v>9</v>
      </c>
      <c r="U26" s="66" t="s">
        <v>333</v>
      </c>
      <c r="V26" s="52" t="s">
        <v>296</v>
      </c>
      <c r="W26" s="209">
        <v>4.8</v>
      </c>
      <c r="X26" s="66">
        <v>1</v>
      </c>
      <c r="Y26" s="52" t="s">
        <v>295</v>
      </c>
      <c r="Z26" s="102">
        <v>9</v>
      </c>
      <c r="AA26" s="66" t="s">
        <v>334</v>
      </c>
      <c r="AB26" s="67" t="s">
        <v>296</v>
      </c>
      <c r="AC26" s="102">
        <v>37</v>
      </c>
      <c r="AD26" s="67">
        <v>6</v>
      </c>
      <c r="AE26" s="52" t="s">
        <v>295</v>
      </c>
      <c r="AF26" s="102">
        <v>9</v>
      </c>
      <c r="AG26" s="92">
        <v>1.3</v>
      </c>
      <c r="AH26" s="67" t="s">
        <v>297</v>
      </c>
      <c r="AI26" s="214">
        <v>10</v>
      </c>
      <c r="AJ26" s="24">
        <v>2</v>
      </c>
      <c r="AK26" s="67" t="s">
        <v>296</v>
      </c>
      <c r="AL26" s="92">
        <v>3.5</v>
      </c>
      <c r="AM26" s="67" t="s">
        <v>297</v>
      </c>
      <c r="AN26" s="214">
        <v>10</v>
      </c>
      <c r="AO26" s="25">
        <v>4</v>
      </c>
    </row>
    <row r="27" spans="1:41" ht="15" customHeight="1">
      <c r="A27" s="495"/>
      <c r="B27" s="482" t="s">
        <v>309</v>
      </c>
      <c r="C27" s="67"/>
      <c r="D27" s="69" t="s">
        <v>294</v>
      </c>
      <c r="E27" s="114">
        <v>1</v>
      </c>
      <c r="F27" s="66" t="s">
        <v>10</v>
      </c>
      <c r="G27" s="52" t="s">
        <v>295</v>
      </c>
      <c r="H27" s="102">
        <v>9</v>
      </c>
      <c r="I27" s="92">
        <v>7</v>
      </c>
      <c r="J27" s="92" t="s">
        <v>296</v>
      </c>
      <c r="K27" s="209">
        <v>7.8</v>
      </c>
      <c r="L27" s="66" t="s">
        <v>10</v>
      </c>
      <c r="M27" s="52" t="s">
        <v>295</v>
      </c>
      <c r="N27" s="102">
        <v>9</v>
      </c>
      <c r="O27" s="92">
        <v>8.5</v>
      </c>
      <c r="P27" s="67" t="s">
        <v>296</v>
      </c>
      <c r="Q27" s="102">
        <v>12</v>
      </c>
      <c r="R27" s="66" t="s">
        <v>10</v>
      </c>
      <c r="S27" s="52" t="s">
        <v>295</v>
      </c>
      <c r="T27" s="102">
        <v>9</v>
      </c>
      <c r="U27" s="66" t="s">
        <v>333</v>
      </c>
      <c r="V27" s="52" t="s">
        <v>296</v>
      </c>
      <c r="W27" s="102">
        <v>0.6</v>
      </c>
      <c r="X27" s="66" t="s">
        <v>10</v>
      </c>
      <c r="Y27" s="52" t="s">
        <v>295</v>
      </c>
      <c r="Z27" s="102">
        <v>9</v>
      </c>
      <c r="AA27" s="66" t="s">
        <v>334</v>
      </c>
      <c r="AB27" s="67" t="s">
        <v>296</v>
      </c>
      <c r="AC27" s="102">
        <v>4</v>
      </c>
      <c r="AD27" s="67">
        <v>7</v>
      </c>
      <c r="AE27" s="52" t="s">
        <v>295</v>
      </c>
      <c r="AF27" s="102">
        <v>9</v>
      </c>
      <c r="AG27" s="92">
        <v>2.3</v>
      </c>
      <c r="AH27" s="67" t="s">
        <v>297</v>
      </c>
      <c r="AI27" s="214">
        <v>10</v>
      </c>
      <c r="AJ27" s="24">
        <v>1</v>
      </c>
      <c r="AK27" s="67" t="s">
        <v>296</v>
      </c>
      <c r="AL27" s="92">
        <v>5.4</v>
      </c>
      <c r="AM27" s="67" t="s">
        <v>297</v>
      </c>
      <c r="AN27" s="214">
        <v>10</v>
      </c>
      <c r="AO27" s="25">
        <v>3</v>
      </c>
    </row>
    <row r="28" spans="1:41" ht="15" customHeight="1">
      <c r="A28" s="495"/>
      <c r="B28" s="482"/>
      <c r="C28" s="67"/>
      <c r="D28" s="69" t="s">
        <v>298</v>
      </c>
      <c r="E28" s="114">
        <v>1</v>
      </c>
      <c r="F28" s="66" t="s">
        <v>10</v>
      </c>
      <c r="G28" s="52" t="s">
        <v>295</v>
      </c>
      <c r="H28" s="102">
        <v>9</v>
      </c>
      <c r="I28" s="92">
        <v>7.1</v>
      </c>
      <c r="J28" s="92" t="s">
        <v>296</v>
      </c>
      <c r="K28" s="209">
        <v>7.5</v>
      </c>
      <c r="L28" s="66" t="s">
        <v>10</v>
      </c>
      <c r="M28" s="52" t="s">
        <v>295</v>
      </c>
      <c r="N28" s="102">
        <v>9</v>
      </c>
      <c r="O28" s="92">
        <v>8.2</v>
      </c>
      <c r="P28" s="67" t="s">
        <v>296</v>
      </c>
      <c r="Q28" s="102">
        <v>11</v>
      </c>
      <c r="R28" s="66" t="s">
        <v>10</v>
      </c>
      <c r="S28" s="52" t="s">
        <v>295</v>
      </c>
      <c r="T28" s="102">
        <v>9</v>
      </c>
      <c r="U28" s="66" t="s">
        <v>333</v>
      </c>
      <c r="V28" s="52" t="s">
        <v>296</v>
      </c>
      <c r="W28" s="209">
        <v>1.3</v>
      </c>
      <c r="X28" s="66" t="s">
        <v>10</v>
      </c>
      <c r="Y28" s="52" t="s">
        <v>295</v>
      </c>
      <c r="Z28" s="102">
        <v>9</v>
      </c>
      <c r="AA28" s="66">
        <v>1</v>
      </c>
      <c r="AB28" s="67" t="s">
        <v>296</v>
      </c>
      <c r="AC28" s="102">
        <v>9</v>
      </c>
      <c r="AD28" s="67">
        <v>6</v>
      </c>
      <c r="AE28" s="52" t="s">
        <v>295</v>
      </c>
      <c r="AF28" s="102">
        <v>9</v>
      </c>
      <c r="AG28" s="92">
        <v>1.3</v>
      </c>
      <c r="AH28" s="67" t="s">
        <v>297</v>
      </c>
      <c r="AI28" s="214">
        <v>10</v>
      </c>
      <c r="AJ28" s="24">
        <v>2</v>
      </c>
      <c r="AK28" s="67" t="s">
        <v>296</v>
      </c>
      <c r="AL28" s="92">
        <v>1.7</v>
      </c>
      <c r="AM28" s="67" t="s">
        <v>297</v>
      </c>
      <c r="AN28" s="214">
        <v>10</v>
      </c>
      <c r="AO28" s="25">
        <v>4</v>
      </c>
    </row>
    <row r="29" spans="1:41" ht="15" customHeight="1">
      <c r="A29" s="495"/>
      <c r="B29" s="114"/>
      <c r="C29" s="67"/>
      <c r="D29" s="69" t="s">
        <v>298</v>
      </c>
      <c r="E29" s="114">
        <v>1</v>
      </c>
      <c r="F29" s="66" t="s">
        <v>10</v>
      </c>
      <c r="G29" s="52" t="s">
        <v>295</v>
      </c>
      <c r="H29" s="102">
        <v>24</v>
      </c>
      <c r="I29" s="92">
        <v>7.3</v>
      </c>
      <c r="J29" s="92" t="s">
        <v>296</v>
      </c>
      <c r="K29" s="209">
        <v>8</v>
      </c>
      <c r="L29" s="66" t="s">
        <v>10</v>
      </c>
      <c r="M29" s="52" t="s">
        <v>295</v>
      </c>
      <c r="N29" s="102">
        <v>24</v>
      </c>
      <c r="O29" s="92">
        <v>9.2</v>
      </c>
      <c r="P29" s="67" t="s">
        <v>296</v>
      </c>
      <c r="Q29" s="102">
        <v>13</v>
      </c>
      <c r="R29" s="66" t="s">
        <v>10</v>
      </c>
      <c r="S29" s="52" t="s">
        <v>295</v>
      </c>
      <c r="T29" s="102">
        <v>24</v>
      </c>
      <c r="U29" s="66" t="s">
        <v>333</v>
      </c>
      <c r="V29" s="52" t="s">
        <v>296</v>
      </c>
      <c r="W29" s="102">
        <v>1.6</v>
      </c>
      <c r="X29" s="66" t="s">
        <v>10</v>
      </c>
      <c r="Y29" s="52" t="s">
        <v>295</v>
      </c>
      <c r="Z29" s="102">
        <v>24</v>
      </c>
      <c r="AA29" s="66">
        <v>1</v>
      </c>
      <c r="AB29" s="67" t="s">
        <v>296</v>
      </c>
      <c r="AC29" s="102">
        <v>24</v>
      </c>
      <c r="AD29" s="67">
        <v>19</v>
      </c>
      <c r="AE29" s="52" t="s">
        <v>295</v>
      </c>
      <c r="AF29" s="102">
        <v>24</v>
      </c>
      <c r="AG29" s="92">
        <v>1.4</v>
      </c>
      <c r="AH29" s="67" t="s">
        <v>297</v>
      </c>
      <c r="AI29" s="214">
        <v>10</v>
      </c>
      <c r="AJ29" s="24">
        <v>2</v>
      </c>
      <c r="AK29" s="67" t="s">
        <v>296</v>
      </c>
      <c r="AL29" s="92">
        <v>3.5</v>
      </c>
      <c r="AM29" s="67" t="s">
        <v>297</v>
      </c>
      <c r="AN29" s="214">
        <v>10</v>
      </c>
      <c r="AO29" s="25">
        <v>5</v>
      </c>
    </row>
    <row r="30" spans="1:41" ht="15" customHeight="1">
      <c r="A30" s="495"/>
      <c r="B30" s="114" t="s">
        <v>388</v>
      </c>
      <c r="C30" s="67"/>
      <c r="D30" s="69" t="s">
        <v>300</v>
      </c>
      <c r="E30" s="114">
        <v>1</v>
      </c>
      <c r="F30" s="66" t="s">
        <v>10</v>
      </c>
      <c r="G30" s="52" t="s">
        <v>295</v>
      </c>
      <c r="H30" s="102">
        <v>24</v>
      </c>
      <c r="I30" s="92">
        <v>7.3</v>
      </c>
      <c r="J30" s="92" t="s">
        <v>296</v>
      </c>
      <c r="K30" s="209">
        <v>8.5</v>
      </c>
      <c r="L30" s="66" t="s">
        <v>10</v>
      </c>
      <c r="M30" s="52" t="s">
        <v>295</v>
      </c>
      <c r="N30" s="102">
        <v>24</v>
      </c>
      <c r="O30" s="92">
        <v>9.2</v>
      </c>
      <c r="P30" s="67" t="s">
        <v>296</v>
      </c>
      <c r="Q30" s="102">
        <v>13</v>
      </c>
      <c r="R30" s="66" t="s">
        <v>10</v>
      </c>
      <c r="S30" s="52" t="s">
        <v>295</v>
      </c>
      <c r="T30" s="102">
        <v>24</v>
      </c>
      <c r="U30" s="66" t="s">
        <v>333</v>
      </c>
      <c r="V30" s="52" t="s">
        <v>296</v>
      </c>
      <c r="W30" s="209">
        <v>1.4</v>
      </c>
      <c r="X30" s="66">
        <v>2</v>
      </c>
      <c r="Y30" s="52" t="s">
        <v>295</v>
      </c>
      <c r="Z30" s="102">
        <v>24</v>
      </c>
      <c r="AA30" s="66" t="s">
        <v>334</v>
      </c>
      <c r="AB30" s="67" t="s">
        <v>296</v>
      </c>
      <c r="AC30" s="102">
        <v>48</v>
      </c>
      <c r="AD30" s="66">
        <v>13</v>
      </c>
      <c r="AE30" s="52" t="s">
        <v>295</v>
      </c>
      <c r="AF30" s="102">
        <v>24</v>
      </c>
      <c r="AG30" s="92">
        <v>2.3</v>
      </c>
      <c r="AH30" s="67" t="s">
        <v>297</v>
      </c>
      <c r="AI30" s="214">
        <v>10</v>
      </c>
      <c r="AJ30" s="24">
        <v>2</v>
      </c>
      <c r="AK30" s="67" t="s">
        <v>296</v>
      </c>
      <c r="AL30" s="92">
        <v>2.4</v>
      </c>
      <c r="AM30" s="67" t="s">
        <v>297</v>
      </c>
      <c r="AN30" s="214">
        <v>10</v>
      </c>
      <c r="AO30" s="25">
        <v>4</v>
      </c>
    </row>
    <row r="31" spans="1:41" ht="15" customHeight="1">
      <c r="A31" s="495"/>
      <c r="B31" s="114"/>
      <c r="C31" s="67"/>
      <c r="D31" s="69" t="s">
        <v>302</v>
      </c>
      <c r="E31" s="114">
        <v>1</v>
      </c>
      <c r="F31" s="66" t="s">
        <v>10</v>
      </c>
      <c r="G31" s="52" t="s">
        <v>295</v>
      </c>
      <c r="H31" s="102">
        <v>24</v>
      </c>
      <c r="I31" s="92">
        <v>7.1</v>
      </c>
      <c r="J31" s="92" t="s">
        <v>296</v>
      </c>
      <c r="K31" s="209">
        <v>7.6</v>
      </c>
      <c r="L31" s="66" t="s">
        <v>10</v>
      </c>
      <c r="M31" s="52" t="s">
        <v>295</v>
      </c>
      <c r="N31" s="102">
        <v>24</v>
      </c>
      <c r="O31" s="92">
        <v>7.5</v>
      </c>
      <c r="P31" s="67" t="s">
        <v>296</v>
      </c>
      <c r="Q31" s="102">
        <v>13</v>
      </c>
      <c r="R31" s="66" t="s">
        <v>10</v>
      </c>
      <c r="S31" s="52" t="s">
        <v>295</v>
      </c>
      <c r="T31" s="102">
        <v>24</v>
      </c>
      <c r="U31" s="215">
        <v>0.9</v>
      </c>
      <c r="V31" s="52" t="s">
        <v>296</v>
      </c>
      <c r="W31" s="102">
        <v>3.3</v>
      </c>
      <c r="X31" s="66" t="s">
        <v>10</v>
      </c>
      <c r="Y31" s="52" t="s">
        <v>295</v>
      </c>
      <c r="Z31" s="102">
        <v>24</v>
      </c>
      <c r="AA31" s="67">
        <v>2</v>
      </c>
      <c r="AB31" s="67" t="s">
        <v>296</v>
      </c>
      <c r="AC31" s="102">
        <v>29</v>
      </c>
      <c r="AD31" s="66" t="s">
        <v>10</v>
      </c>
      <c r="AE31" s="52" t="s">
        <v>295</v>
      </c>
      <c r="AF31" s="102">
        <v>24</v>
      </c>
      <c r="AG31" s="92">
        <v>2.2</v>
      </c>
      <c r="AH31" s="67" t="s">
        <v>297</v>
      </c>
      <c r="AI31" s="214">
        <v>10</v>
      </c>
      <c r="AJ31" s="24">
        <v>3</v>
      </c>
      <c r="AK31" s="67" t="s">
        <v>296</v>
      </c>
      <c r="AL31" s="92">
        <v>2.2</v>
      </c>
      <c r="AM31" s="67" t="s">
        <v>297</v>
      </c>
      <c r="AN31" s="214">
        <v>10</v>
      </c>
      <c r="AO31" s="25">
        <v>5</v>
      </c>
    </row>
    <row r="32" spans="1:41" ht="15" customHeight="1">
      <c r="A32" s="495"/>
      <c r="B32" s="114" t="s">
        <v>310</v>
      </c>
      <c r="C32" s="67"/>
      <c r="D32" s="69" t="s">
        <v>303</v>
      </c>
      <c r="E32" s="114">
        <v>1</v>
      </c>
      <c r="F32" s="66" t="s">
        <v>10</v>
      </c>
      <c r="G32" s="52" t="s">
        <v>295</v>
      </c>
      <c r="H32" s="102">
        <v>24</v>
      </c>
      <c r="I32" s="92">
        <v>7.3</v>
      </c>
      <c r="J32" s="92" t="s">
        <v>296</v>
      </c>
      <c r="K32" s="209">
        <v>8</v>
      </c>
      <c r="L32" s="66" t="s">
        <v>10</v>
      </c>
      <c r="M32" s="52" t="s">
        <v>295</v>
      </c>
      <c r="N32" s="102">
        <v>24</v>
      </c>
      <c r="O32" s="92">
        <v>8.4</v>
      </c>
      <c r="P32" s="67" t="s">
        <v>296</v>
      </c>
      <c r="Q32" s="102">
        <v>13</v>
      </c>
      <c r="R32" s="66" t="s">
        <v>10</v>
      </c>
      <c r="S32" s="52" t="s">
        <v>295</v>
      </c>
      <c r="T32" s="102">
        <v>24</v>
      </c>
      <c r="U32" s="215">
        <v>1.2</v>
      </c>
      <c r="V32" s="52" t="s">
        <v>296</v>
      </c>
      <c r="W32" s="102">
        <v>5.9</v>
      </c>
      <c r="X32" s="66" t="s">
        <v>10</v>
      </c>
      <c r="Y32" s="52" t="s">
        <v>295</v>
      </c>
      <c r="Z32" s="102">
        <v>24</v>
      </c>
      <c r="AA32" s="66">
        <v>4</v>
      </c>
      <c r="AB32" s="67" t="s">
        <v>296</v>
      </c>
      <c r="AC32" s="102">
        <v>41</v>
      </c>
      <c r="AD32" s="66" t="s">
        <v>10</v>
      </c>
      <c r="AE32" s="52" t="s">
        <v>295</v>
      </c>
      <c r="AF32" s="102">
        <v>24</v>
      </c>
      <c r="AG32" s="92">
        <v>4</v>
      </c>
      <c r="AH32" s="67" t="s">
        <v>297</v>
      </c>
      <c r="AI32" s="214">
        <v>10</v>
      </c>
      <c r="AJ32" s="24">
        <v>3</v>
      </c>
      <c r="AK32" s="67" t="s">
        <v>296</v>
      </c>
      <c r="AL32" s="92">
        <v>1.1</v>
      </c>
      <c r="AM32" s="67" t="s">
        <v>297</v>
      </c>
      <c r="AN32" s="214">
        <v>10</v>
      </c>
      <c r="AO32" s="25">
        <v>5</v>
      </c>
    </row>
    <row r="33" spans="1:41" ht="15" customHeight="1">
      <c r="A33" s="495"/>
      <c r="B33" s="482" t="s">
        <v>311</v>
      </c>
      <c r="C33" s="67"/>
      <c r="D33" s="69" t="s">
        <v>298</v>
      </c>
      <c r="E33" s="114">
        <v>2</v>
      </c>
      <c r="F33" s="67">
        <v>10</v>
      </c>
      <c r="G33" s="52" t="s">
        <v>295</v>
      </c>
      <c r="H33" s="102">
        <v>48</v>
      </c>
      <c r="I33" s="92">
        <v>7.2</v>
      </c>
      <c r="J33" s="92" t="s">
        <v>296</v>
      </c>
      <c r="K33" s="209">
        <v>9.7</v>
      </c>
      <c r="L33" s="66" t="s">
        <v>10</v>
      </c>
      <c r="M33" s="52" t="s">
        <v>295</v>
      </c>
      <c r="N33" s="102">
        <v>48</v>
      </c>
      <c r="O33" s="92">
        <v>8.4</v>
      </c>
      <c r="P33" s="67" t="s">
        <v>296</v>
      </c>
      <c r="Q33" s="102">
        <v>13</v>
      </c>
      <c r="R33" s="66">
        <v>3</v>
      </c>
      <c r="S33" s="52" t="s">
        <v>295</v>
      </c>
      <c r="T33" s="102">
        <v>48</v>
      </c>
      <c r="U33" s="66" t="s">
        <v>333</v>
      </c>
      <c r="V33" s="52" t="s">
        <v>296</v>
      </c>
      <c r="W33" s="209">
        <v>3</v>
      </c>
      <c r="X33" s="66" t="s">
        <v>10</v>
      </c>
      <c r="Y33" s="52" t="s">
        <v>295</v>
      </c>
      <c r="Z33" s="102">
        <v>48</v>
      </c>
      <c r="AA33" s="66">
        <v>1</v>
      </c>
      <c r="AB33" s="67" t="s">
        <v>296</v>
      </c>
      <c r="AC33" s="102">
        <v>20</v>
      </c>
      <c r="AD33" s="67">
        <v>46</v>
      </c>
      <c r="AE33" s="52" t="s">
        <v>295</v>
      </c>
      <c r="AF33" s="102">
        <v>48</v>
      </c>
      <c r="AG33" s="92">
        <v>3.3</v>
      </c>
      <c r="AH33" s="67" t="s">
        <v>297</v>
      </c>
      <c r="AI33" s="214">
        <v>10</v>
      </c>
      <c r="AJ33" s="24">
        <v>2</v>
      </c>
      <c r="AK33" s="67" t="s">
        <v>296</v>
      </c>
      <c r="AL33" s="92">
        <v>1.1</v>
      </c>
      <c r="AM33" s="67" t="s">
        <v>297</v>
      </c>
      <c r="AN33" s="214">
        <v>10</v>
      </c>
      <c r="AO33" s="25">
        <v>5</v>
      </c>
    </row>
    <row r="34" spans="1:41" ht="15" customHeight="1">
      <c r="A34" s="495"/>
      <c r="B34" s="482"/>
      <c r="C34" s="67"/>
      <c r="D34" s="69" t="s">
        <v>300</v>
      </c>
      <c r="E34" s="114">
        <v>1</v>
      </c>
      <c r="F34" s="66" t="s">
        <v>10</v>
      </c>
      <c r="G34" s="52" t="s">
        <v>295</v>
      </c>
      <c r="H34" s="102">
        <v>24</v>
      </c>
      <c r="I34" s="92">
        <v>7.2</v>
      </c>
      <c r="J34" s="92" t="s">
        <v>296</v>
      </c>
      <c r="K34" s="209">
        <v>7.6</v>
      </c>
      <c r="L34" s="66" t="s">
        <v>10</v>
      </c>
      <c r="M34" s="52" t="s">
        <v>295</v>
      </c>
      <c r="N34" s="102">
        <v>24</v>
      </c>
      <c r="O34" s="92">
        <v>6.2</v>
      </c>
      <c r="P34" s="67" t="s">
        <v>296</v>
      </c>
      <c r="Q34" s="102">
        <v>12</v>
      </c>
      <c r="R34" s="67">
        <v>9</v>
      </c>
      <c r="S34" s="52" t="s">
        <v>295</v>
      </c>
      <c r="T34" s="102">
        <v>24</v>
      </c>
      <c r="U34" s="215">
        <v>0.7</v>
      </c>
      <c r="V34" s="52" t="s">
        <v>296</v>
      </c>
      <c r="W34" s="102">
        <v>5.9</v>
      </c>
      <c r="X34" s="66" t="s">
        <v>10</v>
      </c>
      <c r="Y34" s="52" t="s">
        <v>295</v>
      </c>
      <c r="Z34" s="102">
        <v>24</v>
      </c>
      <c r="AA34" s="66">
        <v>1</v>
      </c>
      <c r="AB34" s="67" t="s">
        <v>296</v>
      </c>
      <c r="AC34" s="102">
        <v>25</v>
      </c>
      <c r="AD34" s="67">
        <v>12</v>
      </c>
      <c r="AE34" s="52" t="s">
        <v>295</v>
      </c>
      <c r="AF34" s="102">
        <v>24</v>
      </c>
      <c r="AG34" s="92">
        <v>3.3</v>
      </c>
      <c r="AH34" s="67" t="s">
        <v>297</v>
      </c>
      <c r="AI34" s="214">
        <v>10</v>
      </c>
      <c r="AJ34" s="24">
        <v>2</v>
      </c>
      <c r="AK34" s="67" t="s">
        <v>296</v>
      </c>
      <c r="AL34" s="92">
        <v>3.5</v>
      </c>
      <c r="AM34" s="67" t="s">
        <v>297</v>
      </c>
      <c r="AN34" s="214">
        <v>10</v>
      </c>
      <c r="AO34" s="25">
        <v>5</v>
      </c>
    </row>
    <row r="35" spans="1:41" ht="15" customHeight="1">
      <c r="A35" s="495"/>
      <c r="B35" s="114" t="s">
        <v>312</v>
      </c>
      <c r="C35" s="67"/>
      <c r="D35" s="69" t="s">
        <v>301</v>
      </c>
      <c r="E35" s="114">
        <v>1</v>
      </c>
      <c r="F35" s="66">
        <v>2</v>
      </c>
      <c r="G35" s="52" t="s">
        <v>295</v>
      </c>
      <c r="H35" s="102">
        <v>24</v>
      </c>
      <c r="I35" s="92">
        <v>7.3</v>
      </c>
      <c r="J35" s="92" t="s">
        <v>296</v>
      </c>
      <c r="K35" s="209">
        <v>8.8</v>
      </c>
      <c r="L35" s="66" t="s">
        <v>10</v>
      </c>
      <c r="M35" s="52" t="s">
        <v>295</v>
      </c>
      <c r="N35" s="102">
        <v>24</v>
      </c>
      <c r="O35" s="92">
        <v>7.1</v>
      </c>
      <c r="P35" s="67" t="s">
        <v>296</v>
      </c>
      <c r="Q35" s="102">
        <v>13</v>
      </c>
      <c r="R35" s="66">
        <v>4</v>
      </c>
      <c r="S35" s="52" t="s">
        <v>295</v>
      </c>
      <c r="T35" s="102">
        <v>24</v>
      </c>
      <c r="U35" s="215">
        <v>0.6</v>
      </c>
      <c r="V35" s="52" t="s">
        <v>296</v>
      </c>
      <c r="W35" s="218">
        <v>11</v>
      </c>
      <c r="X35" s="66" t="s">
        <v>10</v>
      </c>
      <c r="Y35" s="52" t="s">
        <v>295</v>
      </c>
      <c r="Z35" s="102">
        <v>24</v>
      </c>
      <c r="AA35" s="66">
        <v>6</v>
      </c>
      <c r="AB35" s="67" t="s">
        <v>296</v>
      </c>
      <c r="AC35" s="102">
        <v>42</v>
      </c>
      <c r="AD35" s="66" t="s">
        <v>10</v>
      </c>
      <c r="AE35" s="52" t="s">
        <v>295</v>
      </c>
      <c r="AF35" s="102">
        <v>24</v>
      </c>
      <c r="AG35" s="92">
        <v>1.1</v>
      </c>
      <c r="AH35" s="67" t="s">
        <v>297</v>
      </c>
      <c r="AI35" s="214">
        <v>10</v>
      </c>
      <c r="AJ35" s="24">
        <v>3</v>
      </c>
      <c r="AK35" s="67" t="s">
        <v>296</v>
      </c>
      <c r="AL35" s="92">
        <v>1.4</v>
      </c>
      <c r="AM35" s="67" t="s">
        <v>297</v>
      </c>
      <c r="AN35" s="214">
        <v>10</v>
      </c>
      <c r="AO35" s="25">
        <v>5</v>
      </c>
    </row>
    <row r="36" spans="1:41" ht="15" customHeight="1">
      <c r="A36" s="495"/>
      <c r="B36" s="482" t="s">
        <v>313</v>
      </c>
      <c r="C36" s="67"/>
      <c r="D36" s="69" t="s">
        <v>298</v>
      </c>
      <c r="E36" s="114">
        <v>1</v>
      </c>
      <c r="F36" s="66" t="s">
        <v>10</v>
      </c>
      <c r="G36" s="52" t="s">
        <v>295</v>
      </c>
      <c r="H36" s="102">
        <v>12</v>
      </c>
      <c r="I36" s="92">
        <v>6.9</v>
      </c>
      <c r="J36" s="92" t="s">
        <v>296</v>
      </c>
      <c r="K36" s="209">
        <v>7.6</v>
      </c>
      <c r="L36" s="66" t="s">
        <v>10</v>
      </c>
      <c r="M36" s="52" t="s">
        <v>295</v>
      </c>
      <c r="N36" s="102">
        <v>12</v>
      </c>
      <c r="O36" s="92">
        <v>8.3</v>
      </c>
      <c r="P36" s="67" t="s">
        <v>296</v>
      </c>
      <c r="Q36" s="102">
        <v>12</v>
      </c>
      <c r="R36" s="66">
        <v>1</v>
      </c>
      <c r="S36" s="52" t="s">
        <v>295</v>
      </c>
      <c r="T36" s="102">
        <v>12</v>
      </c>
      <c r="U36" s="66">
        <v>0.5</v>
      </c>
      <c r="V36" s="52" t="s">
        <v>296</v>
      </c>
      <c r="W36" s="102">
        <v>3.2</v>
      </c>
      <c r="X36" s="66" t="s">
        <v>10</v>
      </c>
      <c r="Y36" s="52" t="s">
        <v>295</v>
      </c>
      <c r="Z36" s="102">
        <v>12</v>
      </c>
      <c r="AA36" s="66">
        <v>2</v>
      </c>
      <c r="AB36" s="67" t="s">
        <v>296</v>
      </c>
      <c r="AC36" s="102">
        <v>17</v>
      </c>
      <c r="AD36" s="67">
        <v>11</v>
      </c>
      <c r="AE36" s="52" t="s">
        <v>295</v>
      </c>
      <c r="AF36" s="102">
        <v>12</v>
      </c>
      <c r="AG36" s="92">
        <v>3.3</v>
      </c>
      <c r="AH36" s="67" t="s">
        <v>297</v>
      </c>
      <c r="AI36" s="214">
        <v>10</v>
      </c>
      <c r="AJ36" s="24">
        <v>2</v>
      </c>
      <c r="AK36" s="67" t="s">
        <v>296</v>
      </c>
      <c r="AL36" s="92">
        <v>7.9</v>
      </c>
      <c r="AM36" s="67" t="s">
        <v>297</v>
      </c>
      <c r="AN36" s="214">
        <v>10</v>
      </c>
      <c r="AO36" s="25">
        <v>4</v>
      </c>
    </row>
    <row r="37" spans="1:41" ht="15" customHeight="1">
      <c r="A37" s="495"/>
      <c r="B37" s="482"/>
      <c r="C37" s="67"/>
      <c r="D37" s="69" t="s">
        <v>300</v>
      </c>
      <c r="E37" s="114">
        <v>1</v>
      </c>
      <c r="F37" s="66" t="s">
        <v>10</v>
      </c>
      <c r="G37" s="52" t="s">
        <v>295</v>
      </c>
      <c r="H37" s="102">
        <v>12</v>
      </c>
      <c r="I37" s="92">
        <v>6.8</v>
      </c>
      <c r="J37" s="92" t="s">
        <v>296</v>
      </c>
      <c r="K37" s="209">
        <v>7.2</v>
      </c>
      <c r="L37" s="66">
        <v>1</v>
      </c>
      <c r="M37" s="52" t="s">
        <v>295</v>
      </c>
      <c r="N37" s="102">
        <v>12</v>
      </c>
      <c r="O37" s="92">
        <v>3.5</v>
      </c>
      <c r="P37" s="67" t="s">
        <v>296</v>
      </c>
      <c r="Q37" s="102">
        <v>12</v>
      </c>
      <c r="R37" s="67">
        <v>5</v>
      </c>
      <c r="S37" s="52" t="s">
        <v>295</v>
      </c>
      <c r="T37" s="102">
        <v>12</v>
      </c>
      <c r="U37" s="215">
        <v>0.7</v>
      </c>
      <c r="V37" s="52" t="s">
        <v>296</v>
      </c>
      <c r="W37" s="102">
        <v>6.4</v>
      </c>
      <c r="X37" s="66" t="s">
        <v>10</v>
      </c>
      <c r="Y37" s="52" t="s">
        <v>295</v>
      </c>
      <c r="Z37" s="102">
        <v>12</v>
      </c>
      <c r="AA37" s="66">
        <v>2</v>
      </c>
      <c r="AB37" s="67" t="s">
        <v>296</v>
      </c>
      <c r="AC37" s="102">
        <v>24</v>
      </c>
      <c r="AD37" s="67">
        <v>10</v>
      </c>
      <c r="AE37" s="52" t="s">
        <v>295</v>
      </c>
      <c r="AF37" s="102">
        <v>12</v>
      </c>
      <c r="AG37" s="92">
        <v>4.9</v>
      </c>
      <c r="AH37" s="67" t="s">
        <v>297</v>
      </c>
      <c r="AI37" s="214">
        <v>10</v>
      </c>
      <c r="AJ37" s="24">
        <v>2</v>
      </c>
      <c r="AK37" s="67" t="s">
        <v>296</v>
      </c>
      <c r="AL37" s="92">
        <v>1.7</v>
      </c>
      <c r="AM37" s="67" t="s">
        <v>297</v>
      </c>
      <c r="AN37" s="214">
        <v>10</v>
      </c>
      <c r="AO37" s="25">
        <v>5</v>
      </c>
    </row>
    <row r="38" spans="1:41" ht="15" customHeight="1">
      <c r="A38" s="495"/>
      <c r="B38" s="114" t="s">
        <v>314</v>
      </c>
      <c r="C38" s="67"/>
      <c r="D38" s="69" t="s">
        <v>298</v>
      </c>
      <c r="E38" s="114">
        <v>1</v>
      </c>
      <c r="F38" s="66" t="s">
        <v>10</v>
      </c>
      <c r="G38" s="52" t="s">
        <v>295</v>
      </c>
      <c r="H38" s="102">
        <v>12</v>
      </c>
      <c r="I38" s="92">
        <v>7</v>
      </c>
      <c r="J38" s="92" t="s">
        <v>296</v>
      </c>
      <c r="K38" s="209">
        <v>8.5</v>
      </c>
      <c r="L38" s="66" t="s">
        <v>10</v>
      </c>
      <c r="M38" s="52" t="s">
        <v>295</v>
      </c>
      <c r="N38" s="102">
        <v>12</v>
      </c>
      <c r="O38" s="92">
        <v>8</v>
      </c>
      <c r="P38" s="67" t="s">
        <v>296</v>
      </c>
      <c r="Q38" s="102">
        <v>13</v>
      </c>
      <c r="R38" s="67">
        <v>4</v>
      </c>
      <c r="S38" s="52" t="s">
        <v>295</v>
      </c>
      <c r="T38" s="102">
        <v>12</v>
      </c>
      <c r="U38" s="66">
        <v>0.5</v>
      </c>
      <c r="V38" s="52" t="s">
        <v>296</v>
      </c>
      <c r="W38" s="217">
        <v>6</v>
      </c>
      <c r="X38" s="67">
        <v>2</v>
      </c>
      <c r="Y38" s="52" t="s">
        <v>295</v>
      </c>
      <c r="Z38" s="102">
        <v>12</v>
      </c>
      <c r="AA38" s="66">
        <v>3</v>
      </c>
      <c r="AB38" s="67" t="s">
        <v>296</v>
      </c>
      <c r="AC38" s="102">
        <v>76</v>
      </c>
      <c r="AD38" s="67">
        <v>11</v>
      </c>
      <c r="AE38" s="52" t="s">
        <v>295</v>
      </c>
      <c r="AF38" s="102">
        <v>12</v>
      </c>
      <c r="AG38" s="92">
        <v>7.8</v>
      </c>
      <c r="AH38" s="67" t="s">
        <v>297</v>
      </c>
      <c r="AI38" s="214">
        <v>10</v>
      </c>
      <c r="AJ38" s="24">
        <v>2</v>
      </c>
      <c r="AK38" s="67" t="s">
        <v>296</v>
      </c>
      <c r="AL38" s="92">
        <v>7</v>
      </c>
      <c r="AM38" s="67" t="s">
        <v>297</v>
      </c>
      <c r="AN38" s="214">
        <v>10</v>
      </c>
      <c r="AO38" s="25">
        <v>4</v>
      </c>
    </row>
    <row r="39" spans="1:41" ht="15" customHeight="1">
      <c r="A39" s="495"/>
      <c r="B39" s="482" t="s">
        <v>315</v>
      </c>
      <c r="C39" s="67"/>
      <c r="D39" s="69" t="s">
        <v>298</v>
      </c>
      <c r="E39" s="114">
        <v>1</v>
      </c>
      <c r="F39" s="66" t="s">
        <v>10</v>
      </c>
      <c r="G39" s="52" t="s">
        <v>295</v>
      </c>
      <c r="H39" s="102">
        <v>12</v>
      </c>
      <c r="I39" s="92">
        <v>6.8</v>
      </c>
      <c r="J39" s="92" t="s">
        <v>296</v>
      </c>
      <c r="K39" s="209">
        <v>7.6</v>
      </c>
      <c r="L39" s="66">
        <v>1</v>
      </c>
      <c r="M39" s="52" t="s">
        <v>295</v>
      </c>
      <c r="N39" s="102">
        <v>12</v>
      </c>
      <c r="O39" s="92">
        <v>6.2</v>
      </c>
      <c r="P39" s="67" t="s">
        <v>296</v>
      </c>
      <c r="Q39" s="102">
        <v>13</v>
      </c>
      <c r="R39" s="66">
        <v>2</v>
      </c>
      <c r="S39" s="52" t="s">
        <v>295</v>
      </c>
      <c r="T39" s="102">
        <v>12</v>
      </c>
      <c r="U39" s="66">
        <v>0.6</v>
      </c>
      <c r="V39" s="52" t="s">
        <v>296</v>
      </c>
      <c r="W39" s="209">
        <v>2.4</v>
      </c>
      <c r="X39" s="67">
        <v>2</v>
      </c>
      <c r="Y39" s="52" t="s">
        <v>295</v>
      </c>
      <c r="Z39" s="102">
        <v>12</v>
      </c>
      <c r="AA39" s="66">
        <v>4</v>
      </c>
      <c r="AB39" s="67" t="s">
        <v>296</v>
      </c>
      <c r="AC39" s="102">
        <v>26</v>
      </c>
      <c r="AD39" s="67">
        <v>11</v>
      </c>
      <c r="AE39" s="52" t="s">
        <v>295</v>
      </c>
      <c r="AF39" s="102">
        <v>12</v>
      </c>
      <c r="AG39" s="92">
        <v>7.9</v>
      </c>
      <c r="AH39" s="67" t="s">
        <v>297</v>
      </c>
      <c r="AI39" s="214">
        <v>10</v>
      </c>
      <c r="AJ39" s="24">
        <v>2</v>
      </c>
      <c r="AK39" s="67" t="s">
        <v>296</v>
      </c>
      <c r="AL39" s="92">
        <v>1.7</v>
      </c>
      <c r="AM39" s="67" t="s">
        <v>297</v>
      </c>
      <c r="AN39" s="214">
        <v>10</v>
      </c>
      <c r="AO39" s="25">
        <v>5</v>
      </c>
    </row>
    <row r="40" spans="1:41" ht="15" customHeight="1">
      <c r="A40" s="495"/>
      <c r="B40" s="482"/>
      <c r="C40" s="67"/>
      <c r="D40" s="69" t="s">
        <v>300</v>
      </c>
      <c r="E40" s="114">
        <v>1</v>
      </c>
      <c r="F40" s="67">
        <v>2</v>
      </c>
      <c r="G40" s="52" t="s">
        <v>295</v>
      </c>
      <c r="H40" s="102">
        <v>12</v>
      </c>
      <c r="I40" s="92">
        <v>6.7</v>
      </c>
      <c r="J40" s="92" t="s">
        <v>296</v>
      </c>
      <c r="K40" s="209">
        <v>8.8</v>
      </c>
      <c r="L40" s="66" t="s">
        <v>10</v>
      </c>
      <c r="M40" s="52" t="s">
        <v>295</v>
      </c>
      <c r="N40" s="102">
        <v>12</v>
      </c>
      <c r="O40" s="92">
        <v>5.9</v>
      </c>
      <c r="P40" s="67" t="s">
        <v>296</v>
      </c>
      <c r="Q40" s="102">
        <v>12</v>
      </c>
      <c r="R40" s="67">
        <v>2</v>
      </c>
      <c r="S40" s="52" t="s">
        <v>295</v>
      </c>
      <c r="T40" s="102">
        <v>12</v>
      </c>
      <c r="U40" s="215">
        <v>0.5</v>
      </c>
      <c r="V40" s="52" t="s">
        <v>296</v>
      </c>
      <c r="W40" s="102">
        <v>6.3</v>
      </c>
      <c r="X40" s="66" t="s">
        <v>10</v>
      </c>
      <c r="Y40" s="52" t="s">
        <v>295</v>
      </c>
      <c r="Z40" s="102">
        <v>12</v>
      </c>
      <c r="AA40" s="66">
        <v>4</v>
      </c>
      <c r="AB40" s="67" t="s">
        <v>296</v>
      </c>
      <c r="AC40" s="102">
        <v>20</v>
      </c>
      <c r="AD40" s="67">
        <v>8</v>
      </c>
      <c r="AE40" s="52" t="s">
        <v>295</v>
      </c>
      <c r="AF40" s="102">
        <v>12</v>
      </c>
      <c r="AG40" s="92">
        <v>4.9</v>
      </c>
      <c r="AH40" s="67" t="s">
        <v>297</v>
      </c>
      <c r="AI40" s="214">
        <v>10</v>
      </c>
      <c r="AJ40" s="24">
        <v>2</v>
      </c>
      <c r="AK40" s="67" t="s">
        <v>296</v>
      </c>
      <c r="AL40" s="92">
        <v>1.4</v>
      </c>
      <c r="AM40" s="67" t="s">
        <v>297</v>
      </c>
      <c r="AN40" s="214">
        <v>10</v>
      </c>
      <c r="AO40" s="25">
        <v>5</v>
      </c>
    </row>
    <row r="41" spans="1:41" ht="15" customHeight="1">
      <c r="A41" s="495"/>
      <c r="B41" s="482" t="s">
        <v>316</v>
      </c>
      <c r="C41" s="67"/>
      <c r="D41" s="69" t="s">
        <v>298</v>
      </c>
      <c r="E41" s="114">
        <v>1</v>
      </c>
      <c r="F41" s="66" t="s">
        <v>10</v>
      </c>
      <c r="G41" s="52" t="s">
        <v>295</v>
      </c>
      <c r="H41" s="102">
        <v>24</v>
      </c>
      <c r="I41" s="92">
        <v>7.1</v>
      </c>
      <c r="J41" s="92" t="s">
        <v>296</v>
      </c>
      <c r="K41" s="209">
        <v>8.3</v>
      </c>
      <c r="L41" s="66" t="s">
        <v>10</v>
      </c>
      <c r="M41" s="52" t="s">
        <v>295</v>
      </c>
      <c r="N41" s="102">
        <v>24</v>
      </c>
      <c r="O41" s="92">
        <v>8.6</v>
      </c>
      <c r="P41" s="67" t="s">
        <v>296</v>
      </c>
      <c r="Q41" s="102">
        <v>13</v>
      </c>
      <c r="R41" s="66">
        <v>5</v>
      </c>
      <c r="S41" s="52" t="s">
        <v>295</v>
      </c>
      <c r="T41" s="102">
        <v>24</v>
      </c>
      <c r="U41" s="66" t="s">
        <v>333</v>
      </c>
      <c r="V41" s="52" t="s">
        <v>296</v>
      </c>
      <c r="W41" s="102">
        <v>6.3</v>
      </c>
      <c r="X41" s="67">
        <v>1</v>
      </c>
      <c r="Y41" s="52" t="s">
        <v>295</v>
      </c>
      <c r="Z41" s="102">
        <v>24</v>
      </c>
      <c r="AA41" s="66">
        <v>1</v>
      </c>
      <c r="AB41" s="67" t="s">
        <v>296</v>
      </c>
      <c r="AC41" s="102">
        <v>26</v>
      </c>
      <c r="AD41" s="67">
        <v>22</v>
      </c>
      <c r="AE41" s="52" t="s">
        <v>295</v>
      </c>
      <c r="AF41" s="102">
        <v>24</v>
      </c>
      <c r="AG41" s="92">
        <v>4.9</v>
      </c>
      <c r="AH41" s="67" t="s">
        <v>297</v>
      </c>
      <c r="AI41" s="214">
        <v>10</v>
      </c>
      <c r="AJ41" s="24">
        <v>2</v>
      </c>
      <c r="AK41" s="67" t="s">
        <v>296</v>
      </c>
      <c r="AL41" s="92">
        <v>7</v>
      </c>
      <c r="AM41" s="67" t="s">
        <v>297</v>
      </c>
      <c r="AN41" s="214">
        <v>10</v>
      </c>
      <c r="AO41" s="25">
        <v>4</v>
      </c>
    </row>
    <row r="42" spans="1:41" ht="15" customHeight="1">
      <c r="A42" s="495"/>
      <c r="B42" s="482"/>
      <c r="C42" s="67"/>
      <c r="D42" s="69" t="s">
        <v>300</v>
      </c>
      <c r="E42" s="114">
        <v>1</v>
      </c>
      <c r="F42" s="66" t="s">
        <v>10</v>
      </c>
      <c r="G42" s="52" t="s">
        <v>295</v>
      </c>
      <c r="H42" s="102">
        <v>24</v>
      </c>
      <c r="I42" s="92">
        <v>7.2</v>
      </c>
      <c r="J42" s="92" t="s">
        <v>296</v>
      </c>
      <c r="K42" s="209">
        <v>8.2</v>
      </c>
      <c r="L42" s="66" t="s">
        <v>10</v>
      </c>
      <c r="M42" s="52" t="s">
        <v>295</v>
      </c>
      <c r="N42" s="102">
        <v>24</v>
      </c>
      <c r="O42" s="92">
        <v>8.8</v>
      </c>
      <c r="P42" s="67" t="s">
        <v>296</v>
      </c>
      <c r="Q42" s="102">
        <v>13</v>
      </c>
      <c r="R42" s="66">
        <v>1</v>
      </c>
      <c r="S42" s="52" t="s">
        <v>295</v>
      </c>
      <c r="T42" s="102">
        <v>24</v>
      </c>
      <c r="U42" s="66" t="s">
        <v>333</v>
      </c>
      <c r="V42" s="52" t="s">
        <v>296</v>
      </c>
      <c r="W42" s="218">
        <v>3.5</v>
      </c>
      <c r="X42" s="67">
        <v>2</v>
      </c>
      <c r="Y42" s="52" t="s">
        <v>295</v>
      </c>
      <c r="Z42" s="102">
        <v>24</v>
      </c>
      <c r="AA42" s="66">
        <v>2</v>
      </c>
      <c r="AB42" s="67" t="s">
        <v>296</v>
      </c>
      <c r="AC42" s="102">
        <v>31</v>
      </c>
      <c r="AD42" s="67">
        <v>14</v>
      </c>
      <c r="AE42" s="52" t="s">
        <v>295</v>
      </c>
      <c r="AF42" s="102">
        <v>24</v>
      </c>
      <c r="AG42" s="92">
        <v>4.9</v>
      </c>
      <c r="AH42" s="67" t="s">
        <v>297</v>
      </c>
      <c r="AI42" s="214">
        <v>10</v>
      </c>
      <c r="AJ42" s="24">
        <v>2</v>
      </c>
      <c r="AK42" s="67" t="s">
        <v>296</v>
      </c>
      <c r="AL42" s="92">
        <v>2.2</v>
      </c>
      <c r="AM42" s="67" t="s">
        <v>297</v>
      </c>
      <c r="AN42" s="214">
        <v>10</v>
      </c>
      <c r="AO42" s="25">
        <v>5</v>
      </c>
    </row>
    <row r="43" spans="1:41" ht="15" customHeight="1">
      <c r="A43" s="495"/>
      <c r="B43" s="114" t="s">
        <v>317</v>
      </c>
      <c r="C43" s="67"/>
      <c r="D43" s="69" t="s">
        <v>301</v>
      </c>
      <c r="E43" s="114">
        <v>2</v>
      </c>
      <c r="F43" s="67">
        <v>4</v>
      </c>
      <c r="G43" s="52" t="s">
        <v>295</v>
      </c>
      <c r="H43" s="102">
        <v>36</v>
      </c>
      <c r="I43" s="92">
        <v>7.1</v>
      </c>
      <c r="J43" s="92" t="s">
        <v>296</v>
      </c>
      <c r="K43" s="209">
        <v>9.3</v>
      </c>
      <c r="L43" s="66" t="s">
        <v>10</v>
      </c>
      <c r="M43" s="52" t="s">
        <v>295</v>
      </c>
      <c r="N43" s="102">
        <v>36</v>
      </c>
      <c r="O43" s="92">
        <v>5.7</v>
      </c>
      <c r="P43" s="67" t="s">
        <v>296</v>
      </c>
      <c r="Q43" s="102">
        <v>12</v>
      </c>
      <c r="R43" s="66" t="s">
        <v>10</v>
      </c>
      <c r="S43" s="52" t="s">
        <v>295</v>
      </c>
      <c r="T43" s="102">
        <v>36</v>
      </c>
      <c r="U43" s="215" t="s">
        <v>333</v>
      </c>
      <c r="V43" s="52" t="s">
        <v>296</v>
      </c>
      <c r="W43" s="209">
        <v>4.3</v>
      </c>
      <c r="X43" s="66" t="s">
        <v>10</v>
      </c>
      <c r="Y43" s="52" t="s">
        <v>295</v>
      </c>
      <c r="Z43" s="102">
        <v>36</v>
      </c>
      <c r="AA43" s="66">
        <v>5</v>
      </c>
      <c r="AB43" s="67" t="s">
        <v>296</v>
      </c>
      <c r="AC43" s="102">
        <v>26</v>
      </c>
      <c r="AD43" s="66" t="s">
        <v>10</v>
      </c>
      <c r="AE43" s="52" t="s">
        <v>295</v>
      </c>
      <c r="AF43" s="102">
        <v>36</v>
      </c>
      <c r="AG43" s="92">
        <v>6.8</v>
      </c>
      <c r="AH43" s="67" t="s">
        <v>297</v>
      </c>
      <c r="AI43" s="214">
        <v>10</v>
      </c>
      <c r="AJ43" s="24">
        <v>2</v>
      </c>
      <c r="AK43" s="67" t="s">
        <v>296</v>
      </c>
      <c r="AL43" s="92">
        <v>1.6</v>
      </c>
      <c r="AM43" s="67" t="s">
        <v>297</v>
      </c>
      <c r="AN43" s="214">
        <v>10</v>
      </c>
      <c r="AO43" s="25">
        <v>5</v>
      </c>
    </row>
    <row r="44" spans="1:41" ht="15" customHeight="1">
      <c r="A44" s="495"/>
      <c r="B44" s="114" t="s">
        <v>318</v>
      </c>
      <c r="C44" s="67"/>
      <c r="D44" s="69" t="s">
        <v>300</v>
      </c>
      <c r="E44" s="114">
        <v>1</v>
      </c>
      <c r="F44" s="66">
        <v>1</v>
      </c>
      <c r="G44" s="52" t="s">
        <v>295</v>
      </c>
      <c r="H44" s="102">
        <v>12</v>
      </c>
      <c r="I44" s="92">
        <v>7.2</v>
      </c>
      <c r="J44" s="92" t="s">
        <v>296</v>
      </c>
      <c r="K44" s="209">
        <v>8.8</v>
      </c>
      <c r="L44" s="66" t="s">
        <v>10</v>
      </c>
      <c r="M44" s="52" t="s">
        <v>295</v>
      </c>
      <c r="N44" s="102">
        <v>12</v>
      </c>
      <c r="O44" s="92">
        <v>6.8</v>
      </c>
      <c r="P44" s="67" t="s">
        <v>296</v>
      </c>
      <c r="Q44" s="102">
        <v>12</v>
      </c>
      <c r="R44" s="67">
        <v>3</v>
      </c>
      <c r="S44" s="52" t="s">
        <v>295</v>
      </c>
      <c r="T44" s="102">
        <v>12</v>
      </c>
      <c r="U44" s="215">
        <v>0.7</v>
      </c>
      <c r="V44" s="52" t="s">
        <v>296</v>
      </c>
      <c r="W44" s="209">
        <v>7</v>
      </c>
      <c r="X44" s="67">
        <v>1</v>
      </c>
      <c r="Y44" s="52" t="s">
        <v>295</v>
      </c>
      <c r="Z44" s="102">
        <v>12</v>
      </c>
      <c r="AA44" s="66">
        <v>3</v>
      </c>
      <c r="AB44" s="67" t="s">
        <v>296</v>
      </c>
      <c r="AC44" s="102">
        <v>130</v>
      </c>
      <c r="AD44" s="67">
        <v>10</v>
      </c>
      <c r="AE44" s="52" t="s">
        <v>295</v>
      </c>
      <c r="AF44" s="102">
        <v>12</v>
      </c>
      <c r="AG44" s="92">
        <v>1.4</v>
      </c>
      <c r="AH44" s="67" t="s">
        <v>297</v>
      </c>
      <c r="AI44" s="214">
        <v>10</v>
      </c>
      <c r="AJ44" s="24">
        <v>3</v>
      </c>
      <c r="AK44" s="67" t="s">
        <v>296</v>
      </c>
      <c r="AL44" s="92">
        <v>3.5</v>
      </c>
      <c r="AM44" s="67" t="s">
        <v>297</v>
      </c>
      <c r="AN44" s="214">
        <v>10</v>
      </c>
      <c r="AO44" s="25">
        <v>5</v>
      </c>
    </row>
    <row r="45" spans="1:41" ht="15" customHeight="1">
      <c r="A45" s="495"/>
      <c r="B45" s="114" t="s">
        <v>319</v>
      </c>
      <c r="C45" s="67"/>
      <c r="D45" s="69" t="s">
        <v>300</v>
      </c>
      <c r="E45" s="114">
        <v>1</v>
      </c>
      <c r="F45" s="66" t="s">
        <v>10</v>
      </c>
      <c r="G45" s="52" t="s">
        <v>295</v>
      </c>
      <c r="H45" s="102">
        <v>12</v>
      </c>
      <c r="I45" s="92">
        <v>7</v>
      </c>
      <c r="J45" s="92" t="s">
        <v>296</v>
      </c>
      <c r="K45" s="209">
        <v>7.5</v>
      </c>
      <c r="L45" s="66" t="s">
        <v>10</v>
      </c>
      <c r="M45" s="52" t="s">
        <v>295</v>
      </c>
      <c r="N45" s="102">
        <v>12</v>
      </c>
      <c r="O45" s="92">
        <v>6.7</v>
      </c>
      <c r="P45" s="67" t="s">
        <v>296</v>
      </c>
      <c r="Q45" s="102">
        <v>12</v>
      </c>
      <c r="R45" s="67">
        <v>2</v>
      </c>
      <c r="S45" s="52" t="s">
        <v>295</v>
      </c>
      <c r="T45" s="102">
        <v>12</v>
      </c>
      <c r="U45" s="66" t="s">
        <v>333</v>
      </c>
      <c r="V45" s="52" t="s">
        <v>296</v>
      </c>
      <c r="W45" s="209">
        <v>5</v>
      </c>
      <c r="X45" s="66">
        <v>3</v>
      </c>
      <c r="Y45" s="52" t="s">
        <v>295</v>
      </c>
      <c r="Z45" s="102">
        <v>12</v>
      </c>
      <c r="AA45" s="66">
        <v>3</v>
      </c>
      <c r="AB45" s="67" t="s">
        <v>296</v>
      </c>
      <c r="AC45" s="102">
        <v>68</v>
      </c>
      <c r="AD45" s="67">
        <v>11</v>
      </c>
      <c r="AE45" s="52" t="s">
        <v>295</v>
      </c>
      <c r="AF45" s="102">
        <v>12</v>
      </c>
      <c r="AG45" s="92">
        <v>2.3</v>
      </c>
      <c r="AH45" s="67" t="s">
        <v>297</v>
      </c>
      <c r="AI45" s="214">
        <v>10</v>
      </c>
      <c r="AJ45" s="24">
        <v>3</v>
      </c>
      <c r="AK45" s="67" t="s">
        <v>296</v>
      </c>
      <c r="AL45" s="92">
        <v>1.6</v>
      </c>
      <c r="AM45" s="67" t="s">
        <v>297</v>
      </c>
      <c r="AN45" s="214">
        <v>10</v>
      </c>
      <c r="AO45" s="25">
        <v>6</v>
      </c>
    </row>
    <row r="46" spans="1:41" ht="15" customHeight="1">
      <c r="A46" s="495"/>
      <c r="B46" s="482" t="s">
        <v>320</v>
      </c>
      <c r="C46" s="67"/>
      <c r="D46" s="69" t="s">
        <v>298</v>
      </c>
      <c r="E46" s="114">
        <v>1</v>
      </c>
      <c r="F46" s="66" t="s">
        <v>10</v>
      </c>
      <c r="G46" s="52" t="s">
        <v>295</v>
      </c>
      <c r="H46" s="102">
        <v>12</v>
      </c>
      <c r="I46" s="92">
        <v>6.9</v>
      </c>
      <c r="J46" s="92" t="s">
        <v>296</v>
      </c>
      <c r="K46" s="209">
        <v>8.1</v>
      </c>
      <c r="L46" s="66" t="s">
        <v>10</v>
      </c>
      <c r="M46" s="52" t="s">
        <v>295</v>
      </c>
      <c r="N46" s="102">
        <v>12</v>
      </c>
      <c r="O46" s="92">
        <v>7.7</v>
      </c>
      <c r="P46" s="67" t="s">
        <v>296</v>
      </c>
      <c r="Q46" s="102">
        <v>12</v>
      </c>
      <c r="R46" s="66">
        <v>1</v>
      </c>
      <c r="S46" s="52" t="s">
        <v>295</v>
      </c>
      <c r="T46" s="102">
        <v>12</v>
      </c>
      <c r="U46" s="66" t="s">
        <v>333</v>
      </c>
      <c r="V46" s="52" t="s">
        <v>296</v>
      </c>
      <c r="W46" s="102">
        <v>3.2</v>
      </c>
      <c r="X46" s="66">
        <v>2</v>
      </c>
      <c r="Y46" s="52" t="s">
        <v>295</v>
      </c>
      <c r="Z46" s="102">
        <v>12</v>
      </c>
      <c r="AA46" s="66">
        <v>2</v>
      </c>
      <c r="AB46" s="67" t="s">
        <v>296</v>
      </c>
      <c r="AC46" s="102">
        <v>49</v>
      </c>
      <c r="AD46" s="67">
        <v>12</v>
      </c>
      <c r="AE46" s="52" t="s">
        <v>295</v>
      </c>
      <c r="AF46" s="102">
        <v>12</v>
      </c>
      <c r="AG46" s="92">
        <v>1.4</v>
      </c>
      <c r="AH46" s="67" t="s">
        <v>297</v>
      </c>
      <c r="AI46" s="214">
        <v>10</v>
      </c>
      <c r="AJ46" s="24">
        <v>3</v>
      </c>
      <c r="AK46" s="67" t="s">
        <v>296</v>
      </c>
      <c r="AL46" s="92">
        <v>1.4</v>
      </c>
      <c r="AM46" s="67" t="s">
        <v>297</v>
      </c>
      <c r="AN46" s="214">
        <v>10</v>
      </c>
      <c r="AO46" s="25">
        <v>5</v>
      </c>
    </row>
    <row r="47" spans="1:41" ht="15" customHeight="1">
      <c r="A47" s="495"/>
      <c r="B47" s="482"/>
      <c r="C47" s="67"/>
      <c r="D47" s="69" t="s">
        <v>300</v>
      </c>
      <c r="E47" s="114">
        <v>2</v>
      </c>
      <c r="F47" s="66" t="s">
        <v>10</v>
      </c>
      <c r="G47" s="52" t="s">
        <v>295</v>
      </c>
      <c r="H47" s="102">
        <v>36</v>
      </c>
      <c r="I47" s="92">
        <v>7</v>
      </c>
      <c r="J47" s="92" t="s">
        <v>296</v>
      </c>
      <c r="K47" s="209">
        <v>7.7</v>
      </c>
      <c r="L47" s="66">
        <v>2</v>
      </c>
      <c r="M47" s="52" t="s">
        <v>295</v>
      </c>
      <c r="N47" s="102">
        <v>36</v>
      </c>
      <c r="O47" s="92">
        <v>4.7</v>
      </c>
      <c r="P47" s="67" t="s">
        <v>296</v>
      </c>
      <c r="Q47" s="102">
        <v>12</v>
      </c>
      <c r="R47" s="66" t="s">
        <v>10</v>
      </c>
      <c r="S47" s="52" t="s">
        <v>295</v>
      </c>
      <c r="T47" s="102">
        <v>36</v>
      </c>
      <c r="U47" s="66" t="s">
        <v>333</v>
      </c>
      <c r="V47" s="52" t="s">
        <v>296</v>
      </c>
      <c r="W47" s="102">
        <v>2.4</v>
      </c>
      <c r="X47" s="66">
        <v>2</v>
      </c>
      <c r="Y47" s="52" t="s">
        <v>295</v>
      </c>
      <c r="Z47" s="102">
        <v>36</v>
      </c>
      <c r="AA47" s="66">
        <v>2</v>
      </c>
      <c r="AB47" s="67" t="s">
        <v>296</v>
      </c>
      <c r="AC47" s="102">
        <v>39</v>
      </c>
      <c r="AD47" s="67">
        <v>33</v>
      </c>
      <c r="AE47" s="52" t="s">
        <v>295</v>
      </c>
      <c r="AF47" s="102">
        <v>36</v>
      </c>
      <c r="AG47" s="92">
        <v>3.3</v>
      </c>
      <c r="AH47" s="67" t="s">
        <v>297</v>
      </c>
      <c r="AI47" s="214">
        <v>10</v>
      </c>
      <c r="AJ47" s="24">
        <v>3</v>
      </c>
      <c r="AK47" s="67" t="s">
        <v>296</v>
      </c>
      <c r="AL47" s="92">
        <v>2.2</v>
      </c>
      <c r="AM47" s="67" t="s">
        <v>297</v>
      </c>
      <c r="AN47" s="214">
        <v>10</v>
      </c>
      <c r="AO47" s="25">
        <v>5</v>
      </c>
    </row>
    <row r="48" spans="1:41" ht="15" customHeight="1">
      <c r="A48" s="495"/>
      <c r="B48" s="482" t="s">
        <v>321</v>
      </c>
      <c r="C48" s="67"/>
      <c r="D48" s="69" t="s">
        <v>298</v>
      </c>
      <c r="E48" s="114">
        <v>1</v>
      </c>
      <c r="F48" s="66">
        <v>1</v>
      </c>
      <c r="G48" s="52" t="s">
        <v>295</v>
      </c>
      <c r="H48" s="102">
        <v>12</v>
      </c>
      <c r="I48" s="92">
        <v>6.9</v>
      </c>
      <c r="J48" s="92" t="s">
        <v>296</v>
      </c>
      <c r="K48" s="209">
        <v>8.7</v>
      </c>
      <c r="L48" s="66" t="s">
        <v>10</v>
      </c>
      <c r="M48" s="52" t="s">
        <v>295</v>
      </c>
      <c r="N48" s="102">
        <v>12</v>
      </c>
      <c r="O48" s="92">
        <v>8.6</v>
      </c>
      <c r="P48" s="67" t="s">
        <v>296</v>
      </c>
      <c r="Q48" s="102">
        <v>12</v>
      </c>
      <c r="R48" s="66" t="s">
        <v>10</v>
      </c>
      <c r="S48" s="52" t="s">
        <v>295</v>
      </c>
      <c r="T48" s="102">
        <v>12</v>
      </c>
      <c r="U48" s="66" t="s">
        <v>333</v>
      </c>
      <c r="V48" s="52" t="s">
        <v>296</v>
      </c>
      <c r="W48" s="218">
        <v>1.6</v>
      </c>
      <c r="X48" s="66">
        <v>1</v>
      </c>
      <c r="Y48" s="52" t="s">
        <v>295</v>
      </c>
      <c r="Z48" s="102">
        <v>12</v>
      </c>
      <c r="AA48" s="66" t="s">
        <v>334</v>
      </c>
      <c r="AB48" s="67" t="s">
        <v>296</v>
      </c>
      <c r="AC48" s="102">
        <v>85</v>
      </c>
      <c r="AD48" s="67">
        <v>12</v>
      </c>
      <c r="AE48" s="52" t="s">
        <v>295</v>
      </c>
      <c r="AF48" s="102">
        <v>12</v>
      </c>
      <c r="AG48" s="92">
        <v>2.2</v>
      </c>
      <c r="AH48" s="67" t="s">
        <v>297</v>
      </c>
      <c r="AI48" s="214">
        <v>10</v>
      </c>
      <c r="AJ48" s="24">
        <v>3</v>
      </c>
      <c r="AK48" s="67" t="s">
        <v>296</v>
      </c>
      <c r="AL48" s="92">
        <v>1.6</v>
      </c>
      <c r="AM48" s="67" t="s">
        <v>297</v>
      </c>
      <c r="AN48" s="214">
        <v>10</v>
      </c>
      <c r="AO48" s="25">
        <v>6</v>
      </c>
    </row>
    <row r="49" spans="1:41" ht="15" customHeight="1">
      <c r="A49" s="495"/>
      <c r="B49" s="482"/>
      <c r="C49" s="67"/>
      <c r="D49" s="69" t="s">
        <v>300</v>
      </c>
      <c r="E49" s="114">
        <v>1</v>
      </c>
      <c r="F49" s="66" t="s">
        <v>10</v>
      </c>
      <c r="G49" s="52" t="s">
        <v>295</v>
      </c>
      <c r="H49" s="102">
        <v>12</v>
      </c>
      <c r="I49" s="92">
        <v>6.7</v>
      </c>
      <c r="J49" s="92" t="s">
        <v>296</v>
      </c>
      <c r="K49" s="209">
        <v>7.9</v>
      </c>
      <c r="L49" s="66">
        <v>2</v>
      </c>
      <c r="M49" s="52" t="s">
        <v>295</v>
      </c>
      <c r="N49" s="102">
        <v>12</v>
      </c>
      <c r="O49" s="92">
        <v>3.4</v>
      </c>
      <c r="P49" s="67" t="s">
        <v>296</v>
      </c>
      <c r="Q49" s="102">
        <v>11</v>
      </c>
      <c r="R49" s="66">
        <v>1</v>
      </c>
      <c r="S49" s="52" t="s">
        <v>295</v>
      </c>
      <c r="T49" s="102">
        <v>12</v>
      </c>
      <c r="U49" s="66" t="s">
        <v>333</v>
      </c>
      <c r="V49" s="52" t="s">
        <v>296</v>
      </c>
      <c r="W49" s="209">
        <v>3.6</v>
      </c>
      <c r="X49" s="66">
        <v>3</v>
      </c>
      <c r="Y49" s="52" t="s">
        <v>295</v>
      </c>
      <c r="Z49" s="102">
        <v>12</v>
      </c>
      <c r="AA49" s="66">
        <v>2</v>
      </c>
      <c r="AB49" s="67" t="s">
        <v>296</v>
      </c>
      <c r="AC49" s="102">
        <v>34</v>
      </c>
      <c r="AD49" s="67">
        <v>10</v>
      </c>
      <c r="AE49" s="52" t="s">
        <v>295</v>
      </c>
      <c r="AF49" s="102">
        <v>12</v>
      </c>
      <c r="AG49" s="92">
        <v>1.7</v>
      </c>
      <c r="AH49" s="67" t="s">
        <v>297</v>
      </c>
      <c r="AI49" s="214">
        <v>10</v>
      </c>
      <c r="AJ49" s="24">
        <v>3</v>
      </c>
      <c r="AK49" s="67" t="s">
        <v>296</v>
      </c>
      <c r="AL49" s="92">
        <v>2.8</v>
      </c>
      <c r="AM49" s="67" t="s">
        <v>297</v>
      </c>
      <c r="AN49" s="214">
        <v>10</v>
      </c>
      <c r="AO49" s="25">
        <v>5</v>
      </c>
    </row>
    <row r="50" spans="1:41" ht="15" customHeight="1">
      <c r="A50" s="495"/>
      <c r="B50" s="482" t="s">
        <v>322</v>
      </c>
      <c r="C50" s="67"/>
      <c r="D50" s="69" t="s">
        <v>300</v>
      </c>
      <c r="E50" s="114">
        <v>1</v>
      </c>
      <c r="F50" s="66">
        <v>2</v>
      </c>
      <c r="G50" s="52" t="s">
        <v>295</v>
      </c>
      <c r="H50" s="102">
        <v>24</v>
      </c>
      <c r="I50" s="92">
        <v>7</v>
      </c>
      <c r="J50" s="92" t="s">
        <v>296</v>
      </c>
      <c r="K50" s="209">
        <v>9.4</v>
      </c>
      <c r="L50" s="66">
        <v>1</v>
      </c>
      <c r="M50" s="52" t="s">
        <v>295</v>
      </c>
      <c r="N50" s="102">
        <v>24</v>
      </c>
      <c r="O50" s="92">
        <v>4.9</v>
      </c>
      <c r="P50" s="67" t="s">
        <v>296</v>
      </c>
      <c r="Q50" s="102">
        <v>19</v>
      </c>
      <c r="R50" s="67">
        <v>9</v>
      </c>
      <c r="S50" s="52" t="s">
        <v>295</v>
      </c>
      <c r="T50" s="102">
        <v>24</v>
      </c>
      <c r="U50" s="215">
        <v>1.2</v>
      </c>
      <c r="V50" s="52" t="s">
        <v>296</v>
      </c>
      <c r="W50" s="102">
        <v>5.8</v>
      </c>
      <c r="X50" s="66">
        <v>1</v>
      </c>
      <c r="Y50" s="52" t="s">
        <v>295</v>
      </c>
      <c r="Z50" s="102">
        <v>24</v>
      </c>
      <c r="AA50" s="67">
        <v>3</v>
      </c>
      <c r="AB50" s="67" t="s">
        <v>296</v>
      </c>
      <c r="AC50" s="102">
        <v>33</v>
      </c>
      <c r="AD50" s="67">
        <v>23</v>
      </c>
      <c r="AE50" s="52" t="s">
        <v>295</v>
      </c>
      <c r="AF50" s="102">
        <v>24</v>
      </c>
      <c r="AG50" s="92">
        <v>4.5</v>
      </c>
      <c r="AH50" s="67" t="s">
        <v>297</v>
      </c>
      <c r="AI50" s="214">
        <v>10</v>
      </c>
      <c r="AJ50" s="24">
        <v>3</v>
      </c>
      <c r="AK50" s="67" t="s">
        <v>296</v>
      </c>
      <c r="AL50" s="92">
        <v>5.4</v>
      </c>
      <c r="AM50" s="67" t="s">
        <v>297</v>
      </c>
      <c r="AN50" s="214">
        <v>10</v>
      </c>
      <c r="AO50" s="25">
        <v>5</v>
      </c>
    </row>
    <row r="51" spans="1:41" ht="15" customHeight="1">
      <c r="A51" s="495"/>
      <c r="B51" s="482"/>
      <c r="C51" s="67"/>
      <c r="D51" s="69" t="s">
        <v>301</v>
      </c>
      <c r="E51" s="114">
        <v>1</v>
      </c>
      <c r="F51" s="66" t="s">
        <v>10</v>
      </c>
      <c r="G51" s="52" t="s">
        <v>295</v>
      </c>
      <c r="H51" s="102">
        <v>24</v>
      </c>
      <c r="I51" s="92">
        <v>7.1</v>
      </c>
      <c r="J51" s="92" t="s">
        <v>296</v>
      </c>
      <c r="K51" s="209">
        <v>8.5</v>
      </c>
      <c r="L51" s="67">
        <v>10</v>
      </c>
      <c r="M51" s="52" t="s">
        <v>295</v>
      </c>
      <c r="N51" s="102">
        <v>24</v>
      </c>
      <c r="O51" s="92">
        <v>2.6</v>
      </c>
      <c r="P51" s="67" t="s">
        <v>296</v>
      </c>
      <c r="Q51" s="102">
        <v>13</v>
      </c>
      <c r="R51" s="67">
        <v>20</v>
      </c>
      <c r="S51" s="52" t="s">
        <v>295</v>
      </c>
      <c r="T51" s="102">
        <v>24</v>
      </c>
      <c r="U51" s="215">
        <v>3.2</v>
      </c>
      <c r="V51" s="52" t="s">
        <v>296</v>
      </c>
      <c r="W51" s="218">
        <v>15</v>
      </c>
      <c r="X51" s="66" t="s">
        <v>10</v>
      </c>
      <c r="Y51" s="52" t="s">
        <v>295</v>
      </c>
      <c r="Z51" s="102">
        <v>24</v>
      </c>
      <c r="AA51" s="66">
        <v>7</v>
      </c>
      <c r="AB51" s="67" t="s">
        <v>296</v>
      </c>
      <c r="AC51" s="102">
        <v>30</v>
      </c>
      <c r="AD51" s="66" t="s">
        <v>10</v>
      </c>
      <c r="AE51" s="52" t="s">
        <v>295</v>
      </c>
      <c r="AF51" s="102">
        <v>24</v>
      </c>
      <c r="AG51" s="92">
        <v>3.3</v>
      </c>
      <c r="AH51" s="67" t="s">
        <v>297</v>
      </c>
      <c r="AI51" s="214">
        <v>10</v>
      </c>
      <c r="AJ51" s="24">
        <v>4</v>
      </c>
      <c r="AK51" s="67" t="s">
        <v>296</v>
      </c>
      <c r="AL51" s="92">
        <v>5.4</v>
      </c>
      <c r="AM51" s="67" t="s">
        <v>297</v>
      </c>
      <c r="AN51" s="214">
        <v>10</v>
      </c>
      <c r="AO51" s="25">
        <v>7</v>
      </c>
    </row>
    <row r="52" spans="1:41" ht="15" customHeight="1">
      <c r="A52" s="495"/>
      <c r="B52" s="114" t="s">
        <v>323</v>
      </c>
      <c r="C52" s="67"/>
      <c r="D52" s="69" t="s">
        <v>298</v>
      </c>
      <c r="E52" s="114">
        <v>2</v>
      </c>
      <c r="F52" s="66" t="s">
        <v>10</v>
      </c>
      <c r="G52" s="52" t="s">
        <v>295</v>
      </c>
      <c r="H52" s="102">
        <v>36</v>
      </c>
      <c r="I52" s="92">
        <v>7</v>
      </c>
      <c r="J52" s="92" t="s">
        <v>296</v>
      </c>
      <c r="K52" s="209">
        <v>8</v>
      </c>
      <c r="L52" s="67">
        <v>5</v>
      </c>
      <c r="M52" s="52" t="s">
        <v>295</v>
      </c>
      <c r="N52" s="102">
        <v>36</v>
      </c>
      <c r="O52" s="215">
        <v>4.9</v>
      </c>
      <c r="P52" s="67" t="s">
        <v>296</v>
      </c>
      <c r="Q52" s="102">
        <v>13</v>
      </c>
      <c r="R52" s="66">
        <v>2</v>
      </c>
      <c r="S52" s="52" t="s">
        <v>295</v>
      </c>
      <c r="T52" s="102">
        <v>36</v>
      </c>
      <c r="U52" s="66">
        <v>0.6</v>
      </c>
      <c r="V52" s="52" t="s">
        <v>296</v>
      </c>
      <c r="W52" s="217">
        <v>2.7</v>
      </c>
      <c r="X52" s="66">
        <v>5</v>
      </c>
      <c r="Y52" s="52" t="s">
        <v>295</v>
      </c>
      <c r="Z52" s="102">
        <v>36</v>
      </c>
      <c r="AA52" s="67">
        <v>1</v>
      </c>
      <c r="AB52" s="67" t="s">
        <v>296</v>
      </c>
      <c r="AC52" s="102">
        <v>59</v>
      </c>
      <c r="AD52" s="67">
        <v>29</v>
      </c>
      <c r="AE52" s="52" t="s">
        <v>295</v>
      </c>
      <c r="AF52" s="102">
        <v>36</v>
      </c>
      <c r="AG52" s="92">
        <v>2.3</v>
      </c>
      <c r="AH52" s="67" t="s">
        <v>297</v>
      </c>
      <c r="AI52" s="214">
        <v>10</v>
      </c>
      <c r="AJ52" s="24">
        <v>2</v>
      </c>
      <c r="AK52" s="67" t="s">
        <v>296</v>
      </c>
      <c r="AL52" s="92">
        <v>9.2</v>
      </c>
      <c r="AM52" s="67" t="s">
        <v>297</v>
      </c>
      <c r="AN52" s="214">
        <v>10</v>
      </c>
      <c r="AO52" s="25">
        <v>4</v>
      </c>
    </row>
    <row r="53" spans="1:41" ht="15" customHeight="1">
      <c r="A53" s="495"/>
      <c r="B53" s="114" t="s">
        <v>324</v>
      </c>
      <c r="C53" s="67"/>
      <c r="D53" s="69" t="s">
        <v>298</v>
      </c>
      <c r="E53" s="114">
        <v>1</v>
      </c>
      <c r="F53" s="66" t="s">
        <v>10</v>
      </c>
      <c r="G53" s="52" t="s">
        <v>295</v>
      </c>
      <c r="H53" s="102">
        <v>12</v>
      </c>
      <c r="I53" s="92">
        <v>7.1</v>
      </c>
      <c r="J53" s="92" t="s">
        <v>296</v>
      </c>
      <c r="K53" s="209">
        <v>7.5</v>
      </c>
      <c r="L53" s="66" t="s">
        <v>10</v>
      </c>
      <c r="M53" s="52" t="s">
        <v>295</v>
      </c>
      <c r="N53" s="102">
        <v>12</v>
      </c>
      <c r="O53" s="92">
        <v>7.5</v>
      </c>
      <c r="P53" s="67" t="s">
        <v>296</v>
      </c>
      <c r="Q53" s="102">
        <v>13</v>
      </c>
      <c r="R53" s="67">
        <v>1</v>
      </c>
      <c r="S53" s="52" t="s">
        <v>295</v>
      </c>
      <c r="T53" s="102">
        <v>12</v>
      </c>
      <c r="U53" s="66">
        <v>0.7</v>
      </c>
      <c r="V53" s="52" t="s">
        <v>296</v>
      </c>
      <c r="W53" s="218">
        <v>4.9</v>
      </c>
      <c r="X53" s="66">
        <v>1</v>
      </c>
      <c r="Y53" s="52" t="s">
        <v>295</v>
      </c>
      <c r="Z53" s="102">
        <v>12</v>
      </c>
      <c r="AA53" s="66">
        <v>1</v>
      </c>
      <c r="AB53" s="67" t="s">
        <v>296</v>
      </c>
      <c r="AC53" s="102">
        <v>33</v>
      </c>
      <c r="AD53" s="67">
        <v>9</v>
      </c>
      <c r="AE53" s="52" t="s">
        <v>295</v>
      </c>
      <c r="AF53" s="102">
        <v>12</v>
      </c>
      <c r="AG53" s="92">
        <v>2.7</v>
      </c>
      <c r="AH53" s="67" t="s">
        <v>297</v>
      </c>
      <c r="AI53" s="214">
        <v>10</v>
      </c>
      <c r="AJ53" s="24">
        <v>2</v>
      </c>
      <c r="AK53" s="67" t="s">
        <v>296</v>
      </c>
      <c r="AL53" s="92">
        <v>2.2</v>
      </c>
      <c r="AM53" s="67" t="s">
        <v>297</v>
      </c>
      <c r="AN53" s="214">
        <v>10</v>
      </c>
      <c r="AO53" s="25">
        <v>4</v>
      </c>
    </row>
    <row r="54" spans="1:41" ht="15" customHeight="1">
      <c r="A54" s="495"/>
      <c r="B54" s="114" t="s">
        <v>325</v>
      </c>
      <c r="C54" s="67"/>
      <c r="D54" s="69" t="s">
        <v>298</v>
      </c>
      <c r="E54" s="114">
        <v>2</v>
      </c>
      <c r="F54" s="66" t="s">
        <v>10</v>
      </c>
      <c r="G54" s="52" t="s">
        <v>295</v>
      </c>
      <c r="H54" s="102">
        <v>24</v>
      </c>
      <c r="I54" s="92">
        <v>7</v>
      </c>
      <c r="J54" s="92" t="s">
        <v>296</v>
      </c>
      <c r="K54" s="209">
        <v>7.8</v>
      </c>
      <c r="L54" s="66" t="s">
        <v>10</v>
      </c>
      <c r="M54" s="52" t="s">
        <v>295</v>
      </c>
      <c r="N54" s="102">
        <v>24</v>
      </c>
      <c r="O54" s="92">
        <v>7.5</v>
      </c>
      <c r="P54" s="67" t="s">
        <v>296</v>
      </c>
      <c r="Q54" s="102">
        <v>13</v>
      </c>
      <c r="R54" s="66">
        <v>2</v>
      </c>
      <c r="S54" s="52" t="s">
        <v>295</v>
      </c>
      <c r="T54" s="102">
        <v>24</v>
      </c>
      <c r="U54" s="66">
        <v>0.6</v>
      </c>
      <c r="V54" s="52" t="s">
        <v>296</v>
      </c>
      <c r="W54" s="217">
        <v>2.1</v>
      </c>
      <c r="X54" s="66">
        <v>2</v>
      </c>
      <c r="Y54" s="52" t="s">
        <v>295</v>
      </c>
      <c r="Z54" s="102">
        <v>24</v>
      </c>
      <c r="AA54" s="66">
        <v>3</v>
      </c>
      <c r="AB54" s="67" t="s">
        <v>296</v>
      </c>
      <c r="AC54" s="102">
        <v>50</v>
      </c>
      <c r="AD54" s="67">
        <v>15</v>
      </c>
      <c r="AE54" s="52" t="s">
        <v>295</v>
      </c>
      <c r="AF54" s="102">
        <v>24</v>
      </c>
      <c r="AG54" s="92">
        <v>1.1</v>
      </c>
      <c r="AH54" s="67" t="s">
        <v>297</v>
      </c>
      <c r="AI54" s="214">
        <v>10</v>
      </c>
      <c r="AJ54" s="24">
        <v>2</v>
      </c>
      <c r="AK54" s="67" t="s">
        <v>296</v>
      </c>
      <c r="AL54" s="92">
        <v>9.2</v>
      </c>
      <c r="AM54" s="67" t="s">
        <v>297</v>
      </c>
      <c r="AN54" s="214">
        <v>10</v>
      </c>
      <c r="AO54" s="25">
        <v>4</v>
      </c>
    </row>
    <row r="55" spans="1:41" ht="15" customHeight="1">
      <c r="A55" s="495"/>
      <c r="B55" s="482" t="s">
        <v>326</v>
      </c>
      <c r="C55" s="67"/>
      <c r="D55" s="69" t="s">
        <v>298</v>
      </c>
      <c r="E55" s="114">
        <v>1</v>
      </c>
      <c r="F55" s="66" t="s">
        <v>10</v>
      </c>
      <c r="G55" s="52" t="s">
        <v>295</v>
      </c>
      <c r="H55" s="102">
        <v>12</v>
      </c>
      <c r="I55" s="92">
        <v>6.8</v>
      </c>
      <c r="J55" s="92" t="s">
        <v>296</v>
      </c>
      <c r="K55" s="209">
        <v>7.6</v>
      </c>
      <c r="L55" s="66" t="s">
        <v>10</v>
      </c>
      <c r="M55" s="52" t="s">
        <v>295</v>
      </c>
      <c r="N55" s="102">
        <v>12</v>
      </c>
      <c r="O55" s="92">
        <v>8.1</v>
      </c>
      <c r="P55" s="67" t="s">
        <v>296</v>
      </c>
      <c r="Q55" s="102">
        <v>13</v>
      </c>
      <c r="R55" s="66">
        <v>1</v>
      </c>
      <c r="S55" s="52" t="s">
        <v>295</v>
      </c>
      <c r="T55" s="102">
        <v>12</v>
      </c>
      <c r="U55" s="66">
        <v>0.6</v>
      </c>
      <c r="V55" s="52" t="s">
        <v>296</v>
      </c>
      <c r="W55" s="209">
        <v>13</v>
      </c>
      <c r="X55" s="66">
        <v>3</v>
      </c>
      <c r="Y55" s="52" t="s">
        <v>295</v>
      </c>
      <c r="Z55" s="102">
        <v>12</v>
      </c>
      <c r="AA55" s="66">
        <v>4</v>
      </c>
      <c r="AB55" s="67" t="s">
        <v>296</v>
      </c>
      <c r="AC55" s="102">
        <v>180</v>
      </c>
      <c r="AD55" s="67">
        <v>8</v>
      </c>
      <c r="AE55" s="52" t="s">
        <v>295</v>
      </c>
      <c r="AF55" s="102">
        <v>12</v>
      </c>
      <c r="AG55" s="92">
        <v>4</v>
      </c>
      <c r="AH55" s="67" t="s">
        <v>297</v>
      </c>
      <c r="AI55" s="214">
        <v>10</v>
      </c>
      <c r="AJ55" s="24">
        <v>1</v>
      </c>
      <c r="AK55" s="67" t="s">
        <v>296</v>
      </c>
      <c r="AL55" s="92">
        <v>1.3</v>
      </c>
      <c r="AM55" s="67" t="s">
        <v>297</v>
      </c>
      <c r="AN55" s="214">
        <v>10</v>
      </c>
      <c r="AO55" s="25">
        <v>5</v>
      </c>
    </row>
    <row r="56" spans="1:41" ht="15" customHeight="1">
      <c r="A56" s="496"/>
      <c r="B56" s="497"/>
      <c r="C56" s="118"/>
      <c r="D56" s="219" t="s">
        <v>300</v>
      </c>
      <c r="E56" s="114">
        <v>1</v>
      </c>
      <c r="F56" s="66" t="s">
        <v>10</v>
      </c>
      <c r="G56" s="52" t="s">
        <v>295</v>
      </c>
      <c r="H56" s="102">
        <v>12</v>
      </c>
      <c r="I56" s="92">
        <v>6.8</v>
      </c>
      <c r="J56" s="92" t="s">
        <v>296</v>
      </c>
      <c r="K56" s="209">
        <v>7.4</v>
      </c>
      <c r="L56" s="66" t="s">
        <v>10</v>
      </c>
      <c r="M56" s="52" t="s">
        <v>295</v>
      </c>
      <c r="N56" s="102">
        <v>12</v>
      </c>
      <c r="O56" s="92">
        <v>5.8</v>
      </c>
      <c r="P56" s="67" t="s">
        <v>296</v>
      </c>
      <c r="Q56" s="102">
        <v>13</v>
      </c>
      <c r="R56" s="66" t="s">
        <v>10</v>
      </c>
      <c r="S56" s="52" t="s">
        <v>295</v>
      </c>
      <c r="T56" s="102">
        <v>12</v>
      </c>
      <c r="U56" s="66">
        <v>0.7</v>
      </c>
      <c r="V56" s="52" t="s">
        <v>296</v>
      </c>
      <c r="W56" s="209">
        <v>13</v>
      </c>
      <c r="X56" s="66">
        <v>3</v>
      </c>
      <c r="Y56" s="52" t="s">
        <v>295</v>
      </c>
      <c r="Z56" s="102">
        <v>12</v>
      </c>
      <c r="AA56" s="66">
        <v>6</v>
      </c>
      <c r="AB56" s="67" t="s">
        <v>296</v>
      </c>
      <c r="AC56" s="102">
        <v>160</v>
      </c>
      <c r="AD56" s="67">
        <v>6</v>
      </c>
      <c r="AE56" s="52" t="s">
        <v>295</v>
      </c>
      <c r="AF56" s="102">
        <v>12</v>
      </c>
      <c r="AG56" s="92">
        <v>4.9</v>
      </c>
      <c r="AH56" s="67" t="s">
        <v>297</v>
      </c>
      <c r="AI56" s="214">
        <v>10</v>
      </c>
      <c r="AJ56" s="24">
        <v>2</v>
      </c>
      <c r="AK56" s="67" t="s">
        <v>296</v>
      </c>
      <c r="AL56" s="92">
        <v>3.5</v>
      </c>
      <c r="AM56" s="67" t="s">
        <v>297</v>
      </c>
      <c r="AN56" s="214">
        <v>10</v>
      </c>
      <c r="AO56" s="25">
        <v>4</v>
      </c>
    </row>
    <row r="57" spans="1:41" ht="15" customHeight="1">
      <c r="A57" s="491" t="s">
        <v>327</v>
      </c>
      <c r="B57" s="194" t="s">
        <v>328</v>
      </c>
      <c r="C57" s="204"/>
      <c r="D57" s="205" t="s">
        <v>389</v>
      </c>
      <c r="E57" s="114">
        <v>1</v>
      </c>
      <c r="F57" s="67">
        <v>4</v>
      </c>
      <c r="G57" s="52" t="s">
        <v>295</v>
      </c>
      <c r="H57" s="102">
        <v>24</v>
      </c>
      <c r="I57" s="92">
        <v>6.6</v>
      </c>
      <c r="J57" s="92" t="s">
        <v>296</v>
      </c>
      <c r="K57" s="209">
        <v>9.6</v>
      </c>
      <c r="L57" s="67">
        <v>4</v>
      </c>
      <c r="M57" s="52" t="s">
        <v>295</v>
      </c>
      <c r="N57" s="102">
        <v>24</v>
      </c>
      <c r="O57" s="92">
        <v>6.2</v>
      </c>
      <c r="P57" s="67" t="s">
        <v>296</v>
      </c>
      <c r="Q57" s="210">
        <v>12</v>
      </c>
      <c r="R57" s="67">
        <v>16</v>
      </c>
      <c r="S57" s="52" t="s">
        <v>295</v>
      </c>
      <c r="T57" s="102">
        <v>24</v>
      </c>
      <c r="U57" s="215">
        <v>1.9</v>
      </c>
      <c r="V57" s="52" t="s">
        <v>296</v>
      </c>
      <c r="W57" s="218">
        <v>16</v>
      </c>
      <c r="X57" s="67">
        <v>17</v>
      </c>
      <c r="Y57" s="52" t="s">
        <v>295</v>
      </c>
      <c r="Z57" s="102">
        <v>24</v>
      </c>
      <c r="AA57" s="66">
        <v>2</v>
      </c>
      <c r="AB57" s="67" t="s">
        <v>296</v>
      </c>
      <c r="AC57" s="102">
        <v>42</v>
      </c>
      <c r="AD57" s="67">
        <v>23</v>
      </c>
      <c r="AE57" s="52" t="s">
        <v>295</v>
      </c>
      <c r="AF57" s="102">
        <v>24</v>
      </c>
      <c r="AG57" s="92">
        <v>1.1</v>
      </c>
      <c r="AH57" s="67" t="s">
        <v>297</v>
      </c>
      <c r="AI57" s="214">
        <v>10</v>
      </c>
      <c r="AJ57" s="24">
        <v>2</v>
      </c>
      <c r="AK57" s="67" t="s">
        <v>296</v>
      </c>
      <c r="AL57" s="92">
        <v>5.4</v>
      </c>
      <c r="AM57" s="67" t="s">
        <v>297</v>
      </c>
      <c r="AN57" s="214">
        <v>10</v>
      </c>
      <c r="AO57" s="25">
        <v>4</v>
      </c>
    </row>
    <row r="58" spans="1:41" ht="15" customHeight="1">
      <c r="A58" s="498"/>
      <c r="B58" s="114" t="s">
        <v>329</v>
      </c>
      <c r="C58" s="67"/>
      <c r="D58" s="69" t="s">
        <v>389</v>
      </c>
      <c r="E58" s="114">
        <v>1</v>
      </c>
      <c r="F58" s="67">
        <v>7</v>
      </c>
      <c r="G58" s="52" t="s">
        <v>295</v>
      </c>
      <c r="H58" s="102">
        <v>24</v>
      </c>
      <c r="I58" s="92">
        <v>6.6</v>
      </c>
      <c r="J58" s="92" t="s">
        <v>296</v>
      </c>
      <c r="K58" s="209">
        <v>9.5</v>
      </c>
      <c r="L58" s="66">
        <v>2</v>
      </c>
      <c r="M58" s="52" t="s">
        <v>295</v>
      </c>
      <c r="N58" s="102">
        <v>24</v>
      </c>
      <c r="O58" s="92">
        <v>6.5</v>
      </c>
      <c r="P58" s="67" t="s">
        <v>296</v>
      </c>
      <c r="Q58" s="102">
        <v>12</v>
      </c>
      <c r="R58" s="67">
        <v>24</v>
      </c>
      <c r="S58" s="52" t="s">
        <v>295</v>
      </c>
      <c r="T58" s="102">
        <v>24</v>
      </c>
      <c r="U58" s="215">
        <v>3.1</v>
      </c>
      <c r="V58" s="52" t="s">
        <v>296</v>
      </c>
      <c r="W58" s="218">
        <v>10</v>
      </c>
      <c r="X58" s="67">
        <v>23</v>
      </c>
      <c r="Y58" s="52" t="s">
        <v>295</v>
      </c>
      <c r="Z58" s="102">
        <v>24</v>
      </c>
      <c r="AA58" s="66">
        <v>4</v>
      </c>
      <c r="AB58" s="67" t="s">
        <v>296</v>
      </c>
      <c r="AC58" s="102">
        <v>29</v>
      </c>
      <c r="AD58" s="67">
        <v>24</v>
      </c>
      <c r="AE58" s="52" t="s">
        <v>295</v>
      </c>
      <c r="AF58" s="102">
        <v>24</v>
      </c>
      <c r="AG58" s="92">
        <v>1.1</v>
      </c>
      <c r="AH58" s="67" t="s">
        <v>297</v>
      </c>
      <c r="AI58" s="214">
        <v>10</v>
      </c>
      <c r="AJ58" s="25">
        <v>3</v>
      </c>
      <c r="AK58" s="67" t="s">
        <v>296</v>
      </c>
      <c r="AL58" s="92">
        <v>2.4</v>
      </c>
      <c r="AM58" s="67" t="s">
        <v>297</v>
      </c>
      <c r="AN58" s="214">
        <v>10</v>
      </c>
      <c r="AO58" s="25">
        <v>4</v>
      </c>
    </row>
    <row r="59" spans="1:41" ht="15" customHeight="1">
      <c r="A59" s="499"/>
      <c r="B59" s="220" t="s">
        <v>330</v>
      </c>
      <c r="C59" s="118"/>
      <c r="D59" s="219" t="s">
        <v>390</v>
      </c>
      <c r="E59" s="114">
        <v>1</v>
      </c>
      <c r="F59" s="67">
        <v>3</v>
      </c>
      <c r="G59" s="52" t="s">
        <v>295</v>
      </c>
      <c r="H59" s="102">
        <v>12</v>
      </c>
      <c r="I59" s="92">
        <v>6.8</v>
      </c>
      <c r="J59" s="92" t="s">
        <v>296</v>
      </c>
      <c r="K59" s="209">
        <v>8.6</v>
      </c>
      <c r="L59" s="66" t="s">
        <v>10</v>
      </c>
      <c r="M59" s="52" t="s">
        <v>295</v>
      </c>
      <c r="N59" s="102">
        <v>12</v>
      </c>
      <c r="O59" s="92">
        <v>8.5</v>
      </c>
      <c r="P59" s="67" t="s">
        <v>296</v>
      </c>
      <c r="Q59" s="102">
        <v>13</v>
      </c>
      <c r="R59" s="67">
        <v>7</v>
      </c>
      <c r="S59" s="52" t="s">
        <v>295</v>
      </c>
      <c r="T59" s="102">
        <v>12</v>
      </c>
      <c r="U59" s="215">
        <v>2.6</v>
      </c>
      <c r="V59" s="52" t="s">
        <v>296</v>
      </c>
      <c r="W59" s="218">
        <v>11</v>
      </c>
      <c r="X59" s="67">
        <v>8</v>
      </c>
      <c r="Y59" s="52" t="s">
        <v>295</v>
      </c>
      <c r="Z59" s="102">
        <v>12</v>
      </c>
      <c r="AA59" s="66">
        <v>8</v>
      </c>
      <c r="AB59" s="67" t="s">
        <v>296</v>
      </c>
      <c r="AC59" s="102">
        <v>33</v>
      </c>
      <c r="AD59" s="66" t="s">
        <v>10</v>
      </c>
      <c r="AE59" s="52" t="s">
        <v>295</v>
      </c>
      <c r="AF59" s="102">
        <v>12</v>
      </c>
      <c r="AG59" s="92">
        <v>1.3</v>
      </c>
      <c r="AH59" s="67" t="s">
        <v>297</v>
      </c>
      <c r="AI59" s="214">
        <v>10</v>
      </c>
      <c r="AJ59" s="24">
        <v>3</v>
      </c>
      <c r="AK59" s="67" t="s">
        <v>296</v>
      </c>
      <c r="AL59" s="92">
        <v>7.9</v>
      </c>
      <c r="AM59" s="67" t="s">
        <v>297</v>
      </c>
      <c r="AN59" s="214">
        <v>10</v>
      </c>
      <c r="AO59" s="25">
        <v>4</v>
      </c>
    </row>
    <row r="60" spans="1:41" ht="15" customHeight="1">
      <c r="A60" s="491" t="s">
        <v>331</v>
      </c>
      <c r="B60" s="493" t="s">
        <v>332</v>
      </c>
      <c r="C60" s="204"/>
      <c r="D60" s="205" t="s">
        <v>391</v>
      </c>
      <c r="E60" s="114">
        <v>2</v>
      </c>
      <c r="F60" s="67">
        <v>1</v>
      </c>
      <c r="G60" s="52" t="s">
        <v>295</v>
      </c>
      <c r="H60" s="102">
        <v>21</v>
      </c>
      <c r="I60" s="92">
        <v>7.7</v>
      </c>
      <c r="J60" s="92" t="s">
        <v>296</v>
      </c>
      <c r="K60" s="209">
        <v>8.3</v>
      </c>
      <c r="L60" s="66" t="s">
        <v>10</v>
      </c>
      <c r="M60" s="52" t="s">
        <v>295</v>
      </c>
      <c r="N60" s="102">
        <v>21</v>
      </c>
      <c r="O60" s="92">
        <v>8</v>
      </c>
      <c r="P60" s="67" t="s">
        <v>296</v>
      </c>
      <c r="Q60" s="102">
        <v>11</v>
      </c>
      <c r="R60" s="66">
        <v>1</v>
      </c>
      <c r="S60" s="52" t="s">
        <v>295</v>
      </c>
      <c r="T60" s="102">
        <v>21</v>
      </c>
      <c r="U60" s="215">
        <v>1.7</v>
      </c>
      <c r="V60" s="52" t="s">
        <v>296</v>
      </c>
      <c r="W60" s="209">
        <v>3.2</v>
      </c>
      <c r="X60" s="66" t="s">
        <v>10</v>
      </c>
      <c r="Y60" s="52" t="s">
        <v>295</v>
      </c>
      <c r="Z60" s="102">
        <v>21</v>
      </c>
      <c r="AA60" s="66"/>
      <c r="AB60" s="67" t="s">
        <v>10</v>
      </c>
      <c r="AC60" s="102"/>
      <c r="AD60" s="67"/>
      <c r="AE60" s="52" t="s">
        <v>10</v>
      </c>
      <c r="AF60" s="67"/>
      <c r="AG60" s="67"/>
      <c r="AH60" s="67"/>
      <c r="AI60" s="214"/>
      <c r="AJ60" s="26"/>
      <c r="AK60" s="52" t="s">
        <v>10</v>
      </c>
      <c r="AL60" s="92"/>
      <c r="AM60" s="67"/>
      <c r="AN60" s="67"/>
      <c r="AO60" s="90"/>
    </row>
    <row r="61" spans="1:41" ht="15" customHeight="1">
      <c r="A61" s="492"/>
      <c r="B61" s="494"/>
      <c r="C61" s="118"/>
      <c r="D61" s="219" t="s">
        <v>392</v>
      </c>
      <c r="E61" s="220">
        <v>1</v>
      </c>
      <c r="F61" s="118">
        <v>6</v>
      </c>
      <c r="G61" s="54" t="s">
        <v>295</v>
      </c>
      <c r="H61" s="221">
        <v>24</v>
      </c>
      <c r="I61" s="222">
        <v>7.6</v>
      </c>
      <c r="J61" s="222" t="s">
        <v>296</v>
      </c>
      <c r="K61" s="223">
        <v>8.5</v>
      </c>
      <c r="L61" s="74" t="s">
        <v>10</v>
      </c>
      <c r="M61" s="54" t="s">
        <v>295</v>
      </c>
      <c r="N61" s="221">
        <v>24</v>
      </c>
      <c r="O61" s="222">
        <v>6.5</v>
      </c>
      <c r="P61" s="118" t="s">
        <v>296</v>
      </c>
      <c r="Q61" s="221">
        <v>12</v>
      </c>
      <c r="R61" s="74" t="s">
        <v>10</v>
      </c>
      <c r="S61" s="54" t="s">
        <v>295</v>
      </c>
      <c r="T61" s="221">
        <v>24</v>
      </c>
      <c r="U61" s="224">
        <v>1.4</v>
      </c>
      <c r="V61" s="54" t="s">
        <v>296</v>
      </c>
      <c r="W61" s="221">
        <v>4.4</v>
      </c>
      <c r="X61" s="74" t="s">
        <v>10</v>
      </c>
      <c r="Y61" s="54" t="s">
        <v>295</v>
      </c>
      <c r="Z61" s="221">
        <v>24</v>
      </c>
      <c r="AA61" s="74"/>
      <c r="AB61" s="118" t="s">
        <v>10</v>
      </c>
      <c r="AC61" s="221"/>
      <c r="AD61" s="118"/>
      <c r="AE61" s="54" t="s">
        <v>10</v>
      </c>
      <c r="AF61" s="118"/>
      <c r="AG61" s="118"/>
      <c r="AH61" s="118"/>
      <c r="AI61" s="225"/>
      <c r="AJ61" s="27"/>
      <c r="AK61" s="54" t="s">
        <v>10</v>
      </c>
      <c r="AL61" s="118"/>
      <c r="AM61" s="118"/>
      <c r="AN61" s="118"/>
      <c r="AO61" s="116"/>
    </row>
    <row r="62" spans="1:20" ht="15" customHeight="1">
      <c r="A62" s="107" t="s">
        <v>393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</row>
    <row r="63" spans="1:20" ht="15" customHeight="1">
      <c r="A63" s="90" t="s">
        <v>394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</row>
    <row r="64" spans="1:20" ht="15" customHeight="1">
      <c r="A64" s="90" t="s">
        <v>395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1:20" ht="15" customHeight="1">
      <c r="A65" s="90" t="s">
        <v>396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</row>
    <row r="66" spans="1:20" ht="15" customHeight="1">
      <c r="A66" s="90" t="s">
        <v>397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</row>
  </sheetData>
  <sheetProtection/>
  <mergeCells count="36">
    <mergeCell ref="B20:B21"/>
    <mergeCell ref="B25:B26"/>
    <mergeCell ref="B41:B42"/>
    <mergeCell ref="B46:B47"/>
    <mergeCell ref="B55:B56"/>
    <mergeCell ref="A57:A59"/>
    <mergeCell ref="A60:A61"/>
    <mergeCell ref="B60:B61"/>
    <mergeCell ref="A7:A56"/>
    <mergeCell ref="B9:B10"/>
    <mergeCell ref="B14:B15"/>
    <mergeCell ref="B17:B18"/>
    <mergeCell ref="B48:B49"/>
    <mergeCell ref="B50:B51"/>
    <mergeCell ref="B36:B37"/>
    <mergeCell ref="B39:B40"/>
    <mergeCell ref="L6:N6"/>
    <mergeCell ref="O6:Q6"/>
    <mergeCell ref="R6:T6"/>
    <mergeCell ref="U6:W6"/>
    <mergeCell ref="B27:B28"/>
    <mergeCell ref="B33:B34"/>
    <mergeCell ref="A4:B6"/>
    <mergeCell ref="C4:D6"/>
    <mergeCell ref="E4:E6"/>
    <mergeCell ref="F4:K5"/>
    <mergeCell ref="F6:H6"/>
    <mergeCell ref="I6:K6"/>
    <mergeCell ref="L4:Q5"/>
    <mergeCell ref="R4:W5"/>
    <mergeCell ref="X4:AC5"/>
    <mergeCell ref="AD4:AO5"/>
    <mergeCell ref="X6:Z6"/>
    <mergeCell ref="AA6:AC6"/>
    <mergeCell ref="AD6:AF6"/>
    <mergeCell ref="AG6:AN6"/>
  </mergeCells>
  <printOptions/>
  <pageMargins left="1.3779527559055118" right="0.1968503937007874" top="0.984251968503937" bottom="0.984251968503937" header="0.5118110236220472" footer="0.5118110236220472"/>
  <pageSetup fitToHeight="1" fitToWidth="1" orientation="landscape" paperSize="8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2012-03-21T05:00:00Z</cp:lastPrinted>
  <dcterms:created xsi:type="dcterms:W3CDTF">1998-03-25T08:31:26Z</dcterms:created>
  <dcterms:modified xsi:type="dcterms:W3CDTF">2012-07-05T06:39:01Z</dcterms:modified>
  <cp:category/>
  <cp:version/>
  <cp:contentType/>
  <cp:contentStatus/>
</cp:coreProperties>
</file>